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G. PENGAJIAN HARIAN" sheetId="1" r:id="rId5"/>
    <sheet state="hidden" name="Rekap Murid" sheetId="2" r:id="rId6"/>
    <sheet state="visible" name="Januari" sheetId="3" r:id="rId7"/>
    <sheet state="visible" name="Februari" sheetId="4" r:id="rId8"/>
    <sheet state="visible" name="Maret" sheetId="5" r:id="rId9"/>
    <sheet state="visible" name="April" sheetId="6" r:id="rId10"/>
    <sheet state="visible" name="Mei" sheetId="7" r:id="rId11"/>
    <sheet state="visible" name="Juni" sheetId="8" r:id="rId12"/>
    <sheet state="visible" name="Juli" sheetId="9" r:id="rId13"/>
    <sheet state="visible" name="Agustus" sheetId="10" r:id="rId14"/>
    <sheet state="visible" name="September" sheetId="11" r:id="rId15"/>
    <sheet state="visible" name="Oktober" sheetId="12" r:id="rId16"/>
    <sheet state="visible" name="November" sheetId="13" r:id="rId17"/>
    <sheet state="visible" name="Desember" sheetId="14" r:id="rId18"/>
  </sheets>
  <definedNames>
    <definedName hidden="1" localSheetId="0" name="_xlnm._FilterDatabase">'KEG. PENGAJIAN HARIAN'!$A$1:$J$2638</definedName>
    <definedName hidden="1" localSheetId="0" name="Z_ACF21DD0_D365_4B8B_8597_2B068E85C1FC_.wvu.FilterData">'KEG. PENGAJIAN HARIAN'!$A$1:$I$1</definedName>
  </definedNames>
  <calcPr/>
  <customWorkbookViews>
    <customWorkbookView activeSheetId="0" maximized="1" windowHeight="0" windowWidth="0" guid="{ACF21DD0-D365-4B8B-8597-2B068E85C1FC}" name="Filter 1"/>
  </customWorkbookViews>
</workbook>
</file>

<file path=xl/sharedStrings.xml><?xml version="1.0" encoding="utf-8"?>
<sst xmlns="http://schemas.openxmlformats.org/spreadsheetml/2006/main" count="14084" uniqueCount="4218">
  <si>
    <t xml:space="preserve"> </t>
  </si>
  <si>
    <t>TANGGAL</t>
  </si>
  <si>
    <t>BULAN</t>
  </si>
  <si>
    <t>DURASI</t>
  </si>
  <si>
    <t>NAMA GURU</t>
  </si>
  <si>
    <t>NAMA MURID</t>
  </si>
  <si>
    <t>KEHADIRAN</t>
  </si>
  <si>
    <t>MATERI:</t>
  </si>
  <si>
    <t>NO. WHATSAPP</t>
  </si>
  <si>
    <t>Field_bc728b1</t>
  </si>
  <si>
    <t>January 2, 2025 12:51 pm</t>
  </si>
  <si>
    <t>Artha-JG</t>
  </si>
  <si>
    <t>Dwiki-RLG</t>
  </si>
  <si>
    <t>HADIR</t>
  </si>
  <si>
    <t>Opening
#menjelaskan ttg ijektihad keimaman menikah dg sesama Jamaah
#menjelaskan ttg tata cara sholat jum'at
Bacaan:
Surat Al baqoroh 38-42
👉 Alhamdulillah bacaannya cukup bagus kurang di "kaf sukun", dia baca seperti "kof sukun"
Check hafalan 
-Doa berlindung dari syirik
- Doa berlindung dari amal jelek
- Doa kesabaran
- Doa ketetapan iman
- Doa minta ilham yg benar
-Doa masuk pasar
-Doa ketika ada petir
-Doa melihat musibah
-Doa ketika tertimpa musibah
-mencari ilmu 1&amp; 2
-Doa berbuka puasa
-Doa ketika marah
-Doa minum susu
👉Ada beberapa doa yg dia lupa, amsol di deres lagi doa2 nya
Report
Alhamdulillah  Pengajian berjalan dg baik, tidak ada kendala. Semoga Alloh paring manfaat dan barokah. InsyaAllah ketemu lagi besok( katanya bisa ngaji  tomorrow,after wake up)</t>
  </si>
  <si>
    <t>January 3, 2025 10:05 pm</t>
  </si>
  <si>
    <t>Nedha-PWD</t>
  </si>
  <si>
    <t>Hafiz-PTM</t>
  </si>
  <si>
    <t>Bacaan Al-Baqarah (2) : 170-176
Alhamdulillah! Tetap terus dideres ketika dirumah nggeh. 
Murojaah hafalan (Al-haqoh : 40-52) 
Sudah lebih lancar daripada last meet, jangan lupa dideres terus ketika dirumah. 
Doa iftitah
Alhamdulillah Hafiz sudah mengenal salah satu doa dalam sholat ini. Dan juga sudah lumayan hafal, good. 
Latihan pegon dasar
Alhamdulillah sudah mulai bisa meletakkan huruf sesuai dengan posisinya yang benar, Today menulis pegon nama negara, alhamdulillah hanya sedikit yang keliru ketika menulisnya. 
Semoga Allah paring ilmu yang bermanfaat dan barokah, May Allah bless you 🌷💗</t>
  </si>
  <si>
    <t>January 4, 2025 4:56 am</t>
  </si>
  <si>
    <t>Azki-MDN</t>
  </si>
  <si>
    <t>Denissa-RLG</t>
  </si>
  <si>
    <t>By VN</t>
  </si>
  <si>
    <t>Makna dan keterangan k. Jannah wannar bahasa indo hal. 41-42
By VN
Alhamdulillah sudah dikerjakan Nissa
Moga2 Allah paring lancar barokah amin</t>
  </si>
  <si>
    <t>January 4, 2025 1:14 pm</t>
  </si>
  <si>
    <t>Opening
Bacaan
Al Baqarah ayat 43-48
Alhamdulillah bacaannya cukup bagus, lancar
Makna  Adilah 83-84
Report
Alhamdulillah pengajian berjalan lancar, semoga Alloh paring manfaat dan barokah</t>
  </si>
  <si>
    <t>January 5, 2025 2:51 am</t>
  </si>
  <si>
    <t>1. Bacaan QS Al Baqarah 188-190
&gt; Mbak azki membaca Nissa mengulang, tapi masih di temui kurang panjang pendeknya, *amal Solih banyak menders ya Nisa*
2. Makna hadits Jannah wannar bahasa Indonesia hal. 42-43
&gt; Alhamdulillah Nissa mengikuti makna dengan baik dan teliti karena pas saya salah baca mau di benerin, *thank you Nissa*
3. Membaca keterangan hadits
4. Nasehat bahasa Indonesia tentang hijab
Moga2 Allah paring manfaat dan barokah untuk semuanya</t>
  </si>
  <si>
    <t>January 5, 2025 2:25 pm</t>
  </si>
  <si>
    <t>Wulan-PWD</t>
  </si>
  <si>
    <t>Chester-PD</t>
  </si>
  <si>
    <t>1. Baca tilawati 
- tilawati 5 page 6 ( 3 line from the bottom ) 
&gt; Alhamdulillah Chester mau baca berulang ulang, sehingga bacaanya sudah lumayan bagus, juga review 2 baris sebelumnya juga
2. Murajaah surat 
&gt; Chester mau baca semua surat yang sudah dia hafal lewat screen, ternyata ada beberapa ayat dan surat yang chester lupa, nanti bisa dimurajaah kembali atau Chester bisa baca baca Suratnya buat balikin hafalannya chester .
3. Surat Al Kausar 
&gt; Good boy, hanya 3 ayat insyaalloh easy buat Chester, jangan sampai lupa ya, nanti dideres setiap ngaji juga bisa.
4. Write kitabaty 
&gt; Chester nulisnya buru buru atau bagaimana,sehingga tulisannya agak sedikit kurang rapi, 
Report: 
I am sorry chester, ngajinya nggak bisa lama, soalnya mba Wulan ngajar 3 murid dengan waktu yang berurutan, waktu dengan chester jadi berkurang, 🙏
Semoga alloh paring menjadi anak yang berbakti kepada kedua orang tua, sukses Dunia akhirot nya, cerdas, alim Dan faqih, mandiri, faham, dan kebarokahan ilmu yang bermanfaat, aamiin ya robbal alamin 🤲🤲🤲</t>
  </si>
  <si>
    <t>January 5, 2025 3:06 pm</t>
  </si>
  <si>
    <t>Millati-PWD</t>
  </si>
  <si>
    <t>Abell-NH</t>
  </si>
  <si>
    <t>Tilawati 3 halaman 19
&gt; Abell ada beberapa yang kurang lancar di akhir dia baca. Alhamdulillah kebanyakan sudah lancar, tinggal menderes lagi yaa.
Doa- Doa
- Pagi dan sore
- Raja Istighfar 
- Ketetapan Iman
- Mencari ilmu yang bermanfaat
- Minta ilham yang baik
- Berpakaian
- Minta kesabaran
- Ketika bersin
- Untuk kedua orang tua
- Masuk dan keluar rumah
- Berdiri dari Duduk
&gt; Alhamdulillah, Abell sudah hafal banyak doa diatas. Abell bisa cepet hafalnya. Kerenn. Masih ada beberapa doa spt minta kesabaran, masuk rumah, doa berpakaian, Abell masih repeat. But that's fine. Di akhir pengajian membaca doa berdiri dari duduk sebagai pembiasaan. Goodjob girl
Murajaah Surat
- Al Lahab
- An Nashr
- Al Kafirun
- Al Maun
- Al Humazah
- At Takatsur
- Al Ashr
&gt; Insyaallah Abell sudah hafal banyak surat, mungkin lebih banyak di murajaah lagi ya, Abell. Biar makin lancar hafalannya.
Bacaan Sholat
&gt; Insyaallah semua doa solat Abell sudah lancar. Cuman Abell bilang masih bingung antara doa iftitah dan doa tasyahud. Tapi, setelah dijelaskan, Alhamdulillah Abell paham dengan baik. 
Asmaul Husna 1-30
&gt; Abell sudah 100% hafal mulai 1-20. Congrats girl👏👏tinggal 21-30. Jadi Abell masih repeat</t>
  </si>
  <si>
    <t>January 5, 2025 11:26 pm</t>
  </si>
  <si>
    <t>Rika-KDR</t>
  </si>
  <si>
    <t>Liv-CH</t>
  </si>
  <si>
    <t>*BERDO'A BEFORE NGAJI, CLAP2, NYANYI2*
*BACAAN*
Tilawati 1 page 12
*HAFALAN*
Asmaul husna 1-20</t>
  </si>
  <si>
    <t>January 5, 2025 11:40 pm</t>
  </si>
  <si>
    <t>IZIN (MURID)</t>
  </si>
  <si>
    <t>She is not in good mood, so we cancel the ngaji</t>
  </si>
  <si>
    <t>January 6, 2025 12:09 am</t>
  </si>
  <si>
    <t>Fauzan-SL3</t>
  </si>
  <si>
    <t>Gabriel-CH</t>
  </si>
  <si>
    <t>1. Baca tilawati 4 halaman 44
&gt; Alhamdulillah Gabriel bisa membaca dengan cukup baik tapi masih perlu diulang
2. PR
- Membaca Tilawati 4 hal 44
- Menulis Doa keluar masjid
Semoga Alloh paring kemudahan, kelancaran, kebarokahan dan ilmu yang bermanfaat, aamiin 🤲</t>
  </si>
  <si>
    <t>January 6, 2025 3:54 am</t>
  </si>
  <si>
    <t>1. Membaca di screen Asmaul Husna 1-60
&gt; Alhamdulillah very good kalo pas hafal dia tidak baca ke layar 
2. Membaca semua bacaan-bacaan sholat
&gt; Alhamdulillah very good kalau bacaannya sudah hafal dia tidak liat screen, tapi katanya hari ini tidak solat 😢
3. Membaca tilawati 5 hal. 7 baris ke 1-4
&gt; Alhamdulillah chester mau membaca diulang-ulang hingga benar, sehingga boleh lanjut ke baris 5 di pertemuan berikutnya 
4. Menulis 4 Roda berputar bahasa Indonesia dan penjelasan 4 Roda berputar 
&gt; Alhamdulillah saat di minta jelaskan ulang poin 1 Alhamdulillah 90% Chester bisa menjelaskan nya
*Pesan*
*mohon amal solih chester di jaga Solat 5 Waktunya*
Moga2 Allah paring manfaat barokah untuk semuanya amin</t>
  </si>
  <si>
    <t>January 6, 2025 4:08 am</t>
  </si>
  <si>
    <t>Mora-MLG</t>
  </si>
  <si>
    <t>Khadijah-RLG</t>
  </si>
  <si>
    <t>Masih perjalanan</t>
  </si>
  <si>
    <t>January 6, 2025 4:16 am</t>
  </si>
  <si>
    <t>Dehan-CND</t>
  </si>
  <si>
    <t>A. Bacaan Surat Al Qosos ayat 51-59
• Alkhamdulillah Dehan sudah memahami waqof (berhentinya sesuai) tapi kalau potong ditengah ayat masih belum jadi sering curi napas klau ayatnya panjang.
• Panjang dan mendengung juga sudah lumayan baik peningkatannya.
• Tadi juga bilang kalau sekarang ada leasure time dia deres quran sama ayah. Alkhamdulillah sekali🥰🥰 *Keep going it*
B. Murajaah
Asmaul Husna 1-70
Doa minta ilham yang baik
Doa mencari ilmu yg bermanfaat
Doa pagi dan sore
Doa raja istighfar
Doa untuk kedua orang tua
Doa kebaikan dunia dan akhirot
Doa mohon kesabaran
Doa minta kesehatan
Doa minta surga
Doa berlindung dari sifat jelek
Dzikir sesudah sholat
• Amalsholeh untuk dipraktekkan daily doa nya
C. Makna 43-45
• Chapter tentang Umar bin khotob. Menjelaskan apa itu kholifah, siapa saja, dan tentang hadist nya.
• Tadi sedikit bingung ps menjelaskan hartanya allah / harta sabilillah yang haram untuk imam kecuali untuk makan dan kegiatan sabilillah. Bingung menjelaskan kalimatnya “harta sabilillah, kegiatan sabilillah” itu gimana. 
• Tapi ps dehan saya minta summary ternyata ambil tentang last hadist (yg saya kira dia belum paham) eh ternyata malah itu dia paham😂 Alkhamdulillah sekali🥰
•NOTE•
• Before closing ada doa pengayoman dulu😅</t>
  </si>
  <si>
    <t>January 6, 2025 2:08 pm</t>
  </si>
  <si>
    <t>Opening
Bacaan
Al baqoroh 49-53
Alhamdulillah bacaannya semakin bagus
Membahas pakaian syar'i for Men and women
4 Roda berputar dalam jama'ah no 1 (Yang bisa mengajari yang tidak bisa di ajari) 
Makna Al a' rof ayat 58
Report
Alhamdulillah pengajian berjalan dengan lancar .Meskipun kurang dari  1 jam  tetap saya apresiasi 👍 Semoga Alloh paring manfaat dan barokah. Aamiiin.</t>
  </si>
  <si>
    <t>January 7, 2025 11:43 am</t>
  </si>
  <si>
    <t>Dinda-RLG</t>
  </si>
  <si>
    <t>Tilawati Halaman 25
&gt; Alhamdulillah,bacaan Dinda hari ini sudah bagus. Mulai lancar. Ada beberapa yang masih kurang,jadi amalsholih Dinda deres lagi yaa.
Asmaul Husna 1-65
&gt; Insyaallah Dinda sudah hafal, walaupun ada beberapa yang nadanya kyk baca. But, sudah mau coba memorize, itu sudah bagus. 
Murajaah Surat
- Al Kafirun
- An Nashr
- Al Quraisy
- Al Maun
- Al Fiil
- Al Ashr
-Al Kautsar
&gt; Dinda yang masih sulit menghafal di surat Al Maun. Walaupun sudah berulangkali repeat, masih belum bisa hafal. But, insyaallah kedepannya bisa lebih baik ya,Dinda. Untuk surat lain, Alhamdulillah sudah bagus.
Doa- Doa
- Pagi dan sore
- Ketetapan Iman
- Mencari ilmu yang bermanfaat 
- Minta ilham yang baik
- Untuk kedua orang tua
- Masuk dan keluar rumah
- Berpakaian
- Minta kesabaran
&gt; Untuk doa minta kesabaran dan doa masuk rumah sepertinya Dinda masih baca.It's okay, insyaallah lama" juga bisa hafal. Untuk yang lain sudah lancar.
Review Tajwid Idgham Bighunnah
&gt; Dinda sudah nulis, sudah bikin contoh, tinggal review. Nah, waktu review ini Dinda ga mau dengerin yang baik. Tapi Alhamdulillah waktu diminta untuk baca cara bacanya idgham bighunnah Dinda sudah bisa.Kerenn.</t>
  </si>
  <si>
    <t>January 7, 2025 11:49 pm</t>
  </si>
  <si>
    <t>Nadeen-CH</t>
  </si>
  <si>
    <t>*Opening Speech by mbak nadeen (request by her)*
&gt; jangan cepet2 ya bacanya, klo ada koma ya di jeda, klo ada titik ya berhenti sejenak, slowly saja, yg penting faham isi dari materi opening speech itu sendiri, kenapa harus bersyukur kepada allah, kenapa harus bersyukur kepada perantara agama 👍🏻
*Ice Breaking, Tepuk2, Berdo'a before ngaji*
*BACAAN*
Q.S. Al-Baqarah ayt. 74-76
&gt; Alkhamdulillah lancar, tadi ada 3 kesalahan kliru dalam membaca hurufnya, dan sekalian koreksi
*HAFALAN DO'A*
Asmaul husna 1-93
Mohon kesabaran 98
Mohon kesehatan 95
Ketika ada angin kencang 98
Menjenguk orang sakit 98
Naik kendaraan 100
Lailatul qodar 100
Ketika masuk pasar 100
Berlindung dr syirik 98
Berlindung dari siksa kubur 98
Sujud Al-Qur'an 98
&gt; Untuk do'a2 banyak yg lupa awal2 annya, mungkin karena libur asrama
*Terampil menulis Arab*
&gt; Menulis Q.S Fatekhah, saya request 3 ayat, tp mb nadeen menulis seluruh ayat, good job mb nadeen, tulisan arabnya juga bagus, tinggal dirapikan sedikit agar sesuai garis
*PR*
- Menderes Q.S Al-Baqarah ayt. 77-80
Semoga menjadi anak yg sholikhah mbak nadeen, selalu semangat mengaji</t>
  </si>
  <si>
    <t>January 8, 2025 12:14 am</t>
  </si>
  <si>
    <t>1. Baca tilawati 4 halaman 44
&gt; Alhamdulillah Gabriel bisa membaca dengan sangat baik dan lanjut ke Tilawati 5 hal 1
- Praktek Wudhu (alhamdulilah bisa mempraktekan dengan baik)
2. PR
- Membaca Tilawati 5 hal 1
- Mempraktekan doa doa yang sudah di hafal
Semoga Alloh paring kemudahan, kelancaran, kebarokahan dan ilmu yang bermanfaat, aamiin 🤲</t>
  </si>
  <si>
    <t>Fadly-SMG</t>
  </si>
  <si>
    <t>Mikail-CH</t>
  </si>
  <si>
    <t>- belajar mukhodinah nasehat</t>
  </si>
  <si>
    <t>January 8, 2025 12:15 am</t>
  </si>
  <si>
    <t>- Bacaan 
&gt; Tilawati 5 hal 24
(Bacaan bagus dan supaya di deres kembali)
- Materi lain
&gt; Belajar pembukaan nasehat
Semoga Allah paring manfaat lancar dan barokah</t>
  </si>
  <si>
    <t>January 8, 2025 4:07 am</t>
  </si>
  <si>
    <t>Abi-BFL</t>
  </si>
  <si>
    <t>Bacaan:
Surat Al buruj 11-22, atthoriq1-17&amp; Al a'la 1-17
Mangkuli  Doa berlindung dari siksa kubur
Murojaah doa harian:
-Doa sebelum dan sesudah makan
-Doa mau dan bangun tidur 
-Doa masuk &amp; keluar Rumah
- Doa masuk &amp; keluar Wc
-Doa ketika bersin
- Doa  berpakaian
- Doa sebelum dan sesudah wudhu
-Doa ketika marah
- Doa minum susu
- Doa naik kendaraan
-Doa buka puasa
-Doa ketika tertimpa musibah
-Doa melihat orla tertimpa musibah
- Doa masuk pasar
- Doa mencari ilmu 1&amp;2
- Doa keterapan iman 
-Doa minta ilham yg benar
Makna jannah wannar 48
Report
Alhamdulillah  pengajian berjalan dg lancar tanpa kendala, adapun  PR nya amal sholih Abi meningkatkan menderes Al qur'an dan hafalan doanya. Semoga Alloh paring manfaat dan barokah. Aamiiin🤲</t>
  </si>
  <si>
    <t>January 8, 2025 1:16 pm</t>
  </si>
  <si>
    <t>1. Membaca Asmaul Husna 1-60
&gt; Alhamdulillah very good Chester 
2. Hafalan Asmaul Husna 51-60
&gt; Alhamdulillah sudah hafal *(95)*
3. Review doa usia 7 tahun dengan quiz
&gt; Alhamdulillah chester betul semua *(100/100)*
4. Penyampaian tentang 4 roda berputar point 2 yaitu yang kuat membantu, yang tidak kuat di bantu
&gt; Alhamdulillah chester responsif dan aktif sekali, mau disuruh baca materi berkali-kali, saat pertanyaan selalu mau menjawab dan menjelaskan, masyaallah so proud
4. Membaca tilawati 5 baris 5-akhir 
&gt; Alhamdulillah chester membaca berulang kali Sampai benar, bahkan di akhir baris di komentarin "chester hari ini koq banyak yang salah ya" langsung diulangi lagi sendiri... MasyaAllah😍
&gt; Seneng sekali hari ini chester mau mengikuti semua materi pengajian, padahal sebenarnya Bu azki mau minta ngajinya sebentar aja karena lagi lemessss banget semaleman gak tidur sama sekali, tapi karena liat Chester nya yang responsif, mau ngikutin semua sesi ngaji bahkan mau diminta baca2 in materi, Alhamdulillah jadi ikutan seneng jadinya😍
Moga2 semangat terus ngajinya, bisa ngikutin terus materinya seperti hari ini dan bisa faham serta mengamalkan nya..aaminn</t>
  </si>
  <si>
    <t>January 8, 2025 2:36 pm</t>
  </si>
  <si>
    <t>- Hafalan opening nasehat
&gt; (Alhamdulillah mikail sdh hafal skitar 90%)
Semoga Allah paring manfaat lancar dan sukses barokah</t>
  </si>
  <si>
    <t>January 8, 2025 11:22 pm</t>
  </si>
  <si>
    <t>Tilawati 6 halaman 25 
&gt; Alhamdulillah bacaan Dinda sudah lancar. Next meeting lanjut halaman berikutnya ya,Dinda.
Murajaah Surat
- Al Maun
- Al Quraisy
- Al Ikhlas
- Al Falaq
- Al Kautsar
&gt; Dinda sudah bagus hafalannya, tinggal surat Al Maun dan Al Quraisy masih repeat
Doa- Doa
- Mencari ilmu yang bermanfaat
- Minta ilham yang baik
- Untuk kedua orang tua
- Pagi dan sore
- Minta kesabaran
- Raja istighfar 
- Masuk dan keluar rumah
&gt; Good. Dinda repeat di doa raja istighfar. Doa masuk dan keluar rumah sama doa minta kesabaran.
Asmaul Husna 1-65
&gt; Dinda sudah mulai hafal sampai 60, selanjutnya Dinda repeat. Insyaallah kalo sering diulang" Dinda bisa hafal</t>
  </si>
  <si>
    <t>January 9, 2025 3:18 am</t>
  </si>
  <si>
    <t>Zul-PWD</t>
  </si>
  <si>
    <t>Irsan-CH</t>
  </si>
  <si>
    <t>mamaaf ya bapak ibu, materi ydk sesua dengan teaching plan .. 
materinya ngobrol ngalor ngidul ...
kata irsan " just write - bro talk - on the report "
heheheh
jazakumullohu khoiro</t>
  </si>
  <si>
    <t>January 9, 2025 3:22 am</t>
  </si>
  <si>
    <t>assalamu alaikum
1. bacaan surat atthoriq , alhamdulillah lancar , secara tajwid ok, just need pembiasaan aja
2. penjelasan ttg 4 roda berputar jamaah. point no 1, yang bisa mengajari yang belum bisa, yang belum bisa diajari.
3, makna surat albaqoroh 187-188
alhamdulillah jazakumullohu khoiro</t>
  </si>
  <si>
    <t>January 9, 2025 3:23 am</t>
  </si>
  <si>
    <t>Opening: Irsan
Bacaan:
 Surat Ali imron 64-80
👉Alhamdulillah bacaan Irsan lebih dari yg kemaren2. Madthobi'inya sudah banyak yg pas. Ini tadi kurangnya di idghom bigunnah
Makna kitabusshola hal. 92&amp;93 (Tentang doa / dzikir yg di baca oleh Nabi setelah selesai salam dan doa macam yg lain) 
👉Alhamdulillah Irsan bisa mahami dg baik
Report:
Alhamdulillah pengajian hari ini berjalan dg baik dan lancar. Mohon maaf bacaan untuk hari ini agak banyak karena nebus bacaan yg hari rabu- jum'at minggu lalu, untuk itu takwid dan pegon juga hari ini saya skip biar bisa lebih dapat banyak mangkulan. Semoga Alloh paring manfaat dan barokah. Aamiiin🤲</t>
  </si>
  <si>
    <t>January 9, 2025 3:39 am</t>
  </si>
  <si>
    <t>Opening
Bacaan
Surat Al-Baqarah ayat 54-57
👉Alhamdulillah bacaannya semakin lancar, amsol banyakin nderesnya lagi
Makna Al a' rof 59-62
👉Alhamdulillah Dwiki bisa memahami isi di dalam ayat2nya. Tadi ada cerita ttg Nabi Nuh yg di perintahkan oleh Alloh untuk membuat kapal di musim kemarau dan di ejek oleh orang2 yg tdk mau iman. Bahkan di anggap gila sampai akhirnya ada banjir besar melanda, bahkan anaknya yg bernama kan'an pun tidak mau / menolak ketika di ajak masuk ke dalam kapal. Kemudian Dwiki nanya? Why his son disbelieve? Saya jawab memang oleh Alloh di qodar kafir dan ini bisa menjadi contoh /nasehat untuk kita bahwa  hidayah itu milik Alloh. Meskipun dia seorang Nabi, dia tidak bisa memberikan hidayah kepada istri maupun Anaknya. Alhamdulillah Dwiki bisa memahaminya. 
Report:
Alhamdulillah pengajian berjalan dg baik dan lancar. Meskipun hanya 33 menit mengajinya tetapi bisa di maksimalkan oleh Dwiki. Tetap semangat Dwiki💪 semoga Alloh paring manfaat dan barokah
Report</t>
  </si>
  <si>
    <t>January 9, 2025 4:06 am</t>
  </si>
  <si>
    <t>A. Bacaan Surat Al Qosos ayat 60-70
• Alkhamdulillah Dehan bacaannya udah better. Tinggal dilatih lahi dibanyakin menderesnya.
B. Murajaah Surat An Naas s/d Al Qoriah
• Akhamdulillah sudah banyak hafalnya. Tpi panjang pendek dan tajwidnya masih kurang karena cepat banyak hafalannya. Dan kadang ada sedikit lupa tapi pas dipancing depannya bisa lanjut.
C. Makna K. Adilah hal. 46-47
• Menjelaskan tentang religious worker berhak mempunyai istri, pelayan, rumah, dan kendaraan. Jika mengambil yg bukan haknya maka itu pencuri.
• Hadist kedua tentang Baeat. Dan alkhamdulillah dibantu Pak Aji buat menjelaskan tentang hadistnya.
• Dehan juga bisa give summary serta membaca ulang maknanya.
•NOTE•
• Semoga Allah paring kelancaran kebarokahan dan kepahaman buat dehan. Tetap semangat ngajinya😇</t>
  </si>
  <si>
    <t>January 9, 2025 4:26 am</t>
  </si>
  <si>
    <t>Ammar-SPG</t>
  </si>
  <si>
    <t>Dawud-RLG</t>
  </si>
  <si>
    <t>K. Sholah hal 11-12</t>
  </si>
  <si>
    <t>K.sholah hal 12-13</t>
  </si>
  <si>
    <t>January 9, 2025 11:43 am</t>
  </si>
  <si>
    <t>Tilawati 3 hal 19
&gt; Alhamdulillah, Abell sudah lancar. Insyaallah next meet lanjut halaman 20 ya,Abell. Goodjob:)
Doa- Doa
- Pagi dan sore
- Mencari Ilmu
- Untuk kedua orang tua
- Kebaikan dunia dan akhirat
- Minta ilham yang baik
- Raja istighfar
- Ketetapan Iman
- Ketika bersin 
- Masuk dan keluar rumah
- Minta kesabaran
&gt; Doa ketika bersin insyaallah Abell sudah lumayan hafal, insyaallah kalo apply in daily life Abell bisa cepet hafal. Doa masuk rumah juga sudah lumayan. Doa minta kesabaran masih baca, but it's okay. Alhamdulillah. Kalo doa yang lain Abell sudah lancar.
Hafalan Surat
- Al Maun
- Al Quraisy
- Al Fiil
- Al Humazah
- Al Ashr
&gt; Surat al humazah Abell masih baca, itu juga masih ada beberapa yang kurang. Nanti kita perbanyak murajaahnya ya, Abell. Alhamdulillah yang lain sudah lancar. 
Asmaul Husna 1-30
&gt; Last meeting Abell bisa lancar bacanya, but hari ini Abell masih lupa" lagi. Gapapa kok. Perbanyak murajaahnya aja, Abell. Yang 21-30 Abell masih repeat, tapi ada beberapa yang sudah tau. Alhamdulillah.
• Di akhir ngaji kita baca doa berdiri dari duduk. Ternyata Abell sudah ada yang hafal dikit". 
• PR nya Abell jangan lupa ya, nulis Doa Ketika Bersin. Okay?!</t>
  </si>
  <si>
    <t>January 9, 2025 12:26 pm</t>
  </si>
  <si>
    <t>Zahra-RLG</t>
  </si>
  <si>
    <t>1. Baca Alquran 
- surat Al Baqarah ayat 282
2. Murajaah 
- Asmaul Husna 1-40 
- doa masuk rumah 
- doa memakai baju 
&gt; Alhamdulillah she did well, Zahra have a good memorize. 
3. Makna hadist kitabu nawafil 
- page 28 
Keutamaan mengerjakan sholat 4 rakaat sebelum dan sesudah sholat dhuhur adalah diharamkan dari neraka 
- page 28 
Sholat Sunnah sebelum sholat ashar 
- page 29 
Sholat Sunnah sebelum sholat Maghrib 
4. Tata Krama berpakaian bagi perempuan, 
Semoga alloh paring menjadi anak yang berbakti kepada kedua orang tua, sukses Dunia akhirot nya, cerdas, alim Dan faqih, mandiri, faham, dan kebarokahan ilmu yang bermanfaat, aamiin ya robbal alamin 🤲🤲🤲</t>
  </si>
  <si>
    <t>January 9, 2025 2:04 pm</t>
  </si>
  <si>
    <t>Opening
👉Share ppt about Birrul walidain / do good to parents
Bacaan : surat  Al-Baqarah ayat 58-60
👉Alhamdulillah cukup lancar
Makna Adilah 84-85
👉Ttg kekhawatiran Nabi thd umatnya. Yang di khawatir kan Nabi bukan mereka menyembah matahari/bulan/berhala tapi ketika beramal  bukan untuk Alloh dan salah niat
Report
Alhamdulillah Dwiki bisa memahami isi hadisnya. Dan saya sangat mengapresiasi Dwiki hari ini ngaji 2x pagi dan sore tanpa saya terobos, bahkan dia yang nerobosin saya untuk ngaji.Good Job Dwiki👏pertahankan semangatmu ❤‍🔥 dan semoga Alloh paring manfaat dan barokah serta di beri kemudahan urusan dunia akhiratnya. Aamiiin🤲</t>
  </si>
  <si>
    <t>January 9, 2025 10:55 pm</t>
  </si>
  <si>
    <t>Cheryl-NH</t>
  </si>
  <si>
    <t>Bacaan tilawati jilid. 1 hal. 19
Amal sholih Cheryl supaya Menderes juga ketika dirumah, karena huruf-huruf hijaiyah seperti  ر ز س ش ص ض ط ظ  Cheryl kadang masih bingung dan lupa. Next meet masih halaman yang sama yaaa~
Doa-doa harian 
Doa untuk kedua orang tua
Doa kebaikan dunia akhirat
Doa pagi dan sore
Doa minta ilmu yang bermanfaat
Doa minta ilham yang baik
Alhamdulillah beberapa doa sudah sedikit hafal, tapi lebih baik kalau juga dipraktekkan ketika dirumah, agar ketika mengaji bisa dengan lancar melafalkan doanya
Surat pendek
Al-Fatihah
An-nas
Al-falaq
Al-ikhlas
Alhamdulillah juga untuk surat pendek, ini bagian favorit cheryl, paling semangat dan juga lumayan banyak sudah cheryl hafal. 
Akan lebih baik juga ketika dirumah selalu dideres, agar lebih pol lagi hafalannya
Bacaan do'a sholat (doa iftitah) 
Alhamdulillah cheryl paham dan mengerti untuk apa doa ini, dan kapan membaca doa ini ketika didalam sholat. Jangan lupa untuk selalu dilantunkan yaa
Always be cheerful and keep spirit ketika mengaji, may Allah bless you always pretty 🥰💗✨</t>
  </si>
  <si>
    <t>January 9, 2025 11:06 pm</t>
  </si>
  <si>
    <t>Habis suntik vaksin.</t>
  </si>
  <si>
    <t>January 9, 2025 11:07 pm</t>
  </si>
  <si>
    <t>Sedang dirumah temannya ibu</t>
  </si>
  <si>
    <t>Bacaan al-Baqoroh (2) : 177-181
Alhamdulillah selalu ada peningkatan dalam bacaannya Hafiz. 
Doa iftitah
Alhamdulillah sudah sebagian hafal, insyaallah setelah sering di lantunkan ketika mengaji nantinya Hafiz bisa hafal semuanya. 
Murojaah surat (al-haqqoh) 
Alhamdulillah It's almost done! Tetap sering-sering dideres agar tidak lupa. 
Dan juga Hafiz sudah mulai lanjut ke hafalan baru, jangan lupa untuk selalu dibaca dan dihafalkan. 
Latihan menulis huruf tunggal hijaiyah. 
Alhamdulillah tulisan Hafiz sudah mulai rapi dan bisa menerapkan sesuai dengan bagaimana penulisan huruf Arab yang benar. 
Good job! Semoga Allah paring ilmu yang manfaat dan barokah, serta bisa menjadi anak yang sholeh. May Allah bless you 🥰✨</t>
  </si>
  <si>
    <t>January 9, 2025 11:15 pm</t>
  </si>
  <si>
    <t>-</t>
  </si>
  <si>
    <t>January 9, 2025 11:23 pm</t>
  </si>
  <si>
    <t>Ilham-Solo</t>
  </si>
  <si>
    <t>Dylan-CA</t>
  </si>
  <si>
    <t>1. Bacaan surat toha ayat 1-37
2. Makna Al Qur'an surat Al Baqarah ayat 182-184
Note :
Alhamdulillah pengajian berjalan dengan lancar hari ini, 
Untuk materi bacaan mas dylan agak kurang lancar karena agak pilek, ada beberapa kesalahan juga di panjang pendek, salah harokat dan kurang teliti saat baca, 
Amal sholih dirumah diperbanyak lagi nderesnya.
PR bacaan :
Surat Toha ayat 38-51
Untuk materi makna al Qur'an Alhamdulillah berjalan dengan baik, Alhamdulillah dylan bisa menerima dan memahami isi ayat tentang bab puasa.
Mudah-mudahan mas dylan bisa menjadi anak yg sholih faham agama sukses dunia dan akhirat.
Aamiiin</t>
  </si>
  <si>
    <t>January 10, 2025 12:51 am</t>
  </si>
  <si>
    <t>1. Baca tilawati 5 hal 1
&gt; Alhamdulillah Gabriel bisa membaca dengan cukup baik tapi masih perlu diulang
2. Membaca surat Alzalzalah
3. Menderes surat surat pendek
4. PR
- Membaca Tilawati 5 hal 1
- Prepare perform Sholat for next week
Semoga Alloh paring kemudahan, kelancaran, kebarokahan dan ilmu yang bermanfaat, aamiin 🤲</t>
  </si>
  <si>
    <t>January 10, 2025 1:30 am</t>
  </si>
  <si>
    <t>1. Kegiatan Pembuka
- Nadeen membaca teks pembukaan pengajian
- Doa sebelum belajar (doa mencari ilmu 1&amp;2, doa nabi musa)
2. Membaca Al Quran Surat Al Baqarah 77-80
&gt; Alhamdulillah good *85* 
&gt; Concern: Perlu diperhatikan lagi panjang pendeknya, yang mat thobi'i cukup 2 ketuk saja panjangnya
3. Hafalan Asmaul Husna 1-99
&gt; Alhamdulillah good *85*
&gt; tinggal di baca2 terus dan di praktekkan saat doa ya
4. Hafalan Baru : Surat Ath Thoriq 1-3
&gt; Alhamdulillah very good, lancar
&gt; ditambahkan lagi ya hafalan ayatnya untuk Minggu depan 
5. Murojaah surat bergantian 
- Al A'laa *90*
- At Tin *80*
- Asy Syarh *100*
- At takatsur ( baca sendiri) *100*
6. Diskusi dan nasehat materi dasar-dasar aqidah :
- Tuhan itu 1 Allah dan Tidak ada yang menyamai Allah
- Meminta pertolongan hanya kepada Allah 
- Meyakini kitab suci Alquran dan kitab2 sebelumnya 
- Sumber hukum Islam : Qur'an Hadits Ijmak/Ijtihad
- Menetapi Agama Islam denga berpedoman Qur'an Hadits dan berbentuk jamaah 
&gt; Alhamdulillah Nadeen responsif dan aktif jika di tanya dan diminta menjelaskan serta aktif bertanya jika ada yang kurang dimengerti 
Semoga Allah memberikan kefahaman dan kebarokahan pada pengajian hari ini dan seterusnya kepada semuanya...amin</t>
  </si>
  <si>
    <t>January 10, 2025 1:48 am</t>
  </si>
  <si>
    <t>1. Nadeen doa sebelum belajar (doa mencari ilmu 1&amp;2, doa nabi musa)
&gt; Alhamdulillah very good 
2. Membaca QS. Al Baqarah 81-83
&gt; Alhamdulillah Nadeen tried so hard = mau membaca diulang-ulang hingga benar, *(80)*
3. Murojaah
- Asmaul Husna 1-99 *(85)*
- Surat Al Bayyinah *(100)*
- Surat Al Qodr *(100)*
4. Cerita Kisah Ashabul Uhdud, Rahib dan Ghulam
&gt; setelah selesai cerita Nadeen menceritakan 2 hikmah dari cerita ini : meminta pertolongan Allah dalam bahaya seperti saat Ghulam diatas gunung dan ditengah laut dan be honest saja kalau menyembah Allah (insyaallah 2 itu yang saya tangkap dari penjelasan Nadeen)
&gt; Semoga bisa memahami cerita yang disampaikan karena Bu azki bahasa inggris nya masih belajar 🫣
&gt; Thank you Alhamdulillahi jazaakillohu khoiro untuk berusaha memperhatikan dan mendengarkan cerita serta menjawab pertanyaan 
Semoga Allah memberikan manfaat dan hikmah dari pengajian hari ini... Amin</t>
  </si>
  <si>
    <t>January 10, 2025 2:08 am</t>
  </si>
  <si>
    <t>Opening
Bacaan: surat Ali imron 80-90
👉Sepertinya hari ini Irsan kurang fokus jadi pas baca ayatnya sering ketambahan satu huruf entah hu/ na/ dza/ kadang salah harokat, a di baca u dan sebagainya😅 tetap rajin menderes ya Irsan
Share ppt tentang Birrul walidain
👉Alhamdulillah Irsan bisa memahami dg baik
Makna kitabusshola93-94 (lanjutan berdzikir mengucapkan tasbih 10x, tahmid 10x, takbir 10x in every after sholat=150 di lisan tapi  dihitung 1500 di timbangan amal) 
👉Alhamdulillah tidak ada kendala, bahkan Irsan sudah bisa merangkai keterangan nya sendiri. Good Job Irsan. Semoga Alloh paring manfaat dan barokah
Report
👉Alhamdulillah pengajian bejalan dgbaik dan lancar</t>
  </si>
  <si>
    <t>January 10, 2025 2:43 am</t>
  </si>
  <si>
    <t>Rambo-CH</t>
  </si>
  <si>
    <t>Sakit</t>
  </si>
  <si>
    <t>January 10, 2025 2:44 am</t>
  </si>
  <si>
    <t>Khayri-CH</t>
  </si>
  <si>
    <t>January 10, 2025 2:45 am</t>
  </si>
  <si>
    <t>Bad mood, sleep ealier</t>
  </si>
  <si>
    <t>January 10, 2025 2:49 am</t>
  </si>
  <si>
    <t>*Berdo'a sebelum ngaji*
Minta ilham yg baik
Minta ilmu yg bermanfaat 1
Nabi musa 
Minta ilmu yg bermanfaat 2
*MUROJAAH SURAT2*
Falaq 97
Al ikhlas 100
Al lahab 100
An nashr 100
Al kautsar 100
Quraisy 100
Al fill 100
Al 'Ashr 98
Al 'Adiyat (hafal ayat 1-6, untuk ayat selanjutnya masih membaca)
*BACAAN*
Q.S. Al-Imron ayt.109-111
*KEILMUAN*
Mention 5 rukun islam
Mention 6 rukun iman
Mention 5 syarat kerukunan 1-3
Mencari contoh Tajwid Idhar Halqi di dalam Al-Qur'an
*PR*
&gt; Menderes Al-Imron ayt.112-115
Alkhamdulillah pengajian hari ini berjalan dengan baik, semoga Allah paring manfaat dan Barokah, Amiin..</t>
  </si>
  <si>
    <t>January 10, 2025 2:57 am</t>
  </si>
  <si>
    <t>Lupa tadi belum membaca do'a sebelum mengaji 
*HAFALAN*
Asmaul Husna 1-25
*KEILMUAN*
Mention 3 perbuatan yang mendapatkan dosa
*BACAAN*
Tilawati 2 Hal.12
*Terampil Menulis Huruf Hijaiyah*
مِ مٍ زِ زٍ كِ كٍ غِ ِ غٍ
&gt;kemudian dibaca
Alkhamdulillah mas khairy ngajinya fokus, dan sepertinya mas khairy suka menulis yaa
Okee besok di lanjut *menulis angka dalam arab* ya Insya Allah</t>
  </si>
  <si>
    <t>January 10, 2025 6:17 am</t>
  </si>
  <si>
    <t>Bacaan Q. S Toha (20) : 38-51
Alhamdulillah, But Dylan harus lebih teliti lagi dengan panjang pendek dan terutama untuk hukum tajwid gunnah (مّ &amp; نّ) diingat lagi kalau ada 2 huruf ini, bacanya agak ditekan dan dipanjangkan yaa~
Dan juga ketika ta'awudz dan bismillah supaya bacanya pelan-pelan saja. 
Jangan lupa untuk dideres bacaannya ketika dirumah agar lebih lancar dan juga mendapat pahala
Makna Kitabbusholah hal. 26-27
Hadist tentang pertamanya dihisab ketika di akhirat yaitu sholat &amp; Hadist tentang qosor. 
Alhamdulillah Dylan bisa mengikuti dengan baik, juga ketika disuruh untuk menjelaskan ulang Dylan bisa. Dan alhamdulillah Dylan paham dan bahkan sudah mengerti tentang hukum qosor. 
Semoga Allah paring ilmu yang manfaat dan barokah, serta bisa menjadi anak yang sholeh. May Allah bless you 🙌🏻✨</t>
  </si>
  <si>
    <t>January 10, 2025 6:32 am</t>
  </si>
  <si>
    <t>Tilawati 2 hal. 8
Alhamdulillah khodijah lancar bacanya, but today khodijah maunya repeat after mba nedha. Tapi ketika ditanya alhamdulillah khodijah tau itu tanda baca apa dan gimana bacanya. 
Daily doa
Alhamdulillah khodijah mau repeat dengan baik, sebagian juga sudah lumayan hafal doanya. 
Surat pendek
Al-fatihah
An-nas
Al-falaq
Al-ikhlas
Alhamdulillah walau main-main filter dulu, akhirnya khodijah ga mau end ngajinya dan mau buat lanjutin baca surat pendeknya. Dirumah jangan lupa sering dibaca juga yaaa, agar hafal sama surat-surat pendeknya
Rukun Islam
Alhamdulillah bisa menyebutkan ulang walau harus mba nedha dulu, good. 
Today she so happy alhamdulillah, tapi jangan lupa buat memperhatikan juga yaa ketika mengaji pretty! 
Semoga Allah paring ilmu yang manfaat dan barokah, May Allah bless you 🌷💗🥰🌸</t>
  </si>
  <si>
    <t>January 10, 2025 2:32 pm</t>
  </si>
  <si>
    <t>- Bacaan
&gt; Tilawati 5 hal 24
(Alhamdulillah bacaan bagus dan bisa mengikuti)
- Materi lain
&gt; Pembukaan nasehat 
(Alhamdulillah sudah hafal )
Semoga Allah Paring manfaat lancar dan barokah</t>
  </si>
  <si>
    <t>January 10, 2025 2:40 pm</t>
  </si>
  <si>
    <t>Jubilee-CH</t>
  </si>
  <si>
    <t>1. Bacaan 
- tilawati 4 page 25 ( 4 last line ) 
2. Memorize doa doa 
- doa sebelum dan sesudah makan ( 100% )
- doa mau dan bangun tidur ( 95% ) 
- doa kedua orang tua (95%) 
- doa masuk dan keluar kamar mandi (90%) 
- doa kebaikan dunia akhirat ( 95 % ) 
- doa ketetapan iman ( 95% ) 
- doa ilmu yang bermanfaat  ( 95% ) 
- Doa minta Ilham yang baik ( 95 %)
- doa masuk dan keluar rumah ( 85% )
- doa masuk dan keluar masjid ( 75% ) 
Jubilee masih dituntun dari awal 
- doa pagi dan sore ( 95% ) 
- doa memakai baju ( 90% )
- doa ketik mendengar petir (80%) 
Jubilee sudah tahu tapi harus di tuntun 
- doa mendengar adzan 
Belum pernah hafal 
- doa ketika bersin ( 95 % ) 
Hafal, tapi di bagian akhir ada kata yang salah ( wayuslihu balakum ) 
- doa masuk pasar ( 98% ) 
Hafal dengan baik, sedikit salahnya 
- doa kesabaran (95% ) 
Semoga alloh paring menjadi anak yang berbakti kepada kedua orang tua, sukses Dunia akhirot nya, cerdas, alim Dan faqih, mandiri, faham, dan kebarokahan ilmu yang bermanfaat, aamiin ya robbal alamin 🤲🤲🤲</t>
  </si>
  <si>
    <t>January 10, 2025 4:06 pm</t>
  </si>
  <si>
    <t>Naely-BGR</t>
  </si>
  <si>
    <t>Kirana-CH</t>
  </si>
  <si>
    <t>1. Bacaan tilawati 5 hal.21
Alhamdulillah lancar, bisa mengikuti dan mengulang bacaan dengan baik 👍
2. Menulis dan membaca surat al zalzalah ayat 4-5
Alhamdulillah sangat semangat menulis dan membacanya 💪💪
3. Asma'ulhusna 1-70 
4. Membaca ETIQUETTE HOW TO BEHAVE IN PUBLIC
5. Doa penutup
Alhamdulillah pengajian berjalan d3ngan lancar,
Semoga alloh paring ilmu dan kefahaman yg bermanfaat dan barokah
Aamiiin</t>
  </si>
  <si>
    <t>January 10, 2025 4:10 pm</t>
  </si>
  <si>
    <t>1. Bacaan tilawati 5 hal.22
Alhamdulillah lancar, bisa membaca dengan sangat baik 👍
2. Menulis dan membaca surat Al Zalzalah ayat 6-8
Alhamdulillah kirana bisa membaca tulisannya dengan lancar, 👏👏
Amalsholih nderes dirumah yaa ...
3. Asma'ulhusna 1-70
4. Doa penutup 
Alhamdulillah pengajian berjalan dengan lancar, 
Semoga alloh paring ilmu dan kefahaman yg barokah
Aamiiin
Alhamduli</t>
  </si>
  <si>
    <t>January 10, 2025 4:18 pm</t>
  </si>
  <si>
    <t>Grazia-IN</t>
  </si>
  <si>
    <t>1. Bacaan al qur'an surat al a'rof ayat 34-37
Alhamdulillah banyak peningkatan dalam bacaannya, so proud of you 🫶
2. Baca surat pilihan 
Surat al hasyr 22-24 
Alhamdulillah lancar bisa membaca dengan sangat baik
3. Asma'ulhusna 
Alhamdulillah kali ini grazia mau mencoba dengan nada tilawati, semoga semakin mudah mengahafalnya yaa 💪💪
4. Review doa2 harian
Doa berlindung dari syirik
Doa masuk dan keluar masjid
Doa pakai baju baru 
Doa ketika ada angin kencang 
5. Doa setelah membaca al qur'an dan penutup
Alhamdulillah pengajian berjalan dengan lancar, 
Semoga alloh paring ilmu yang bermanfaat dan barokah 
Aamiiin</t>
  </si>
  <si>
    <t>January 10, 2025 4:28 pm</t>
  </si>
  <si>
    <t>IZIN (GURU)</t>
  </si>
  <si>
    <t>Mohon maaf hari ini saya dilupakan jadwal ngaji dengan cheryl 
Insya alloh tanggal 11 sebagai gantinya 🙏🙏</t>
  </si>
  <si>
    <t>January 10, 2025 11:34 pm</t>
  </si>
  <si>
    <t>1. Baca tilawati 5
- page 8 ( all line ) 
&gt; Mengenal tentang iqlab
&gt; if the nun sukun or tanwin meets the letter ba' then the sound of the nun sukun or tanwin is exchanged for the sound of mim and must be read with a hum for 1 ½alif, 
&gt; Ada waqof disetiap barisnya, tapi. Chester masih agak lupa ketika membaca 
&gt; Chester mau membaca sudah peningkatan meskipun masih terbata bata, tapi Chester try to read all line, dan masih perlu diulang sekali lagi, karena masih agak salah dibagian nun sukun atau tanwin bertemu ba' 
2. Asmaul Husna 1-60
&gt; Chester memorize, and don't watch the screen, he did well, hanya salah di bagian awal ( sekitar nomer 11-20 ) tapi untuk seterusnya Chester hafal dengan baik, 
3. Murajaah surat 
- Al Fatihah 
&gt; Good 👍 
- An nas 
&gt; Good 👍 
&gt; Hanya chester membacanya cepat jadi panjang pendeknya ada yang salah, tapi dia hafal suratnya, 
4. Surat Al Kausar 
&gt; Read the screen and I give time for Chester memorize, sebelumnya Chester sudah hafal dengan baik, tapi sekarang agak lupa, kita perlu menderes nya atau membacanya setiap pengajian right,
5. Menulis potongan ayat 
- surat Al Kausar (2) 
ᝰ.ᐟSemoga alloh paring menjadi anak yang berbakti kepada kedua orang tua, sukses Dunia akhirot nya, cerdas, alim Dan faqih, mandiri, faham, dan kebarokahan ilmu yang bermanfaat, aamiin ya robbal alamin 🤲🤲🤲</t>
  </si>
  <si>
    <t>January 11, 2025 12:47 am</t>
  </si>
  <si>
    <t>1. Murojaah surat Al Mulk dan Al Qolam bersama
&gt; Alhamdulillah bagus hafiz
2. Membaca QS Al-Baqarah 182-184
&gt; Alhamdulillah bagus sekali hafiz hari ini 
3. Penjelasan Tata Krama Takdzim dan Berbuat baik pada orang tua
&gt; Alhamdulillah hafiz mengikuti materi dengan baik, mau membaca materi di layar, aktif menjawab pertanyaan 
&gt; Insyaallah materi nya dilanjut dipertemuan berikutnya 
4. Perkenalan dengan mas Fadly
Moga-moga Allah paring manfaat dan barokah untuk semuanya ...aaamiiin</t>
  </si>
  <si>
    <t>January 11, 2025 4:22 am</t>
  </si>
  <si>
    <t>Erma-BKS</t>
  </si>
  <si>
    <t>Kayla-CA</t>
  </si>
  <si>
    <t>1. Opening speech, Alhamdulillah, she said she felt blessed bcz is still far from fire 🔥 may Allah makes all jama'ah in Cali jauh dari marabahaya. Aamiin
2. Manqul kitabu Jannah wannaar halaman 70 (4th line) to 72 (2nd line) Alhamdulillah a lot of ayat talking about the right hand people (org2 ahli surga) and gimana kehidupan di surga nanti.
May Allah makes us easy to get into Jannah. Aamiin.
3. Doa by Kayla. 
NB: Alhamdulillah lancar, sinyal ok. We ngaji 4 mins to 2 hours, happy to ngaji together again, after the last busy weeks. Semoga makin semangat ngajinnya, and bisa manage wkt utk akhirat and dunia nya Kayla. Aamiin</t>
  </si>
  <si>
    <t>January 11, 2025 4:56 am</t>
  </si>
  <si>
    <t>1. Writing huruf arab 
- menulis beberapa huruf Hijaiyah 
ا ب ت ث ج ح خ 
- belajar menulis huruf arab sambung 
&gt; Dawud masih perlu diajari menulis huruf arab dengan benar sesuai garisnya, sebab masih ada yang belum sesuai dan baru pertama, masih bingung juga menulis sambung, 
2. Surat Al ashr 
- membaca berulang ulang, 
3. Asmaul Husna 1-99 
- memorize Asmaul Husna number 1-80 
- membaca number 81-99 
Homework
Menderes Asmaul Husna 1-99, bisa dibaca berulang ulang, supaya Dawud bisa hafal kembali, agar yang sudah dihafal juga tidak hilang, 
ᝰ.ᐟSemoga alloh paring menjadi anak yang berbakti kepada kedua orang tua, sukses Dunia akhirot nya, cerdas, alim Dan faqih, mandiri, faham, dan kebarokahan ilmu yang bermanfaat, aamiin ya robbal alamin 🤲🤲🤲</t>
  </si>
  <si>
    <t>January 11, 2025 10:16 pm</t>
  </si>
  <si>
    <t>Tami-BFL</t>
  </si>
  <si>
    <t>Bacaan Q. S Muhammad 20-29
Alhamdulillah good, perbanyak menderesnya agar lebih teliti panjang pendeknya. 
Makna K. Shoum hal. 60-62
Alhamdulillah bisa mengikuti dan memperhatikan makna dan keterangannya dengan baik, serta mampu untuk menjelaskan kembali materi yang telah disampaikan. 
Semoga Allah paring ilmu yang manfaat dan barokah! May Allah bless you</t>
  </si>
  <si>
    <t>January 12, 2025 12:11 am</t>
  </si>
  <si>
    <t>1. Murojaah surat An-naba' dan An-naziat bersama
&gt; Alhamdulillah hafalannya bagus
2. Membaca QS Al-Baqarah 185-186
&gt; Alhamdulillah bacaannya bagus, panjang dan pendeknya pas
3. Penjelasan Tata Krama Takdzim dan Berbuat baik pada orang tua
&gt; Alhamdulillah hafiz mengikuti materi dengan baik, paham apa yang di maksud dan aktif menjawab pertanyaan 
Moga-moga Allah paring manfaat lancar dan barokah 
Aminn</t>
  </si>
  <si>
    <t>January 12, 2025 1:56 am</t>
  </si>
  <si>
    <t>Qalesya-ATL</t>
  </si>
  <si>
    <t>1. Opening speech, to remind ourselves Allah exists.
2. Read Tilawati 3 pg 21-22, she obsessed good about the sentences. Tau hampir semua bentuk huruf nya. Tinggal atur nafas nya saja.
3. Dictate her about SURAT AL LAHAB, Alhamdulillah done. Tinggal di hafal.
NB: Alhamdulillah lancar ngaji kali ini,
She said she prefers reading instead of writing hehe. I gave tips utk baca Qur'an, mata kita should move faster than our voice while we're pronouncing to the words... Semoga makin lancar baca dan hafalan nya. Aamiin</t>
  </si>
  <si>
    <t>January 12, 2025 8:56 am</t>
  </si>
  <si>
    <t>denissa minta ijin hari ini dan besok katanya karena lagi banyak PR
Moga2 Allah paring lancar barokah PRnya dan bisa ngaji lagi on Monday Night.. amin</t>
  </si>
  <si>
    <t>January 12, 2025 11:10 pm</t>
  </si>
  <si>
    <t>Bacaan Al A'rof ayat 41-43
&gt; Hari ini bacaan Grazia repeat, Alhamdulillah sudah bagus bacaannyaa. Panjang pendeknya sudah banyak yang pas. Goodjob Graziaa. Amalsholih banyak" menderes yaa. Alhamdulillah,kalo Grazia bacanya repeat, panjang pendeknya bisa pas, tapi kalo baca by herself dia agak kurang lancar.
Murajaah Surat
- Al Quraisy
- Al Maun
&gt; Alhamdulillah, Grazia bisa hafal dikit" dari kedua surat ini. Tadi masih repeat. Insyaallah, kalo dideres tiap hari bisa hafal.
Doa- Doa
- Daily doa
- Doa berlindung dari syirik
- Doa ketika ada angin kencang
- Doa setelah baca Alquran
&gt; Untuk daily doa,seperti doa pagi dan sore, dll. Grazia sudah lancar. Tinggal penerapannya in daily lifenya. Kalo doa berlindung dari syirik Grazia masih baca, Doa ketika ada angin kencang Grazia sudah lumayan hafal.^^
4 Roda Berputar dalam Jamaah
&gt; Kemarin Grazia dapet Homework nulis ini. Hari ini dibahas, Alhamdulillah Grazia sudah bisa menjelaskan sendiri versi simpelnya. Incredible ✨✨👏. Tinggal yang terakhir tadi masih ada sedikit penjelasan. Insyaallah Grazia sudah paham setiap poinnya. Goodjob girl 👏👏🌷✨</t>
  </si>
  <si>
    <t>January 13, 2025 12:26 am</t>
  </si>
  <si>
    <t>1. Baca tilawati 5 hal 1
&gt; Alhamdulillah Gabriel bisa membaca dengan cukup baik tapi masih perlu diulang
2. Munaqosah doa doa harian
3. PR
- Membaca Tilawati 5 hal 1
- Mempraktekan Doa doa harrian yg sudah di hafal
Semoga Alloh paring kemudahan, kelancaran, kebarokahan dan ilmu yang bermanfaat, aamiin 🤲</t>
  </si>
  <si>
    <t>January 13, 2025 1:11 am</t>
  </si>
  <si>
    <t>Tilawati 2 hal. 8
Alhamdulillah good, ternyata khodijah masih suka binggung sama bentuknya dhomah  ُ , tapi bila sering dideres inshaAllah bisa diingat terus kedepannya. 
Next meeting lanjut hal berikutnya!!
Asmaul husna 1-20
Jangan lupa untuk menderesnya juga ketika dirumah yaa
Doa &amp; dzikir sesudah sholat. 
Alhamdulillah walau awalnya khodijah sibuk untuk explain mainannya, akhirnya dia mau juga untuk pay intention ke mba nedha, dan juga mau repeat apa aja dzikir yang harus dibaca ketika sholat. 
Semoga ketika dirumah bisa dipraktikkan nggeh 
Menulis tilawati 2 hal. 2
Tumbenan khodijah lagi ga mau nuliss, insyaallah next meet dicoba lagi deh kalau khodijah nya lagi pengen nulis
Semoga Allah paring ilmu yang manfaat dan barokah, serta bisa menjadi anak yang sholehah!! 🥰🌷✨</t>
  </si>
  <si>
    <t>January 13, 2025 1:17 am</t>
  </si>
  <si>
    <t>Bacaan Al A'rof 38-40
&gt; Alhamdulillah,hari ini Grazia baca sendiri, ada beberapa yang kurang dari panjang pendeknya. Insyaallah,kalo Grazia mau berhenti sebentar bisa lebih bagus bacaannya. 
Doa- Doa
- Doa setelah baca Alquran+ Daily doa
- Doa berlindung dari syirik
&gt; Good. Alhamdulillah. Dihafalkan lagi ya, hafalan doanyaa. 
Murajaah Surat
- Al Lahab
- An nashr
- Al Kautsar 
- Al Maun
- Al Quraisy
&gt; Grazia masih belum hafal surat al maun dan al quraisy. Baru yang ayat 1 yang dihafal. It's okay. Insyaallah bisa secepatnya hafal.
- Pegon Baku
&gt; Di awal penjelasan Grazia bingung apa itu pegon baku, tapi akhirnya Grazia bisa paham. Alhamdulillah, Grazia bisa mengikuti dengan baik, meskipun pegon yang tidak baku masih belum bersambung, tapi yang baku Grazia sudah bisa sambung. Insyaallah Grazia suka kalo ada pegon. Alhamdulillah. 
Semoga ilmu yang didapat hari ini bisa bermanfaat untuk kedepannya. Aamiiiin.</t>
  </si>
  <si>
    <t>January 13, 2025 6:47 am</t>
  </si>
  <si>
    <t>1. Asmaul Husna 1-60 tanpa lihat teks
&gt; Alhamdulillah sudah hafal dengan lancar, sedikit sekali yang kelupaan (*90*)
2. Menghafalkan Asmaul Husna 71-80
&gt; Masih perlu dihafalkan lagi di rumah supaya lancar
3. Murojaah bacaan2 sholat
&gt; Banyak yang kelupaan bacaannya jadi bacanya melihat di layar, Alhamdulillah Chester membaca dari doa iftitah sampai sholawat panjang
4. Penjelasan 4 Roda berputar no.3
&gt; Maaf tadi filenya susah sekali di buka sampai loading lama ditambah keputus jaringannya, pas reconnecting malah kelupaan mo lanjutin materi, insyaallah akan diulangi lagi penjelasannya di pertemuan berikutnya 🙏🙏🙏
5. Membaca tilawati 5 hal. 8 semua baris
&gt; Hari ini sebenernya Chester bagus sekali mau baca satu halaman dan diulang ulang, 
he tried so hard but Maaf *bacaannya masih perlu di ulangi lagi hal. 8 ya*
sebab praktik bacaan iqlabnya masih kurang dengung dan bacaan yang waqof masih dibaca wasol
&gt; Tadi juga sudah pesen ke chester, supaya di ulangi lagi di pertemuan berikutnya supaya lebih lancar
Moga2 Allah paring manfaat dan barokah untuk semuanya...amin</t>
  </si>
  <si>
    <t>January 13, 2025 1:48 pm</t>
  </si>
  <si>
    <t>Bacaan
Surat Al baqoroh 61
👉Bacaan cukup lancar, tetap banyakin nderes
Tebak2an tajwid
👉untuk hkm. Nun sukun dan mim sukun masih ok, tapi untuk lam jalalah, mad layyin, alif lam, mad arid lissukun lupa. (Mungkin karna lama nggak ngaji) 
4 Roda berputar dalam jamaah no 1 &amp; 2
1.Someone  who can teach, please teach
Someone who can't teach, to be taught
2.Someone who has power/ strength, please help (other) 
Someone who has no power, to be helped
👉Dwiki  sempet bingung tadi   about 4 wheels round and round in Jama'ah😅 saya jawab semampu saya it just  a methapor. When  wheels round and round, sometimes up sometimes down . Like us in our life, sometimes up and down. Sometimes you can help another, sometimes you need a help from another. Not always in same condition. 
Mohon nanti bantu jelasin ke Dwiki dg bahasa yg dia ngerti nggih pak Zaenal/ Mbk Erna. Tadi sih sudah bilang ngerti ,tapi it's better di check lagi. 
Makna al a' rof 63
👉 cuma dapat 1 ayat
Report
Alhamdulillah Dwiki mulai rajin mengaji lagi. Pengajian kali ini berjalan dg baik, meskipun ada sedikit kendala bahasa tapi alhamdulillah bisa teratasi. Tetap semangat Dwiki I appreciated you. Semoga Alloh paring manfaat dan barokah. Aamiiin🤲🤲🤲</t>
  </si>
  <si>
    <t>January 13, 2025 2:37 pm</t>
  </si>
  <si>
    <t>- Bacaan Tilawati 5 hal 24
&gt; (Alhamdulillah bacaan bagus dan bisa ke hal selanjutnya)
- Materi lain
&gt; Adzan &amp; Qomat
&gt; Deres hafalan surat attakasur dan alqoriah
Semoga Allah paring manfaat dan barokah</t>
  </si>
  <si>
    <t>January 13, 2025 10:35 pm</t>
  </si>
  <si>
    <t>A. Bacaan surat Ali Imron ayat 16-22
• Alkhamdulillah she did it well🫶🏻 Dan pas ditanya dia juga bilang kalau insyaallah everyday dia menderes.
B. Murajaah
Asmaul Husna 1-45 (41-45 is the new one)
Doa masuk rumah (new hafalan)
Doa keluar rumah
Doa berpakaian
Doa minta ilham yang baik
Doa mencari ilmu yg bermanfaat
Doa pagi dan sore
Doa minta ketetapan iman
Dzikir sesudah sholat
C. Makna k. Nawafil halaman 39-41
• Menjelaskan lebih lanjut dan detail tentang sholat dan doa istikhoroh. After many ways akhirnya dimengerti juga🥰🥰</t>
  </si>
  <si>
    <t>January 13, 2025 11:48 pm</t>
  </si>
  <si>
    <t>Bacaan Surat Al A'rof 43-46
&gt; hari ini Grazia baca together,bacanya dijeda sedikit",jadi Alhamdulillah,bisa bagus bacaannya. Insyaallah kalo grazia bacanya sedikit" bisa bagus bacaannya. 
Surat Al Hasyr 22-24
&gt; Grazia sudah lancar bacaannya. Udah ga repeat lagi, Alhamdulillah. Malah udah kyk hampir hafal, tajwidnya udh pas semua. Alhamdulillah. Proud of you,girl👏👏💕. 
Murajaah Surat
- Al maun
- Al Quraisy
- Al Ikhlas
&gt; Tadi Grazia meskipun repeat, tapi bisa hafalin sedikit". Alhamdulillah,hafalin per ayat. So cool 😎. Trus Grazia bilang mau ngatamin al quran, jadi dia baca surat al ikhlas 3 times😂. It's good. 
Doa- Doa
- Doa Berlindung dari syirik
- Doa masuk rumah
- Doa minta kesehatan
&gt; Doa berlindung dari syirik, Grazia sudah hampir hafal. Tinggal yang akhir", jadi dia masih baca. Kalo doa yang lain Alhamdulillah sudah lancar. 
Pegon
&gt; Karena kemarin Grazia lupa sama rumusnya pegon,akhirnya dia minta pegon lagi+ pegon baku. Meskipun pegon biasanya masih belum bersambung, tapi pegon bakunya bisa, kerenn 😃. 
Suci dan Najis
&gt; Alhamdulillah, Grazia sudah paham penjelasan suci dan najis. Tentang poop,pee,blood, Grazia sudah faham. Cara mensucikannya juga insyaallah sudah bisa. Alhamdulillah.
Semoga ilmu hari ini bisa barokah untuk Grazia. Aamiin</t>
  </si>
  <si>
    <t>January 14, 2025 12:03 am</t>
  </si>
  <si>
    <t>Fitri-CND</t>
  </si>
  <si>
    <t>Bacaan Q. S Abbas 1-21
Fitri kalau membaca masih agak kaku, makan supaya dirumah sering-sering Menderes yaa. Untuk melatih teliti dan juga panjang pendeknya ketika membaca. 
Juga jangan lupa tajwid yang sudah dipelajari dipraktekkan ketika membaca, (mad thobii &amp; ikhfa haqiqi). 
Bacaan Tilawati jilid. 2 hal. 37
Makna an-naziat : 20-30
Alhamdulillah bisa mengikuti dengan baik, juga mampu memahami apa yang telah disampaikan. 
Murojaah Q. S Al-Baqoroh ayat :
(1-5) alhamdulillah lancar, namun dideres ulang untuk panjang pendeknya ya, dan ketika murojaah supaya pelan-pelan saja agar lebih teliti. 
(255-257) mungkin bisa dideres dan diperlancaragi yaa. 
(284-285) belum hafal, but sudah mba kirim VN yaa, jangan lupa didengarkan dan dideres dirumah nggeh. 
Tajwid (ikhfa haqiqi) 
Alhamdulillah bisa mengerti
Semoga Allah paring ilmu yang manfaat dan barokah 💗✨</t>
  </si>
  <si>
    <t>January 14, 2025 12:26 am</t>
  </si>
  <si>
    <t>1. Baca tilawati 5 hal 1
&gt; Alhamdulillah Gabriel bisa membaca dengan sangat baik dan lanjut ke halaman 2
2. Menulis Surat Alzalzalah 4-8
3. PR
- Membaca Tilawati 5 hal 2
- Menghafalkan Surat Alzalzalah
Semoga Alloh paring kemudahan, kelancaran, kebarokahan dan ilmu yang bermanfaat, aamiin 🤲</t>
  </si>
  <si>
    <t>January 14, 2025 1:36 am</t>
  </si>
  <si>
    <t>Bacaan Al-baqarah : 187
Alhamdulillah good, terus menertibkan menderesnya ketika dirumah nggeh. 
Doa iftitah 
Alhamdulillah sudah hafal. 
Murojaah surat abasa &amp; at-takwir
Alhamdulillah lancar, tetap diperhatikan juga panjang dan pendeknya yaa. 
Menulis doa mohon kesabaran
Alhamdulillah semakin hari tulisan hijaiyah Hafiz improve, bisa sesuai dengan kaidah penulisannya. 
Jangan lupa doa nya dideres nggeh ketika dirumah. 
Semoga Allah paring ilmu yang manfaat dan barokah, May Allah bless you ✨</t>
  </si>
  <si>
    <t>January 14, 2025 2:31 pm</t>
  </si>
  <si>
    <t>Bacaan 
- Tilawati 5 hal 25
&gt; (Alhamdulillah bacaan bagus dan bisa ke hal selanjutnya)
Materi lain
- Mengenal sahabat nabi (abubakar,umar,usman dan ali)
Semoga Allah paring manfaat lancar dan barokah</t>
  </si>
  <si>
    <t>January 14, 2025 3:01 pm</t>
  </si>
  <si>
    <t>1. Menulis dan membaca doa berlindung dari siksa kubur
2. Penjelasan tentang doa berlindung dari siksa kubur 
Alhamdulillah oengajian berjaan dengan lancatpr, kirana bisa membaca dengan lancar, dan saat di terangkan tentang penyebab seseorang di siksa di dalam kubur , kirana bisa memahami dengan baik,p.
Insya alloh pertemuan selanjutnya akan di review kembali doa tersebut 🙏
Semoga alloh memberi kefahaman kecerdasan dan ilmunya bermanfaat dan barokah
Aamiiin</t>
  </si>
  <si>
    <t>January 14, 2025 3:52 pm</t>
  </si>
  <si>
    <t>A. Bacaan Tilawati 2 Hal 8.
• Perlu dilancarkan lagi saat membaca “dhomah” karena masih bingung. Tetap dibantu dg cara banyak mengulang dibagian yg fokus ke dlomah biar khadijah bisa mudah dan cepat memahami.
B. Mengetahui perbuatan baik
• Khadijah bisa menyebutkan contoh2 tentang perbuatan baik dan cara mengucapkan syukur ke laki2 dan perempuan.
C. Murajaah
Asmaul Husna 1-20
Doa untuk kedua orang tua
Doa kebaikan dunia dan akhirat
Dzikir sesudah sholat (new)
Doa pagi dan sore
Doa minta ilham yg baik
Doa mencari ilmu yg bermanfaat
Doa minta ketetapan iman
• Sistem mengulang2 pada doa. Sempet khadijah bilang “ini doanya udah” pdhal emang tadi ngulang 2x biar mengusahakan nyantol😅
•NOTE•
• Khadijah itu semangat sekali ngaji nya. Cuma dia sering ke distract sama sesuatu kyak mainan atau filter WA jdi bisa ngurangin fokusnya🥲 
•HOMEWORK•
• Amalsholeh untuk menderes tilawati 2 terutama halaman 6-8 biar tambah lancar🙏🏼🙏🏼😇</t>
  </si>
  <si>
    <t>January 15, 2025 12:20 am</t>
  </si>
  <si>
    <t>1. Baca tilawati 5 hal 2
&gt; Alhamdulillah Gabriel bisa membaca dengan cukup baik tapi masih belum lancar
2. Menghafal Surat Alzalzalah 1-8
3. PR
- Membaca Tilawati 5 hal 2
- Menghafalkan Surat Alzalzalah
Semoga Alloh paring kemudahan, kelancaran, kebarokahan dan ilmu yang bermanfaat, aamiin 🤲</t>
  </si>
  <si>
    <t>January 15, 2025 2:28 am</t>
  </si>
  <si>
    <t>Ayu-CKP</t>
  </si>
  <si>
    <t>Tilawati 3 hal 19
&gt; Alhamdulillah, Abell sudah lancar. Insyaallah next meet lanjut halaman 20 ya,Abell. Goodjob 🤩
Doa- Doa
- Pagi dan sore
- Mencari Ilmu
- Untuk kedua orang tua
- Kebaikan dunia dan akhirat
- Minta ilham yang baik
- Raja istighfar
- Ketetapan Iman
- Ketika bersin 
- Masuk dan keluar rumah
- Minta kesabaran
&gt; Doa ketika bersin insyaallah Abell sudah lumayan hafal, insyaallah kalo apply in daily life Abell bisa cepet hafal. Doa masuk rumah juga sudah lumayan. Doa minta kesabaran masih baca, but it's okay. Alhamdulillah. Kalo doa yang lain Abell sudah lancar.
Asmaul Husna 1-30
&gt; Last meeting Abell bisa lancar bacanya, but hari ini Abell masih lupa" lagi. Gapapa kok. Perbanyak murajaahnya aja, Abell. Yang 21-30 Abell masih repeat, tapi ada beberapa yang sudah tau. Alhamdulillah.👍🏻👍🏻
• Di akhir ngaji kita baca doa berdiri dari duduk. Ternyata Abell sudah ada yang hafal dikit". 
• PR nya Abell jangan lupa ya, nulis Doa Ketika Bersin. Okay?!😊
الحمدلله جزاكم الله خيرا</t>
  </si>
  <si>
    <t>January 15, 2025 2:32 am</t>
  </si>
  <si>
    <t>January 15, 2025 2:33 am</t>
  </si>
  <si>
    <t>Bacaan Alquran Alhijr 41-45
Mencari tajwid
&gt; Alhamdulillah teteh bisa membaca dengan lancar dan juga mencari tahwid dengan teliti
Hafalan surat-surat
- surat Al Bayyinah sd AlGhasiyyah
&gt; Alhamdulillah tereh bisa mengikuti dengan baik dan berusaha dalam menghadalkan
Hafalan Dalil 5 Bab dari Alquran dan Alhadist
&gt; alhamdulillah teteh sudah hafal tinggal melancarkan saja
Alhamdulillah Teteh always on a good mood. Semoga terus begitu yaaa, may Allah bless you 🥰✨💗🌷</t>
  </si>
  <si>
    <t>January 15, 2025 3:42 am</t>
  </si>
  <si>
    <t>Opening
Bacaan : Surat Al ghosiyah 14-26
👉Alhamdulillah bacaan cukup lancar, amk sholih tingkatkan menderesnya
Doa baru :
Doa syukur nikmat
Murojaah doa2
-Doamenjenguk orang sakit 90
-Doa masuk &amp; keluar masjid 90
-Doa angin kencang 95
-Doa sesudah adzan 90
- Doa sunud qur'an 85
-Asmaulhusna 1-99  80
- Doa berlindung dari siksa kubur (on proccess) 
👉Banyak doa yg lupa
Makna jannah wannar  hal. 48-50
👉alhamdulillah tidak ada kendala, cuman tadi sempet bingung cari kata " ngesot" In english. Adanya "dragging his body" tapi kata abi weird. Jadi saya kasih liat video orang ngesot, yg penting Abi ngerti yg di maksud
Di jannah  wannar tadi ada membahas ttg orang terakhir yg masuk surga dengan ngesot, kemudian ada juga bab yg menjelaskan kebanyakan penghuni neraka itu perempuan dan kebanyakan penghuni surga adalah orang2 miskin. 
👉alhamdulillah Abi bisa memahami isi hadis dg baik
Report
Alhamdulillah pengajian berjalan dg lancar. Semoga Alloh paring manfaat dan barokah aamiiin🤲
Makna jannah wannar hal. 48-50
👉</t>
  </si>
  <si>
    <t>January 15, 2025 1:29 pm</t>
  </si>
  <si>
    <t>*ICE BREAKING, TEPUK2, NYANYI2, DO'A BEFORE NGAJI*
*BACAAN*
Q.S Al-Baqarah ayat.84-85
&gt; Alkhamdulillah, karena sebelum ngaji di mulai mbak nadeen sudah menderes, jadi bacaan mbak nadeen good, hanya beberapa saja yg salah, seperti salah penyebutan dalam harokat dan hijaiyah, mohon lebih teliti lagi ya
*HAFALAN*
Asmaul Husna 1-99
&gt; ada d beberapa number yg ke miss, d nomor 66-70, klo menderes mungkin bisa sambil lihat catatannya atau di semakkan ya mbak nadeen
Doa ketika akan tidur, 
- Doa  setelah bangun tidur 100
- Doa ketika akan makan dan selesai makan 100
- Do’a kebaikan dunia dan akhirot 100
- Do’a untuk kedua orangtua 100
- Do’a masuk dan keluar WC 100
- Surat At-Takatsur 90
*KEILMUAN*
Menulis Do'a Baru ( Do'a agar bisa bersyukur )
&gt; Alkhamdulillah ternyata mb nadeen sudah hafal dengan do'a nya, di ajarin oleh bunda indri sebelumnya
Tebak2an nama2 malaikat dan tugasnya..
*PR*
Menderes Q.S Al-Baqarah ayat.86-88
Semoga Allah paring mb nadeen menjadi anak yg sholikhah, Amiin...</t>
  </si>
  <si>
    <t>January 15, 2025 2:52 pm</t>
  </si>
  <si>
    <t>Bacaan Surat Al Qoshos 71-77
&gt; Alhamdulillah,bacaan Dehan sudah bagus. Tapi perlu diunget lagi,ya, Dehan. Ikhfa haqiqi. Harus dibaca agak lama. Sekitar 2-3 detik.  Doa setelah baca alquran di deres lagi ya, Dehan.
Murajaah Surat
- al humazah
- At Takatsur
- Al Qori'ah
- Al fiil
&gt; surat al qoriah di akhir surat dehan agak lupa. rali Alhamdulillah,sudah lancar. Inget, Dehan. Surat al fiil ayat 2 itu ga ada qolqolahnya, yaa.
Doa- Doa
- Doa berlindung dari amal jelek
- Doa minta surga
- Doa raja istighfar
&gt; doa minta surga Dehan lupa awalannya. Jadi dikasih tau sedikit, Alhamdulillah seterusnya sudah hafal. Untuk doa yang lain. Alhamdulillah sudah bagus.
- Menulis 4 Rotating Wheels
&gt; Alhamdulillah, Setelah Dehan menulis poin 1-4, pennjelasannya sampai poin 2 dulu. " 1. Those who can do things should teach. Those who cannot do things should be taught.
2. The strong should help. The weak should be helped". Insyaallah Dehan paham.
- Makna K. adillah hal 47-48
&gt; Alhamdulillah, meskipun dapat 2 hadits. Insyaallah Dehan paham dengan penjelasan tentang baiat ridwan dan tentang perempuan yang datang untuk berbaiat kepada nabi. Dehan juga bisa summarize di hadits pertama. 
Semoga ilmu yang dídapat Dehan hari ini bisa bermanfaat dan barokah. Aamiiin</t>
  </si>
  <si>
    <t>January 15, 2025 9:53 pm</t>
  </si>
  <si>
    <t>Bacaan Q. S al-baqarah(2) : 188
Today Hafiz bacanya kayak kurang fokus, mungkin karena dirumah lagi rame😅
Jangan lupa untuk selalu rajin Menderes yaa
Doa mohon kesabaran
Alhamdulillah sudah lancar! 
Murojaah (al-infiqot &amp; al-mutofifin) 
Alhamdulillah lancar, tapi kalau murojaah jangan cepat-cepat yaa. Tetap diperhatikan juga panjang pendeknya. 
Latihan pegon dasar
Alhamdulillah Hafiz sudah bisa, namun untuk penggunaan 'L(ل) &amp; LA (لا) perlu diingat lagi ya Hafiz! Good job tingkatkan selalu!! 
Semoga Allah paring ilmu yang manfaat dan barokah! May Allah bless you ✨</t>
  </si>
  <si>
    <t>January 16, 2025 1:48 am</t>
  </si>
  <si>
    <t>1. Baca tilawati 
- repeat tilawati 5 hal 8 ( all line ) 
&gt; Chester baca semua baris, karena cheater bacanya kurang dibagian iqlabnya, jadi saya kasih pr buat record baca tilawati lagi, sudah saya kirim ke WhatsApp nya Chester, amalsholih bapak remind Chester ya, chester said want finish his homework at Friday ( before mengaji with mba Azki ) 
2. Asmaul Husna 1-99 
3. Murajaah Al Falaq sama Al ikhlas 
- Al Falaq 85% ( chester lupa diayat 3) 
- Al ikhlas 100% Alhamdulillah lancar 
4. Surat Al Kausar 
&gt; 95 % Alhamdulillah lancar 
5. Writing kitabaty 
- page 43 
Note : don't forget to finish your homework ya, if not, we should repeat page 8 again,  one more insyaalloh 
Semoga alloh paring menjadi anak yang berbakti kepada kedua orang tua, sukses Dunia akhirot nya, cerdas, alim Dan faqih, mandiri, faham, dan kebarokahan ilmu yang bermanfaat, aamiin ya robbal alamin 🤲🤲🤲</t>
  </si>
  <si>
    <t>January 16, 2025 2:01 am</t>
  </si>
  <si>
    <t>Opening
Bacaan : Surat Ali imron 91-100
👉Alhamdulillah bacaan hari ini cukup lancar. Hanya kurang fokus saja. Jadi pas baca, kadang ada tambahan huruf yg gk ada di ayat😅 kebetulan hari ini Irsan kurang fokus,  tajwidnya kurang di idghom bigunnah ( kurang masuk dg dengung) 
Tebak2an tajwid 
👉Alhamdulillah untuk mad layyin, mad thobi'i, ikhfa' hakiki, ikhfa' safawi, idzhar safawi, lam jalalah tafkhim dan tarki' Irsan bisa menebak dg mudah. Kurangnya di odghom bigunnah. Good Job Irsan👍 sudah banyak peningkatan,Tingkatkan ya😊
Mengenalkan doa sapu jagad
Mengecheck hafalan asmaulhusna
👉Irsan lupa mulai di nomer 21 dan seterusnya. Banyak yang terbalik. Jadi Saya kasih PR menghafalkan asmaulhusna 1-30
Makna kitabusshola halaman 94
👉Alhamdulillah Irsan bisa memahami isi hadis dg baik
Report
Alhamdulillah Pengajian berjalan sebagaimana mestinya, lancar .Hanya saja sepertinya Irsan lagi capek atau bagaimana jadi selama makna seperti kurang fokus dan kurang semangat. Tapi saya salut Irsan masih tetap mengikuti mangkulan sampai selesai. Jazakallohu hoiro Irsan , Tetap semangat ya.. Semoga Alloh paring lancar, sukses barokah fiddunya wal akhiroh</t>
  </si>
  <si>
    <t>January 16, 2025 2:06 am</t>
  </si>
  <si>
    <t>1. Bacaan 
- surat an naba' ( 1-40 ) 
&gt; Dawud kebanyakan salah di bagian idgom bigunnahnya 
Ayat 24-26  ( tanwin meet waw )
2. Asmaul Husna 1-99
- good memorize until 91, still read number 91-99
3. Doa setelah baca Alquran 
&gt; He did well read the doa,
4. Surat Al Ashr 
&gt; Dawud masih membaca, dia memilih untuk coba baca tulisan arabnya daripada membaca tulisan latinnya 
5. Writing Arabic 
&gt; Dawud feel tired, lagi nggak mau menulis, jadi dia Menebak beberapa huruf Hijaiyah yang kemarin dia pelajari, 
Semoga alloh paring menjadi anak yang berbakti kepada kedua orang tua, sukses Dunia akhirot nya, cerdas, alim Dan faqih, mandiri, faham, dan kebarokahan ilmu yang bermanfaat, aamiin ya robbal alamin 🤲🤲🤲</t>
  </si>
  <si>
    <t>January 16, 2025 2:22 am</t>
  </si>
  <si>
    <t>1. Bacaan 
- surat Al Baqarah ayat 62-65 
- doa setelah baca Alquran 
2. Daily doa ( doa Lailatul qodar ) 
- explain 
this prayer is about asking for forgiveness during Lailatul Qadar ( There is in the month of Ramadan). 
It is explained in surat al-qadr that lailatul qadar is a night of rank. 
Which is the night of Lailatul Qadar that has a lot of privileges. 
Allah revealed the Quran during the night of Lailatul Qadr. Allah sent down the Quran not directly as a whole from raufil Mahfudz but gradually for approximately 23 years, namely 22 years 2 months 22 days. 
Den night of Lailatul Qadar is better than 1000 months.
1000 months is equal to 83 years. 
There are 4 servants from the Children of Israel who have never sinned or transgressed even for the blink of an eye for 80 years. It astonished the people of the prophet Muhammad but Allah sent down a night that was better than 1000 months, namely the night of Lailatul Qadr and it became good news for his people the prophet Muhammad, 
also the night of Lailatul qodar the angels and the angel Gabriel descended with the permission of Allah from all things. 
This means that Allah sends down the qodar of each creature for the next year, about our sustenance, and what we will experience, we are to ask for forgiveness a lot and pray to Allah, so that Allah replaces the bad qodar with good qodar. because it was decreed by Allah 50,000 years before the heavens and the earth were created. And what can change the qodar is prayer. Because we pray to change the qodar is part of the qodar. And the night of Lailatul qodar is among the last 10 nights in the month of Ramadan,
3. Makna hadist Adillah 
- page 85
Orang yang pamer pengelihatan dan pendengaran maka Alloh akan memameri kepadanya pahala dari amalan yang dia kerjakan tapi Alloh tidak akan memberikan pahala itu kepadanya 
Page 86;
Barangsiapa yang mempelajari ilmu dengan tujuan selain Allah, artinya ia mencari ilmu dengan tujuan untuk meraih kedudukan di dunia, maka ia tidak akan mencium bau surga, artinya ia tidak akan masuk surga. 
Report: 
&gt; Ngajinya belum selesai tapi sudah terputus, sebab disini tiba tiba pemadaman listrik, 
Semoga alloh paring menjadi anak yang berbakti kepada kedua orang tua, sukses Dunia akhirot nya, cerdas, alim Dan faqih, mandiri, faham, dan kebarokahan ilmu yang bermanfaat, aamiin ya robbal alamin 🤲🤲🤲</t>
  </si>
  <si>
    <t>January 16, 2025 3:10 am</t>
  </si>
  <si>
    <t>*Berdo'a Before Ngaji*
*BACAAN*
Tilawati 2 Hal 13
&gt; Karena masih halaman baru, jadi tadi saya kasih contoh dulu agar mas khairy tau cara bacanya, tapi harus di paksa untuk melihat tilawatinya
*HAFALAN*
Asmaul Husna 1-25
&gt; 1-20 sudah hafal, tinggak melancarkan aja no 21-22
*KEILMUAN*
Menulis Arab Huruf hijaiyah
&gt; ada 3x nulis, yg 1x huruf gandeng, kemudian di baca
semoga Allah paring barokah untuk mas khairy.. Amiinn</t>
  </si>
  <si>
    <t>January 16, 2025 3:15 am</t>
  </si>
  <si>
    <t>*Berdo'a before ngaji*
*BACAAN*
Q.S Al-Imron ayt.119-121
*HAFALAN SURAT2*
Falaq 100
Ikhlas 100
Lahab 100
Nashr 100
kautsar 100
Quraisy 100
Al-Fill 100
'Ashr 100
Al-Qori'ah 95
Al'Adiyat (Membaca)
*KEILMUAN*
Mencari contoh hukum bacaan tajwid 'IQLAB' di dalam Al-Qur'an
*Berdo'a setelah membaca Al-Qur'an*
Semoga allah paring barokahh.. AMiin..</t>
  </si>
  <si>
    <t>January 16, 2025 3:23 am</t>
  </si>
  <si>
    <t>Opening
Bacaan : Surat Al fajr 22-30
👉 Alhamdulillah cukup lancar, Amal sholih tingkatin lagi nderesnya
Tebak2an tajwid
👉Alhamdulillah hampir semua tajwid yg di tanyakan dia bisa jawab hanya kadang terbalik idzhar safawi jadi idzhar hakiki,atau mau nyebut mad jaiz munfasil butuh waktu untuk mengucapkan karna agak susah di ucapkan. Tapi untuk praktek di bacaanya udah pas. Untuk mad thobii, mad layyin, ro' tarki', qolqolah, mad arid lissukun, mad jaiz munfasil dia sudah menguasai. 
Makna jannah wannar 50-51
👉Abi bisa memahami isi hadis dg sangat baik
Makna surat Al a'rof  57-58
👉Alhamdulillah Abi juga bisa memahami isi ayatnya  dengan baik
Murojaah doa:
-Doa berlindung dari siksa kubur
- Doa mensyukuri nikmat
👉 masih on process memorizing
Report
Alhamdulillah pengajian berjalan dg lancar tidak ada kendala, Abi juga cooperative, ada komunikasi 2 arah dan banyak membantu memilih kata yg tepat untuk makna. Saya sangat senang bisa mendapatkan kesempatan ngaji dg Abi, jadi sama2 get benefit/get knowledge. semoga Alloh paring lancar dan 
barokah. Aamiiin🤲 See you in the next ngaji Abi👋</t>
  </si>
  <si>
    <t>January 16, 2025 4:33 am</t>
  </si>
  <si>
    <t>1. Bacaan surat toha ayat 52- 76
2. Makna Al Qur'an surat Al Baqarah ayat 185-186
Alhamdulillah pengajian berjalan dengan lancar , dylan tetap semangat ngajinya.
Untuk bacaan Alhamdulillah sudah ada peningkatan kelancaran bunda, tapi masih ada beberapa kesalahan saat baca terutama panjang pendeknya, 
Amal sholih ayah / bunda bantu mengontrol bacaan mas dylan saat dirumah.
Untuk makna Alhamdulillah dylan juga bisa mengikuti dengan baik, mudah2 an apa yg dikaji hari ini bisa menjadi ilmu yang bermanfaat 
Mudah-mudahan mas dylan bisa jadi Generus yang berbakti kepada kedua orang tua serta sukses dunia akhiratnya
Aamiiiin</t>
  </si>
  <si>
    <t>January 16, 2025 4:45 am</t>
  </si>
  <si>
    <t>1. Bacaan surat Muhammad ayat 30- Al Fath ayat 9
2. Makna Al Qur'an surat Al Baqarah ayat 286-  Ali Imron ayat 9
3. Materi faqih : Mengetahui taat dan maksiat
4. Murojaah hafalan surat As Shaff ayat 10-13
Alhamdulillah kegiatan pengajian Tami berjalan dengan lancar dan baik, tami semangat ngajinya.
*Untuk bacaan Alhamdulillah hari ini sudah bagus dan lancar, hanya saja tami kurang konsentrasi, ada beberapa kesalahan harokat, tspi selain itu InshaAllah semuanya sudah baik.
Amal sholih tetap dilanjutkan bderesnya dirumah.
*Untuk materi makna Alhamdulillah juga lancar, tami bisa menulis dengan tertib dan menerangkan kembali dengan baik
*Untuk materi hafalan surat As shaff ayat 10-13 Alhamdulillah sudah bisa dihafal dengan baik oleh tami
Mudah-mudahan tami bisa menjadi generus yang faham agama serta  sukes dunia akhiratnya 
Aamiiiin</t>
  </si>
  <si>
    <t>January 16, 2025 3:06 pm</t>
  </si>
  <si>
    <t>Tilawati 3 halaman 20
&gt; Bacaan Abell hari ini sudah lumayan lancar, meskipun baru pertama kali baca. Jadi amalsholih dideres lagi ya,Abell
Hafalan Doa
- Doa masuk dan keluar rumah 
- Doa ketika bersin
- Doa minta kesabaran
&gt; Alhamdulillah,dari masing" doa, Abell sudah lumayan hafal. Bahkan doa ketika bersin Abell sudah hafal, cuma kebalik" di yarhamukillah/yarhamukallah. Doa yang lain masih harus dipancing di awal. But, it's good.
- Asmaul Husna 1-30
&gt; Alhamdulillah 1-20 sudah hafal. Yang 21-30 sudah banyak yang hafal tapi ada yang lupa".
Murajaah Surat 
- Al Kafirun s/d Al Humazah
&gt; Insyaallah Abell tinggal di surat al humazah yang belum hafal. Tapi ada sedikit" Abell sudah hafal. Amal sholih lebih sering dideres ya, Abell. 
Note:
- Hari ini Abell dapet tambahan tentang mandi wajib setelah haid. Insyaallah Abell sudah faham tata caranya. amalsholih diamalkan ya, Abell.</t>
  </si>
  <si>
    <t>January 16, 2025 3:30 pm</t>
  </si>
  <si>
    <t>1. Bacaan 
- surat Al fath ayat 10-15 
2. Makna hadist shoum 
- page 62-63 
• larangan mengerjakan 2 sholat witir dalam satu malam 
• mengerjakan sholat witir sebagai akhir sholat 
• nabi mengerjakan sholat Sunnah 2 rakaat setelah mengerjakan sholat witir 
3. Mengetahui 4 roda berputar 
• explanation in every point 
• Tami give example in every point by himself 
Semoga alloh paring menjadi anak yang berbakti kepada kedua orang tua, sukses Dunia akhirot nya, cerdas, alim Dan faqih, mandiri, faham, dan kebarokahan ilmu yang bermanfaat, aamiin ya robbal alamin 🤲🤲🤲</t>
  </si>
  <si>
    <t>January 17, 2025 12:24 am</t>
  </si>
  <si>
    <t>1. Baca tilawati 5 hal 2
&gt; Alhamdulillah Gabriel bisa membaca dengan cukup baik tapi masih belum lancar
2. Sholat Presentation (Bacaan Sholatnya masih banyak yg lupa)
3. PR
- Membaca Tilawati 5 hal 2
- Menghafalkan Surat Alzalzalah
Semoga Alloh paring kemudahan, kelancaran, kebarokahan dan ilmu yang bermanfaat, aamiin 🤲</t>
  </si>
  <si>
    <t>January 17, 2025 2:09 am</t>
  </si>
  <si>
    <t>Opening
Bacaan : Ali imron 101-05
Murojaah
-Asmaulhusna 
- Doa masuk pasar
-Doa sapu jagad
- Doa menjenguk orang sakit
Mengenalkan doa berlindung dari siksa kubur
👉 Doa2 tsb di atas masih dalam proses menghafal
Makna kitabusshola  94-96
👉Alhamdulillah tidak ada kendala
Report
👉Alhamdulillah pengajian berjalan dg lancar. Tetap semangat ya Irsan, sampai jumpa di pengajian berikutnya😊👋 semoga Alloh paring manfaat dan barokah
PR
- menghafalkan asmaulhusna 1-30
- copy doa berlindung dari siksa kubur on Irsan's notebook</t>
  </si>
  <si>
    <t>January 17, 2025 6:07 pm</t>
  </si>
  <si>
    <t>1. Muroja'ah surat al zalzalah 
Amalsholih nderes dirumah juga ya supaya tambah lancar membacanya,
Alhamdulillah sudah hafal ayat 1 👏👏
2. Membaca tilawati 5 hal.23 baris 1-4 
Alhamdulillah lancar, bisa mengulang dan mengikuti bacaan dengan lancar
Amalsholih luangkan waktu untuk nderes dirumah yaa 
3. Membaca doa berlindung dari siksa kubur
Alhamdulillah bisa membaca dengan lancar, semoga bisa segera hafal dan jagan lupa di amalkan yaa.
4. Doa penutup 
Doa minta sehat
Doa minta ketetapan iman
Doa minta ilham yg benar
Doa minta ilmu yg manfaat
Doa minta sabar
Doa pagi sore
Doa untuk kedua orangtua
Doa kebaikan dunia akhirot
Alhamdulillajph pengajian berjalan dengan lancar,
Semoga alloh beri kemudahan dalam menuntut ilmu 
Aamiiin</t>
  </si>
  <si>
    <t>January 17, 2025 6:16 pm</t>
  </si>
  <si>
    <t>1. Bacaan al qur'an surat al a'rof ayat 35-37
Alhamdulillah bacaannya lancar, panjang pendek sudah tepat 👍
2. Mebaca surat2 pilihan 
Q.s al baqoroh 1-5
Q.s al baqoroh 255-257
Al baqoroh 284-286
3. Doa penutup
Doa setelah membaca al qur'an
Doa minta ilham yg benar
Doa minta ilmu yg manfaat
Doa pagi sore
Doa kedua orgtua
Doa kebaikan dunia akhirot</t>
  </si>
  <si>
    <t>January 17, 2025 6:25 pm</t>
  </si>
  <si>
    <t>Mohon izin sya ada sambung kelompok untuk teks bulanan 🙏
Insya alloh ganti hari senin tgl 20 🙏</t>
  </si>
  <si>
    <t>Kirana sedang kurang sehat, insya alloh gantinya hari minggu tgl 19 🙏</t>
  </si>
  <si>
    <t>January 17, 2025 1:03 pm</t>
  </si>
  <si>
    <t>K.shollah Hal 13-14</t>
  </si>
  <si>
    <t>January 17, 2025 11:29 pm</t>
  </si>
  <si>
    <t>1. Opening speech. Alhamdulillah Alhamdulillah all good and safe and Allah is still guiding us.
2. Manqul kitabu Jannah wannaar halaman 72-73 (very last line)
3. Doa by Kayla.
NB: Alhamdulillah ngaji nya lancar, internet good, and she understand the materi, may Allah always set our heart to have intention for the sake of Him. Aamiin.</t>
  </si>
  <si>
    <t>January 17, 2025 11:59 pm</t>
  </si>
  <si>
    <t>Tilawati hal. 20
Cheryl ketika di rumah supaya dideres ya tilawatinya. Karena sejauh ini cheryl masih suka bingung kalau disuruh baca sendiri. 
Doa-doa harian
Alhamdulillah beberapa sudah dihafal, tapi jangan lupa untuk dipraktekkan juga dan dideres ketika dirumah. Agar tidak lupa dengan doanya. 
Murojaah surat pendek
Alhamdulillah good, sudah lancar. Tinggal rajin dideres saja agar lebih tepat panjang pendeknya. 
Tepuk 5 bab
Alhamdulillah walau pun lagi ngantuk dan lemes, Cheryl tetep mau ngikutin tepukan 5 bab sambil menyebutkan poin-poin nya
Semoga Allah paring ilmu yang manfaat dan barokah, serta menjadi anak yang sholehah🥰✨💗</t>
  </si>
  <si>
    <t>January 17, 2025 8:43 pm</t>
  </si>
  <si>
    <t>1. Membaca QS. Al Baqarah 86-91
&gt; Alhamdulillah Nadeen mau membaca ulang-ulang sampai benar
2. Quiz review tajwid hukum nun mati dan tasydid
&gt; Alhamdulillah 80/100 Nadeen minta ulang lagi jadi 90/100
&gt; Tapi Nadeen bilang masih don't get it walupun salah 1
&gt; Insyaallah nanti di review lagi materi tajwid hukum nun mati/tanween
3. Kegiatan pembuka
- Nadeen membaca doa2 sebelum belajar
- cerita Umar bin Khattab saat masa jahilliyah</t>
  </si>
  <si>
    <t>January 18, 2025 6:32 am</t>
  </si>
  <si>
    <t>1. Kegiatan Pembuka: Nadeen membaca doa-doa sebelum belajar
&gt; Saat di sarankan untuk mengawali dan mengakhiri doa dengan hamdalah dan solawat pendek, Nadeen langsung mau ngulangi doanya sendiri tanpa disuruh... Masyaallah Nadeen selalu mau nunjukin yang terbaik 👍
&gt; Dalil mengawali dan mengakhiri doa dengan memuji Allah dan sholawat :
*......... Nabi Muhammad SAW bersabda: jika salah satu kalian berdoa maka supaya menyebut keagungan Allah dan memujiNya, lalu hendaknya membaca sholawat kepada nabi kemudian barulah dia berdoa apapun yang dia inginkan"* abu dawud
*Dan penutup doa mereka ialah "Alhamdulillahi robbal alamin"* Yunus :10
2. Murojaah surat bergantian : Al Qoriah, Al adiyat, Al Zalzalah, Al-Kautsar, Al maun, ql Quraisy, Al fil, Al humazah, Al Asr-
3. Test hafalan baru 
- Asmaul Husna 1-99 *(85)*
- Doa agar bisa bersyukur *(100)*
4. Review tajwid dan idzhar halqi
&gt; Alhamdulillah Nadeen sangat interaktif, dan ternyata Nadeen pas ditanya soal2 idzhar betul terus Alhamdulillah tapi katanya tetep "ada something" yang bikin dia kadang bingung, Alhamdulillah utk idhar disaksikan sudah paham secara teori dan praktek insyaallah dipertemuan selanjutnya di fast review aja ya🙏</t>
  </si>
  <si>
    <t>January 18, 2025 7:11 am</t>
  </si>
  <si>
    <t>SAKIT</t>
  </si>
  <si>
    <t>January 18, 2025 7:12 am</t>
  </si>
  <si>
    <t>January 18, 2025 7:14 am</t>
  </si>
  <si>
    <t>TIRED, AFTER EXAM at school</t>
  </si>
  <si>
    <t>January 18, 2025 7:15 am</t>
  </si>
  <si>
    <t>SAKIT, HABIS JATUH</t>
  </si>
  <si>
    <t>January 18, 2025 7:16 am</t>
  </si>
  <si>
    <t>📚 BACAAN
&gt; Q.S Al-Imron ayt.87-91 (hari ini hanya membaca sekali, dan untukkoreksinya, pada huruf hijaiyyah 'qo' dan 'dho', cara bacanya "o", bukan "a" )
📚 HAFALAN
asmaul husna 1-45
Dzikir sesudah sholat 90
Mohon kesabaran 100 ( alkhamdulillah sudah hafal, Insya Allah minggu depan menulis do'a baru yaa)
Al-Qori'ah 90
Al-'Adiyat (membaca, agar mudah untuk mas rambo menghafalkannya dan agar tau cara pelafalannya )
Semoga Allah paring manfaat dan barokah.. Amiin..🤲🏻</t>
  </si>
  <si>
    <t>January 18, 2025 7:19 am</t>
  </si>
  <si>
    <t>Berdo'a sebelum ngaji
&gt; Minta ilmu yg bermanfaat 1
&gt; Minta ilham yg baik
📚 BACAAN
Tilawati 2 Hal.11 (alkhadmulillah sudah lancar hari ini, Insya Allah next meeting bisa lanjut halaman 12 yaaa mas kahiry, good job)
📚 HAFALAN
Surat Al-Fatehah 100
&gt; sepertinya mas khairy suka banget yaa membaca surat al-fatehah, karena setiap mengaji sering banget baca ini.. kereenn..
Semoga Allah apring barokah, amiinn🤲🏻
see you next week..</t>
  </si>
  <si>
    <t>January 18, 2025 7:33 am</t>
  </si>
  <si>
    <t>Murojaah surat2 pendek 
- An-nas
falaq
al ikhlas
al lahab
asmaul husna 1-25
Bacaam Tilawati 2 Hal 12
Mention 5 Bab, 4 Tali keimanan</t>
  </si>
  <si>
    <t>January 18, 2025 7:36 am</t>
  </si>
  <si>
    <t>Mention 3 Perbuatan yang mendatangkan pahala
Bacaan Tilawati 2 Hal 12
*Murojaah Doa sehari2*
asmaul husna 1-25
masuk rumah
masuk WC
keluar WC
keluar rumah
sebelum makan
sesudah makan</t>
  </si>
  <si>
    <t>January 18, 2025 7:38 am</t>
  </si>
  <si>
    <t>Bacaan Tilawati 2 Hal 12
Menulis huruf hijaiyah berharokat (mim, zain, ghoin, khaf)
Hafalan
asmaul husna 1-25
mention perbuatan yang mendatangkan dosa..</t>
  </si>
  <si>
    <t>January 18, 2025 7:51 am</t>
  </si>
  <si>
    <t>Tilawati 4 page 26-27
&gt; Halaman 26, Alhamdulillah jubilee sudah lancar. Tapi 2 baris terakhir, ada yang kurang panjangnya. Untuk halaman 27, Alhamdulillah 4 baris pertama sudah lancar, tapi 4 baris terakhir Jubilee masih belum lancar. 
Asmaul Husna 1-40
&gt; Jubilee lupa di nomor 11,20,21,26,31,36. Amalsholih lebih sering nderes asmaul husnanya yaa, Jubilee</t>
  </si>
  <si>
    <t>January 18, 2025 1:47 pm</t>
  </si>
  <si>
    <t>Bacaan Al Qoshos 78-84
&gt; Bacaan Dehan banyak kurangnya di bagian ikhfa haqiqi. Setelah bacaan dijelaskan tentang ikhfa haqiqi dan cara bacanya. Insyaallah Dehan sudah faham 
Hafalan Doa
- Doa berlindung dari amal jelek
- Doa minta surga
- Doa mohon kesehatan badan
&gt; doa berlindung dri amal jelek, Dehan masih ada lupanya. Kalo yg lain sudah hafal, cuma perlu diingetin yg awalannya.
Asmaul Husna 1-70
&gt; Dilancarkan lagi ya, Dehan. Soalnya ada beberapa yg kebalik dan masih lupa"an.
Penjelasan 4 Rotating Wheels: 
3. Those who remember should remind (other). Those who forget should be reminded.
4. Those who do right should gives directions toward the right thing. Those who do wrong should be directed toward the right things to do tobat.
&gt; Alhamdulillah,dengan beberapa contoh sederhana dan ada bantuan dari Pak Aji, Dehan bisa memahami pengertian masing" poin. 
Makna k. Adillah 48-50
Hari ini kita bahas 2 hadits, yang masing" menjelaskan kewajiban berbaiat pada imam mereka. 
&gt; Alhamdulillah, Dehan bisa paham sedikit", pak Aji juga bantu menjelaskan, insyaallah Dehan paham maksud isi haditsnya itu.
Semoga Dehan sekeluarga diberi kesehatan, kwarasan. Dan ilmu yang Dehan dapet hari ini semoga bisa bermanfaat untuk kehidupannya. Aamiiin</t>
  </si>
  <si>
    <t>January 18, 2025 10:03 pm</t>
  </si>
  <si>
    <t>QS al-baqarah : 189-146
Alhamdulillah good, Hafiz tetap semangat terus ya menderesnya dirumah
Doa mohon kesabaran
Alhamdulillah sudah hafal 
Murojaah doa-doa
-daily doa
-doa sujud alquran
-doa berlindung dari siksa Auburn
-doa iftitah
Alhamdulillah good, tetap dipraktikkan doa sehari-harinya agar tidak lupa. 
4 roda berputar
Alhamdulillah Hafiz ketika diberi kesempatan untuk memberikan contoh, Hafiz bisa. Dan juga ketika mengaji bisa memperhatikan dan paham dengan materi yang disampaikan.
Semoga Allah paring ilmu yang manfaat dan barokah, Serta menjadi anak yang sholehah 😍✨</t>
  </si>
  <si>
    <t>January 19, 2025 5:15 am</t>
  </si>
  <si>
    <t>Bacaan QS Ali imron : 30-40
Alhamdulillah good, membacanya pelan dan teliti. Dirutinkan menderesnya ketika dirumah yaa
Makna K. Nawafil hal. 43-45
-Cara/Rakaat dalam mengerjakN sholat taubat. 
-waktu yang baik untuk mengerjakan sholat taubat. 
Alhamdulillah she understand it well, and also can explain back. 
Murojaah doa-doa
Alhamdulillah good, tambahan untuk doa minta kesabaran yang baru disampaikan, supaya dideres dan diharapkan nggeh. 
Tajwid idghom mimi &amp; ikhfa syafawi
Alhamdulillah bisa memahami penjelasannya dengan baik, dan ketika diperintah untuk memberikan contoh bacaan dengan tajwid tersebut zahra bisa. Juga ketika menjelaskan ulang tentang hukum tajwidnya. 
Semoga Allah paring ilmu yang manfaat dan barokah, serta menjadi anak yang sholehah 🥰💗✨</t>
  </si>
  <si>
    <t>January 19, 2025 5:27 am</t>
  </si>
  <si>
    <t>1. Membaca QS Al-Baqarah 191-194
&gt; Bacaan2 yang hukum ال masih perlu di perhatikan lagi
&gt; Alhamdulillah Denissa mau membaca di ulang-ulang hingga benar
2. Makna Ket. K. Jannah wannar bahasa Indonesia hal. 43
&gt; Alhamdulillah good
3. Membaca keterangan hadits
&gt; Alhamdulillah good
4. Nasehat Sedikit tentang Menjaga Pergaulan dan Budi Luhur 
*Alhamdulillah mbak azki tetap appreciate Nissa masih bisa ngaji disela-sela kesibukan sekolah dan kerjanya meskipun minta hanya 30 menit hari ini,*
*tapi kami harap kedepannya supaya lebih bisa membagi waktu dengan baik agar bisa mengaji dengan maksimal sehingga bisa netepin ngaji 2x seminggu @1:30*
*Insyaallah guru-guru disini available untuk ngaji kapan saja*</t>
  </si>
  <si>
    <t>January 19, 2025 4:10 pm</t>
  </si>
  <si>
    <t>Tilawati 6 hal 26 tengah&amp; bawah
&gt; Dinda sudah tau cara membaca bacaan saktah, tapi waktu Dinda baca sendiri dia masih lupa cara bacanya. Tapi waktu diingetin Dinda sudah bisa. Alhamdulillah 
Hafalan Doa
- Doa masuk dan keluar rumah
- Doa ketika berbuka puasa
- Doa minta kesabaran
&gt; Dinda masih baca teks dan repeat. Karena masih belum hafal. Padahal udh pernah hafal, seharusnya tinggal lancarin lagi. 
Murajaah Surat
- Al Maun
- Al Kafirun
&gt; Dinda juga masih repeat di surat ini. Dan belum hafal. Tapi, insyaallah Dinda sudah ada sedikit hafal meskipun ga mau nunjukin
Pegon
&gt; Karena tulisan pegonnya Dinda ada yang kurang pas terutama di huruf و،ع،ي,ن masih belum bisa gantung. Alhamdulillah, Dinda udh bisa tulis huruf pegon yg bener.</t>
  </si>
  <si>
    <t>January 20, 2025 12:27 am</t>
  </si>
  <si>
    <t>1. Membaca Asmaul Husna 1-70
&gt; Nomor 21 mulai lupa akhirnya membaca di layar sisanya
2. Membaca tilawati hal. 9 baris 1-4
&gt; Alhamdulillah chester sudah mengerjakan PR : mengirimkan voice note baca tilawati hal. 8 dan tadi sempet ditunjukkan juga voice notenya
&gt; Untuk hal. 9 baris 1-4 masih perlu di ulang lagi supaya lebih lancar ya
3. Murojaah doa- doa usia 7-8tahun
&gt; Banyak yang lupa jadi membaca di layar, Alhamdulillah good mau baca semua
4. Quiz review 4 roda berputar nomor 1 &amp;2
&gt; Alhamdulillah good*90/100*
5. Penjelasan 4 Roda berputar no. 3 : yang ingat mengingatkan, yang lupa supaya diingatkan
*PR* 
Menghafalkan Asmaul Husna 71-90
Moga2 Allah paring</t>
  </si>
  <si>
    <t>January 20, 2025 1:18 am</t>
  </si>
  <si>
    <t>1. Bacaan 
- surat an naba' 1-30 
&gt; Dawud sering kurang pas di bagian idgom bigunnahnya, kadang ketika ditegur mungkin masih bingung salahnya dimana jadi saya masukin materi tajwid, idgom bigunnah, dan Alhamdulillah anaknya faham dengan penjelasan saya, sehingga dia bisa mencari dan memberikan contoh di halaman tersebut dan membacanya dengan benar, 
2. Asmaul Husna 1-99
- perlu dimurajaah kembali, supaya bisa menjaga hafalannya yang dari 1-85 supaya tidak lupa dan proses menghafalkan nomor 86-99, mungkin dengan dimurajaah terus ketika pengajian bisa membantu untuk menghafalkannya, 
Untuk bacaan sendiri memerlukan waktu yang cukup lama, sebab mungkin tidak terbiasa menderes, belum ketika salah membaca dan mengulanginya sampai benar, insyaalloh bisa difahami dan dimengerti,
3. Surat Al Ashr 
- berusaha menghafalkan dengan cara sering membaca, supaya Dawud terbiasa membaca tulisan arab, mungkin agak lama, tapi mencoba buat perbaiki bacaanya supaya bisa pas di panjang pendeknya, 
Semoga alloh paring menjadi anak yang berbakti kepada kedua orang tua, sukses Dunia akhirot nya, cerdas, alim Dan faqih, mandiri, faham, dan kebarokahan ilmu yang bermanfaat, aamiin ya robbal alamin 🤲🤲🤲</t>
  </si>
  <si>
    <t>January 20, 2025 3:31 am</t>
  </si>
  <si>
    <t>1. Opening speech, and as always, Erma tanya apa yg bikin happy, she said belanja tadi sama ayah nya, Alhamdulillah. Semua sehat, keadaan aman. I reminded her and myself, semua Krn Allah yg punya power. And kita bisa minta apa pun ke Allah, DENGAN SYARAT: follow all His command, and avoid what He refuses, because He's the most merciful, and grateful.
2. Baca Tilawati 3 halaman 23... 
ADA PR YA, untuk kirim voice note bacaan Qalesya, sebaris untuk 1 hari. Bisa tolong support kah Tante? KARENA, bacaan nya perlu banyak latihan diluar waktu ngaji.
3. Nderes hafalan 
Al Lahab 
Al Kautsar 
4. Story about behave to parents: cerita Nabi Muhammad Saw yg setelah perang melewati satu wilayah yg di larang di serang oleh Nabi. Lalu ada wanita tua yg di datangi Nabi, lalu Nabi bentangkan sorban (penutup kepala nya) ke batu lalu wanita itu diduduki di batu beralas sorban itu dan NGOBROL LEMAH LEMBUT dengan wanita itu. Para shohabat bertanya2 siapa wanita ini. Setelah selesai para Shohabat bertanya, siapa wanita yg kau ajak bicara tsb wahai Rosulullah?
Rosulullah menjawab: beliau adalah ibu susuan ku. MashaAllah beliau berbuat baik bahkan hanya pada ibu susuan nya, bisa bayangkan bagaimana Rosulullah beradab pada ibu kandung nya? Semoga kita bisa ambil hikmah dari cerita hikmah ini &amp; and behave as good as him (Nabi), Aamiin.
5. And cerita ke Qalesya tentang ayat yg menyatakan, Allah gak akan nyiptain kita ke dunia ini, kecuali untuk menyembah pada-Nya. So our body has job to worship Allah. Kalau untuk ibadah inshaAllah badan kita nggak sakit, ada pun sakit itu Krn tidak dipakai utk ibadah.
6. Doa penutup by Qalesya.
NB: Alhamdulillah ngaji nya lancar. 
Mohon di support PR nya ya Tante. Tiap hari sebaris aja. Semoga tetep semangat ngaji, and semangat sholat dan ibadah2 lain nya. Aamiin</t>
  </si>
  <si>
    <t>January 21, 2025 4:20 am</t>
  </si>
  <si>
    <t>*BACAAN*
Tilawati 2 Hal 13
&gt;mas khairy membaca tilawati sambil saya tunjukkin tilawati saya sepertinya agak manut mau membaca, semoga kedepannya makin fokus lagi yaa mas kahiry...
Hari ini materi hanya bacaan saja, karena mas khairy sedang tidak enak badan
Semoga Allah paring barokah.. Amiin</t>
  </si>
  <si>
    <t>January 21, 2025 4:23 am</t>
  </si>
  <si>
    <t>Tilawati 3 hal 20
&gt; Alhamdulillah,bacaannya Abell sudah lancar. Insyaallah next meeting kita lanjut halaman 21 yaa
Asmaul Husna 1-30
&gt; Abell sudah lancar sampai nomor 20. Alhamdulillah. Kalo yg nomor 21-30 Abell sudah ada yg ingat beberapa, masih perlu dilancarkan lagi hafalannya.
Hafalan Surat 
- Al Lahab 
- Al Quraisy
- Al Humazah
&gt; Abell masih belum lancar di surat Al Humazah. Jadi Abell masih baca dan repeat.
Menulis tajwid ikhfa haqiqi
&gt; Meskipun awalnya Abell ga mau nulis, tapi Alhamdulillah Abell mau menulis pengertian dari ikhfa haqiqi, dan contohnya. Goodjob</t>
  </si>
  <si>
    <t>January 21, 2025 4:27 am</t>
  </si>
  <si>
    <t>*Berdo'a sebelum ngaji*
*BACAAN*
Q.S Al-Imron ayt.122-126
*HAFALAN*
An-Nas 100
Al-Kafirun 98
Al-Maun 97
Al-Humazah 95
At-Takatsur 95
Qori'ah 90
Al-'adiyat 85 (sambil baca, agar bisa lancar panjang pendeknya dan kalimat2nya )
After adzan 85 (sudah bisa tanpa read a book)
*PEGON*
Mas rambo masih bingung penggunaan "NY, Ng"
Semoga Allah paring barokah,  amiin</t>
  </si>
  <si>
    <t>January 21, 2025 6:39 am</t>
  </si>
  <si>
    <t>*BACAAN*
Q.S Al-Baqarah ayt.116
&gt; Insya Allah mulai hari ini bacaan fitri akan di mulai dari halaman depan, sudah tidak surat2 pendek lagi, karena bacaan fitri sudah mulai lancar, dan kalau dari depat kn ayatnya panjang, jadi fitri biar belajar cara berhenti yg pas dan cara memulai yg pas bagaimana jika berhenti di tengah2 kalimat
*HAFALAN*
Asmaul husna 1-99
Dzikir sesudah sholat 100
Ketetapan iman 100
Minum susu 90
Minta ilmu bermanfaat 100
Kumpulan do'a nabi muhammad 85 (sudah lupa, karena do'a ini jarang di deres sejak th 2023 )
*KEILMUAN*
Mention 5 bab
4 tali keimanan
6 thobiat luhur
3 sukses 
Contoh 4 roda berputar
*MAKNA*
An-Naziat ayt.40-46
Menulis DO'A MOHON KESEHATAN 
&gt; Mohon di hafalkan ya fitri, Insya Allah pertemuan berikutnya mb rika tes
semoga Allah paring barokaah.. Amiin</t>
  </si>
  <si>
    <t>January 21, 2025 7:18 am</t>
  </si>
  <si>
    <t>Tilawati 2 hal 9
Alhamdulillah good, untuk huruf yang berharokat dhomah 'u' supaya dideres lagi, sepertinya khodijah masih binggung bacanya jadi harus repeat after mba nedha terus. 
Surat pendek :
Al-fatihah
An nas
Al falaq
Al ikhlas
Sebenernya sebagian khodijah sudah lumayan hafal, tapi karena sambil main fokusnya khodijah terbagi. Dan akhirnya binggung kalau tidak dibacakan dulu, baru khodijahnya merepeat. 
Menulis tilawati 2 hal 2
Alhamdulillah mau nulis walau cuma sebaris, tapi sama khodijah hurufnya dipisah pisahin, tidak bersambung 😂
Lalu gamau lagi waktu disuruh nulis lagi. 
Khodijah supaya lebih fokus lagi ya mengujinya, semoga Allah paring ilmu yang manfaat dan barokah✨🌷</t>
  </si>
  <si>
    <t>January 21, 2025 7:28 am</t>
  </si>
  <si>
    <t>Bacaan QS Taha : 77-98
Alhamdulillah good!!, Dylan always try buat correct bacaannya by himself lately. Kalau ada yang salah dia ulangi sendiri, dan kalau udah selesai Dylan selalu nanya ada yang kurang atau engga bacaannya. 
Jangan lupa diluangkan waktu untuk menderes yaa
Murojaah Juz 30 (an nas - Al asr') 
Alhamdulillah good, mungkin  next murojaah bisa dilanjut ke surat berikutnya setelah Al asr'. Tapi tetap tidak lupa untuk selalu memperhatikan panjang pendeknya yaa
Dalil 5 Bab (ta'at) 
Alhamdulillah Dylan mengikuti dan memperhatikan dengan baik materi today. Kalau bisa mungkin lebih baiknya supaya dalil tersebut dihafalkan yaa
Mengerti 4 roda berputar
Alhamdulillah poin-poin yang sudah disampaikan mengenai 4 roda berputar  bisa dipahami oleh Dylan, juga dia mampu menyebutkan dan memberi contoh suatu kejadian yang berkaitan dengan poin tersebut. 
Semoga Allah paring ilmu yang manfaat dan barokah ✨🙌🏻</t>
  </si>
  <si>
    <t>January 21, 2025 7:26 am</t>
  </si>
  <si>
    <t>Bacaan:
- Surat Al Qoshos 85- Al Ankabut 6
&gt; Dehan sudah ada peningkatan di hukum bacaan ikhfa' haqiqi. Sudah bagus bacaannya. Good. Banyakin nderesnya ya, Dehan.
Doa- Doa
- Doa berlindung dari amal jelek
- Doa minta kesehatan
- Doa minta surga
&gt; Dehan masih ada yg lupa dan ada yg baca teks.  Amalsholih diperbanyak nderesnya ya, Dehan.
Asmaul Husna 1-70
&gt; Alhamdulillah,sudah bagus yg sampai 65. Nomor 66-70 sudah hafal tapi ada lupanya, jadi tinggal mengulang- ulang. 
Review 4 Roda berputar
&gt; Alhamdulillah, Dehan bisa menyebutkan setiap poin. Insyaallah, Dehan sudah paham penjelasannya. 
Makna K. Adillah hal 50-51
Hadits kali ini menjelaskan tentang:
- Bagaimanapun keadaannya harus tetap mendengarkan dan toat pada imam
- Tidak boleh mencabut tali baiat dari Imam kecuali imamnya sudah jelas kekufurannya
&gt; Meskipun cuma dapat 1 hadits, Alhamdulillah, Dehan sudah paham dengan haditsnya. Dan bisa menjelaskan sendiri bgmn isi haditsnya
Semoga Allah paring ilmu yang manfaat dan barokah. Aamiin</t>
  </si>
  <si>
    <t>January 21, 2025 7:49 am</t>
  </si>
  <si>
    <t>Tilawati 1 hal. 20
Cheryl supaya menderes juga ya ketika dirumah, agar ketika meeting bacanya tidak hanya repeat/mengulang setelah mba Nedha. Tapi juga supaya bisa baca sendiri dan bisa ingat dengan huruf-huruf nya. 
Doa-doa harian:
Doa untuk kedua orang tua
Doa kebaikan dunia dan akhirot
Doa sebelum dan sesudah tidur
Doa sebelum dan sesudah makan
Doa masuk dan keluar WC
Doa pagi dan sore
Doa mencari ilmu yang bermanfaat
Doa minta ilham yang baik
Doa minta ketetapan iman
Asmaul husna 1-10
Alhamdulillah sebagian doa Cheryl sudah hafal, jangan lupa ketika dirumah juga supaya dipraktekkan yaa agar doanya tidak dilupakan. Dan untuk doa-doa yang belum hafal supaya sering dideres juga ketika dirumah. 
Murojaah surat pendek
Al-fatihah
An nas
Al falaq
Al ikhlas
Alhamdulillah untuk surat pendeknya Cheryl hafal, hanya perlu diperbaiki lagi untuk panjang pendek dan beberapa pelafalan yang kurang tepat. Tetap dideres juga yaa ketika dirumah. 
Semoga Allah paring ilmu yang manfaat dan barokah, lebih fokus lagi ya ketika ngaji 🥰💗🌷</t>
  </si>
  <si>
    <t>January 21, 2025 7:59 am</t>
  </si>
  <si>
    <t>January 21, 2025 8:00 am</t>
  </si>
  <si>
    <t>Bacaan QS al-Baqoroh : 189-190
Alhamdulillah selalu good! Jangan lupa untuk selalu menderes. 
Doa mohon kesabaran
Alhamdulillah sudah hafal. 
Murojaah doa-doa:
Doa sujud Al-Quran
Doa berlindung dari siksa Auburn
Doa iftitah
Daily doa
Alhamdulillah good, jangan lupa untuk dipraktekkan ketika dirumah untuk daily doanya. 
4 Roda berputar (1&amp;2) 
Alhamdulillah good, untuk materi hari ini Hafiz mampu memperhatikan dan mengikutinya dengan baik. Ketika dijelaskan pun Hafiz mengerti, juga bisa memberikan contoh yang berkaitan dengan poin 4 roda berputar tersebut. 
Semoga Allah paring ilmu yang manfaat dan barokah!! ✨</t>
  </si>
  <si>
    <t>January 21, 2025 8:08 am</t>
  </si>
  <si>
    <t>Bacaan tilawati 2 hal. 5
Alhamdulillah she did it well!! Khodijah mau ngelancarin bacanya yang di hal. 5. Tetap semangat menderes yaa untuk materi yang berharokat dhomah. 
Surat pendek
Al-Fatihah
An nas
Al falaq
Alhamdulillah lumayan lancar, tapi kepotong keburu berganti mood saat dibilang ngajinya mau ditutup 🥲🙏🏻
Selalu semangat ya ngajinya pretty, semoga Allah paring ilmu yang manfaat dan barokah 🌷✨</t>
  </si>
  <si>
    <t>January 21, 2025 8:13 am</t>
  </si>
  <si>
    <t>Bacaan QS abasa : 1-21 &amp; Tilawati hal. 39
Alhamdulillah good, Fitri sudah bisa teliti dengan bacaannya. Supaya rajin menderes juga ketika dirumah, agar terbiasa membaca dan tidak kaku. 
Makna QS an-naziat : 31-
Alhamdulillah bisa Fitri ikuti dengan baik. 
Murojaah surat-surat pendek 
An nas - (mba lupa maaf 🥲🙏🏻) 
Alhamdulillah udah lancar, tinggal beberapa surat diperhatikan lagi untuk panjang dan pendeknya
4 roda berputar no.1&amp;2
Alhamdulillah bisa diikuti dan difahami Fitri dengan baik, mampu memberikan contoh juga terkait dengan poin yang sudah disampaikan. 
Maaf buat ngaji hari ini agak buru-buru, karena mba Nedha harus persiapan buat sambung keputrian 😅🙏🏻
Semoga Allah paring ilmu yang manfaat dan barokah, dan supaya disemangatkan terus didalam mengajinya 🌷✨</t>
  </si>
  <si>
    <t>January 21, 2025 8:28 am</t>
  </si>
  <si>
    <t>Bacaan QS Al-Baqoroh : 197-202
Alhamdulillah bacaannya Hafiz lancar, tetap selalu dirajinkan untuk menderes dirumah nggeh. 
Doa mohon kesabaran
Alhamdulillah sudah Hafal. 
Murojaah surat (al-insyiqoh &amp; Al-Buruj) 
Alhamdulillah good walau tadi ada sedikit keliru, it's okey nanti dideres lagi nggeh. Next pertemuan bisa lanjut murojaah surat berikutnya. 
Menulis huruf tunggal hijaiyah
(Dalil membela 1&amp;2) 
Alhamdulillah good, tapi lebih teliti lagi untuk huruf pegon 'L &amp; LA'. Dan juga untuk yang hurufnya menggantung supaya diperhatikan lagi okey! 
Semoga Allah paring ilmu yang manfaat dan barokah, serta menjadi anak yang sholeh 🥰✨</t>
  </si>
  <si>
    <t>January 21, 2025 2:49 pm</t>
  </si>
  <si>
    <t>- Pengenalan 4 roda berputar dalam jamaah
(Alhamdulillah Mikail bisa memahami)
Semoga Allah paring manfaat lancar dan barokah</t>
  </si>
  <si>
    <t>January 22, 2025 1:02 am</t>
  </si>
  <si>
    <t>1. Membaca QS. Al Baqarah 195-196
&gt; Alhamdulillah Denissa mau membaca diulang-ulang hingga benar 
&gt; Mohon perhatikan panjang pendeknya lagi
2. Makna dan keterangan k. Jannah wannar bahasa Indonesia hal. 43-44
&gt; Alhamdulillah Denissa mengikuti makna dengan sangat baik
*Note*
- Hari ini Nissa bisa ngajinya 45 menit karena sudah kemalaman katanya
- Alhamdulillahi Jazaa killohu khoiro sudah bisa menyempatkan mengaji di sela-sela kesibukan nya
- semoga pengajian berikutnya bisa Mulai lebih awal shg bisa maksimal durasi ngajinya
Moga2 Allah paring ilmu manfaat dan barokah amin</t>
  </si>
  <si>
    <t>January 22, 2025 1:24 am</t>
  </si>
  <si>
    <t>1. Baca tilawati 5 hal 2
&gt; Alhamdulillah Gabriel bisa membaca dengan sangat baik dan lanjut ke hal 3
2. Tata Krama pada ulil Amri
3. PR
- Membaca Tilawati 5 hal 3
- Menghafalkan Surat Alzalzalah
Semoga Alloh paring kemudahan, kelancaran, kebarokahan dan ilmu yang bermanfaat,</t>
  </si>
  <si>
    <t>January 22, 2025 4:44 am</t>
  </si>
  <si>
    <t>Opening
Bacaan: Qs. Al fajr 3-21
👉Hari ini bacaannya kurang lancar, amal sholih tingkatkan nderesnya ya Abi
Belajar pegon
👉sudah lumayan , masih masa belajar
Murojaah
-Doa berlindung dari siksa kubur
-Doa sapu jagad
- Doa syukur nikmat
👉Doa2 di atas masih proses menghafal
Makna hadis  jannah wannar 51-53
👉Alhamdulillah tidak ada kendala
Report
Alhamdulillah pengajian berjalan lancar, Abi bisa mengikuti pengajian dg baik dan juga bisa memahami isi hadis dg baik. Semoga Alloh paring manfaat dan barokah aamiiin🤲🤲🤲</t>
  </si>
  <si>
    <t>January 22, 2025 7:11 am</t>
  </si>
  <si>
    <t>1. Asmaul Husna 1-99 
- masih membaca screen 
2. Membaca Tilawati 5 pg 9 ( line 1-4 ) 
- Alhamdulillah he did well, bisa dilanjut baris selanjutnya good job boy 👍 
3. Murajaah surat 
- Alhamdulillah Chester enjoy murajaah surat, we play spinning wheel game buat nentuin surat yang di murajaah 
1. Surat An Nashr ( sebab Chester agak lupa, nanti amalsholih ini jadi pr yaa ) 
2. Surat Al Fatihah 2x ( Alhamdulillah chester hafal betul, ) 
3. Surat Al Lahab ( ini juga chester agak agak lupa, jadi ini juga buat pr nya chester yaa ) 
4. Surat Al Kautsar ( Alhamdulillah chester sudah hafal, cuma di ayat 3nya masih lupa " innasya " 
3. Writing potongan ayat 
- menulis surat Al Kautsar ayat 3
- menulis potongan ayat di tilawati 5 page 8 
&gt; Tadi saya kasih saran buat Chester nulisnya di buku tulis atau bikin garis dulu di kertas kosongnya, tapi dia ngeyakinin saya, " I can do it writing without line, it's okay ya mbaa " iya rapi dan bagus tulisannya chester, tapi tadi saya pikir mau ngajarin Chester nulis huruf Hijaiyah yang dibawah garis atau sesuai garisnya, jadi bisa rapi dan benar, insyaalloh next mengaji we will try again,
Homework: 
1. Surat Al Lahab 
2. Surat an nashr 
Nanti Chester lihat di WhatsApp nya ya,  tadi mb Wulan udah kirim catatan surat an nashr sama Al Lahab kalau Chester lupa bisa di deres dulu, nanti di rekam lagi tapi bacanya nggak lihat catatan yaa, kan tadi juga udah diajarin sama papa 👍👌 good luck 
Semoga alloh paring menjadi anak yang berbakti kepada kedua orang tua, sukses Dunia akhirot nya, cerdas, alim Dan faqih, mandiri, faham, dan kebarokahan ilmu yang bermanfaat, aamiin ya robbal alamin 🤲🤲🤲</t>
  </si>
  <si>
    <t>January 22, 2025 10:40 am</t>
  </si>
  <si>
    <t>*Ice Breaking, Tepuk2, Berdo'a Sebelum mengaji*
&gt; Explain about puasa ramadhan, menjelaskan kalau di bulan ramadhan itu pahala di lipat menjadi 10x, dan juga menjelaskan macam2 puasa sunnah selain puasa wajib
*BACAAN*
Q.S. Al-Baqarah ayt.86-90
&gt; Alkhamdulillah lancar, tadi ada yg ke miss jika ada huruf "ةً" di bagian wakof itu berhentinya bagaimana, tapi mb nadeen langsung faham ketika di jelaskan
*HAFALAN*
- Asmaul Husna 1-99
Surat At-Takatsur 100
Doa dan dzikir setelah sholat 100
- Doa ketetapan iman 100
- Doa minta ilmu yang manfaat 100  (tadi sempat lupa awal2annya)
- Doa minta ilham yang baik 100 (tadi sempat lupa awal2annya)
- Doa masuk rumah 100
- Doa keluar rumah 100
*PEGON*
&gt; tadi agak membingungkan untuk mb nadeen, karena pegon dalam bentuk bahasa Indonesia, sedangkan pelafalan abjad dalam bahasa inggris dan bahasa indonesia berbeda, tp Insya Allah mbak nadeen bisa memahaminya dengan baik
Semoga Allah paring manfaat dan barokah untuk mbak nadeen dan keluarga</t>
  </si>
  <si>
    <t>January 22, 2025 10:52 am</t>
  </si>
  <si>
    <t>*Mebaca do'a sebelum ngaji*
*BACAAN*
Tilawati 2 Hal 13
&gt; Masya Allah hari ini mas khairy sangat lancar sekali membacanyaaa, dengan benar2 anteng, I love it 
*HAFALAN*
Al-Lahab 
&gt; Semoga di ayat 1-2 semakin lancar yaaa
*Terampil Menulis Angka Arab*
&gt; Meskipun belum terlalu lancar membacanya, tp alkhamdulillah mas khairy mau menulis angka arab sebagai tahap pengenalan
Semoga Allah paring barokah... Amiinn...</t>
  </si>
  <si>
    <t>January 22, 2025 10:58 am</t>
  </si>
  <si>
    <t>*BERDO'A SEBELUM NGAJI*
*BACAAN*
Q.S Al-Imron ayt.127-132
*HAFALAN*
Asmaul husna 1-45
Sebelum dan sesudah makan 100
Untuk kedua orang tua 100
Sebelum dan sesudah wudhu 100
Minum susu 100
Ketetapan iman 100
Masuk rumah 98
Keluar rumah 100
Memakai pakaian 100
Ketika berbuka puasa 100
Ketika ada petir 98
Setelah emndengar adzan 85
*KEILMUAN*
Mempraktikkan wudhu serta do'a sebelum dan sesudah wudhu
&gt; untuk gerakkan membasuh tangan dan kaki, di mulai dari kanan dulu yaaa, dan jangan lupa di sela2 ni setiap jari2 nya
Semoga Allah paring barokah.. Amiin..</t>
  </si>
  <si>
    <t>January 22, 2025 2:28 pm</t>
  </si>
  <si>
    <t>Bacaan Al A'rof 52-54
&gt; Hari ini Grazia baca repeat, tapi Grazia kadang masih banyak yg belum pas di mad thobi'i nya, kebanyakan yang panjang dibaca pendek. Gapapa kok,kalo bacanya dijeda". 
Surat As Shof 10-13
&gt; Untuk sementara Grazia masih baca dulu, masih banyak yg belum pas bacaannya.Terutana di mad thobi'inya. Tapi Alhamdulillah,waktu diingatkan bisa menerima dan memperbaiki bacaannya.
Murajaah Surat 
- Al Kafirun
- Al Maun
- Al Lahab
- Al Quraisy
&gt; Grazia masih belum hafal di surat al maun,baru hafal ayat pertama. Jadi selanjutnya repeat, dan usaha biar cepet hafal. Kalau surat al quraisy sudah lumayan hafal, tinggal dilancarkan  lagi.
Doa- Doa
- Doa berlindung dari syirik (baca teks)
- Doa ketika ada angin kencang (lancar)
- Doa mendoakan orang yang sakit (belum hafal)
&gt; Alhamdulillah, Grazia mau usaha buat ngehafalin doa"nya, mau ngulang meskipun cuman 1/2 kali
Semoga Allah paring ilmu yang manfaat dan barokah. Aamiiin.</t>
  </si>
  <si>
    <t>January 22, 2025 2:57 pm</t>
  </si>
  <si>
    <t>A. Bacaan Surat Ali Imron ayat 23-29
• Alkhamdulillah she was doing great. Sudah berusaha membaca sesuai dg tajwid dan panjang pendek.
B. Murajaah 
Doa keluar dan masuk rumah
Doa keluar dan masuk masjid
Dzikir sesudah sholat
Asmaul husna 1-50 
C. Makna k. Nawafil 41 - 43
• So far zahra memahami materi yang disampaikan. Serta bisa menjawab pertanyaan yang dilontarkan</t>
  </si>
  <si>
    <t>January 22, 2025 3:03 pm</t>
  </si>
  <si>
    <t>A. Bacaan Surat Ali Imron ayat 41-52
• Alkhamdulillah zahra sudah semakin lancar bacaannya. Ditingkat lagi dg banyak menderes.
• More than one page karena buat ngejar target🙏🏼
B. Murajaah surat an-naas sampai al qoriah
• Yang kurang lancar : Al Qoriah, Al Ma’un, Al Quraisy
C. Makna K. Nawafil halaman 45-48
• Bisa memahami materi dengan baik. Membahas tentang sholat khifdzi. Menjelaskan tentang sholatnya ini dimansuh namun doa nya masih bisa dipakai.
D. Review Tajwid mim sukun.
• Bisa menjelaskan ulang dengan menyebutkan pengertiannya.</t>
  </si>
  <si>
    <t>January 23, 2025 1:51 am</t>
  </si>
  <si>
    <t>Opening
Bacaan: surat Al baqoroh ayat 66-69
👉Alhamdulillah bacaan sudah cukup lancar, psnjang pendek sdh pas. Mungkin cuman ndengungnya yg kurang lama
Murojaah doa2
- Doa menjenguk orang sakit
- Doa ada angin kencang
-Doa turun hujan
- Doa sujud qur'an
- Doa naik kendaraan
-Doa masuk pasar
- Doa berlindung dari syirik
- Doa Lailatul qodar
👉Doa2 di atas adalah doa2 yg belum di hafal Dwiki. Yang sudah di hafal baru doa turun hujan. Perlu sering di deres
Makna Al a'rof 64-66
👉Alhamdulillah tidak ada kendala
Report:
Alhamdulillah pengajian berjalan dg lancar, semoga Alloh paring manfaat dan barokah. See you in the next ngaji Dwiki👋</t>
  </si>
  <si>
    <t>January 23, 2025 2:01 am</t>
  </si>
  <si>
    <t>Opening
Bacaan: Ali imron 109-115
👉Alhamdulillah bacaan hari ini cukup lancar, sudah ada peningkatan. Hanya perlu tidak terburu-buru ketika membaca😅
Makna  kitabusshola 98-99( beratnya ancaman meninggalkan sholat jum' at) 
👉Alhamdulillah Irsan bisa memahami dg baik
Report
Alhamdulillah pengajian berjalan dg lancar. Irsan minta izin ngajinya hanya sampai pukul 8.40 karna ada hal yg harus di kerjakan, jadi hari ini no tajwid, no pegon, no doa2. Gpp. Semoga Irsan di lancarkan urusan dunia akhiratnya dan semoga Alloh menjadikan Irsan menjadi anak sholih. 
Aamiiin🤲🤲🤲</t>
  </si>
  <si>
    <t>January 23, 2025 2:24 am</t>
  </si>
  <si>
    <t>1. Membaca doa sebelum belajar 
&gt; Alhamdulillah hari ini Nadeen sudah mempraktekkan doa sebelum belajar diawali dan diakhiri memuji Allah dan sholawat 
2. Membaca QS. Al Al-Baqarah ayat 92 - 96 
&gt; Alhamdulillah Nadeen bagus bacanya hari ini, sedikit yang salah, kalau ada yang salah mau diulangi hingga benar 
3. Hafalan baru : surat Ath Thoriq 1-7 
= *(90)*
4. Murojaah surat Al kafirun, An Nasr, Al Lahab, Al ikhlas, Al Falaq, An Nasr
= *(95)*  
5. Asmaul Husna 1-99
&gt; Alhamdulillah lebih lancar dari Minggu kemarin
*(90)*
6. 4 Roda Berputar dan penjelasan no. 1 = yang bisa mengajari, yang tidak bisa di ajari
&gt; Alhamdulillah Nadeen menulis 4 Roda berputar dalam bahasa Indonesia, Nadeen juga sangat aktif-responsif bahkan kritis sekali saat penjelasan
Semoga Allah memberikan ilmunya menjadi manfaat dan barokah ..amin</t>
  </si>
  <si>
    <t>January 23, 2025 11:43 am</t>
  </si>
  <si>
    <t>Bacaan QS al-baqarah : 203-210
Alhamdulillah teliti dalam membaca dan tidak terburu-buru. 
Doa mohon kesabaran
Alhamdulillah hafal. 
Murojaah surat (at-Toriq &amp; al-a'la) 
Alhamdulillah good, lancar. Diperhatikan lagi panjang pendeknya. 
Latihan pegon dasar
Alhamdulillah penggunaan L/LA nya sudah baik, hanya perlu memperhatikan huruf yang menggantung. 
Semoga Allah paring ilmu yang manfaat dan barokah, May Allah bless you! 🌷✨</t>
  </si>
  <si>
    <t>January 24, 2025 12:22 am</t>
  </si>
  <si>
    <t>1. Baca tilawati 5 hal 3
&gt; Alhamdulillah Gabriel bisa membaca dengan cukup baik tapi belum lancar
2. Menghafalkan surat Alzalzalah
3. Munaqosah surat surat pendek
4. PR
- Membaca Tilawati 5 hal 3
- Menghafalkan Surat Alzalzalah
Semoga Alloh paring kemudahan, kelancaran, kebarokahan dan ilmu yang bermanfaat,</t>
  </si>
  <si>
    <t>January 24, 2025 1:51 am</t>
  </si>
  <si>
    <t>Opening
Bacaan : Surat Ali imron 16-119
👉Hari ini kurang di mad thobi'i
Murojaah doa
-Asmaulhusna 1-30(Irsan masih salah di antara nomer 20-30) 
-Doa ada angin kencang 80
-Doa minta kesehatan 100
-Doa menjenguk orang sakit 85
- Doa sujud qur'an 80
-Doa naik kendaraan 100
-Doa masuk pasar 80
-Doa berlindung dari syirik 85
- Doa Lailatul qodar 100
👉Yang nilainya kurang dari 100 , berarti belum hafal😊 amal sholih sering  di deres ya Irsan, supaya bisa hafal. Kadang Irsan lupa awalannya atau ke skip beberapa kata
Makna kitabusshola halaman99-100
👉Tadi belum sampai selesai Irsan sudah harus les math. InsyaAllah di lanjut di pengajian berikutnya
Report
Alhamdulillah pengajiannya berjalan dg lancar. Saya mengapresiasi Irsan, meskipun banyak tugas masih tetap menyempatkan mengaji. Semoga di lancarkan urusan dunia akhiratnya ya Irsan. 
PR 
-Menulis pegon (InsyaAllah nanti soalnya saya kirim japri ke nomer Ibu) 
-menghafal doa2 yg belum di hafal</t>
  </si>
  <si>
    <t>January 24, 2025 4:51 am</t>
  </si>
  <si>
    <t>1. Membaca QS. Al Baqoroh 97-101
2. Murojaah Surat At Takatsur, Al Qoriah, Al 'Adiyat, Al Zalzalah, Al Bayyinah, Ath Thoriq (1-7)
3. Review Tajwid : Iqlab
4. Tajwid : Tanda-tanda Waqof
&gt; Alhamdulillah nadeen dapat mengikuti semua sesi pengajian dengan baik
Semoga Allah Paring Ilmunya bermanfaat dan barokah .. amim</t>
  </si>
  <si>
    <t>January 24, 2025 9:02 pm</t>
  </si>
  <si>
    <t>1. Bacaan tilawati 5 hal.23
=&gt; alhamdulillah bisa mengikuti dan mengulang bacaan dengan baik, amalsholih nderes lagi dirumah yaa supaya tambah lancar 👍👍
2. Muroja'ah sura al zalzalah
=&gt; alhamdulillah lancar bisa membaca suratnya dengan baik, dan juga sudah hafal 2 ayat 💪
3. Menulis 4 Rotating Wheels
=&gt; alhamdulillah lancar, kirana bisa memahami dengan baik, semoga bisa mudah menghafal dan jangan lupa di amalkan yaa ☺️
4. Review doa berlindung dari syirik
=&gt; alhamdulillah 80% sudah hafal
5. Review doa berlindung dari siksa kubur 
=&gt; alhamdulillah 80% hafal, semangat menghafal kirana 💪😇
6. Doa penutup 
*alhamdulillah pengajian berjalan dengan lancar,
 semoga alloh paring kefahaman yang barokah 
Aamiiin 🫶</t>
  </si>
  <si>
    <t>January 24, 2025 9:19 pm</t>
  </si>
  <si>
    <t>1. Bacaan al qur'an surat al a'rof ayat 61-68
=&gt; alhamdulillah bacaannya lancar😇
2. Muroja'ah surat2 pendek 
An nas ✔️
Al falaq✔️
Al ikhlas✔️
Al asr✔️
Al kautsar✔️
An nashr✔️
Al kafirun✔️
Al lahab✔️
Al ma'un💪
Al fiil💪
Al quroisy 💪
3. Review doa2 harian
Doa ketika tertimpa musibah ✔️
Doa ketika melihat orang yg terkena musibah✔️
Doa ketika ada angin kencang✔️
Doa ketika ada petir✔️
Doa berlindung dari syirik ✔️
4. *Doa penutup*
Doa setelah membaca al qur'an
Doa pagi sore
Doa untuk kedua org tua 
Doa kebaikan dunia akhirot
Alhamdulillah pengajian berjalan dengan lancar, 
Alhamdulillahi jazakillahu khoiro grazia sudah semangat ngaji 😇🥰🥰
Semoga alloh mudahkan dalam menuntut ilmu dan diberi kefahaman yg barokah 🤲
Aamiiin</t>
  </si>
  <si>
    <t>January 24, 2025 9:32 pm</t>
  </si>
  <si>
    <t>1. Muroja'ah surat al zalzalah
=&gt; alhamdulillah lancar, hanya saja di ayat terakhir masih banyak tertukar2 jadi perlu nderes lagi dirumah yaa.
2. Bacaan tilawati 5 hal.24 baris 1-4 
=&gt; alhamdulillah lancar bisa mengikuti dan mengulang bacaan dengan baik.
3. Review doa berlindung dari syirik
4. Review doa berlindung dari siksa kubur
5. Membaca Etiquette HOW TO BEHAVE WITH OLDER 
=&gt; alhamdulillah kirana bisa sangat mudah memahaminya 🥰
6. Doa penutup 
Alhamdulillah pengajian berjalan dengan lancar
Amalsholih kirana supaya meluangkan waktu untuk nderes dirumah dan hafalan doa2 yg belum tercapai yaa 
Semoga alloh paring kefahaman yg barokah 
Aamiiin</t>
  </si>
  <si>
    <t>January 24, 2025 9:44 pm</t>
  </si>
  <si>
    <t>1. Muroja'ah surat al zalzalah
2. Review doa2 harian Materi usia 6-9th
[  ] Doa mau makan
[  ] Doa sesudah makan
[  ] Doa mau tidur
[  ] Doa bangun tidur
[  ] Doa masuk kamar mandi
[  ] Doa keluar kamar mandi
[  ] Doa pakai baju
[  ] Doa masuk rumah
[  ] Doa keluar rumah
[  ] Doa ketika tertimpa musibah
[  ] Doa ketika melihat orang yg terkena musibah
[  ] Doa ketika ada petir
[  ] Doa ketika ada angin kencang
[  ] Doa naik kendaraan (go inside to vehicles)
[  ] Doa buka puasa 
[  ] Doa setelah minum susu
[  ] Doa minta sehat
[  ] Doa minta ketetapan iman 
[  ] Doa minta ilmu yg bermanfaat
[  ] Doa minta ilham yg benar
[  ] Doa minta sabar
[  ] Doa pagi sore 3x
[  ] Doa untuk kedua orangtua
[  ] Doa kebaikan dunia akhirot
[  ] Doa menjenguk orang sakit
[  ] Doa ketika masuk pasar 
[  ] Doa masuk dan keluar masjid
[  ] Doa Berlindung Dari Syirik
[  ] Doa berlindung dari siksa kubur
3. Review 4 roda berputar
4. Review 4 maqodirulloh 
Alhamdulillah pengajian berjalan dengan lancar,
Semoga alloh paring ilmu yg manfaat dan barokah
Aamiiin</t>
  </si>
  <si>
    <t>January 24, 2025 9:53 pm</t>
  </si>
  <si>
    <t>1. Bacaan tilawati 5 hal.24 baris 5-8 
=&gt; alhamdulillah lancar, bisa mengikuti dan mengulang bacaan dengan baik
Amalsholih kirana supaya meluangkan waktu untuk nderes yaa
2. Muroja'ah surat2 pendek 
[  ] Annaas ✔️
[  ] Al faaq✔️
[  ] Al ikhlas✔️
[  ] Al asr✔️
[  ] Al kautsar✔️
[  ] An nashr✔️
[  ] Al lahab ✔️
[  ] Al kafirun✔️
[  ] Al maa'uun✔️
[  ] Al fiil✔️
[  ] Al quroisy✔️
[  ] Al humazah✔️
[  ] At takatsur✔️
[  ] Al qori'ah 80%
[  ] Al zalzalah 75%
3. Review doa berlindung dari syirik
4. Review doa berlindung dari siksa kubur
5. Tebak2an 29 karakter
Alhamdulillah pengajian berjalan dengan lancar 
Semoga alloh paring ilmu yg manfaat dan barokah 
Jangan lupa nderes dan revuew doa2nya dirumah yaa
See you next meeting 🥰🫶🫶</t>
  </si>
  <si>
    <t>January 24, 2025 11:41 pm</t>
  </si>
  <si>
    <t>K.shollah 14-15</t>
  </si>
  <si>
    <t>January 24, 2025 11:36 pm</t>
  </si>
  <si>
    <t>Bacaan tilawati 1 hal. 21
Baru baca ½ page, tapi Alhamdulillah cheryl mencoba untuk baca sendiri tanpa mengulang dari mba nedha. 
Jangan lupa dideres ketika dirumah ya cheryl 🌸
Daily doa :
Doa untuk kedua orang tua
Doa kebaikan dunia dan akhirot
Doa sebelum dan sesudah tidur
Doa sebelum dan sesudah makan
Doa masuk dan keluar WC
Doa pagi dan sore
Doa mencari ilmu yang bermanfaat
Doa minta ilham yang baik
Doa minta ketetapan iman
Asmaul husna 1-10
Amal sholeh jangan lupa dideres dan dipraktekkan juga ketika dirumah nggeh, agar cheryl lebih nyantol sama doanya dan tidak lupa. 
Murojaah :
Al fatihah
An nas
Alhamdulillah, cheryl semangat dan lancar membacanya. Supaya tetap dideres dirumah dan diperhatikan lagi pelafalannya yaa. Juga jangan lupa menderes next surat (al falaq &amp; al ikhlas) 
Semoga Allah paring ilmu yang manfaat dan barokah pretty! 💗✨🙌🏻</t>
  </si>
  <si>
    <t>K.sholah 15
Asmaul Husna 1-99
Surat-surat pendek
Menulis Asmaul Husna 91-99</t>
  </si>
  <si>
    <t>January 24, 2025 11:51 pm</t>
  </si>
  <si>
    <t>1. Murojaah surat Al-Fajr dan Al-Balaq bersama
&gt; Alhamdulillah hafalannya bagus
2. Membaca QS Al-Baqarah ayat 225-227
&gt; Alhamdulillah bacaannya bagus, panjang dan pendeknya sesuai
3. Materi lain
- adzan &amp; qomat
&gt; Alhamdulillah hafiz bisa adzan dan qomat bagus, semoga bisa jadi muazdin yg terbaik
Semoga Allah paring manfaat lancar dan barokah 
Aminn</t>
  </si>
  <si>
    <t>January 25, 2025 12:18 am</t>
  </si>
  <si>
    <t>Tilawati 6 page 26 (tengah+bawah)
&gt; Alhamdulillah,bacaan Dinda sudah bagus. Sudah tau cara baca bacaan saktah. Insyaallah Next meet baca halaman 27 yaa
Murajaah Surat
- Al Kafirun
- Al Maun
&gt; Dinda masih repeat di surat al maun. Udh berkali- masih belum lancar, tapi kalo baca, bisa lancar. 
Hafalan Doa
- Minta kesabaran
- Masuk rumah
&gt; Disini Dinda masih open book, tapi sudah lancar. Tinggal hafalannya aja.
4 Roda Berputar
&gt; Diawal Dinda menulis tiap poinnya. Kemudian dikasih penjelasan. Di akhir, Dinda dikasih quiz sebagai buktí kalo dia udh paham. Alhamdulillah, Dinda bisa jawab quiz dengan benar. 
Semoga Allah paring ilmu yang bermanfaat dan barokah. Aamiiin.</t>
  </si>
  <si>
    <t>January 25, 2025 6:40 am</t>
  </si>
  <si>
    <t>Bacaan surat Al A'rof 55-59
&gt; Hari ini Bacaan Grazia repeat, meskipun bacaannya sudah dijeda",masih ada beberapa panjang pendek yang kurang pas. Alhamdulillah, untuk atur nafasnya sudah bagus.
Murajaah Surat 
- Al Kafirun
- Al Lahab
- An Nashr
- Al Kautsar
- Al Maun
- Al Fatihah
&gt; Alhamdulillah, Grazia sudah lancar hafalannya. Tinggal surat al maun yang baru hafal ayat pertama. 
Hafalan Doa
- Doa berlindung dari syirik
- Doa masuk rumah
- Doa ketika ada angin kencang
&gt; Grazia masih belum hafal doa berlindung dari syirik,tapi sudah ada sedikit yang hafal. Yang lain masih harus dipancing awalannya dulu,baru 
bisa inget.
Penjelasan Halal dan Haram
&gt; Hari ini Grazia menulis pengetian halal dan haram. Dan juga ada penjelasan dan contohnya. Insyaallah Grazia udh paham. Ada sedikit kuis di akhir. Alhamdulillah,Grazia bisa jawab dengan benar.
Semoga Allah paring ilmu yang bermanfaat dan barokah. Aamiiin</t>
  </si>
  <si>
    <t>January 25, 2025 7:53 am</t>
  </si>
  <si>
    <t>1. Asmaul Husna 1-60 sebagai doa pembuka tanpa liat teks
2. Murojaah doa usia 6-7tahun yang sudah di hafal tapi membaca dari layar
&gt; Chester keliatan tidak semangat sekali dari awal mulai ngaji, padahal sudah di kasih waktu main piano dan ketika ditanya lapar atau tidak katanya tidak
&gt; Tapi Alhamdulillah Chester walaupun keliatan tidak semangat tetep keliatan sabar dengan mau baca semua doa doanya dan Asmaul Husna nya tanpa ada jeda👍 masyaallah
3. Menghafalkan Asmaul Husna 61-80
&gt; Pas di baca 61-80 dan diulang 1-80 bacanya lancar tapi saya tidak bisa lihat mukanya Chester saat setoran hafalan
&gt; Pas ditanya 'kamu baca atau hafalan?' chester bilang dia hafal dan tidak baca
&gt; Alhamdulillah kalau memang sudah hafal semoga bisa diingat terus dan di praktekkan 
3. 4 Roda berputar nomor 4 dan cerita tentang orang yang taubat
&gt;  Alhamdulillah bangga sekali dengan chester di sesi ini, Mba Azki pikir chester nggak dengerin karena masih tidak mau nampakin wajah di kamera, ternyata sangat menyimak, ketika ada cerita saya yang nggak jelas, dia langsung tanya, Bahkan ketika di mjnta menceritakan ulang, bisa menceritakan dengan sangat baik 95%
Alhamdulillah diakhir pengajian mau nunjukin wajahnya ke kamera dan excited sekali nunjukkin permainan ddakji dan lagu2 serta bercerita 
Semoga ngajinya bisa semangat seperti saat sesi main juga yaa ❤️
*PR* 
Hafalan Asmaul Husna 81-90</t>
  </si>
  <si>
    <t>January 25, 2025 11:32 am</t>
  </si>
  <si>
    <t>1. Bacaan 
- surat an naziat 1-27 
- doa setelah baca Alquran 
- tajwid idhar halqi 
&gt; Masih perlu diulang kembali, Alhamdulillah karena Dawud bisa mengetahui bacaan yang berisi idhar halqi dan idgom bigunnahnya sudah sedikit banyak sesuai, perlu diingatkan lagi mengenai gunnahnya kurang, qolqolah dan berhenti ketika waqof 
2. Asmaul Husna 1-99 
3. Writing 
- mengenal, mengetahui, menulis dan memahami hukum bacaan idhar halqi
Homework 
- perlu menderes surat Al Ashr,
Semoga alloh paring menjadi anak yang berbakti kepada kedua orang tua, sukses Dunia akhirot nya, cerdas, alim Dan faqih, mandiri, faham, dan kebarokahan ilmu yang bermanfaat, aamiin ya robbal alamin 🤲🤲🤲</t>
  </si>
  <si>
    <t>January 25, 2025 12:02 pm</t>
  </si>
  <si>
    <t>1. Bacaan 
- surat Al Imran ayat 62-70 
- doa stelah baca Alquran 
2. Murajaah surat 
An nas 
Al Falaq 
Al ikhlas 
Al Lahab 
An Nashr 
Al kafirun 
Al Kausar
Al Maun 
Al Quraisy ( ayat 4 masih lupa ) 
Al fil ( ayat 5 masih lupa ) 
Al humazah ( ayat 3 masih lupa ) 
Al Ashr 
At takasur ( ayat 6-8 masih lupa ) 
Al Qoriah ( try sambung ayat with me ) 
Al adiyat ( belum hafal ) 
3. Makna hadist 
- Alhamdulillah today we finish hadist about sholat khifdi, 
Because time is over and kasian Zahra very tired, so we can't continue materi 4 roda berputar, insyaalloh next mengaji, 
Semoga alloh paring menjadi anak yang berbakti kepada kedua orang tua, sukses Dunia akhirot nya, cerdas, alim Dan faqih, mandiri, faham, dan kebarokahan ilmu yang bermanfaat, aamiin ya robbal alamin 🤲🤲🤲</t>
  </si>
  <si>
    <t>January 25, 2025 2:29 pm</t>
  </si>
  <si>
    <t>Bacaan Surat Al Ankabut ayat 7-23
&gt; Disini bacaan Dehan banyak yg kurang pas. Tapi Alhamdulillah, Dehan bisa sadar, terus ngulangi bacaan itu sendiri. Meskipun ada beberapa yang harus ditegur dulu baru tau salahnya. 
Murajaah Surat
- An Nas
- Al Ikhlas
- At Takatsur
- Al Qoriah
- Al Humazah
&gt; Dehan masih bingung di surat al qoriah, jadi harus di ulang sekali lagi. Alhamdulillah,pas ngulang itu hafalan Dehan sudah lancar.
Hafalan Doa
- Doa berlindung dari amal jelek
- Doa minta surga
- Doa minta kesabaran
&gt; ketiga doa ini Dehan masih belum hafal,malah ada yang lupa. Harus dipancing awalannya aja. Amalsholih dibaca everyday ya, Dehan. Dibaca setelah sholat juga gapapa. Biar ga lupa.
Review 29 karakter
- Empat Tali Keimanan
&gt; pas ditanya, Dehan jawab kalo lupa. Tapi waktu dikasih tau, Alhamdulillah sudah hafal lagi
- Empat Maqodirullah 
&gt; Karena materi baru, jadi Dehan baca notesnya. Insyaallah udh paham di setiap poinnya.
- Empat Roda Berputar 
&gt; Materi ini Dehan juga masih baca notesnya. Insyaallah, Dehan udh paham yaa
- Enam Thabiat Luhur
&gt; Ternyata Dehan masih dapat 2 poin awal di materi ini. jadi Dehan nulis dari poin yang awal sampai akhir. Dan ada sedikit penjelasan karena memang belum disiapkan.
Semoga Allah paring ilmu yang bermanfaat dan barokah. Aamiiin</t>
  </si>
  <si>
    <t>January 26, 2025 2:55 am</t>
  </si>
  <si>
    <t>Denissa ijin lagi sakit</t>
  </si>
  <si>
    <t>January 26, 2025 11:45 am</t>
  </si>
  <si>
    <t>1. Opening, syukur, and nasehat pemantapan tentang ibadah, tentang surga neraka.
2. Baca Tilawati 3 halaman 24. Alhamdulillah tau semua, tingga lebih teliti dan dipraktekkan ulang2.
3. Murojaah hafalan surat2 pendek:
Al Lahab 
Al Kautsar 75
Al Falaq 
An Naas 
4. Doa sehabis baca Qur'an, ketetapan iman, by Erma (English-indo)
NB: amal Sholeh untuk kirim bacaan Tilawati nya seperti Minggu lalu ya Tante, and tolong di ulang2 hafalan nya dengan Tante atau pak Fajar di luar wkt ngaji sama Erma, soal nya lagi hafalan Al Lahab, malah Al Falaq nya lupa. 
Semoga manfaat lancar barokah ❤️</t>
  </si>
  <si>
    <t>January 26, 2025 12:08 pm</t>
  </si>
  <si>
    <t>Tilawati 6 Halaman 27 (atas)
&gt; Awalnya Dinda baca bareng sampe satu halaman. Tapi waktu diminta baca sendiri, Dinda ga mau baca semua, minta yg pertama aja. But, bacaannya sudah bagus untuk saktahnya. 
Murajaah Surat
- Al Kafirun
- Al Ikhlas
- Al Falaq
&gt; Alhamdulillah,sudah lancar
Asmaul Husna 1-50
&gt; Disini Dinda ga mau hafalan, jadi Dinda baca. 
Hafalan Doa
- Doa masuk rumah
- Doa minta kesabaran
- Doa raja istighfar
&gt; Alhamdulillah, hafalan Dinda sudah bagus hari ini. Goodjob 👏
Semoga Allah paring ilmu yang manfaat dan barokah.Aamiiin</t>
  </si>
  <si>
    <t>January 26, 2025 2:18 pm</t>
  </si>
  <si>
    <t>Tilawati 6 page 27 
&gt; Dinda baca yang tengan dan yg terakhir. Alhamdulillah,bacaan Dinda sudah bagus. Cuma ada kurang di qolqolah saja. insyaallah next meeting kita baca halaman 28 yaa.
Murajaah Surat 
- Al Maun
- Al Kafirun
&gt; Dinda masih belum hafal kedua surat ini, jadi masih repeat. 
Asmaul Husna 1-40
&gt; Alhamdulillah, Dinda sudah hafal sampai 40. Cuma ada di beberapa nomer Dinda masih agak lupa. Tapi waktu diingatkan sudah bisa lancar lagi. Seharusnya udh sampai nomor 70an,cuman Dinda maunya baca sampai 40.
Etiquette of sleeping
&gt; Di awal Dinda nulis dulu, baru dijelaskan. Alhamdulillah, Dinda mau bertanya kalau dia belum paham dengan penjelasannya. Insyaallah, Dinda sudah paham penjelasan setiap poinnya 
Alhamdulillah, hari ini Dinda ngajinya lancar,happy, dan semangat. Semoga Allah paring ilmu yang bermanfaat dan barokah.Aamiiin</t>
  </si>
  <si>
    <t>January 27, 2025 5:24 am</t>
  </si>
  <si>
    <t>1. Baca tilawati 5 hal 3
&gt; Alhamdulillah Gabriel bisa membaca dengan cukup baik tapi belum lancar
2. Menghafalkan surat Alzalzalah
3. Munaqosah Doa doa harian
4. PR
- Membaca Tilawati 5 hal 3
- Mempraktekan doa doa harian
Semoga Alloh paring kemudahan, kelancaran, kebarokahan dan ilmu yang bermanfaat,</t>
  </si>
  <si>
    <t>January 27, 2025 5:34 am</t>
  </si>
  <si>
    <t>1. Baca tilawati 5 hal 3
&gt; Alhamdulillah Gabriel bisa membaca dengan sangat baik 
2. Kemandirian di rumah
3. PR
- Membaca Tilawati 5 hal 4
- Menghafalkan Surat Alzalzalah
Semoga Alloh paring kemudahan, kelancaran, kebarokahan dan ilmu yang bermanfaat,</t>
  </si>
  <si>
    <t>January 27, 2025 2:37 pm</t>
  </si>
  <si>
    <t>- Praktek Latihan nasehat 
- hafalan surat alqoriah
Semoga Allah paring manfaat lancar dan barokah</t>
  </si>
  <si>
    <t>January 28, 2025 2:06 pm</t>
  </si>
  <si>
    <t>Bacaan tilawati 2 hal. 7
Alhamdulillah she did it well! Semangat menderes juga di rumah yaa
Asmaul husna 1-20
Alhamdulillah mau repeat well after mba nedha
Doa &amp; dzikir after sholat
Alhamdulillah sedikit banyak sudah lumayan  hafal urutan dzikir dan berapa jumlahnya yang harus dibaca. Dirumah supaya dipraktekkan juga yaa
4 Tali keimanan
Alhamdulillah khadijah memperhatikan apa yang mba nedha jelaskan, dan juga mau mencoba tepuk-tepuk 4 tali keimanan. 
Semoga Allah paring ilmu yang manfaat dan barokah ✨🌸💐</t>
  </si>
  <si>
    <t>January 28, 2025 2:16 pm</t>
  </si>
  <si>
    <t>Bacaan tilawati 2 hal. 8
Alhamdulillah good, cuma bagian setengahnya khodijah maunya repeat after mba nedha
Daily doa
Doa untuk kedua orang tua
Doa kebaikan dunia dan akhirot
Doa sebelum dan sesudah tidur
Doa sebelum dan sesudah makan
Doa masuk dan keluar WC
Doa pagi dan sore
Doa mencari ilmu yang bermanfaat
Doa minta ilham yang baik
Doa minta ketetapan iman
Asmaul husna
Alhamdulillah setengahnya mau baca sendiri, dan sudah hafal. Good! 
Menulis tilawati 2 hal. 3
Today khadijah awalnya kayak kurang mood, gamau buat baca dan doa. Trus waktu ditawarin nulis juga gamau. Akhirnya mba nedha menulis dulu, dan yeay khadijah mau ngikutin. Dan malah semangat banget buat nyobain menulisnya. 
Alhamdulillah karena mungkin khadijah anak seni banget, tulisanya lumayan rapi. Hanya perlu menunggu waktu sampai khadijah mau belajar menulis hijaiyah yang sesungguhnya hehe. 
Good job girl! May Allah bless you 💗🌷✨</t>
  </si>
  <si>
    <t>January 28, 2025 3:07 pm</t>
  </si>
  <si>
    <t>Opening
Bacaan : surat Al Baqarah 70-73
👉Hari ini kurang di mad thobi'i dan lam jalalah tarki'
Makna adilah 86-88
👉Alhamdulillah bisa menerima dan memahami mangkulan dg baik. Semoga alloh paring manfaat dan barokah. Aamiiin 🤲🤲🤲</t>
  </si>
  <si>
    <t>January 28, 2025 3:37 pm</t>
  </si>
  <si>
    <t>1. Bacaan tilawati 5 hal.25
=&gt; Alhamdulillah bacaannya lanca, bisa mengikuti dan mengulang bacaan dengan baik.
2. Review Idzhar halqi
3. Muroja'ah surat2 pendek
=&gt; al qori'ah 80%
=&gt; al zalzalah 70%
4. Review doa2
=&gt; doa berlindung dari syirik 85%
=&gt; doa berlindung dari siksa kubur 80%
5. Review Etiquette How to behave with older
6. Asma'ulhusna 1-70
7. Doa penutup 
Alhamdulillah pengajian berjalan dengan lancar, kirana bisa mengikuti pengajian dengan baik. 
Semoga alloh paring ilmu dan kefahaman yang barokah
Aamiiin</t>
  </si>
  <si>
    <t>January 29, 2025 1:19 am</t>
  </si>
  <si>
    <t>*Ice breking, Tepuk2, nyanyi2, Berdo'a by mb nadeen*
*BACAAN*
Q.S Al-Baqarah ayat 102 
&gt; Alkhamdulillah bagus, mb nadeen bisa mengulang sendiri ketika ada yg wrong
*HAFALAN*
Asmaul husna 1-99
Masuk masjid 100
Keluar masjid 100
Pagi dan sore 100
Memakai pakaian 100
Berbuka puasa 100
Agar bisa bersyukur 100
Surat At-Takatsur 100
*LATIHAN PEGON*
&gt; Mbak nadeen sudah lumayan bisa pegon sambungnya, Insya Allah tinggal mempelajari pegon baku/pegon asli, kemarin sempat saya  jelaskan bagaimana penggunaaan pegon baku, tapi mb nadeen sedikit kebingungan, mungkin penjelasan saya yg menggunakan bahasa indonesia jadi kurang dapat di pahami, saya mohon maaf...
*PR*
Insya Allah ada PR Pegon dan Menderes , sudah saya kirim lewat WA Ibu Gumilar kemarin, amal sholih di kerjakan ya mb nadeen..
Semoga Allah paring manfaat dan Barokah.. Amiinn...</t>
  </si>
  <si>
    <t>January 29, 2025 1:32 am</t>
  </si>
  <si>
    <t>*BACAAN*
Q.S Baqarah 17-20
&gt; Alkhamdulillah bacaan dari depan fitri semakin lancar, tinggal di perbaiki panjang pendeknya
*HAFALAN*
Doa mohon kesehatan 
&gt; (baru pertama kali, jadi masih belum terlalu hafal)
*MAKNA*
Q.S An-Naba' ayt.1-7
&gt; dari penjelasan di ayat ini, fitri sering bertanya, ini menunjukkan fitri responsif dan insya Allah semakin faham about jama'ah
Semoga Allah paring abrokah..
AMIINN....</t>
  </si>
  <si>
    <t>January 29, 2025 1:58 am</t>
  </si>
  <si>
    <t>1. Baca tilawati 5 hal 4
&gt; Alhamdulillah Gabriel bisa membaca dengan cukup baik tapi masih perlu diulang
2. Presentation kemandirian dalam rumah
3. PR
- Membaca Tilawati 5 hal 4
- Menghafalkan Surat Alzalzalah
Semoga Alloh paring kemudahan, kelancaran, kebarokahan dan ilmu yang bermanfaat,</t>
  </si>
  <si>
    <t>January 29, 2025 1:16 am</t>
  </si>
  <si>
    <t>Bacaan Surat Al Ankabut 15-23
&gt; Alhamdulillah, bacaan Dehan sudah lancar. Dehan juga sudah menderes jadi sudah bagus bacaannya.
Murojaah Surat
- Al quraisy- al qoriah
&gt; Alhamdulillah untuk surat al qoriah, Dehan sudah lancar hafalannya. Tapi di surat al humazah banyak yg lupa. 
Asmaul Husna 1-75
&gt; mulai dari nomor 1- 70 alhamdulillah Dehan sudah lancar. Cuma kurang di nomor 21, masih lupa. Untuk hafalan Asmaul yg baru mulai nomor 71-75 ya,Dehan.
Review 29 karakter
- 3 sukses
- 5 syarat kerukunan
&gt; 5 syarat kerukunan belum tersampaikan, jadi di pertemuan kali ini sekalian diberi penjelasan. Alhamdulillah,dengan bantuan dari pak aji, insyaallah Dehan sudah paham.Untuk 3 sukses, Dehan lupa. Jadi masih dijelaskan lagi tiap poinnya. 
Semoga Allah paring ilmu yang manfaat dan barokah. Aamiiin.</t>
  </si>
  <si>
    <t>January 29, 2025 9:45 am</t>
  </si>
  <si>
    <t>*Berdo'a Before Mengaji*
mencari ilmu yg bermanfaat 1
mencari ilmu yg bermanfaat 2
minta ilham yg baik
nabi musa
*BACAAN*
Q.S Al-Baqarah ayt. 145-148
*HAFALAN*
&gt; Murojaah surat2 pendek
*PEGON*
&gt; 4 questions, sebagian sudah ada yg bisa gandeng, sebagian ada yg belum
Semoga Allah paring barokah.. Amiinn..</t>
  </si>
  <si>
    <t>January 29, 2025 9:50 am</t>
  </si>
  <si>
    <t>*Berdo'a Before Mengaji*
mencari ilmu yg bermanfaat 1
mencari ilmu yg bermanfaat 2
minta ilham yg baik
nabi musa
*BACAAN*
Q.S Al-Baqarah ayt. 149-151
*HAFALAN*
&gt; Murojaah daily do'a
*Menulis Do'a Baru*
Do'a Mohon Kesehatan
&gt; Do'a nya lumayan panjang, tapi Insya Allah mas Rambo akan bisa hafal dengan setiap hari di deres, mungkin mbak raisa pas longgar bisa sambil nyemak, do'a nya sudah saya kirim via wa..
Semoga Allah paring barokah..
Amiinn..</t>
  </si>
  <si>
    <t>January 29, 2025 10:25 am</t>
  </si>
  <si>
    <t>*Berdo'a Before Mengaji*
mencari ilmu yg bermanfaat 1
minta ilham yg baik
nabi musa
*BACAAN*
Tilawati 2 Hal.14
&gt; Alkhamdulillah sudah naik, kemarin hal.13 sangat lancar jadi mas khairy sudah bisa naik di halaman 14
*HAFALAN*
Asmaul husna 1-25
masuk rumah 85
Al-Lahab ayt 1-2 90
Semoga Allah paring barokah..
Amiinn..</t>
  </si>
  <si>
    <t>January 29, 2025 10:30 am</t>
  </si>
  <si>
    <t>*Berdo'a Before Mengaji*
mencari ilmu yg bermanfaat 1
minta ilham yg baik
nabi musa
*BACAAN*
Tilawati 2 Hal.14
&gt; Tadi niatnya mau mencontohi dulu, karena ini halaman aru, tp mas khairy ternyata bisa sendiri, kereenn..
*HAFALAN*
Asmaul husna 1-25
Pagi dan sore 95
masuk rumah 85
masuk WC 90
keluar WC 100
Semoga Allah paring barokah..
Amiinn..</t>
  </si>
  <si>
    <t>January 29, 2025 10:34 am</t>
  </si>
  <si>
    <t>*Berdo'a Before Mengaji*
mencari ilmu yg bermanfaat 1
minta ilham yg baik
nabi musa
*BACAAN*
Tilawati 2 Hal.12
&gt; Alkhamdulillah sudah lancar, bisa naik halaman 13
*HAFALAN*
Asmaul husna 1-25
masuk rumah&amp;keluar rumah 85
Masuk dan keluar WC 98
pagi dan sore 90
Al-Lahab ayt 1-2 90
*KELMUAN*
belajar teentang tata krama dress for men
Semoga Allah paring barokah..
Amiinn..</t>
  </si>
  <si>
    <t>January 29, 2025 10:39 am</t>
  </si>
  <si>
    <t>*Berdo'a Before Mengaji*
mencari ilmu yg bermanfaat 1
minta ilham yg baik
nabi musa
*BACAAN*
Tilawati 2 Hal.13
*HAFALAN*
Al-Fatihah 100
An-Nas 90
Al-Falaq 90
Al-Ikhlas 80
Al-Lahab ayt 1-2
*KELMUAN*
menyebutkan 5 bab dan 4 tali keimanan
Semoga Allah paring barokah..
Amiinn..</t>
  </si>
  <si>
    <t>January 29, 2025 11:25 am</t>
  </si>
  <si>
    <t>A. Bacaan Tilawati 2 halaman 8
• Awal khadijah masih oke dan semangat serta lancar juga baca nya. Tpi di 3 baris terakhir kyaknya udah mulai capek jadi ngajak tawar menawar buat baca😂 So far udah bagus tapi harus dilatih buat dhomah nya.
B. Murajaah
Doa minta ilham yg baik (65%)
Doa mencari ilmu yang bermanfaat (70%)
Doa untuk kedua orang tua ✅
Doa kebaikan dunia dan akhirot ✅
Doa sebelum dan sesudah tidur ✅
Doa sebelum dan sesudah makan ✅
Doa pagi dan sore ✅
Doa minta ketetapan iman (90%)
Doa masuk dan keluar WC ✅
Dzikir sesudah sholat (65%)
Al Fatihah (90%)
An Naas (85%)
Al Falaq (70%)
Al ikhlas (70%)
• Makin hari khadijah makin bagus buat hafalan dan ngatur fokusnya. Kalau di bilangin ‘you have to dua by yourself’ sebisa mungkin dia baca sendiri kalau lupa dikit baru dipancing. Terus dia juga bilang ‘I can focus hafalan while drawing’😂😂
C. Menulis Tilawati 2 halaman 3 baris 1-2
• Tadi coba system baru dan sepertinya it works. Jadi saya nulis dulu lalu khadijah tiruin dan dibaca dan berulang2. Mungkin bisa dipakek buat lebih memudahkan membaca harokt dhomah. Semoga bisa🥰 She is doing great today🫶🏻
•HOMEWORK•
• Membaca tilawati 2 halaman 9 buat persiapan besok ngaji.
• Supaya memakai jilbab kalau besok ngaji😅</t>
  </si>
  <si>
    <t>January 29, 2025 11:50 am</t>
  </si>
  <si>
    <t>1. Bacaan surat Al Fath ayat 16-28
2. Makna Al Qur'an surat Ali Imran ayat 10-15
3. Menghafal 3 ayat terakhir dari surat Al Hasyr
Note :
Alhamdulillah kegiatan pengajian berjalan dengan baik dan lancar,
Tami bisa mengikuti pengajian dengan baik.
Bacaan tami Alhamdulillah juga lancar tapi masih ada kesalahan minor yaitu agak kurang teliti saat membaca(salah harokat)
Panjang pendek bagus dan lancar
Materi makna Alhamdulillah juga dikuasai dengan baik oleh tami, amal sholih dideres lagi ya maknanya dirumah
Dan untuk materi hafalan juga Alhamdulillah sudah tuntas, tinggal di ulang lagi minggu depan agar tambah lancar
Mudah-mudahan tami menjadi generus yang faham alim barokah sukses dunia akhirat</t>
  </si>
  <si>
    <t>January 29, 2025 12:13 pm</t>
  </si>
  <si>
    <t>*Berdo'a Before Mengaji*
mencari ilmu yg bermanfaat 1
minta ilham yg baik
nabi musa
*BACAAN*
Tilawati 2 Hal.13
*HAFALAN*
&gt; masuk rumah 85
&gt; Asmaul husna 1-25
&gt; Surat Al-Lahab 1-2
*KELMUAN*
&gt; pengertian ibadah dan contoh ibadah
Semoga Allah paring barokah..
Amiinn..</t>
  </si>
  <si>
    <t>January 29, 2025 12:17 pm</t>
  </si>
  <si>
    <t>*Berdo'a Before Mengaji*
&gt; mencari ilmu yg bermanfaat 1
&gt; mencari ilmu yg bermanfaat 2
&gt; minta ilham yg baik
&gt; nabi musa
*BACAAN*
&gt; Q.S Al-Imron 133-135
*HAFALAN*
&gt; Murojaah surat2 pendek
*TAJWID*
&gt; belajar tentang qolqolah ( menulis macam2 qolqolah )
semoga ALlah paring barokah,, Amiinn..</t>
  </si>
  <si>
    <t>January 29, 2025 12:21 pm</t>
  </si>
  <si>
    <t>*Berdo'a Before Mengaji*
&gt; mencari ilmu yg bermanfaat 1
&gt; mencari ilmu yg bermanfaat 2
&gt; minta ilham yg baik
&gt; nabi musa
*BACAAN*
&gt; Q.S Al-Imron 136-140
*HAFALAN*
&gt; Setelah adzan 90
&gt; Attahiyat 80
*KEILMUAN*
&gt; Menulis nama2 nabi ( 16-25 )
semoga ALlah paring barokah,, Amiinn..</t>
  </si>
  <si>
    <t>January 29, 2025 12:25 pm</t>
  </si>
  <si>
    <t>*Berdo'a Before Mengaji*
&gt; mencari ilmu yg bermanfaat 1
&gt; mencari ilmu yg bermanfaat 2
&gt; minta ilham yg baik
&gt; nabi musa
*BACAAN*
&gt; Q.S Al-Imron 141-144
*HAFALAN*
&gt; Asmaul Husna 1-45
&gt; Dzikir sesudah sholat 90
&gt; Surat Ad-Diyat 70
&gt; Surat Al-Qori'ah 90
&gt; sesudah adzan 95
&gt; Masuk dan keluar masjid 90
&gt; Surat At-Takatsur 98
semoga ALlah paring barokah,, Amiinn..</t>
  </si>
  <si>
    <t>January 29, 2025 12:29 pm</t>
  </si>
  <si>
    <t>*Berdo'a Before Mengaji*
&gt; mencari ilmu yg bermanfaat 1
&gt; mencari ilmu yg bermanfaat 2
&gt; minta ilham yg baik
&gt; nabi musa
*BACAAN*
&gt; Q.S Al-Imron 109-111
*HAFALAN*
&gt; Murojaah Surat2 pendek
*KEILMUAN*
 &gt; mention rukun iman dan rukun islam
semoga ALlah paring barokah,, Amiinn..</t>
  </si>
  <si>
    <t>January 29, 2025 12:33 pm</t>
  </si>
  <si>
    <t>*Berdo'a Before Mengaji*
&gt; mencari ilmu yg bermanfaat 1
&gt; mencari ilmu yg bermanfaat 2
&gt; minta ilham yg baik
&gt; nabi musa
*BACAAN*
&gt; Q.S Al-Imron 104-108
*HAFALAN*
&gt; Murojaah daily do'a
&gt; Asmaul Husna 1-45
&gt; after adzan dibaca 3x
&gt; Surat 'Adiyat  (read )
*KEILMUAN*
 &gt; mention 5 bab, 4 tali keimanan, 3 sukses
semoga ALlah paring barokah,, Amiinn..</t>
  </si>
  <si>
    <t>January 29, 2025 12:36 pm</t>
  </si>
  <si>
    <t>*Berdo'a Before Mengaji*
&gt; mencari ilmu yg bermanfaat 1
&gt; mencari ilmu yg bermanfaat 2
&gt; minta ilham yg baik
&gt; nabi musa
*BACAAN*
&gt; Q.S Al-Imron 112-115
*HAFALAN*
&gt; Murojaah surat2
*KEILMUAN*
 &gt; PEGON
semoga ALlah paring barokah,, Amiinn..</t>
  </si>
  <si>
    <t>January 29, 2025 12:38 pm</t>
  </si>
  <si>
    <t>*Berdo'a Before Mengaji*
&gt; mencari ilmu yg bermanfaat 1
&gt; mencari ilmu yg bermanfaat 2
&gt; minta ilham yg baik
&gt; nabi musa
*BACAAN*
&gt; Q.S Al-Imron 116-118
*HAFALAN*
&gt; Murojaah daily do'a
*KEILMUAN*
 &gt; explain about 4 roda berputar dan mas rambo mention ocntoh2 nya d setiap number
&gt; Membaca opening speech
semoga ALlah paring barokah,, Amiinn..</t>
  </si>
  <si>
    <t>January 29, 2025 12:39 pm</t>
  </si>
  <si>
    <t>1. Bacaan surat Taha ayat 99-113
2. Makna Al Qur'an surat Al Baqarah ayat 187
Alhamdulillah pengajian berjalan dengan baik, dylan bacaannya Alhamdulillah juga cukup lancar bunda, tapi kadang masih ada kesalahan di panjang pendek dan salah harokat.
Dan untuk makna Alhamdulillah berjalan dengan baik juga dylan bisa menerima dan menerangkan kembali materi makna yg kami berikan.
Amal sholih bunda, untuk hasil materinya difotokan nggih sebagai bukti mengikuti makna</t>
  </si>
  <si>
    <t>January 29, 2025 12:54 pm</t>
  </si>
  <si>
    <t>*Jadwal ini reschedule dari hari senin tgl 13, karena terjadi misskomunikasi antara fitri, mbak nedha, dan rika tentang jadwal jamnya*
*BACAAN*
Q.S. 'Abasa ayt.1-21 / Til.2 Hal.38
*HAFALAN*
&gt; Murojaah Dalil2 5 Bab
*MAKNA*
Q.S. An-Nazi'at ayt.36-40</t>
  </si>
  <si>
    <t>January 29, 2025 2:38 pm</t>
  </si>
  <si>
    <t>Murojaah:
Surat-surat pendek 
An-Nas - Al-humazah
Asmaul Husna 1-99
Daily doa
Nasehat 29 karakter luhur bab 4 Roda berputar dalam jama'ah 
Note:
Homework 
Hafalin Asmaul Husna 91-99
Murojaah al-qurois, Al- Humazah
Menghafal surah al-ashr</t>
  </si>
  <si>
    <t>January 29, 2025 2:41 pm</t>
  </si>
  <si>
    <t>Murojaah Asmaul Husna 1-99
Menulis Asmaul Husna 91-99
Test homework kemarin:
Asmaul Husna 91-99 (Masih harus membaca)
Al-qurois (Good)
Al-humazah (Masih sering lupa awal ayat)
Al-Ashr (Belum hafal)
Note: Ngaji cuman 35 menit, guru nya masuk kelas buat UAS (Ujian Akhir Semester)</t>
  </si>
  <si>
    <t xml:space="preserve">1. Bacaan surat Toha ayat 114-125
2. Makna Al Qur'an surat Al Baqarah ayat 188-190
Kegiatan pengajian hari ini Alhamdulillah berjalan dengan lancar bunda, semua materi bisa tercapai dengan baik
Untuk bacaan mas dylan hari ini cukup lancar, tapi panjang pendeknya kadang masih perlu dibenahi
Amal sholih kalau dirumah diingatkan nggih bunda untuk menderes bacaan Al Qur'an nya
Dan materi makna berjalan dengan baik, tapi mohon maaf bunda untuk bukti foto makna belum dikirim sama mas dylan
Amal sholih diingatkan nggih bunda
</t>
  </si>
  <si>
    <t>January 30, 2025 2:58 am</t>
  </si>
  <si>
    <t>No answer</t>
  </si>
  <si>
    <t>January 30, 2025 2:56 am</t>
  </si>
  <si>
    <t>A. Bacaan tilawati 2 halaman 9
• Khadijah masih perlu mengulang lagi karena masih bingung dibagian dhomah nya.
B. Murajaah
Doa minta ilham yang baik
Doa mencari ilmu yang bermanfaat
Doa untuk kedua orang tua
Doa kebaikan dunia dan akhirot
Doa sebelum dan sesudah makan
Doa sebelum dan sesudah tidur
Doa minta ketetapan iman
Doa pagi dan sore
Asmaul Husna 1-20
C. Mengetahui berbuat baik dan buruk. Serta menjelaskan sedikit tentang surga neraka</t>
  </si>
  <si>
    <t>January 30, 2025 3:00 am</t>
  </si>
  <si>
    <t>A. Bacaan tilawati 2 halaman 8
• Banyak menderes yaa
B. Murajaah
Doa minta ilham yang baik
Doa mencari ilmu yang bermanfaat
Doa untuk kedua orang tua
Doa kebaikan dunia dan akhirot
Doa sebelum dan sesudah makan
Doa sebelum dan sesudah tidur
Doa minta ketetapan iman
Doa pagi dan sore
Surat An Naas
Surat Al Falaq
C. Menulis huruf hijaiyah sambung</t>
  </si>
  <si>
    <t>January 30, 2025 2:59 am</t>
  </si>
  <si>
    <t>Bacaan QS al-baqarah (2) : 231-232
Alhamdulillah good, semangat terus menderesnya! 
Doa kesabaran
Amal sholeh lebih dideres lagi, biar tidak tertukar dengan doa yang lain. 
Murojaah surat (addhuha &amp; al Insyiroh) 
Good alhamdulillah! 
Latihan menulis
Alhamdulillah good, tapi coba lebih teliti lagi dengan huruf yang menggantung okey! 
May Allah bless you and also Allah paring ilmu yang manfaat dan barokah 💗✨</t>
  </si>
  <si>
    <t>January 30, 2025 3:03 am</t>
  </si>
  <si>
    <t>Bacaan QS Al-baqarah : 228-230
Alhamdulillah bacaannya lancar, tetap dideres dirumah nggeh. 
Doa kesabaran
Alhamdulillah good, tapi lebih dideres lagi. 
Murojaah surat (al-Balah &amp; as-syamsi) 
Alhamdulillah good. 
Materi pengertian ihsan
•Berbuat baik kepada Allah, orang lain dan juga diri sendiri. 
Alhamdulillah Hafiz dengan cepat mampu memahaminya. Dan ketika diberi kesempatan untuk memberikan contoh, Hafiz juga mampu untuk menyebutkannya. 
Menulis pegon
Alhamdulillah good job! Tapi tadi beberapa huruf yang menggantung kurang tepat meletakkannya. 
Semoga Allah paring ilmu yang manfaat dan barokah 💐✨</t>
  </si>
  <si>
    <t>January 30, 2025 3:24 am</t>
  </si>
  <si>
    <t>Opening 
Bacaan:
👉Hari ini ada banyak  kesalahan saat membaca, yang salah bukan hanya harokatnya tapi huruf2nya😅 sepertinya Irsan sedang kurang fokus
Tebak2 an tajwid
👉Irsan juga banyak salah tebak dalam menyebutkan tajwidnya. next ngaji usahakan lebih fokus ya Irsan. Tetap semangat💪
Makna kitabusshola 101-102
👉Alhamdulillah pas makna, Irsan bisa mengikuti dg baik. Alhamdulillah bisa memahami isi hadis dg baik juga
Report
Di pertemuan kali ini Irsan kelihatan kurang semangat, lesu. Katanya capek, banyak tugas. Persiapan presentasi juga. Jadi bisa di maklumi kalau kurang fokus. Jaza kallohu hoiro Irsan meskipun capek tetap ngaji🙏. Semoga Alloh paring manfaat dan barokah dan Irsan bisa lebih semangat ngaji di pertemuan2 selanjutnya😊
PR 
-Menghafal asmaulhusna 1-30 dan doa2 yg belum di hafal
-mengerjakan PR pegon minggu lalu</t>
  </si>
  <si>
    <t>January 30, 2025 3:51 am</t>
  </si>
  <si>
    <t>A. Bacaan Surat Al Ankabut ayat 24-30
• Alkhamdulillah bacaannya dehan better. Banyak menderes yaaa biar semakin lancar.
• ⁠Ayat 29-30 coba baca sendiri dan alkhamdulillah sudah lumayan lancar tapi harus tetap disimak buat mengarahkan.
• ⁠Dehan juga sudah cukup lancar doa setelah membaca al quran tapi kadang too fast jadi belibet. 
B. Murajaah
^ Surat
An Naas✅
Al Falaq ✅
Al Ikhlas ✅
Al Lahab✅
An Nashr✅
Al Kafirun (95%) ragu2
Al Kautsar ✅
Al Maun✅
Al Quraisy✅
Al Fill✅
Al Humazah (95%) ayat 4 lupa
Al Ashr✅
At Takatsur✅
Al Qoriah✅
• Alkhamdulillah sudah banyak hafal tapi panjang pendek dan tajwid kurang.
^ Asmaul Husna 1-75 (75%)
• Ada beberapa yang dehan masih lupa. Tapi ketika dipancing dia bisa nyahut.
^ Doa
Doa minta ilham yang baik✅
Doa mencari ilmu yang bermanfaat✅
Doa pagi dan sore✅
Doa untuk kedua orang tua✅
Doa kebaikan dunia dan akhirot✅
Doa sebelum dan sesudah makan✅
Doa sebelum dan sesudah tidur✅
Doa masuk dan keluar rumah (80%)
Doa masuk dan keluar masjid (75%)
Doa masuk dan keluar WC (95%) masuk wc nya masih lupa
Doa ketika ada angin kencang✅
Doa ketika ada petir✅
Dzikir after sholat ✅
Doa berpakaian✅
Doa mohon kesabaran (80%)
Doa minta kesehatan (60%)
Doa raja istighfar (60%)
Doa minta surga (60%)
Doa berlindung dari amal jelek (60%)
Doa pengayoman (85%)
• Alkhamdulillah banyak yg sudah hafal. Untuk yg lain dehan masih baca karena itu doa baru. 
• ⁠Amalsholeh dehan supaya diingatkan buat bisa praktek doa2nya especially after sholat
*NOTE*
Alkhamdulillah Dehan was doing great today. Mau ngikuti pengajian dg baik. Semoga Allah paring kepahaman, kelancaran dan kebarokah.</t>
  </si>
  <si>
    <t>January 30, 2025 3:52 am</t>
  </si>
  <si>
    <t>January 30, 2025 3:53 am</t>
  </si>
  <si>
    <t>Maaf kelupaan kalau ada ngajar. Dan inget pas khadijah sudah kemalaman🙏🏼🙏🏼</t>
  </si>
  <si>
    <t>January 30, 2025 6:19 am</t>
  </si>
  <si>
    <t>Bacaan Surat Al A'rof 69-71
&gt; Hari ini bacaan Grazia banyak yg kurang pas, Grazia juga cepet" bacanya. Kalo baca al quran pelan" aja ya, Ziaa.
Murajaah Surat
- Al Ikhlas
- Al Quraisy
- Al Maun
&gt; Grazia masih sulit di hafalan surat Al Maun. 
Review 29 Karakter
&gt; Grazia seneng banget kalo bahas 29 karakter dalam jamaah. Alhamdulillah. Jadi Grazia baca semua 29 karakter, dan jelasin satu persatu dengan baik dan benar.
Semoga Allah paring manfaat lancar dan barokah.</t>
  </si>
  <si>
    <t>January 31, 2025 1:36 am</t>
  </si>
  <si>
    <t>1. Baca tilawati 5 hal 4
&gt; Alhamdulillah Gabriel bisa membaca dengan cukup baik tapi masih perlu diulang
2. Presentation kemandirian dalam rumah (melanjutkan pertemuan sebelumnya)
3. PR
- Membaca Tilawati 5 hal 4
- Menghafalkan Surat Alzalzalah
Semoga Alloh paring kemudahan, kelancaran, kebarokahan dan ilmu yang bermanfaat,</t>
  </si>
  <si>
    <t>January 31, 2025 2:02 am</t>
  </si>
  <si>
    <t>Opening
Bacaan : Ali imron 133-138
👉Amal sholih tidak terburu- buru pas baca qur'an ya dan tingkatkan nderesnya
 Murojaah
 -asmaulhusna 1-30
-doa berlindung dari siksa kubur
Makna kitabusshola 102-103
👉Alhamdulillah tidak ada kendala
Report
Alhamdulillah pengajian berjalan dg lancar, Irsannya juga bisa mengikuti dg baik. Semoga Alloh paring manfaat dan barokah
PR 
Sama seperti kemaren. Amsol di kerjakan pegonnya dan di hafalkan asmaulhusna 1-30</t>
  </si>
  <si>
    <t>January 31, 2025 10:09 am</t>
  </si>
  <si>
    <t>1. Bacaan surat Toha ayat 126-Al Anbiya' ayat 10
2. Materi dalil 4 tali keimanan (bersyukur)
Untuk pengajian hari ini Alhamdulillah berjalan dengan baik, meskipun dylan capek habis pulang dr gym Alhamdulillah ngajinya tetep semangat,
Untuk bacaan cukup bagus, Alhamdulillah juga lancar, akan tetapi panjang pendek terkadang masih perlu diperbaiki
Amal sholih ayah dan bunda mengontrol bacaan nya dylan saat dirumah nggih, diusahakan tiap hari bisa nderes minimal 3 ayat🙏🏻
Untuk materi dalil sudah kami berikan dan kami beri penjelasan tentang dalil tersebut, tapi untuk hafalannya dylan minta sebagai PR, InshaAllah minggu depan kami cek ya bunda hafalannya, amal sholih diingatkan dylannya untuk menghafalkan dalilnya dirumah
Mudah-mudahan mas dylan bisa jadi Generus yang faham alim sukses dunia dan akhiratnya</t>
  </si>
  <si>
    <t>January 31, 2025 10:57 am</t>
  </si>
  <si>
    <t>1. Bacaan QS. Al Baqarah 103-106
2. Murojaah surat-surat (Surat Al 'Asr- An Nas)
3. Hafalan Baru : Ath Thoriq ayat 1-9
= *(90)*
4. Menulis Arab Surat Ath Thoriq ayat 10 untuk hafalan baru Minggu depan
Alhamdulillah Nadeen mengikuti pengajian dengan baik
*PR*
Melanjutkan hafalan surat Ath Thoriq ayat 10
Moga2 Allah paring manfaat dan barokah amin</t>
  </si>
  <si>
    <t>January 31, 2025 11:00 am</t>
  </si>
  <si>
    <t>1. Asmaul Husna 1-99 
&gt; Chester membaca sendiri, walaupun tidak melihat screen, tapi dia melihat catatannya sendiri
2. Writing Kitabaty 
- page 44 
&gt; Alhamdulillah congrats 👏, finish kitabaty 2, Chester excited ke kitabaty 3 
3. Murajaah bacaan sholat 
&gt; Karena Chester belum mau praktikin gerakan sholat, jadi mb Wulan yang praktik gerakannya tapi Chester yang baca doanya, Alhamdulillah chester tau bacaan doa beberapa gerakan sholat, masih lupa doa iftitah dan tahiyat, jadi Chester baca catatannya.
4. Ihsan 
&gt; Chester menulis di kertas pengertian Ihsan versi dirinya sendiri dan menjelaskan ke saya, Alhamdulillah insyaalloh chester sudah mulai mengerti,
Semoga alloh paring menjadi anak yang berbakti kepada kedua orang tua, sukses Dunia akhirot nya, cerdas, alim Dan faqih, mandiri, faham, dan kebarokahan ilmu yang bermanfaat, aamiin ya robbal alamin 🤲🤲🤲</t>
  </si>
  <si>
    <t>January 31, 2025 11:13 am</t>
  </si>
  <si>
    <t>1. Asmaul Husna 1-99 
2. Baca tilawati 5 page 9 ( line 5-8 )
- Alhamdulillah chester mau baca 4 line, bisa lanjut ke halaman selanjutnya, 
3. Murajaah surat 
- by spinning wheel 
&gt; Murajaah dari surat Al Fatihah - Al Kausar, 
Homework: 
&gt; Because chetser forget surat Al Falaq dan surat Al Lahab, jadi dia setuju untuk dimurajaah lagi untuk pr, 
Semoga alloh paring menjadi anak yang berbakti kepada kedua orang tua, sukses Dunia akhirot nya, cerdas, alim Dan faqih, mandiri, faham, dan kebarokahan ilmu yang bermanfaat, aamiin ya robbal alamin 🤲🤲🤲</t>
  </si>
  <si>
    <t>1. Bacaan 
- surat As Syamsi 1-15 
2. Makna Alquran 
- surat Al-Baqarah ayat 93-97 
3. Materi tambahan 
- tata Krama ketika minum 
Report: 
&gt; Alhamdulillah Abi bisa mengikuti pengajian dengan baik, dan pengajian berjalan dengan lancar, 
Semoga alloh paring menjadi anak yang berbakti kepada kedua orang tua, sukses Dunia akhirot nya, cerdas, alim Dan faqih, mandiri, faham, dan kebarokahan ilmu yang bermanfaat, aamiin ya robbal alamin 🤲🤲🤲</t>
  </si>
  <si>
    <t>January 31, 2025 11:27 am</t>
  </si>
  <si>
    <t>1. Bacaan 
- surat Al fath ayat 16-23 
2. Makna 
- surat Al Imran ayat 16-22 
3. Murajaah 
- surat Al hasr ( 3 ayat terakhir) 
&gt; Alhamdulillah Tami lancar, 
4. Tata Krama terhadap kedua orang tua, 
Note :
14. When having problems prioritize confiding in parents
17. Now apologize -&gt; apologize immediately
9. Additional: This includes for men to prioritize the interests of their parents over their wives when they are married, because even though a man is married, he still has an obligation to obey his parents. Unlike a woman, when she is married, her obedience moves to her husband. This does not mean disobeying the parents, but obeying the husband is more important.
18. Motivation for us : There is a saying that behind the success of a child there is a parent's prayer that accompanies it
Report: 
&gt; Alhamdulillah Tami bisa mengikuti pengajian dengan baik, dan pengajian berjalan dengan lancar, 
Semoga alloh paring menjadi anak yang berbakti kepada kedua orang tua, sukses Dunia akhirot nya, cerdas, alim Dan faqih, mandiri, faham, dan kebarokahan ilmu yang bermanfaat, aamiin ya robbal alamin 🤲🤲🤲</t>
  </si>
  <si>
    <t>January 31, 2025 11:42 am</t>
  </si>
  <si>
    <t>Bacaan QS al-anbiya (21) :11-24
Alhamdulillah day by day ada peningkatan, lebih banyak menderesnya dan lebih diperhatikan panjang pendeknya yaa. 
Murojaah Juz 30
An-naas sampai Al-Fajr (baru hafal ayat awal) 
Pr untuk Dylan : 
1. Al-bayyinah ( dilancarkan lagi) 
2. Al-lail (di lancarkan lagi) 
3. Asy-syamsi (di lancarkan lagi) 
4. Al balad (ayat 15-20 dihafalkan lagi, masih lupa) 
5. Al-Fajr (baru hafal ayat 1-5) 
Untuk surat lainnya alhamdulillah sudah lancar, hanya perlu sering di murojaah lagi dan di cek tajwid serta panjang pendeknya. 
Semoga Allah paring ilmu yang manfaat dan barokah, serta bisa menjadi generus yang mampu meneruskan QHJ illa yaumil qiamah, May Allah bless you ✨
-</t>
  </si>
  <si>
    <t>January 31, 2025 11:43 am</t>
  </si>
  <si>
    <t>1. Pemahaman tentang ilmu manqul
2. Review materi 29 karakter 
3. Review doa doa usia 6 y.o - 8 y.o
4. Review semua hafalan surat ( surat Al Fatihah - Al Ashr ) 
Report: 
&gt; Alhamdulillah Dawud bisa mengikuti pengajian dengan baik,
&gt; Dari review hari ini, ada beberapa materi yang Dawud lupa, sehingga perlu di murajaah kembali di bulan selanjutnya, 
Semoga alloh paring menjadi anak yang berbakti kepada kedua orang tua, sukses Dunia akhirot nya, cerdas, alim Dan faqih, mandiri, faham, dan kebarokahan ilmu yang bermanfaat, aamiin ya robbal alamin 🤲🤲🤲</t>
  </si>
  <si>
    <t>January 31, 2025 12:50 pm</t>
  </si>
  <si>
    <t>izin guru sedang kurang sehat</t>
  </si>
  <si>
    <t>January 31, 2025 1:32 pm</t>
  </si>
  <si>
    <t>1. bacaan alqur'an surat al a'rof ayat 85-87
alhamdulillah kelancaran 85%, tetap semangat dan luangkan waktu untuk nderes yaa
2. pengambilan nilai semua materi mulai dari udia 6-9th</t>
  </si>
  <si>
    <t>January 31, 2025 12:52 pm</t>
  </si>
  <si>
    <t>1. bacaan tilawti 5 hal.26 baris 1-4
alhamdulillah lancar 80%, kirana bisa mengikuti dan mengulang bacaan dengan baik
2. muroja'ah surat al zalzalah
3. Review doa2
doa menjenguk orang sakit
doa masuk pasar
doa masuk dan keluar masjid
doa berlindung dari syirik
doa berlindung dari siksa kubur
4. doa penutup
doa minta sehat
doa minta ketetapan iman
doa minta ilmu yg manfaat
doa minta ilham yang benar
doa minta sabar
doa pagi sore
doa kedua orangtua
doa kebaikan dunia akhirot
*alhamdulillah pengajian berjalan dengan lancar, kehadiran juga tepat waktu, pakaian saat ngaji sangat rapih, dan alhamdulillah kirana semangat ngajinya.
semoga alloh paring ilmu dan kefahaman yang barokah
aamiiin...</t>
  </si>
  <si>
    <t>January 31, 2025 1:30 pm</t>
  </si>
  <si>
    <t>1. Opening speech, and thanks to Allah of all His blessings. What Kayla's feeling blessed that she's at home now. Alhamdulillah 
2. Manqul kitabu Jannah wannaar pg 74-75 (4th line), about the misguided leader 
3. Review about, character of:
- 4 maqodirulloh
- 4 rotating wheels in jamaah 
- 6 Nobel habits
- 3 success in jama'ah
4. Doa by Kayla 
NB: Alhamdulillah lancar semua. Semoga Kayla waras sehat semangat trs ngaji nya.</t>
  </si>
  <si>
    <t>January 31, 2025 2:58 pm</t>
  </si>
  <si>
    <t>Latihan nasehat</t>
  </si>
  <si>
    <t>January 31, 2025 2:59 pm</t>
  </si>
  <si>
    <t>1. Baca tilawati 5 hal 4
&gt; Alhamdulillah Gabriel bisa membaca dengan sangat baik &amp; lanjut ke hal 5
2. Hafalan doa masuk &amp; keluar masjid. Surat alzalzalah &amp; AlAdiyat 
3. PR
- Membaca Tilawati 5 hal 5
- Menghafalkan Surat Alzalzalah
Semoga Alloh paring kemudahan, kelancaran, kebarokahan dan ilmu yang bermanfaat,</t>
  </si>
  <si>
    <t>January 31, 2025 3:00 pm</t>
  </si>
  <si>
    <t>Latihan nasehat dan hafal doa selesai nasehat</t>
  </si>
  <si>
    <t>January 31, 2025 3:01 pm</t>
  </si>
  <si>
    <t>Bacaan Tilawati 5 hal 26</t>
  </si>
  <si>
    <t>January 31, 2025 3:03 pm</t>
  </si>
  <si>
    <t>1. Bacaan tilawati 5 hal.26
Alhamdulillah baca dengan lancar, bisa mengikuti dan mengulang bacaan dengan baik.
Amalsholih luagkan waktu untuk nderes ya 🥰
2. Hafalan surat al zalzalah ayat 1-3
Alhamdulillah sudah hafal 🥰🥰🥰
3. Review doa berlindung dari siksa kubur
Doa berlindung dari syirik
Alhamdulillah pengajian berjalan dengan lancar, 
Semoga alloh paring ilmu yg bermanfaat dan barokah
Aamiiin</t>
  </si>
  <si>
    <t>January 31, 2025 3:57 pm</t>
  </si>
  <si>
    <t>Mual muntah</t>
  </si>
  <si>
    <t>January 31, 2025 3:49 pm</t>
  </si>
  <si>
    <t>Bacaan Surat Al A'rof 77-84
&gt; Hari ini Grazia baca together (repeat). Alhamdulillah bacaannya bagus. Panjang pendeknya sesuai. 
Surat pilihan
- Al Hasyr 22-24
&gt; Pas baca surat ini Grazia seperti sudah hampir hafal. Bacaannya juga bagus. Tajwidnya sudah pas. Goodjob. Setelah baca surat ini Grazia baca surat yasin 1-12. 
Murajaah Surat.
- Al Maun
&gt; Grazia sudah lumayan hafal surat ini. Insyaallah kalo lebih sering murajaah. Grazia bisa hafal lebih cepat.
Review 29 Noble Character 
- 4 Rotating Wheels
&gt; Disini kita bagi jadi 2. Masing" pilih 2 poin. Grazia pilih nomor 1 dan 4. Alhamdulillah Grazia bisa jelasin dengan baik dan benar. Kerenn
Semoga Allah paring ilmu yang bermanfaat dan barokah. Aamiinn.</t>
  </si>
  <si>
    <t>January 31, 2025 4:00 pm</t>
  </si>
  <si>
    <t>*BACAA*
Q.S Al Imron ayt. 148-151
*HAFALAN*
Asmaul husna 1-45
Minum susu
Dzikir after sholat
Mohon kesabaran
Mohon kesehatan
Masuk keluar masjid
Al kafirun
At takatsur
Al qoriah
Al 'adiyat</t>
  </si>
  <si>
    <t>January 31, 2025 4:03 pm</t>
  </si>
  <si>
    <t>BACAAN Tilawati 2 Hal.14
HAFALAN
Asmaul husna 1-25
Masuk dan keluar rumah
Al Falaq
Al Lahab</t>
  </si>
  <si>
    <t>January 31, 2025 4:01 pm</t>
  </si>
  <si>
    <t>Makna K. Adab hal 1
Masih pembukaan. Menjelaskan kebesaran Allah telah mengutus Nabi Muhammad yang akan menjadi rahmat bagi semesta alam.  Yang menjadi saksi, pemberi kabar gembira dan kabar penakut. Juga menjadi lampu/ penerang dari kegelapan. 
&gt; walaupun cuma dapat 3 baris, alhamdulilah bisa tersampaikan. Dengan bantuan dari Pak Aji, insyaallah Dehan bisa menerima dan bisa paham. 
Semoga Allah paring ilmu yang bermanfaat dan barokah. Aamiin</t>
  </si>
  <si>
    <t>January 31, 2025 4:33 pm</t>
  </si>
  <si>
    <t>A. Bacaan Surat Ali Imron 71-80
• she read 1 setengah halaman karena buat ngejar target akhir bukan. Dan alkhamdulillah she was doing great. Bacaannya sudah lancar masyaallah. Dan terharu lagi waktu ditanya kapan aja deres qurannya terus dijawab ‘when I’m bored for make the time barokah’🥰🥰
B. Murajaah
*DOA*
Doa Minta ilham yang baik✅
Doa mencari ilmu yg bermanfaat✅
Doa untuk kedua orang tua✅
Doa kebaikan dunia dan akhirot✅
Doa pagi dan sore✅
Doa minta ketetapan iman✅
Doa sebelum dan sesudah tidur✅
Doa sebelum dan sesudah makan✅
Doa masuk dan keluar wc✅
Doa masuk dan keluar rumah✅
Doa masuk dan keluar masjid (60%)
Dzikir after sholat✅
Doa mohon kesabaran✅
• Most of dua zahra udah hafal. Dan dia bilang dulu pernah hafal tapi kadang lupa cause tidak dipraktekkan. Tapi alkhamdulilah it’s better
*ASMAUL HUSNA 1-50*
• point 1-45 sudah hafal. Yg 46-50 masih try to memorize
*SURAT*
Al Fatihah✅
An Naas✅
Al Falaq✅
Al Ikhlas✅
Al Lahab✅
An Nashr✅
Al Kafirun✅
Al Kautsar✅
Al Ma’un✅
Al Quraisy✅
Al Fiil✅
Al Humazah✅ ayat 5 lupa
Al Ashr✅
At Takatsur ✅ sedikit ragu2
Al Qoriah (75%) need more menderes
Al Adiyat (60%) repeat after me
C. Mengetahui dan memahami 4 roda berputar dalam jamaah
• Banyak penjelasan tentang semua dan alkhamdulillah zahra juga memahami tentang rincian dan more explanation about it🔥</t>
  </si>
  <si>
    <t>January 31, 2025 4:39 pm</t>
  </si>
  <si>
    <t>Maaf untuk rincian materi dilupakan🙏🏼🙏🏼</t>
  </si>
  <si>
    <t>January 31, 2025 4:40 pm</t>
  </si>
  <si>
    <t>Maaf untuk rincian materi dilupakan</t>
  </si>
  <si>
    <t>February 1, 2025 12:05 am</t>
  </si>
  <si>
    <t>Murojaah surat Al-Bayyinah sampai surat Attakasur bersama
&gt; Alhamdulillah hafalannya bagus
2. Membaca QS Al-Baqarah 133-135
&gt; Alhamdulillah bacaan bagus, utk pengaturan nafas dalam bacaan bisa dilatih kembali.
3. Mengenal sifat-sifat yang baik: Bersyukur dan ta’dhim
&gt; Alhamdulillah hafiz mengikuti materi dengan baik, paham apa yang disampaikan dan bisa memberikan contoh yang baik
Semoga Allah paring manfaat lancar dan barokah 
Aminn</t>
  </si>
  <si>
    <t>February 2, 2025 12:16 am</t>
  </si>
  <si>
    <t>1. Murojaah surat Al-Asr sampai An-nas bersama
Murojaah hafalan baru surat
Ma'arij 1-37
&gt; Alhamdulillah hafalannya bagus
2. Membaca QS Al-Baqarah 236-237
&gt; Alhamdulillah bacaannya bagus
3. Mengenal sifat-sifat yang baik: To'at dan Dermawan
&gt; Alhamdulillah hafiz mengikuti materi dengan baik, paham apa yang disampaikan dan bisa memberikan contoh yang bai
Moga-moga Allah paring manfaat lancar dan barokah 
Aminn</t>
  </si>
  <si>
    <t>February 2, 2025 2:20 am</t>
  </si>
  <si>
    <t>1. Bacaan 
- surat Al Imran ayat 92-100 
2. Makna hadist nawafil 
- page 55-57 
3. Materi tata Krama thdp kedua orang tua 
&gt; Alhamdulillah she did well, 
9. Additional: This includes for men to prioritize the interests of their parents over their wives when they are married, because even though a man is married, he still has an obligation to obey his parents. Unlike a woman, when she is married, her obedience moves to her husband. This does not mean disobeying the parents, but obeying the husband is more important.
14. When having problems prioritize confiding in parents
17. Now apologize -&gt; apologize immediately
18. Motivation for us : There is a saying that behind the success of a child there is a parent's prayer that accompanies it
4. Memorize doa 
- doa kesabaran 
&gt; Zahra sudah hafal, Alhamdulillah karena dia bilang biasanya dibaca ketika setelah sholat, 
- doa masuk rumah 
- doa keluar rumah 
Semoga alloh paring menjadi anak yang berbakti kepada kedua orang tua, sukses Dunia akhirot nya, cerdas, alim Dan faqih, mandiri, faham, dan kebarokahan ilmu yang bermanfaat, aamiin ya robbal alamin 🤲🤲🤲</t>
  </si>
  <si>
    <t>February 2, 2025 9:31 am</t>
  </si>
  <si>
    <t>Bacaan tilawati 2 hal.9
Alhamdulillah good, sudah mau baca sendiri. Tapi masih binggung sama tanda baca fathahtain, jadi minta dibacain dulu lalu dibaca ulang sama khodijah. But she try buat baca sendiri that's good!! 
Surat pendek (al fatihah, an nas, al falaq, al ikhlas) 
Lebih dideres lagi nggeh, sebenernya sudah lumayan hafal tapi beberapa ayat khodijah nanya dulu gimana mba? 😂 but khodijah continue it well. 
4 Tali keimanan
Pengenalan poin dari 4 tali keimanan, suddenly ga mau repeat tepuk-tepuk dan minta ngajinya selesai. Insyaallah lanjut di next meeting ya. 
Semoga Allah parking ilmu yang manfaat dan barokah, May Allah bless you 💐💗✨😻</t>
  </si>
  <si>
    <t>February 2, 2025 10:06 am</t>
  </si>
  <si>
    <t>1. Opening speech and shared her prinsip2 ibadah, prinsip Islam, prinsip iman. Good deeds and bad deeds.
2. Baca Tilawati 3 halaman 25, tentang فْ، ذْ، ظْ. Bacaan lancar..
3. Manqul kitabussholah halaman 17 tentang mandi Junub (1 hadist)
4. Doa by Erma 
NB: so far tentang junub belum ada pertanyaan, Erma harap Qalesya bisa praktek nya. Mohon di pantau ya Tante</t>
  </si>
  <si>
    <t>February 2, 2025 11:02 pm</t>
  </si>
  <si>
    <t>Chester sakit</t>
  </si>
  <si>
    <t>February 3, 2025 3:27 am</t>
  </si>
  <si>
    <t>Bacaan tilawati 2 hal. 10
Alhamdulillah good, but today khodijah maunya repeat after mba nedha. Soon khodijah try baca sendiri yaa
Review hafalan 
Doa untuk kedua orang tua
Doa kebaikan dunia dan akhirot
Doa sebelum dan sesudah tidur
Doa sebelum dan sesudah makan
Doa masuk dan keluar WC
Doa pagi dan sore
Alhamdulillah doa-doa yang ini Khodijah sudah hafal, tapi mungkin dia masih suka lupa awalannya jadi kadang nanya what the first 😂
Doa mencari ilmu yang bermanfaat
Doa minta ilham yang baik
Doa minta ketetapan iman
Kalau ini doanya masih agak dilupakan dikit, harus dipancing dulu baru bisa khadijah sambungkan sendiri. But good alhamdulillah, hanya perlu banyak dideres lagi
4 Tali keimanan (bersyukur) 
Alhamdulillah she listen it well, apa yang mba nedha sampaikan, mau sambil tepuk-tepuk juga. But khadijah awalnya nanyain apa itu bersyukur, lalu mba nedha bilang be grateful baru khadijah say 'ooh' 😂
Semoga Allah paring ilmu yang manfaat dan barokah ya pretty, May Allah bless you 💗✨</t>
  </si>
  <si>
    <t>February 3, 2025 9:28 am</t>
  </si>
  <si>
    <t>Bacaan Surat Al A'rof 96-101
&gt; Hari ini kita bacanya together. Alhamdulillah, Grazia bisa jeda ditempat yang tepat, gak terlalu panjang. Jadi, panjang pendeknya bisa terkontrol dengan baik. Alhamdulillah.
Asmaul Husna 1-50
- Ditambah 51-55
&gt; Untuk nomer 1-50 di nomor" terakhir, mulai 45 agak goyah hafalannya. Hafalan barunya mulai nomer 51-55
Murajaah Surat
- Al Kafirun
- Al Maun
&gt; Karena surat al maun belum hafal, jadi Grazia bacanya 3 kali. Insyaallah sudah hampir hafal. Untuk surat al kafirun Alhamdulillah sudah lancar. 
Doa- Doa
- Doa berlindung dari syirik
- Doa berlindung dari siksa kubur
- Doa masuk pasar
&gt; Untuk doa berlindung dari siksa kubur ini doa baru. Jadi Grazia masih baca. Untuk benefitnya sudah disampaikan insyaallah Grazia sudah paham. Kalau doa yang lain Grazia masih baca.
Etiquette of Being Host
&gt; Ini materi etiquette baru, jadi Grazia diminta nulis 4 poin awal. Kalau penjelasannya Insyaallah sudah paham. 
Semoga Allah paring ilmu yang bermanfaat dan barokah. Aamiin</t>
  </si>
  <si>
    <t>February 3, 2025 9:48 pm</t>
  </si>
  <si>
    <t>1. Asmaul Husna 1-99
2. Murajaah surat 
- an nas - Al Ashr 
&gt; Untuk surat yang perlu dimurajaah kembali ; surat Al Quraisy, surat Al fil, surat Al humazah, surat Al Ashr.
3. Makna hadist 
- kitabushola page 16 
Membahas tentang mandi junub bagi orang yang haid dan istihado,
4. Mengetahui 3 prinsip kerja,
Semoga alloh paring menjadi anak yang berbakti kepada kedua orang tua, sukses Dunia akhirot nya, cerdas, alim Dan faqih, mandiri, faham, dan kebarokahan ilmu yang bermanfaat, aamiin ya robbal alamin 🤲🤲🤲</t>
  </si>
  <si>
    <t>February 5, 2025 12:03 am</t>
  </si>
  <si>
    <t>1. Baca tilawati 5 hal 5
&gt; Alhamdulillah Gabriel bisa membaca dengan cukup baik tapi masih perlu diulang
2. Hafalan Asmaul khusna 1-75 (masih banyak yang lupa)
3. PR
- Membaca Tilawati 5 hal 5
Semoga Alloh paring kemudahan, kelancaran, kebarokahan dan ilmu yang bermanfaat,</t>
  </si>
  <si>
    <t>February 5, 2025 12:27 am</t>
  </si>
  <si>
    <t>1. Bacaan 
- surat Al baqarah 84-85 
2. Makna hadist Adillah 
- page 88-89 
3. Tata Krama minum 
Report: 
&gt; Alhamdulillah pengajian bisa berjalan dengan lancar, 
Semoga alloh paring menjadi anak yang berbakti kepada kedua orang tua, sukses Dunia akhirot nya, cerdas, alim Dan faqih, mandiri, faham, dan kebarokahan ilmu yang bermanfaat, aamiin ya robbal alamin 🤲🤲🤲</t>
  </si>
  <si>
    <t>February 5, 2025 12:33 am</t>
  </si>
  <si>
    <t>1. Baca Tilawati 5 hal 10 ( line 3-4 ) 
&gt; Udah lumayan bagus bacanya chetser, bisa next line, cuma catatan untuk waqof bacaan diakhir kalimat,
2. Tajwid 
- idhar halqi
3. Kitabaty 3 pg 1 
Report: 
&gt; Chester lagi kurang enak badan, mungkin ngajinya nggak terlalu bisa maksimal seperti materi menulis tajwid tadi hanya bisa mendengarkan, insyaalloh kita repeat di next meeting, dan juga murajaahmya,
Semoga alloh paring menjadi anak yang berbakti kepada kedua orang tua, sukses Dunia akhirot nya, cerdas, alim Dan faqih, mandiri, faham, dan kebarokahan ilmu yang bermanfaat, aamiin ya robbal alamin 🤲🤲🤲</t>
  </si>
  <si>
    <t>February 5, 2025 3:46 am</t>
  </si>
  <si>
    <t>Opening
Bacaan : Surat Al lail 1-21
👉Alhamdulillah bacaanya cukup bgus dan lancar
 Murojaah doa2 
👉Terlampir
Makna Jannah wannar 53-54
👉Alhamdulillah tidak ada kendala. Abinya juga bisa mengikuti kemangkulan dan memahami dg baik. Semoga Alloh paring manfaat dan barokah. Aamiiin 🤲</t>
  </si>
  <si>
    <t>February 5, 2025 11:34 am</t>
  </si>
  <si>
    <t>Bacaan QS al-baqarah (2) : 21-24
Jangan lupa menyempatkan waktunya untuk menderes di rumah yaa, panjang pendek dan tajwid yang sudah pernah dipelajari amal sholihnya diterapkan. 
Makna QS An-Naba (78) : 8-18
Alhamdulillah Fitri bisa memahami isi dari ayat-ayat yang telah disampaikan, juga mampu mengkaitkan dengan materi sebelumnya yang pernah dikaji. 
New Hafalan ;
• at-takatsur (1-4) 
• doa mohon kesehatan
Alhamdulillah untuk suratnya ternyata fitri sudah hafal. Dan untuk doanya jangan lupa untuk dibaca setiap hari dirumah yaa agar cepat hafal. 
Review Hafalan ;
Al-fatihah, an nas-al Quraisy
Alhamdulillah good sudah lancar, tapi untuk beberapa surat amal sholih diteliti lagi panjang pendeknya yaa. 
Materi 3 prinsip kerja dalam Jamaah 
Alhamdulillah bisa mengerti isi materi yang telah disampaikan, juga mampu memberikan gambaran dan contohnya juga. Jangan lupa untuk menerapkannya dikehidupan sehari-hari okey. 
Semoga Allah paring ilmu yang manfaat dan barokah, May Allah bless U 💗✨</t>
  </si>
  <si>
    <t>February 5, 2025 11:43 am</t>
  </si>
  <si>
    <t>Bacaan QS al-baqarah (2) : 238-245
Alhamdulillah good, tetap ditertibkan menderesnya ketika dirumah nggeh. 
Murojaah surat (al-ma'arij 1-40) 
Alhamdulillah Hafiz semangat murojaah bareng-bareng, semangat untuk menghafal ayat berikutnya. 
Mengetahui &amp; Hafal rukun islam
Alhamdulillah bisa menyebutkan kembali urutan rukun islam yang sudah mba nedha sampaikan, dan tau hukum dari kelima poin tersebut adalah wajib (kecuali haji, bila mampu). 
Latihan pegon (dalil to'at 1) 
Alhamdulillah semakin improve, tapi masih harus memperhatikan huruf  ن، س nya karena belum menggantung
Semoga Allah paring ilmu yang manfaat dan barokah, bisa menjadi generus yang sholeh dan membanggakan kedua orang tua 😻✨</t>
  </si>
  <si>
    <t>February 5, 2025 11:50 am</t>
  </si>
  <si>
    <t>Bacaan QS al-baqarah (2) : 246
Alhamdulillah good, tetap teliti dengan panjang dan pendeknya nggeh. Gapapa kok kalau membacanya pelan-pelan. 
Jangan lupa dilatih untuk membaca makroj' huruf ع nggeh. 
Murojaah surat (Al-Mulk) 
Alhamdulillah good, tadi ada 1/2 ayat yang tertukar bacanya but it's okey. Juga tetap memperhatikan panjang pendeknya nggeh walau sudah lancar hafalannya. 
Mengetahui &amp; Hafal rukun islam
Alhamdulillah bisa menyebutkan kembali materi yang sudah disampaikan kemarin. 
Latihan pegon dasar (dalil to'at 2) 
Alhamdulillah good, cuma ada sedikit koreksi, huruf yang menggantungnya yaa😁🤏🏻
Semoga Allah paring ilmu yang manfaat dan barokah, May Allah bless you ✨💐</t>
  </si>
  <si>
    <t>February 5, 2025 11:56 am</t>
  </si>
  <si>
    <t>Bacaan Tilawati 1 hal. 20 (baris 1-3) 
Alhamdulillah walau harus mengulang-ulang tetapi sudah lumayan lancar bacaannya. 
Jangan lupa Menderes baris lanjutannya, yang sudah mba kirim ke cheryl yaa. 
Doa pagi dan sore (new hafalan) 
Nanti didengarkan ya cheryl yang sudah mba VN kan, jangan lupa dihafalkan dan dipraktekkan setiap pagi &amp; sore hari. 
Review doa-doa ;
Doa sebelum dan setelah makan
Doa akan dan bangun tidur
Doa masuk dan keluar kamar mandi
Doa untuk kedua orang tua
Doa kebaikan dunia dan akhirat
Asmaul husna 1-20
Alhamdulillah cheryl sebenarnya lumayan hafal, hanya perlu dipancing sedikit saja biar dilanjutkan sendiri. Tapi untuk asmaul husnanya amal sholih dideres ya cheryl, mba sudah kirimkan vn nya 🥰
Surat pendek :
Al-fatihah &amp; an-naas
Alhamdulillah sudah lancar, hanya perlu diperbaiki panjang pendeknya yang masih kurang tepat. 
Menulis huruf hijaiyah :
 ص، ض، ط، ظ، ع، غ
 Alhamdulillah walau belum sepenuhnya mirip, but cheryl mau mencobanya itu sudah bagus! Next meeting kita coba lagi untuk menulis yaa
Semoga Allah paring ilmu yang manfaat dan barokah, semangat terus ya pretty didalam mengujinya 🥰🌸💐✨</t>
  </si>
  <si>
    <t>February 5, 2025 12:19 pm</t>
  </si>
  <si>
    <t>*OPENING, ICE BREAKING, TEPUK2, NYAYI2, BERDO'A*
*BACAAN*
QS. Al Baqarah 107 - 109 
&gt; Alkhamdulillah lancar..
*HAFALAN*
Review Asmaul Husna 1-99
&gt; di nomor 46 dan 66 sempat missiing
Do’a ketika akan tidur
Do'a setelah bangun tidur
Doa ketika akan makan dan selesai makan
Do’a kebaikan dunia dan akhirot
Do’a untuk kedua orangtua
Do’a masuk dan keluar WC
*KEILMUAN*
Menulis Do'a Baru ( Do'a Berlindung Dari Sifat Munafik )
&gt; tadi mencoba menghafalkan secara langsung dan dibaca secara berulang-ulang, alkhamdulillah lumayan sudah hafal, besok tinggal memperlancar lagi pas waktu ngaji dg bu azki yaa..
*PR*
- Menderes Q.S Al-Baqarah ayt.110-112
- Murojaah Do'a Berlindung dr sifat Munafik
Semoga Allah paring manfaat dan barokah, dan mb nadeen menjadi anak yg sholikhaah.. Amiin..</t>
  </si>
  <si>
    <t>February 5, 2025 12:48 pm</t>
  </si>
  <si>
    <t>*Berdo'a Before Mengaji*
&gt; mencari ilmu yg bermanfaat 1
&gt; minta ilham yg baik
&gt; nabi musa
*BACAAN*
Tilawati 2 Hal.14
&gt; Besok naik di Halaman 15 yaaa...
*HAFALAN*
1. Asmaul Husna no.1-25 
&gt; tadi membaca no.26-30 untuk pengenalan , dan di nomor 21-25 sebenarnya mas khairy sudah hafal, tapi harus di pancing awal2annya..
5.Untuk Kedua Orang Tua
6.Masuk dan Keluar WC
7.Sebelum dan Sesudah Wudhu
*KEILMUAN*
&gt; Tata krama (Mengenal Kewajiban Berbuat Baik Kepada Tetangga) = baru tersampaikan 2 poin
Semoga Allah paring barokah..
Amiinn..</t>
  </si>
  <si>
    <t>February 5, 2025 1:29 pm</t>
  </si>
  <si>
    <t>Bacaan Surat Al Ankabut ayat 31-38
&gt; Alhamdulillah, Dehan sudah lancar bacaannya. Bagus di ikhfa haqiqinya. Good. Amalsholih menderes PRnya kemaren ya, Dehan.
Murajaah Surat
- Surat Al Humazah
- Surat Al Qoriah
- Surat At Takatsur
&gt; Alhamdulillah, hafalannya Dehan semakin lancar. Tinggal ada sedikit yg salah. amalsholih sering murajaah ya Dehan.
Asmaul Husna 1-75
&gt; Dehan sudah bagus hafalannya, cuman paling sering dia lupa itu di nomor 21. Jadi, pas di nomor 21 pasti dikasih tau dulu. Untuk selanjutnya, Alhamdulillah,bagus.
Makna K. Adab hal 1
&gt; Disini Dehan juga menulis keterangan maknanya. Alhamdulillah, meskipun hanya dapat 3 baris. Insyaallah Dehan sudah paham. Waktu Dehan diminta summarize, Alhamdulillah bisa kasih penjelasan yang benar. 
Semoga Allah paring ilmu yang bermanfaat dan barokah. Aamiin.</t>
  </si>
  <si>
    <t>February 5, 2025 3:29 pm</t>
  </si>
  <si>
    <t>1.Muoja'ah srat al zalzalah 1-3 
2. Bacaan tilawati 5 hal.27 baris 1-4
=&gt; Sepertinya masih perlu nderes lagi, kita coba lagi besok yaa 😉
3. Review 
- Doa berlindung dari syirik
- Doa berlindung dari siksa kubur 
- Doa masuk pasar
- Doa masuk &amp; keluar masjid
- Doa menjenguk orang sakit 
4. Doa penutup 
*Alhamdulillah pengajian berjalan dengan lancar, amalsholih untuk kirana supaya menyempatkan waktu untuk nderes tilawati yaa 
Semoga alloh larjng ilmu dan kefahaman yg barokah 
Aamiiin...</t>
  </si>
  <si>
    <t>February 5, 2025 3:39 pm</t>
  </si>
  <si>
    <t>1. Bacaan al qur'an surat al a'rof ayat 108-122
Alhamdulillah bacaannya lancar, makhroj sudah 85%, tartil dan sangat teliti dalam membaca ☺️👍
2. Muroja'ah surat2 pendek 
Al lahab
An nashr
Al kafirun
Al ma'uun
3. HAFALAN 2
Doa ketika tertimpa musibah
Doa ketika melihat orang yg terkena musibah
Doa ketika ada petir
Doa ketika ada angin kencang
Doa naik kendaraan (go inside to vehicles)
Doa menjenguk orang sakit
Doa ketika masuk pasar
Doa masuk dan keluar masjid
Doa Berlindung Dari Syirik 
Asma'ulhusna 26-50
4. Menjelaskan tentang doa berlindung dari siksa kubur 
=&gt; Alhamdulillah grazia bisa fokus saat di jelaskan doa tersebut, dan insya alloh bisa memahaminya dengan baik 
5. Doa penutup
-Doa minta sehat
- Doa minta ketetapan iman
- Doa minta ilmu yg bermanfaat
- Doa minta ilham yg benar
- Doa minta sabar
- Doa pagi sore
- Doa untuk kedua orangtua
- Doa kebaikan dunia akhirot
*alhamdulillah pengajian berjalan dengan lancar, grazia juga semangat dan betul2 fokus ngajinya 🥰🥰 
Semoga alloh paring ilmu dan kefahaman yg barokah 
Aamiiin</t>
  </si>
  <si>
    <t>February 5, 2025 3:53 pm</t>
  </si>
  <si>
    <t>1. Muroja'ah surat Al zalzalah ayat 1-3 
2. Bacaan tilawati 5 hal.27 baris 1-4 
=&gt; alhamdulillah bacaannya lancar, kirana mampu menyimak dan mengulang bacaan dengan baik 👍
3. Menulis doa memakai baju baru
=&gt; amalsholih di hafalkan &amp; di amalkan yaa 😉
4. Doa penutup 
- Doa minta sehat
- Doa minta ketetapan iman
- Doa minta ilmu yg bermanfaat
- Doa minta ilham yg benar
- Doa minta sabar
- Doa pagi sore
- Doa untuk kedua orangtua
- Doa kebaikan dunia akhirot
*Alhamdulillah pengajian berjalan dengan lancar, terlihat kirana sangat sumringah semangat pagi yang cerah 💪😃
Semoga alloh paring ilmu dan kefahaman yg barokah 
Aamiiin...</t>
  </si>
  <si>
    <t>February 6, 2025 3:16 am</t>
  </si>
  <si>
    <t>1. Bacaan 
&gt; Surat ad Dhuha 1-11 
2. Makna 
&gt; Surat Al-Baqarah ayat 203-206
3. Materi tambahan 
&gt; 3 prinsip kerja 
&gt; Tata Krama berpakaian ( for men and women ) 
Report: 
&gt; Alhamdulillah Abi bisa mengikuti pengajian dengan baik, dan bisa berjalan dengan lancar, 
Semoga alloh paring menjadi anak yang berbakti kepada kedua orang tua, sukses Dunia akhirot nya, cerdas, alim Dan faqih, mandiri, faham, dan kebarokahan ilmu yang bermanfaat, aamiin ya robbal alamin 🤲🤲🤲</t>
  </si>
  <si>
    <t>February 6, 2025 6:39 am</t>
  </si>
  <si>
    <t>Opening
Bacaan : surat Ali imron 139-40
👉Alhamdulillah bacaan cukup lancar
Menghafal surat Al qolam 2 ayat terakhir
👉Mantaap  Irsan 👍
Makna kitabusshola 103-104
👉Alhamdulillah Irsan bisa memahami isi hadis dg baik, tidak ada kendala
Report
Alhamdulillah Irsan bisa mengikuti pengajian dg baik, tidak ada murojaah doa2, tp saya nyimak Irsan menghafal surat Al qolam 2 ayat terakhir. Dan dalam waktu yg termasuk singkat menurut saya Irsan bisa menghafalnya. Jadi bisa saya simpulkan Irsan ini anak yg cerdas, hanya butuh semangat  supaya lebih giat lagi menderesnya dan menghafalkannya. SemogacAlloh paring kemudahan dan kelancaran kepada Irsan urusan dunia maupun akhirotnya. Aamiiin🤲🤲🤲</t>
  </si>
  <si>
    <t>February 6, 2025 2:12 pm</t>
  </si>
  <si>
    <t>Jemput kakak</t>
  </si>
  <si>
    <t>February 6, 2025 2:41 pm</t>
  </si>
  <si>
    <t>- belajar nasehat</t>
  </si>
  <si>
    <t>February 6, 2025 2:42 pm</t>
  </si>
  <si>
    <t>Bacaan
- Tilawati 5hal 26 
&gt; Alhamdulillah bacaannya bagus
Materi lain :
- tata Krama terhadap kedua orang tua 
- doa setelah nasehat</t>
  </si>
  <si>
    <t>February 6, 2025 10:10 pm</t>
  </si>
  <si>
    <t>1. QS. Al Baqarah ayat 110-112
&gt; Alhamdulillah nadeen membaca quran dengan benar, jika ada yang salah nadeen langsung memperbaiki sendiri.
2. Murojaah bersama-sama : surat al fatiha, an nas, al falaq, al ikhlas, al lahab, an nasr, al kafirun
3. Setoran hafalan baru : ath thoriq ayat 10
&gt; alhamdulillah nadeen hafal sampai ayat 13 dengan lancar padahal minggu lalu PR nya sampai ayat 10
Alhamdulillahi jazaa killahu khoiro nadeen karena sudah mau mengaji meskipun sudah sangat kecapekan dan ngantuk , semoga Allah memberikan pahala yang banyak untuk nadeen dan amal jariyah bagi bunda dan yandanya serta ibu dan bapak... amin</t>
  </si>
  <si>
    <t>February 7, 2025 12:09 am</t>
  </si>
  <si>
    <t>1. Baca tilawati 5 hal 5
&gt; Alhamdulillah Gabriel bisa membaca dengan cukup baik tapi masih perlu diulang
2. Ahlakul Karimah (Berbuat baik kepada kedua orangtua)
3. PR
- Membaca Tilawati 5 hal 5
- Mempraktekan berbuat baik kepada kedua orang tua
Semoga Alloh paring kemudahan, kelancaran, kebarokahan dan ilmu yang bermanfaat,</t>
  </si>
  <si>
    <t>February 7, 2025 5:56 am</t>
  </si>
  <si>
    <t>Opening
Bacaan surat Ali imron 141-146
👉masih ada sedikit kesalahan harokah maupun tambahan huruf. Tapi secara keseluruhan cukup lancar
Report:
Alhamdulillah Irsan bisa menyempatkan waktu untuk ngaji, tapi tadi nggak jadi makna kitabusshola maupun murojaah hafalan doa karna Irsan harus ngafalin doa qunut dari sekolah, besok sudah harus hafal. Jadi, Irsan minta ke saya untuk bantu nyimak dia menghafal. 
Saya juga bingung sebenernya, karna ada target materi hafalan doa dan materi makna  untuk generus US, tapi Irsan juga harus menghafal doa2 maupun surat2 dari sekolahnya. Saya juga kasian kalau saya paksa juga untuk ngafalin doa2  ataupun kejar makna sedangkan urusan sekolah juga mempengaruhi nilai sekolahnya. Ada masukan kah dari mas Iren, mbak Indri, Ibu Gumilar atau pak Gumilar? 😊</t>
  </si>
  <si>
    <t>February 10, 2025 12:22 am</t>
  </si>
  <si>
    <t>Bacaan Surat Al Ankabut 39-45
&gt; Alhamdulillah,untuk bacaannya Dehan sudah semakin bagus. Ikhfa haqiqinya sudah banyak peningkatannya. Waktu ditanya soal idgham mimi juga sudah bisa kasih contohnya. Good. Amalsholih next pagenya dideres ya,Dehan.
Murajaah Surat
- Al Humazah
- Al Qoriah
- At Takatsur
- Al Fiil
- Al Maun
&gt; Hari ini hafalan Dehan Alhamdulillah sudah baik, insyaallah tinggal di surat al humazah yang masih ada lupanya. 
Asmaul Husna 1-75
&gt; Dehan masih agak lupa di nomor 30an, sama di nomor 56. 
3 work principles 
- True
- Effective 
- Promise
Makna K. Adab Hal 1-2
- Di halaman 1 masih berisi tentang nabi Muhammad. Yang mana dosa"nya nabi Muhammad telah diampuni, dan Allah menjadikan nabi Muhammad sebagai pembuka dan penutup. 
- Di halaman 2 menjelaskan sifat dan akhlaknya Nabi Muhammad.
Semoga Allah memberi ilmu yang bermanfaat dan barokah. Aamiin.
&gt;</t>
  </si>
  <si>
    <t>February 10, 2025 6:15 am</t>
  </si>
  <si>
    <t>1. Bacaan 
- surat abasa 1-42 
2. Murajaah 
- surat Al Ashr 
- Asmaul Husna 1-99 
3. Hafalan 
- surat at takasur 
Report: 
&gt; Mohon maaf ngajinya belum sampai satu jam sudah selesai, sebab tadi mulainya terlambat 15 menit, sehingga jika tetap dilanjutkan takut nya Dinda tidak mengaji lagi seperti sebelumnya, dan Alhamdulillah for today Dawud ingat waktunya ngaji dan dia nerobos saya duluan, sempet sedikit badmood Karna saya nggak on time, soalnya tadi masih ngaji sama chester, I hope Dawud bisa seperti ini seterusnya, mengaji tanpa perlu diingatkan, good job boy, 👍
Semoga alloh paring menjadi anak yang berbakti kepada kedua orang tua, sukses Dunia akhirot nya, cerdas, alim Dan faqih, mandiri, faham, dan kebarokahan ilmu yang bermanfaat, aamiin ya robbal alamin 🤲🤲🤲</t>
  </si>
  <si>
    <t>February 10, 2025 6:27 am</t>
  </si>
  <si>
    <t>1. Bacaan 
- tilawati 5 page 10 line 5-8 
2. Murajaah 
- Asmaul Husna 1-99 
- surat Al Kausar ✓ 
3. Writing 
- doa berlindung dari syirik,
Tadi saya coba explain sedikit ke chester soal syirik, 
Shirk means associating partners with Allah, that is, believing that there is someone who can compete with or help Allah in organizing the world. Shirk is a very big sin because only Allah has the right to be worshipped.
And I give the example like 
1. Believing that objects have their own power - For example, some people wear bracelets or necklaces and believe that they can protect them from harm without Allah's permission. This is shirk, because only Allah can protect us.
2. Asking other than Allah for help in things that only Allah can do - For example, if we are sick, we can go to the doctor, but we still have to pray to Allah because it is Allah who heals, not the doctor.
3. Worshiping other than Allah - Such as praying to statues, trees, or the sun. We should only worship Allah, because He is the One who created everything.
Dan chetser menambhakan example by himself kurang lebih sama seperti contoh di nomer 2 dan 3, 
Mugo mugo alloh paring barokah, 
Semoga alloh paring menjadi anak yang berbakti kepada kedua orang tua, sukses Dunia akhirot nya, cerdas, alim Dan faqih, mandiri, faham, dan kebarokahan ilmu yang bermanfaat, aamiin ya robbal alamin 🤲🤲🤲</t>
  </si>
  <si>
    <t>February 10, 2025 11:25 am</t>
  </si>
  <si>
    <t>- Bacaan Surat Al Ankabut 46-53
- Asmaul Husna 1-75
&gt; Alhamdulillah, sudah hafal sampai 75. Tapi yg di tengah", mulai nomor 30an, Dehan ada yang lupa. Juga di nomor 50an, padahal sebelumnya sudah lancar. Yang akhir,mulai 65-75 Alhamdulillah, Dehan hafal 
- Etiquette How to Behave with parents. 
&gt; Tadi dijelaskan kenapa kita harus berbuat baik pada orang tua. Selanjutnya Dehan baca etiquette nya. Insyaallah Dehan sudah paham.
Makna K. Adab Hal 2-3
&gt; Di halaman ini sudah mulai dijelaskan tentang akhlaknya nabi Muhammad yang sudah diterangkan di kitab sebelumnya yaitu Taurat. 
&gt; Alhamdulillah, waktu Dehan diminta summarize, Dehan lebih pilih hadits di halaman 2 yang menjelaskan kalau nabi Muhammad diperintah Allah untuk tetap rendah hati, bersikap lembut kepada orang yang mengikutinya. 
Semoga Allah paring ilmu yang manfaat dan barokah. Aamiin</t>
  </si>
  <si>
    <t>February 10, 2025 2:20 pm</t>
  </si>
  <si>
    <t>- Bacaan Al A'rof ayat 102-107
&gt; Grazia masih kurang bagus di panjang pendeknya. Dipertemuan kali ini banyak yg kurang pas. Tapi Alhamdulillah, dia sudah bisa tahan nafas dengan baik waktu baca, meskipun dengan tahan nafasnya itu agak maksa dan bikin dia kurang bagus tajwidnya.
Hafalan 1
- Doa mau makan
- Doa sesudah makan
- Doa mau dan bangun tidur
- Doa masuk dan keluar KM
- Doa pakai baju
- Doa masuk dan keluar rumah
- Al Fatihah
- An Nas
- Al Falaq
- Al Ikhlas
- Al Ashr
- Al Kautsar
- Asmaul Husna 1-25
&gt; Alhamdulillah, disini kita bikin Doa Story bareng". Kita sama" happy. Alhamdulillah.
- Murajaah Surat Al Maun
&gt; Grazia diminta untuk baca surat ini 3 kali. Insyaallah sudah sedikit hafal. Alhamdulillah 
Semoga Allah paring ilmu yang bermanfaat dan barokah. Aamiin</t>
  </si>
  <si>
    <t>February 10, 2025 3:17 pm</t>
  </si>
  <si>
    <t>1. Hafalan surat al zalzalah ayat 4-5 
=&gt; alhamdulillah sudah hafal 🤩 semangat muroja'ah kirana 💪😃
2. Bacaan tilawati 5 hal.27
=&gt; alhamdulillah kirana mampu menyimak, mengulang bacaan dengan baik, score 85 👏👏
3. Review doa2 
- doa berlindung dari syirik
- doa berlindung dari siksa kubur
- doa pakai baju baru 
4. Doa penutup 
*alhamdulillah pengajian berjalan dengan lancar, semoga alloh paring ilmu dan kefahaman yg barokah aamiiin
💜💜💜💜💜💜💜</t>
  </si>
  <si>
    <t>February 10, 2025 3:24 pm</t>
  </si>
  <si>
    <t>1. Materi Etiquette HOW TO BEHAVE WITH PARENT, Tatakrama ta'dzim kepada orangtua 
=&gt; alhamdulillah kirana bisa fokus, memperhatikan dengan baik, mau bertanya hal2 yg belum dia ngerti, dan mampu menjawab quiz dengan score sempurna 💯
2. Doa penutup
*alhamdulillah lengajian berjalan dengan lancar dan materi bisa mudah di fahami oleh kirana, 
Semoga alloh paring ilmu dan kefahaman yg barokah 
Aamiiin</t>
  </si>
  <si>
    <t>February 11, 2025 12:18 am</t>
  </si>
  <si>
    <t>Bacaan Tilawati 2 hal. 11
Hari ini khodijah lagi gamau baca, tapi lagi semangat buat nulis. Jadi sengaja nulisnya yang halaman 11 ini, selesai menulis khadijah baca. Alhamdulillah good, tetap tercapai bacaannya😂
Tata krama tidur
Alhamdulillah khadijah mau memperhatikan dan mendengar poin-poin awal dari tata krama ketika mau tidur. Beberapa poin juga khadijah mau praktekin dan kasih contoh
Semoga Allah paring ilmu yang manfaat dan barokah, semangat terus yaa ngajinya 🌸💐</t>
  </si>
  <si>
    <t>February 11, 2025 12:21 am</t>
  </si>
  <si>
    <t>Bacaan Tilawati 2 hal. 11
Alhamdulillah good, khadijah mau baca sendiri. Tapi sempet ada yang khadijah binggung sehingga dia minta repeat. Itu pun cuma 1 kata. 
Asmaul husna 1-20
Alhamdulillah lumayan bisa dengan dipancing pancing dahulu. 
Untuk bacaan doa hariannya khadijah lagi ga pengen baca 😩🥲
Doa keluar rumah 
Homework khadijah ya untuk membaca doa ini, dan syukur-syukur dipraktekkan. 
Menulis angka Arab 11-15
Alhamdulillah good, bisa mengikuti sesuai intruksi dari mba nedha. Tulisan khadijah juga alhamdulillah sudah rapi. 
Semoga Allah paring ilmu yang manfaat dan barokah 🌷✨</t>
  </si>
  <si>
    <t>February 11, 2025 12:31 am</t>
  </si>
  <si>
    <t>1. Baca tilawati 5 hal 5
&gt; Alhamdulillah Gabriel bisa membaca dengan sangat baik dan lanjut ke hal 6
2. Ahlakul Karimah (Questioner Berbuat baik kepada kedua orangtua)
3. PR
- Membaca Tilawati 5 hal 6
- Mempraktekan berbuat baik kepada kedua orang tua
Semoga Alloh paring kemudahan, kelancaran, kebarokahan dan ilmu yang bermanfaat,</t>
  </si>
  <si>
    <t>1. Baca tilawati 5 hal 6
&gt; Alhamdulillah Gabriel bisa membaca dengan cukup baik tapi masih perlu diulangi
2. Menghafalkan surat Alzalzah &amp; menderes surat-surat pendek.
3. PR
- Membaca Tilawati 5 hal 6
- Menderes surat surat pendek
Semoga Alloh paring kemudahan, kelancaran, kebarokahan dan ilmu yang bermanfaat,</t>
  </si>
  <si>
    <t>K.shollah hal.17
Nasehat pemahaman tentang ilmu mangkul
( Dawud bertanya gimana kalo kita dapat ilmu dari luar, apa boleh di praktekkan langsung atau bagaimana?, lalu saya jelaskan ilmu mangkul )
Ngaji nya cuman sesi nasehat dan mangkulan 1 halaman karna sempat ada problem dengan Skype nya (Tidak bisa menerima pesan, jadi agak kesulitan mangkulan nya)</t>
  </si>
  <si>
    <t>February 11, 2025 12:34 am</t>
  </si>
  <si>
    <t>Praktek mandi jinabat
Review Asmaul Husna 1-99
Daily doa 
Dan surat-surat hafalan
Note: Ngaji tidak sampai 1 jam karna kendala sinyal, hujan deras banget menyebabkan call nya putus nyambung.</t>
  </si>
  <si>
    <t>February 11, 2025 12:28 am</t>
  </si>
  <si>
    <t>Tilawati 1 hal. 20
Alhamdulillah karena sering diulang ulangi bacanya, jadi cheryl sudah lumayan lancar. Semoga cheryl semakin rajin menderesnya juga yaa. 
Doa pagi &amp; sore
Alhamdulillah sudah lumayan hafal, tinggal sering dideres dan jangan lupa untuk dipraktekkan ketika dirumah. 
Review daily doa &amp; surat pendek
Review doa-doa ;
Doa sebelum dan setelah makan
Doa akan dan bangun tidur
Doa masuk dan keluar kamar mandi
Doa untuk kedua orang tua
Doa kebaikan dunia dan akhirat
Asmaul husna 1-20
Alhamdulillah good, cukup dipancing sedikit cheryl bisa melanjutkannya sendiri. Untuk asmaul husna jangan lupa dideres ketika dirumah yaa
Surat pendek;
Al-fatihah
An-naas
Al-falaq
Al-ikhlas
Alhamdulillah sudah lumayan lancar, hanya perlu mengkoreksi lagi panjang dan pendeknya. Serta supaya lebih sering dideres lagi yaa
Tata Krama terhadap orang tua
Alhamdulillah Cheryl mudah memahami materi yang disampaikan mba nedha hari ini. Bisa memberikan gambaran juga terhadap tiap-tiap poin yang disampaikan. 
Semoga Allah paring ilmu yang manfaat dan barokah, serta menjadi anak yang sholehah ✨💗</t>
  </si>
  <si>
    <t>February 11, 2025 1:04 am</t>
  </si>
  <si>
    <t>February 11, 2025 2:39 pm</t>
  </si>
  <si>
    <t>Latihan nasehat untuk persiapan nasehat ngaji keluarga</t>
  </si>
  <si>
    <t>February 11, 2025 3:16 pm</t>
  </si>
  <si>
    <t>1. Muroja'ah
- Surat al qori'ah ✔️
- Surat al zalzalah 1-5 80% (semangat muroja'ah 💪😃)
2. Review
- Doa berlindung dari syirik
- Doa berlindung dari siksa kubur
- Doa menjenguk orang sakit
- Doa masuk pasar
- Doa masuk &amp; Keluar masjid 
3. Bacaan tilawati 5 hal.28
=&gt; yuk semangat nderes, sedikit lagi bacaan kamu lancar loh 😉
4. Asma'ulhusna 1-70
5. Review 29 karakter 
- 3 sukses
- 4 tali keimanan
- 6 tobi'at luhur
- 4 roda berputar
* Alhamdulillah pengajian berjalan dengan lancar, semoga alloh paring ilmu dan kefahaman yg barokah
Aamiiin</t>
  </si>
  <si>
    <t>February 11, 2025 2:40 pm</t>
  </si>
  <si>
    <t>Bacaan 
- Tilawati 5 hal 27
&gt; Alhamdulillah bacaannya bagus dan bisa fokus
Materi lain
- menjelaskan tenatang kefadholan puasa
&gt; Mikail sudah banyak mengerti dan paham tentan kefadholan puasa</t>
  </si>
  <si>
    <t>February 11, 2025 10:19 pm</t>
  </si>
  <si>
    <t>Bacaan 
- Tilawati 5 hal 27
&gt; Alhamdulillah bacaannya bagus dan bisa fokus
Materi lain
- menjelaskan tenatang kefadholan puasa
&gt; Mikail sudah banyak mengerti dan paham tentan kefadholan puasa
Semoga Allah paring manfaat lancar dan barokah</t>
  </si>
  <si>
    <t>February 12, 2025 1:19 am</t>
  </si>
  <si>
    <t>*Brdo'a before ngaji*
*BACAAN*
&gt; Q.S Al-Imron ayt. 170-173
*HAFALAN*
Do'a Mohon Kesehatan 60%
2. An-Nas 
3. Al-Falaq
4. Al-Ikhlas
5. Al-Lahab
6. An-Nashr
7. Al-Kafirun
8. Al-Kautsar
9. Al-Ma’un
Asmaul hussna 1-50
Q.S Al-'Adiyat ( ayat 4 sering ke skip, dan ayt 8 akhir2nnya sering kliru )
*KEILMUAN*
Menulis Arab Rangkaian Kata ( Q.S Al-Imron ayt. 170 )
&gt; Membaca opening speech 
Semoga Allah paring barokah untuk mas rambo... Amiinn..</t>
  </si>
  <si>
    <t>\</t>
  </si>
  <si>
    <t>February 12, 2025 3:21 am</t>
  </si>
  <si>
    <t>*Berdo'a before ngaji*
&gt; mencari ilmu yg bermanfaat 1
&gt; mencari ilmu yg bermanfaat 2
&gt; minta ilham yg baik
&gt; nabi musa
*BACAAN*
Q.S Al-Imron ayt. 178-180
&gt; tinggal memperlancar madtobi'i nya, karena kadang yg seharusnya di baca pendek, mas rabo bacanya kepanjangan
*HAFALAN*
Do'a Mohon Kesehatan 85%
2.Ketika Akan Tidur dan Bangun Tidur
3.Ketika Akan Makan dan Selesai Makan
4.Kebaikan Dunia dan Akhirat
5.Untuk Kedua Orang Tua
6.Masuk dan Keluar WC
7.Sebelum dan Sesudah Wudhu
8.Minum Susu
Asmaul Husna 1-45
*KEILMUAN*
&gt; Mention 29 karakter ( kecuali 6 thobi’at luhur, 4 maqodirulloh no.3-4 )
Semoga Allah paring manfaat dan barokah.. Amiinn...</t>
  </si>
  <si>
    <t>February 12, 2025 3:26 am</t>
  </si>
  <si>
    <t>*Berdo'a before ngaji*
*BACAAN*
Tilawati 2 Hal 15
&gt; Alkhamdulillah lumayan lancar, cuma kadang antara "AN, IN, UN" terbalik2
*HAFALAN*
Q.S Al-Lahab
Masuk dak Keluar Rumah
Pagi dan Sore
Asmaul husna 1-25
Semogga Allah paring manfaat dan barokah.. Amiinn...</t>
  </si>
  <si>
    <t>February 12, 2025 3:53 am</t>
  </si>
  <si>
    <t>*BACAAN*
&gt; Q.S Al-Baqarah ayt. 30-33 ( mohon lebih di perhaikan panjang pendeknya ya fitrii )
*MAKNA*
&gt; Q.S Mursalat ayt. 1-19
*HAFALAN*
Do'a Mohon Kesehatan
.Ketetapan Iman
Minta Ilmu yang Bermanfaat 1 
Minta Ilmu yang Bermanfaat 2
Minta Ilham yang Baik 
Nabi Musa 
Masuk dan Keluar Rumah
.Pagi dan Sore
Masuk dan Keluar Masjid
Memakai Pakaian
*KEILMUAN*
&gt; Brush up materi 3 prinsip kerja jama'ah
*PR*
&gt; Menderes Do'a Mohon Kesehatan
&gt; Menderes Q.S Al-Baqarah ayt. 34-37
Semoga Fitri menjadi anak yg sholikhat dan menjadi ladang pahala untuk ayah dan bunda.. Amiin..</t>
  </si>
  <si>
    <t>February 12, 2025 4:09 am</t>
  </si>
  <si>
    <t>*OPENING, ICE BREAKING, TEPUK2, NYAYI2, BERDO'A*
*BACAAN*
QS. Al Baqarah 116-119
*HAFALAN*
Review Asmaul Husna 1-99
&gt; di catatan asmau husna nya mb nadeen tidak ada nomornya, jadi terkadang kalau ingin membenarkan yg salah umayan bingung, harus cari2 dulu, tapi alkhamdulillah tadi ketemu "yaa Wali" yg sempat missing
Doa dan dzikir setelah sholat
Doa ketetapan iman
Doa minta ilmu yang manfaat
Doa minta ilham yang baik
Doa masuk rumah
Doa keluar rumah
Doa pagi dan sore
Doa masuk dan keluar masjid
Doa memakai pakaian
Doa ketika berbuka puasa
Review *doa berlindung dari sifat munafik* 
&gt; ( minggu lalu sempat hafal 70% tanpa reading, tp hari ini sudah lupa lagi, nanti di review lagi yaa mbak nadeenn )
*KEILMUAN*
&gt; Latihan Pegon Dasar ( 3 soal, lumayan panjang hari ini pegonnya, per number 2 kalimat, jadi untuk connected nya mbak nadeen masih perlu belajar lagi )
*PR*
- Menderes QS. Al Baqarah 120-123
- Murojaah Do'a berlindung dari sifat munafik
Insya Allah nanti mb rika kirim gambar pegon sambung (pegon connected), dan mohon amal sholih bunda atau yg lain bisa di print kan, jadi nanti mb nadeen saat pelajaran menulis pegon bisa sambil melihat catatannya..
Semoga Allah paring barokah.. Amiinn..</t>
  </si>
  <si>
    <t>February 12, 2025 11:37 am</t>
  </si>
  <si>
    <t>Bacaan QS al-baqarah (2) : 247-248
Alhamdulillah good, tetap disemangatkan didalam menderesnya. 
Murojaah (Al-Qolam) 
Alhamdulillah good, diperhatikan juga panjang pendeknya. Dan jangan buru-buru bacanya yaa. 
Setoran hafalan (Al-maarij') 
Alhamdulillah sudah hafal sampai selesai, good! Dideres lagi dan diperhatikan hukum tajwid yang juga nggeh. 
Asmaul husna 1-30
Alhamdulillah lumayan, tapi beberapa kali suka muter ke yaa musawwiru. Dideres lagi nggeh. 
Materi;
Menghina, mencela, &amp; meremehkan
Alhamdulillah good! Bisa memahami dan memperhatikan apa yang sudah mba Nedha sampaikan dan juga ketika diberi kesempatan untuk memberikan contoh, Hafiz bisa mencontohkan. 
Semoga Allah paring ilmu yang manfaat dan barokah 💐✨</t>
  </si>
  <si>
    <t>February 12, 2025 11:42 am</t>
  </si>
  <si>
    <t>Bacaan QS al-baqarah (2) : 27-29
Fitri ditertibkan lagi yaa menderesnya dirumah, diusahakan sehari Menderes minimal 3 ayat/ lebih banyak lebih baik. Juga dipelajari lagi tajwid yang sudah pernah disampaikan, dan supaya diterapkan didalam bacaannya
Makna QS an-Naba :31-40
Alhamdulillah good! Bisa memahami dan menangkap maksud isi ayat yang sudah disampaikan. 
Hafalan (at-takatsur) 
Alhamdulillah good, sudah lancar. 
Doa minta kesehatan
Supaya dideres lagi, but alhamdulillah sudah lumayan lancar. 
Tajwid Qolqolah
Alhamdulillah mengerti dengan apa yang sudah disampaikan, harapannya supaya bisa juga menerapkan didalam bacaannya. 
Hafalan 
"1.Asmaul Husna ( 1 – 99 ) 
2.Ketika Akan Tidur dan Bangun Tidur
3.Ketika Akan Makan dan Selesai Makan
4.Kebaikan Dunia dan Akhirat
5.Untuk Kedua Orang Tua
6.Masuk dan Keluar WC
7.Sebelum dan Sesudah Wudhu
8.Minum Susu
9.Dzikir sesudah Sholat"
Alhamdulillah sudah lumayan baik untuk hafalannya, supaya juga dipraktikkan ketika dirumah yaa. 
Semoga Allah paring ilmu yang manfaat dan barokah, serta bisa menjadi generus yang meneruskan perjuangan QHJ 💐✨💗</t>
  </si>
  <si>
    <t>February 12, 2025 11:49 am</t>
  </si>
  <si>
    <t>Bacaan QS al-baqarah (2) : 249-252
Alhamdulillah good! Tetap memperhatikan panjang pendeknya yaa
Asmaul husna 1-30
Disemangatkan lagi menghafalkannya!! Sudah lumayan hafal. 
Murojaah QS al-Haqqoh
Alhamdulillah good, ada 1/2 ayat yang tertukar tadi but overall is good! 
Mengetahui Quran Hadist Jamaah (QHJ) 
Alhamdulillah ketika selesai menyampaikan materi, Hafiz diberi kesempatan untuk menjelaskan ulang sesuai dengan apa yang dia fahami. Dan alhamdulillah it's good, Hafiz bisa menyampaikan ulang secara singkat pengertian dari QHJ. 
Semoga Allah qodar menjadi generus yang bisa meneruskan perjuangan bapak Imam! May Allah bless you 💗✨</t>
  </si>
  <si>
    <t>February 12, 2025 11:54 am</t>
  </si>
  <si>
    <t>Bacaan QS al-baqarah (2) : 253-254
Alhamdulillah lancar dan good, tetap dirutinkan menderesnya dirumah
New Hafalan (dibaca) 
QS Nuh : 1-3
PR dirumah untuk menghafalkannya nggeh. 
Asmaul husna 1-30
Tetap semangat menghafalkannya nggeh, masih suka kembali ke yaa musawwiru
Menulis/mengenal pegon baku &amp; pegon sambung
Alhamdulillah Hafiz baru mencoba buat mengenal beberapa pegon baku. 
PR nya jangan lupa dikerjakan nggeh. 
Review materi Quran Hadist Jamaah
Alhamdulillah bisa kembali menjelaskan materi yang sudah dijelaskan kemarin. 
Semoga Allah paring ilmu yang manfaat dan barokah! 🥰✨</t>
  </si>
  <si>
    <t>February 12, 2025 2:50 pm</t>
  </si>
  <si>
    <t>Bacaan
Al Baqarah 74-76
👉Alhamdulillah cukup lancar, tetap usahakan banyak nderes ya Dwiki
Makna kitabuadilah 88-89
Menjelaskan ulang ttg mansuh,nanseh, cara junub, hal2 yang mengharuskan seseorang wajib junub, menjelaskan lagi ttg zina, jilid ranjam dan konsekuensi dari zina. 
👉Saya jelaskan ulang karna Dwiki lupa
Report
Alhamdulillah pengajian berjalan lancar, di beberapa minggu ini banyak penjelasan tentang married stuff karena memang sesuai dg babnya di hadis adilah. Saya sudah jelaskan sak pol kemampuan saya, semoga Alloh paring Dwiki mengerti dan faham dg penjelasan saya dan semoga Alloh paring manfaat dan barokah. Aamiiin🤲 Tadi sudah saya kirimi catatan, mudah2 an Dwiki nggak lupa untuk copy on his 
notebook biar nggak lupa 😅mohon bantu ingatkan dwiki nggih pak zaenal/ mbak Erna</t>
  </si>
  <si>
    <t>February 13, 2025 1:19 am</t>
  </si>
  <si>
    <t>1. Baca tilawati 5 hal 6
&gt; Alhamdulillah Gabriel bisa membaca dengan cukup baik tapi masih perlu diulangi
2. Menulis Doa keluar rumah
3. PR
- Membaca Tilawati 5 hal 6
- Menghafal doa keluar rumah
Semoga Alloh paring kemudahan, kelancaran, kebarokahan dan ilmu yang bermanfaat,</t>
  </si>
  <si>
    <t>February 13, 2025 4:44 am</t>
  </si>
  <si>
    <t>Opening
Bacaan
Surat al alaq 1-19
👉Alhamdulillah cukup lancar
Makna jannah wannar 55-56
👉Alhamdulillah abi bisa memahami isi hdis dg baik
Report
👉alhamdulillah tidak ada kendala karna Abi banyak membantu  arrange the setences for
 explanation. Semoga Alloh paring manfaat dan barokah. Aamiiin</t>
  </si>
  <si>
    <t>February 13, 2025 3:51 pm</t>
  </si>
  <si>
    <t>A. Bacaan Tilawati 2 Halaman 12
• It’s better than before. Dan tadi membaca 2x karena masih ada yg bingung sedikit2. Next amalsholeh mengulang dulu ya🥰
B. Murajaah 
Asmaul Husna 1-20
Surat al Fatihah
Surat An Naas
Surat Al Falaq
Surat Al Ikhlas
C. Mengetahui 4 tali keimanan
• Point 1 dan 2. Mencoba untuk menjelskan dg bahasa yg murdah dimengerti</t>
  </si>
  <si>
    <t>February 13, 2025 4:07 pm</t>
  </si>
  <si>
    <t>A. Bacaan Ali Imron 116-121
• Alkhamdulillah bacaannya zahra sudah mulai lancar dan bisa membenarkan sendiri bagian yg salah tapi harus disimak juga kalau baca.
• Tadi sudah buat kesepakatan sama zahra kalau dia milih baca 2 halaman setiap pertemuan dripda 1 halaman setiap hari by VN😅
B. Murajaah
Asmaul Husna 1-50 
• Beberapa point masih lupa. Ketika ada something yg ganggu langsung hilang fokus hafalannya.
Doa mencari ilmu yg bermanfaat
Doa minta ilham yg baik
Doa masuk dan keluar rumah
Doa masuk dan keluar masjid
Doa pagi dan sore
Doa minta ketetapan iman
Doa mohon kesabaran
Dzikir sesudah sholat
C. Makna K. Nawafil halaman 65-68
• Insyaallah zahra mengetahui materi dg baik. Tadi pas ditanya udah pernah praktek sholat gerhana jawabnya belum. Tpi insyaallah punya gambaran buat sholat gerhana</t>
  </si>
  <si>
    <t>February 14, 2025 12:39 am</t>
  </si>
  <si>
    <t>1. Baca tilawati 5 hal 6
&gt; Alhamdulillah Gabriel bisa membaca dengan sangat baik dan lanjut ke halaman 7
2. Presentasi kefadholan puasa
3. PR
- Membaca Tilawati 5 hal 7
- Menghafal doa keluar rumah
Semoga Alloh paring kemudahan, kelancaran, kebarokahan dan ilmu yang bermanfaat</t>
  </si>
  <si>
    <t>February 14, 2025 2:25 pm</t>
  </si>
  <si>
    <t>1. Bacaan Qur'an Surat Al Baqarah 120-123
2. Hafalan Baru : Surat Ath Thoriq 11-16
Hari ini ngaji nya faster karena ada musyawarah</t>
  </si>
  <si>
    <t>February 14, 2025 2:43 pm</t>
  </si>
  <si>
    <t>1. Bacaan QS. Al Baqarah 124-126
2. Murojaah Al Bayyinah, Al Zalzalah, Al adiyat
Alhamdulillah Nadeen dapat mengikuti pengajian dengan sangat baik hari ini tapi mohon maaf jika materinya belum maksimal karena sejak awal pembukaan ngaji disini mati lampu 
(Baru tau) ternyata kalau mati lampu sinyal nya jadi sering putus putus 🙏
*PR*
1. Menghafalkan surat Ath Thoriq ayat 17
2. Menjawab soal quiz 4 roda berputar (no. 1 &amp;2) di link yang sudah di kirim ke nomer bapak</t>
  </si>
  <si>
    <t>February 15, 2025 3:27 am</t>
  </si>
  <si>
    <t>chester ijin ketiduran karena kecapekan setelah kegiatan seharian, insyaallah ngaji lagi hari jumat=sabtu WIB</t>
  </si>
  <si>
    <t>February 15, 2025 3:29 am</t>
  </si>
  <si>
    <t>1. Membaca Asmaul Husna Sebagi doa sebelum belajar
= alhamdulillah no. 1-20 lancar sekali, no. 21-60 cukup lancar, 61-99 lihat catatan
2. Membaca Tilawati 5 hal. 11
= alhamdulillah bacaan nya sudah baik dan boleh naik ke hal. 12
3. Review Doa berlindung dari syirik
= masih membaca catatan karena belum hafal
4. Menulis 3 Prinsip Kerja Dalam Jamaah dalam bahasa indonesia 
= insyaallah penjelasan nya akan di jelaskan di pertemuan berikutnya
5. Cerita Nabi Dawud 
= Semoga dapat di mengerti karena bu azki ceritanya billingual
Moga2 Allah Paring Manfaat dan Barokah... amin</t>
  </si>
  <si>
    <t>February 15, 2025 11:18 am</t>
  </si>
  <si>
    <t>Bacaan Surat Al Ankabut 53-63
&gt; Amalsholih kalo nderes, diperhatikan lagi ya, untuk tajwidnya, terutama di ikhfa haqiqi, dan ghunnahnya.
Doa- Doa
- Doa raja istighfar
- Doa minta ilmu yang bermanfaat
- Doa minta surga
- Doa berlindung dari amal jelek
- Doa untuk kedua orang tua
- Doa minta kesehatan
- Doa pengayoman
Asmaul Husna 1-75
&gt; Dehan banyak yang lupa,nih. Amalsholih lebih sering dibaca yaa. Terutama doa"nya. Bisa dibaca setelah sholat. 
Hafalan Al Adiyat 1-4
&gt; ini hafalan barunya Dehan. Memang agak banyak,jadi hafalannya sedikit" dulu.
Semoga ilmu hari ini bisa bermanfaat dan barokah untuk kedepannya. Aamiin</t>
  </si>
  <si>
    <t>February 15, 2025 10:15 pm</t>
  </si>
  <si>
    <t>1. Bacaan Surat Al A'rof 131-135
&gt; Grazia masih banyak kurang pas di panjang pendeknya.
2. Asmaul Husna
 &gt; Disini Grazia menghafal sampai nomor 45. Alhamdulillah,sudah lancar. Selanjutnya Grazia baca sampai nomor 65.
3. Doa-Doa
- Doa minta kesehatan
- Doa berlindung dari siksa kubur
- Doa pagi sore
- Doa mencari ilmu
- Doa untuk kedua orang tua
Report:
Alhamdulillah, pengajian hari ini lancar. Grazia juga sangat semangat. Semoga Allah paring ilmu yang bermanfaat dan barokah. Aamiiin.</t>
  </si>
  <si>
    <t>February 16, 2025 12:00 pm</t>
  </si>
  <si>
    <t>Asmaul Husna 1-25
&gt; Alhamdulillah,untuk review sampai nomor 25, Grazia sudah lancar.
Review surat
- al fatihah
- Al falaq
- an nas
- al kafirun
Bacaan Surat Al A'rof 136-140
&gt; Wow! Hari ini Grazia bagus bacaannyaa, makhrajnya bagus tajwidnya juga bagus. Kerenn!
Doa-Doa
- Pagi dan Sore
- Ketika ada angin kencang 
- Ketika ada petir 
Semoga ilmu yang didapat hari ini bisa bermanfaat dan barokah. Aamiiin</t>
  </si>
  <si>
    <t>February 16, 2025 12:06 pm</t>
  </si>
  <si>
    <t>Opening 
Bacaan: 
Tilawaty 4 hal. 30  4 baris terakhir
👉pas baca tadi ada beberapa harokat yg di baca salah, tapi setelah mengulangi +- 90℅ sudah benar, jadi boleh lanjut tilawaty 4 hal. 31
Asmaulhusna 1-30
👉 kadang masih lupa di no 11,16,21,26
Gpp, masih berproses
Doa masuk pasar 90℅ hafal
Doa kesabaran 98%
Doa ada angin kencang 90%
Doa mohon kesehatan( maaf lupa nggak aku check) 
👉untuk doa2 tinggal melancarkan lagi
Report
Alhamdulillah Jubilee bisa mengikuti pengajian dg sangat baik, semoga Alloh paring manfaat dan barokah. Semangat Jubilee 💪👍</t>
  </si>
  <si>
    <t>February 17, 2025 1:46 am</t>
  </si>
  <si>
    <t>1. Baca tilawati 5 hal 7
&gt; Alhamdulillah Gabriel bisa membaca dengan cukup baik tapi masih perlu diulangi
2. Menghfalkan doa keluar rumah
3. PR
- Membaca Tilawati 5 hal 7
- Menghafal doa keluar rumah
Semoga Alloh paring kemudahan, kelancaran, kebarokahan dan ilmu yang bermanfaat</t>
  </si>
  <si>
    <t>February 18, 2025 12:14 am</t>
  </si>
  <si>
    <t>Makna K. Adab halaman 3-5
• Insyallah Dehan bisa memahami materinya dg baik. Dan semoga bisa dipraktekkan juga😇
Semoga Allah paring aman selamat lancar barokah.
• Waktu Dehan diamalsholeh in buat give summary alkhamdulillah bisa dan sesuai</t>
  </si>
  <si>
    <t>February 18, 2025 7:13 am</t>
  </si>
  <si>
    <t>1. Bacaan 
- surat Al Imran ayat 154-165 ( 2 page) 
2. makna hadist nawafil page 72-74
- bab sholat Maghrib nya orang yang berpergian 
- bab sholat jenazah 
- bacaannya surat Al Fatihah didalam sholat jenazah 
&gt; Alhamdulillah she did well, kita sempat mempraktikkan cara sholat jenazah dan Zahra cerita kalau dia sudah pernah mengerjakan sholat jenazah sekali 
3. tajwid : Qolqolah 
&gt; Saya explain ke Zahra and give the example, dan Zahra bisa membuat catatan by herself, 
4. Review hafalan : doa kesabaran 
Alhamdulillah pengajian bisa berjalan dengan lancar, ᝰ.ᐟ
Semoga alloh paring menjadi anak yang berbakti kepada kedua orang tua, sukses Dunia akhirot nya, cerdas, alim Dan faqih, mandiri, faham, dan kebarokahan ilmu yang bermanfaat, aamiin ya robbal alamin 🤲🤲🤲</t>
  </si>
  <si>
    <t>February 18, 2025 7:28 am</t>
  </si>
  <si>
    <t>1. Review doa 
- doa masuk pasar, ( good ) 
- doa minta kesehatan ( hafal, hanya jubilee pas nggak fokus jadi agak agak lupa ) 
- doa angin kencang (95%) 
&gt; Alhamdulillah jubilee did well, and I try to explain ke jubilee why we read that doa, 
2. Praktik wudhu dan bacaan sebelum dan setelah wudhu 
&gt; Jubilee know how to do wudhu, so we practice it together,
3. Bacaan 
- page 30 line 5-8 
&gt; She want to baca tilawati, Alhamdulillah lancar, 
Alhamdulillah pengajian bisa berjalan dengan lancar, dan juga ada Kirana join ngaji with us, 
Semoga alloh paring menjadi anak yang berbakti kepada kedua orang tua, sukses Dunia akhirot nya, cerdas, alim Dan faqih, mandiri, faham, dan kebarokahan ilmu yang bermanfaat, aamiin ya robbal alamin 🤲🤲🤲</t>
  </si>
  <si>
    <t>February 18, 2025 7:44 am</t>
  </si>
  <si>
    <t>Ngaji caberawit dengan yang lain</t>
  </si>
  <si>
    <t>February 18, 2025 7:45 am</t>
  </si>
  <si>
    <t>February 18, 2025 7:43 am</t>
  </si>
  <si>
    <t>1. Review hafalan surat 
- surat an nas- at takasur
2. Asmaul Husna 1-99 
3. Menulis arab 
- surat al Ashr ayat 1-3 
Alhamdulillah he did well, tapi agak susah ngajak Dawud untuk menulis arab, karna Dawud belum suka menulis, ᝰ.ᐟ
Semoga alloh paring menjadi anak yang berbakti kepada kedua orang tua, sukses Dunia akhirot nya, cerdas, alim Dan faqih, mandiri, faham, dan kebarokahan ilmu yang bermanfaat, aamiin ya robbal alamin 🤲🤲🤲</t>
  </si>
  <si>
    <t>February 18, 2025 7:47 am</t>
  </si>
  <si>
    <t>Bacaan tilawati 2 hal. 12
Alhamdulillah semangat untuk membaca sendiri, sudah bisa membedakan kasroh &amp; kasrohtain. 
Review doa-doa ;
Doa sebelum dan setelah makan
Doa akan dan bangun tidur
Doa masuk dan keluar kamar mandi
Doa untuk kedua orang tua
Doa kebaikan dunia dan akhirat
Asmaul husna 1-20
Alhamdulillah so excited karena hari ini ngaji bersama cheryl. Lebih dideres lagi untuk asmaul husnanya. Adapun doa-doa yang lain supaya tidak lupa untuk dipraktekkan dirumah. 
Nb:
1. Kalau ngajinya bersama-sama memang bagus, kesenangannya bertambah. Tapi beberapa materi kurang maksimal, dan bahkan ada yang tidak tersampaikan. Karena anak-anak fokus show their own toys 😂
2. Khadijah beberapa kali ditanyain cheryl, why she didn't wear kerudung? Khadijah sempet pakai beberapa menit, eh galama dilepas lagi. 😅
Semoga Allah paring ilmu yang manfaat dan barokah nggeh, May Allah bless you 💖</t>
  </si>
  <si>
    <t>February 18, 2025 7:56 am</t>
  </si>
  <si>
    <t>1. Bacaan 
- surat as Syarah - at tin 
2. Makna 
- surat Al Baqarah ayat 198-202 
3. Materi tambahan 
- 3 prinsip kerja point 2 
- tata Krama terhadap orang tua 
Alhamdulillah pengajian berjalan dengan lancar, Semoga alloh paring menjadi anak yang berbakti kepada kedua orang tua, sukses Dunia akhirot nya, cerdas, alim Dan faqih, mandiri, faham, dan kebarokahan ilmu yang bermanfaat, aamiin ya robbal alamin 🤲🤲🤲</t>
  </si>
  <si>
    <t>February 18, 2025 7:42 am</t>
  </si>
  <si>
    <t>1. Daily Doa
- Doa pagi dan sore
- Doa minta ilmu yang bermanfaat 
- Doa minta ilham yang baik
- Doa Masuk rumah
- Doa berpakaian
- Doa untuk kedua orang tua
- Doa ketetapan iman
- Doa raja istighfar
2. Tilawati 6 page 28
&gt; Alhamdulillah,lancar. Next meeting lanjut halaman 29.
3. Murajaah Surat
- Al kafirun (baru hafal 2 ayat)
- An Nashr (lancar)
- Al Maun (70%)
Alhamdulillah, hari ini Dinda semangat ngajinya. Mau bercerita,meskipun dikit". Semoga ilmu hari ini bisa bermanfaat dan barokah. Aamiin</t>
  </si>
  <si>
    <t>February 18, 2025 8:07 am</t>
  </si>
  <si>
    <t>1. Bacaan 
- surat Al hujurat ayat 5-11 
2. Makna hadist kitab shoum 
- page 64-68 
3. Materi tambahan 
- 3 prinsip kerja 
Semoga alloh paring menjadi anak yang berbakti kepada kedua orang tua, sukses Dunia akhirot nya, cerdas, alim Dan faqih, mandiri, faham, dan kebarokahan ilmu yang bermanfaat, aamiin ya robbal alamin 🤲🤲🤲</t>
  </si>
  <si>
    <t>February 18, 2025 8:11 am</t>
  </si>
  <si>
    <t>1. Bacaan 
- surat Al hujurat ayat 12 - surat qaf ayat 15 
2. Makna Alquran 
- al Imran ayat 30-37 
3. Materi tambahan 
- Alquran dan Al hadist 
Semoga alloh paring menjadi anak yang berbakti kepada kedua orang tua, sukses Dunia akhirot nya, cerdas, alim Dan faqih, mandiri, faham, dan kebarokahan ilmu yang bermanfaat, aamiin ya robbal alamin 🤲🤲🤲</t>
  </si>
  <si>
    <t>- Tilawati 6 page 29
&gt; Bacaan Dinda sudah banyak peningkatan, tapi dideres lagi yaa.
Murajaah Surat
- Surat Al Falaq 
- Surat Al Lahab
- Surat An Nashr
- Surat Al Ikhlas
- Surat Al Maun (sambil baca)
&gt; Alhamdulillah,untuk surat" nya banyak yang sudah lancar hafalannya. Cuman bacanya terlalu cepat.
- Menulis Dalil Mengaji
Hari ini Dinda semangat ngajinya, bisa on time. Alhamdulillah. Semoga ilmu hari ini bisa bermanfaat dan barokah. Aamiin</t>
  </si>
  <si>
    <t>February 19, 2025 5:01 am</t>
  </si>
  <si>
    <t>Opening
Bacaan
Surat Al qodr dan al bayyinah
👉Alhamdulillah cukup lancar
Murojaah doa2:
- Doa sujud Qur'an
-Doa Lailatulqodar
-Doa mohon kesehatan
- Doa berlindung dari siksa kubur
-Doa syukur nikmat
-Doa sapu jagad
Makna surat Al a'rof ayat 59-66
👉Alhamdulillah Abi bisa memahami isi ayat2nya 
Report
Alhamdulillah pengajian berjalan dg lancar tanpa kendala. Semoga Alloh paring manfaat dan barokah. Aamiiin🤲</t>
  </si>
  <si>
    <t>February 19, 2025 1:07 pm</t>
  </si>
  <si>
    <t>A. Bacaan Tilawati 2 Halaman 13
• Khadijah masih mikir dan ragu2 buat nyebutnya. Harus dibantu pelan2 dipancing. Amalsholeh next meeting bisa mengulang lagi bacaannya yaa🥰
• Amalsholeh untuk dideres lagi nggeh🫶🏻
B. Murajaah 
Doa minta ilham yg baik
Doa mencari ilmu yg bermanfaat
Doa kebaikan dunia dan akhirot
Doa untuk kedua orang tua
Doa keluar rumah
Doa pagi dan sore
Doa minta ketetapan iman
Asmaul Husna 1-20
C. Tepuk 5 bab dan 4 tali keimanan
D. Mengetahui wajibnya beribadah kepada Allah dan contohnya.</t>
  </si>
  <si>
    <t>February 19, 2025 2:21 pm</t>
  </si>
  <si>
    <t>*ICE BREAKING, TEPUK2, BERDO'A SEBELUM NGAJI*
*BACAAN*
QS. Al Baqarah 127-130
&gt; Alkhamdulillah bacaanya good, dan mb nadeen request buat d kpreksi ayat per ayat
*HAFALAN*
1. Review Asmaul Husna 1-99
&gt; Tadi mb nadeen sempat badmood, karena ada beberapa nomor yg mb nadeen kliru, so she was thinking very hard and repeat2 again
Doa mohon kesabaran
Doa mohon kesehatan 
&gt; tadi lupa juga awal2 annya dan yg pas d tengah, next time d deres lagi ya mb nadeen
Doa ketika bersin
Doa ketika ada angin kencang
Doa Sujud Al Quran
Doa Agar Bisa Bersyukur
Doa berlindung dari sifat pelit dan penakut
*KEILMUAN*
- Menulis 3 Prinsip Kerja dalam Jama'ah
&gt; sebagai pengetahuan untuk nadeen, meskipun she is still student, tp untuk pemahaman nadeen dalam karakter d dunia kerja juga perlu..
*PR*
Menderes QS. Al Baqarah 131-134
Murojaah Asmaul Husna ( bisa sambil di semakkan )
Semoga mb nadeen menjadi anak yg sholikhah.. 
Amiin..</t>
  </si>
  <si>
    <t>February 20, 2025 2:41 am</t>
  </si>
  <si>
    <t>Bacaan Tilawati 1 hal. 22
Alhamdulillah sudah lumayan lancar, hanya beberapa kali masih bingung dengan huruf ro'. Supaya di lancarkan lagi yaa
Al-falaq
Alhamdulillah good, hanya perlu sering untuk di murojaah saja agar lebih lancar dan benar lafadznya
Doa baru
-doa pagi &amp; sore
Alhamdulillah lancar, hanya beberapa kata sering keliru pelafalannya
Review doa-doa ;
Doa sebelum dan setelah makan
Doa akan dan bangun tidur
Doa masuk dan keluar kamar mandi
Doa untuk kedua orang tua
Doa kebaikan dunia dan akhirat
Alhamdulillah semakin hari semakin meningkat pula hafalannya Cheryl
Semoga Allah paring ilmu yang manfaat dan barokah 💖🌸</t>
  </si>
  <si>
    <t>February 20, 2025 6:07 am</t>
  </si>
  <si>
    <t>1. Pembukaan: Cerita Nabi Muhammad dan Pengemis Buta, Doa sebelum belajar 
2. Membaca QS Al-Baqarah 131-134
&gt; MasyaAllah Nadeen minta di koreksi setiap 1 ayat selesai dan Alhamdulilah kebanyakan yang salah langsung di benarkan sendiri, yang terkoreksi Bu azki hanya 2
&gt; *85*
3. Setoran Hafalan Surat Ath Thoriq 
&gt; Alhamdulillah sudah hafal dengan lancar hanya lupa 1x
&gt; *90*
4. Melanjutkan penjelasan 4 roda berputar no.3 yang ingat mengingatkan, yang lupa diingatkan
5. Murojaah surat2
*PR*
Melancarkan hafalan surat Asy Syams 1-8 untuk Minggu depan</t>
  </si>
  <si>
    <t>February 20, 2025 7:23 am</t>
  </si>
  <si>
    <t>Bacaan Tilawati 2 hal. 12
Good Alhamdulillah, she's do her best. Khadijah semangat buat baca sendiri tanpa repeat after mba Nedha. 
Review surat 
-al fatihah
-al ikhlas
-al falaq
-an naas
Alhamdulillah good, sebenernya sudah lumayan hafal. Tapi khadijah kalau tidak dipancing dulu, dia gamau lanjutin bacanya sendiri. 
Asmaul husna 1-20
Amal sholeh diperbanyak menderesnya dirumah. 
Doa keluar rumah
Alhamdulillah ternyata sudah lumayan hafal, jangan lupa dipraktekkan ketika keluar dari rumah yaa. 
Semoga Allah paring ilmu yang manfaat dan barokah ✨🌷</t>
  </si>
  <si>
    <t>February 20, 2025 7:29 am</t>
  </si>
  <si>
    <t>Bacaan Tilawati 2 hal. 13
Hari ini khadijah masih banyak binggungnya, next meeting supaya dilancarkan lagi yaa. 
Review doa-doa ;
Doa sebelum dan setelah makan
Doa akan dan bangun tidur
Doa masuk dan keluar kamar mandi
Doa untuk kedua orang tua
Doa kebaikan dunia dan akhirat
Doa keluar rumah
Asmaul husna 1-20
Alhamdulillah good! Jangan lupa untuk dipraktekkan jugaa, berdoa sesuai dengan apa yang mau dikerjakan. 
Nb: tadi sudah mau ambil kerudung, eh cuma berapa menit kemudian dilepas. Soon supaya bisa mengaji dengan rapi dan menutup aurot nggeh. 
Semoga Allah paring ilmu yang manfaat dan barokah 💖</t>
  </si>
  <si>
    <t>February 20, 2025 7:39 am</t>
  </si>
  <si>
    <t>Bacaan QS al-baqarah (2) : 255-256
Lebih fokus lagi nggeh hafiz ketika membaca Al-qurannya. Jangan lupa memperhatikan panjang dan pendeknya, jangan sampai tertukar
Murojaah (al-ma'arij') 
Alhamdulillah good, tetap dideres dan memperhatikan panjang pendeknya. 
Setoran (Nuh : 1-3) 
Alhamdulillah good, sudah lancar. 
Menghormati saudara yang lebih tua dan menyayangi saudara yang lebih muda. 
Alhamdulillah good, bisa memahami isi materi yang disampaikan. Bisa memberikan contoh prakteknya di kehidupan sehari-hari. 
Semoga Allah paring ilmu yang manfaat dan  barokah ✨</t>
  </si>
  <si>
    <t>February 20, 2025 3:19 pm</t>
  </si>
  <si>
    <t>1. Asmaul Husna 1-99 ✓ 
2. Review surat 
- surat Al Fatihah ✓ 
- surat Al Kausar X
3. Bacaan Tilawati 5 pg 12 
- line 1-4 ✓ 
4. Writing 
- tajwid idgom bigunnah 
Report: 
Sebab ada kendala di meet, dan sudah mencoba di perbaiki, akhirnya kita mengaji dengan via zoom, dan Batas durasinya hanya 40 menit, sehingga ngajinya belum selesai sudah berhenti, insyaalloh materi yang belum akan dikejar di next season,
Semoga alloh paring menjadi anak yang berbakti kepada kedua orang tua, sukses Dunia akhirot nya, cerdas, alim Dan faqih, mandiri, faham, dan kebarokahan ilmu yang bermanfaat, aamiin ya robbal alamin 🤲🤲🤲</t>
  </si>
  <si>
    <t>February 20, 2025 3:31 pm</t>
  </si>
  <si>
    <t>Bacaan QS al-baqarah (2) : 259
Alhamdulillah, jangan lupa untuk tetap dideres dan diperhatikan tanda bacanya dan panjang pendeknya. 
Doa &amp; dzikir setelah sholat
Alhamdulillah ternyata Hafiz sudah hafal, semoga selalu dipraktekkan ketika selesai sholat nggeh. 
Murojaah (an-naziat) 
Alhamdulillah good. 
Setoran hafalan baru (Nuh : 1-8) 
Alhamdulillah sudah tambah nih ayat hafalannya, yang semangat nggeh. 
Latihan pegon bersambung
Alhamdulillah sudah paham konsep nyambunginya bagaimana, tapi tadi masih keliru dibagian 'a/alif' sama Hafiz disambungin juga walau huruf nya ditengah. It's okey, kita punya hari besok untuk belajar lagi. 
Murojaah daily doa;
Doa minta ilmu yang bermanfaat
Doa minta ilham yang baik
Doa raja istighfar
Doa minta ketetapan iman
Doa untuk kedua orang tua
Doa kebaikan dunia dan akhirat
Doa pagi dan sore
Doa masuk &amp; keluar WC
Doa mau &amp; bangun tidur
Doa mau &amp; selesai makan
Doa keluar rumah
Doa wudhu &amp; setelahnya
Alhamdulillah good. 
Semoga Allah paring jadi anak yang sholeh dan membanggakan kedua orang tua 💖</t>
  </si>
  <si>
    <t>February 20, 2025 3:36 pm</t>
  </si>
  <si>
    <t>1. Bacaan 
- surat Al zalzalah - Al adiyat 
2. Makna Alquran 
- QS Al Baqarah ayat 207-212
Report: 
&gt; Alhamdulillah pengajian bisa berjalan dengan lancar, 
&gt; Karna tadi ngajinya agak terlambat sehingga takutnya over late, jadi just bacaan and we do makna, 
Semoga alloh paring menjadi anak yang berbakti kepada kedua orang tua, sukses Dunia akhirot nya, cerdas, alim Dan faqih, mandiri, faham, dan kebarokahan ilmu yang bermanfaat, aamiin ya robbal alamin 🤲🤲🤲</t>
  </si>
  <si>
    <t>Bacaan QS al-baqarah (2) : 260-262
Alhamdulillah lancar, don't forget panjang pendeknya. 
Do'a &amp; dzikir setelah sholat. 
Alhamdulillah lancar, good. 
Setoran hafalan baru (Nuh : 1-8) 
Alhamdulillah good, tetap diperhatikan panjang pendeknya yaaa. 
Murojaah daily doa;
Doa minta ilmu yang bermanfaat
Doa minta ilham yang baik
Doa raja istighfar
Doa minta ketetapan iman
Doa untuk kedua orang tua
Doa kebaikan dunia dan akhirat
Doa pagi dan sore
Doa masuk &amp; keluar WC
Doa mau &amp; bangun tidur
Doa mau &amp; selesai makan
Doa keluar rumah
Doa wudhu &amp; setelahnya
Good alhamdulillah. 
Latihan pegon bersambung
Alhamdulillah yang keliru tadi cuma sedikit, Hafiz sudah improve nih. Soon kita coba yang lebih sulit okey! 
Dan juga tadi main tebak-tebakan pegon bersambung, Alhamdulillah Hafiz semangat buat nebak walau beberapa kali ada yang menurutnya sulit hehe. 
Semoga Allah selalu paring ilmu yang manfaat dan barokah, keep on fire for learning something new!! May Allah bless you ✨💖</t>
  </si>
  <si>
    <t>February 20, 2025 10:20 pm</t>
  </si>
  <si>
    <t>Makna dan Keterangan K. Jannah Wannar Bahasa Indonesia hal. 44
Moga2 Allah paring ilmu yang bermanfaat dan barokah.. amin</t>
  </si>
  <si>
    <t>February 21, 2025 1:30 am</t>
  </si>
  <si>
    <t>1. Membaca Asmaul Husna 1-99
2. Review doa berlindung dari syirik 
3. Murojaah doa doa harian
Hari ini pengajian nya terkendala sekali dengan suara yang delayed berkali-kali kemungkinan karena jaringan internet 
Jadi tadi udah janjian sama chester baca tilawati nya dikirim melalui voice note, Bu azki harap VN nya Chester bisa di kirim sebelum hari Sabtu ya
Moga2 Allah paring kelancaran koneksi internet di pertemuan berikutnya dan seterusnya...amin🙏😅</t>
  </si>
  <si>
    <t>February 21, 2025 1:36 am</t>
  </si>
  <si>
    <t>1. Membaca QS. Al Baqarah ayat 13-137
&gt; *90*
&gt; Alhamdulillah bagus mau di baca berulang-ulang kali hingga benar
2. PR Melancarkan hafalan Asy Syams 1-akhir
&gt; *95*
&gt; Alhamdulillah nadeen mau setoran sendiri hafalan yang untuk Minggu depan dan Alhamdulilah sudah lancar 1 surat cuma lupa 1x saja dan langsung di benerin sendiri
3. Murojaah surat surat, Asmaul Husna 1-99 dan doa berlindung dari sifat munafik serta penjelasan tentang sifat munafik
4. Melanjutkan penjelasan 4 Roda berputar nomor 4. Yang benar mengarah kan, Yang salah di arahkan pada kebenaran dan di suruh bertaubat
Moga2 Allah paring ilmunya manfaat dan barokah...amin</t>
  </si>
  <si>
    <t>February 21, 2025 6:11 am</t>
  </si>
  <si>
    <t>1. Baca tilawati 5 hal 7
&gt; Alhamdulillah Gabriel bisa membaca dengan sangat baik dan lanjut ke hal 8
2. Menghfalkan surat alzalzalah 
3. PR
- Membaca Tilawati 5 hal 8
- Menghafal doa keluar rumah
Semoga Alloh paring kemudahan, kelancaran, kebarokahan dan ilmu yang bermanfaat,</t>
  </si>
  <si>
    <t>February 21, 2025 6:59 am</t>
  </si>
  <si>
    <t>- Asmaul Husna 1-40
&gt; Alhamdulillah,mulai nomor 21-30 sudah 85%. Dan sudah mulai nambah hafalannya sampe 40. 
- Tilawati 3 halaman 25
&gt; Amalsholih di deres lagi yaa!
- Daily Doa
Doa Mencari Ilmu yang Bermanfaat 
Doa minta ilham yang baik 
Doa pagi dan sore
Doa raja istighfar 
Doa ketetapan iman
Doa untuk kedua orang tua
Doa masuk dan keluar rumah 
Doa masuk dan keluar WC
Sholawat 
&gt; Alhamdulillah,sudah 90% Abell hafal. Mungkin cuman kurang/lupa di awal"nya aja, untuk selanjutnya sudah lancar. Dan sepertinya Abell masih terbiasa mengucapkan "sayyidinia" di sholawatnya, jadi waktu hafalan ini, mencoba mengurangi kata "sayyidina"
- Murajaah Surat
Surat Al Humazah
Surat Al Fiil
&gt; Abell masih 70% hafalannya di surat Al Humazah. Dan untuk surat Al Fiil Alhamdulillah sudah lancar.</t>
  </si>
  <si>
    <t>February 21, 2025 10:40 am</t>
  </si>
  <si>
    <t>- Bacaan Surat Al Ankabut: 64- Arrum: 5
&gt; Alhamdulillah, bacaannya sudah bagus. Pertahankan ya, Dehan. Jangan lupa sering" nderes!
- Doa- Doa
Doa raja istighfar 
Doa minta kesehatan
Doa berlindung dari amal jelek
Doa minta surga
&gt; Kenapa banyak yang lupa, Dehan? padahal waktu pertama kali hafalan sudah lancar. Amalsholih lebih sering dibaca yaa.
- Hafalan Surat Al Adiyat 1-8
&gt; Alhamdulillah, Dehan bisa cepat hafal. Amalsholih rajin murajaah ya, biar ga hilang hafalannya.
- Rukun Islam
&gt; Karena saya agak bingung pas jelasin ke Dehan, akhirnya Pak Aji bantu saya jelasin ke Dehan. Dan insyaallah Dehan sudah faham setiap poinnya. 
- Makna K. Adab hal 5-6</t>
  </si>
  <si>
    <t>February 22, 2025 4:09 pm</t>
  </si>
  <si>
    <t>- Doa-Doa
Doa pagi dan sore
Doa mencari ilmu 
Doa untuk kedua orang tua
Dzikir setelah sholat
Doa bangun tidur
Doa ketetapan iman
- Tilawati 6 page 29
&gt; Alhamdulillah, lanjutt
-Review ikhfa haqiqi
&gt; sebenarnya sudah sering review, cuman biar Dinda lebih faham lagi. Karena waktu ditanya cara bacanya masih belum bisa jawab yang benar.
Asmaul Husna 1-71
&gt; biasanya Dinda hafalan asmaul husna ini sehafalnya. Dan Alhamdulillah,hari ini bisa hafal sampai 71.Nice, girl!</t>
  </si>
  <si>
    <t>February 23, 2025 2:42 am</t>
  </si>
  <si>
    <t>1. muroja'ah surat al zalzalah
2. review doa berlindung dari siksa kubur
3. bacaan tilawati 5 hal.28
=&gt; alhamdulillah lancar, kirana mampu fokus dan mengikuti bacaan dengan baik
4. Mengenal dan Menulis pegon baku
=&gt; alhamdulillah kirana bisa memahami dan menulisnya dengan baik, perlu latihan dan menghafal penulisan pegon baku lagi, insya alloh di pertemuan berikutnya yaa 
5. doa penutup
*alhamdulillah pengajian berjalan dengan lancar, 
semoga alloh paring ilmu yg bermanfaat dan barokah</t>
  </si>
  <si>
    <t>February 23, 2025 2:51 am</t>
  </si>
  <si>
    <t>grazia izin sedang demam,
semoga alloh paring kesembuhan yang barokah dan sehat waras barokah, aamiiin</t>
  </si>
  <si>
    <t>February 23, 2025 2:52 am</t>
  </si>
  <si>
    <t>1. baca tilawati 1 hal.20
=&gt; alhamdulillah cheryl bisa fokus dan bisa mengulang bacaan dengan baik
2. asma'ulhusna 1-20
=&gt; alhamdulillah cheryl mampu menyebutkannya walaupun belum hafal nadanya
3. doa2 harian 
- doa mau makan
- doa sesudah makan
- doa mau tidur
- doa bangun tidur
- doa masuk dan keluar kamar mandi
=&gt; alhamdulillah 85% sudah dikuasai dan sudah hafal dengan baik
4. doa penutup
doa pagi sore
doa untuk kedua orangtua
doa kebaikan dunia akhirot
* alhamdulillah pengajian berjalan dengan lancar,
semoga alloh mudahkan cheryl untuk bisa menerima ilmu dan bisa mengamalkan di kehidupan sehari2,
semoga alloh paring kefahaman yg barokah 
aamiiiin</t>
  </si>
  <si>
    <t>February 23, 2025 3:02 am</t>
  </si>
  <si>
    <t>*mohon izin karna ada pengajian teks di klp, sehingga kirana ngaji dirumah dengan tugas yg sudah sya berikan*</t>
  </si>
  <si>
    <t>February 23, 2025 3:03 am</t>
  </si>
  <si>
    <t>*mohon izin guru sedang kurang sehat*</t>
  </si>
  <si>
    <t>February 23, 2025 3:09 am</t>
  </si>
  <si>
    <t>1.muroja'ah surat al zalzalah
2. review doa berlindung dari siksa kubur
3. bacaan tilawaty 5 hal.29 baris 1-4
=&gt; alhamdulillah kirana bisa fokus dan mengulang bacaan dengan lancar, amalsholih luangkan waktu untuk nderes lagi dirumah yaa
4. Materi tentang Kefadholan bulan puasa
=&gt; alhamdulillah kirana mampu memahami dengan baik, semoga tahun ini bisa puasa full, semangaaattttt
5. doa penutup
*alhamdulillah pengajian berjalan dengan lancar,
semoga alloh paring kefahaman dan ilmu yg barokah
aamiiin</t>
  </si>
  <si>
    <t>February 23, 2025 3:17 am</t>
  </si>
  <si>
    <t>1. bacaan tilawati 5 hal.29 baris 5-8
=&gt; amlsholih luangkan waktu untuk nderes dirumah supaya bacaannya tambah baik dan lancar, semangat kirana 
2. muroja'ah durat al zalzalah
3. review doa berlindung dari siksa kubur
4. asma'ulhusna 1-70
5. review 29 karakter 
*alhamdulillah pengajian berjalan dengan lancar,
amalsholih kirana supaya bisa menyempatkan waktunya untuk nderes tilawati dirumah yaa
semoga alloh paring kemudahan kelancaran dan kefahaman yg barokah
aamiiin</t>
  </si>
  <si>
    <t>February 23, 2025 3:18 am</t>
  </si>
  <si>
    <t>1. bacaan tilawati 5 hal.29 baris 5-8
=&gt; alhamdulillah lancar, kirana mampu mengikuti dan mengulang bacaan dengan baik
2. muroja'ah surat2
- al zalzalah
- al qori'ah
- at takatsur
- al humazah
3. review doa berlindung dari siksa kubur
4. review etiquette how to behave with parent
5. doa penutup
*alhamdulillah pengajian berjalan dengan lancar,
semoga alloh paring ilmu dan kefahaman yg barokah 
aamiiin</t>
  </si>
  <si>
    <t>February 23, 2025 8:16 am</t>
  </si>
  <si>
    <t>Opening speech.
Rechecking hafalan 6-7 tahun 
(surah An-Nas - Al-humazah 
Daily doa dan Asmaul Husna 1-99)
Note:
Dawud banyak bertanya tentang persiapan romadhon.
Jadi ketambahan sesi nasehat tentang 5 sukses bulan romadhon.
Amal Sholih orang tua membantu persiapan menghadapi romadhon bersama anak (termasuk Dawud request mau punya Qur'an bacaan)</t>
  </si>
  <si>
    <t>February 23, 2025 8:19 am</t>
  </si>
  <si>
    <t>Sesi nasehat pemantapan bab 3 prinsip kerja jama'ah (implementasi dalam keseharian sebagai murid disekolah dan anak di rumah)</t>
  </si>
  <si>
    <t>February 23, 2025 8:25 am</t>
  </si>
  <si>
    <t>Note: Device problem.
Skype tidak bisa digunakan</t>
  </si>
  <si>
    <t>K.sholah Hal.17-18
Praktek mandi Junub (Review past practice)</t>
  </si>
  <si>
    <t>K.sholah hal 19-21
Praktek tayammum (Review previous practice)</t>
  </si>
  <si>
    <t>February 23, 2025 1:37 pm</t>
  </si>
  <si>
    <t>1. Bacaan 
- QS Al Imran 195 - an Nisa 1-6 
2. Review surat 
- at takasur ( baca ) 
- Al Qoriah ( baca ) 
&gt; Zahra mencari sendiri semua tajwid yang ada dalam surat tersebut, dan Alhamdulillah benar semua, hukum nun sukun, dan mim sukun
3. Tajwid 
- mad 
&gt; Alhamdulillah Zahra get it about mad wajib muttasil and mad jaiz munfasil 
&gt; Ditambah tadi mengenai gunnah sekalian, Alhamdulillah dia juga paham,
4. Makna 
- nawafil page 77-78 
Report: 
&gt; Alhamdulillah ngajinya berjalan dengan lancar, meskipun Zahra lagi feel tired and finish homework but Zahra masih sempatkan waktunya untuk tetap mengaji, Alhamdulillah dia nangkep ketika pertemuan sebelumnya saya ingatkan supaya kita bisa ngimbangin antara urusan dunia dan urusan akhiratnya, meskipun seharusnya lebih prioritas ke akhirat, tapi seenggaknya kita bisa fifty fifty, I really appreciate her, 💗
Note : sebab nawafil hanya tinggal hadist khutbah, dan sebentar lagi mau khatam, saya udah nanya ke Zahra, untuk next hadist nya da'wat dahulu, supaya kita bisa prepare materinya, 
Semoga alloh paring menjadi anak yang berbakti kepada kedua orang tua, sukses Dunia akhirot nya, cerdas, alim Dan faqih, mandiri, faham, dan kebarokahan ilmu yang bermanfaat, aamiin ya robbal alamin 🤲🤲🤲</t>
  </si>
  <si>
    <t>February 24, 2025 1:26 pm</t>
  </si>
  <si>
    <t>Bacaan QS al-baqarah (2) : 34-37
Semangat untuk Menderes Fitri!!, Insya Alloh kalau sering dideres, semakin lancar bacaannya. 
Makna QS al-mursalat (77) : 20-31
Alhamdulillah lancar, bisa mengerti isi dari ayat yang telah disampaikan. 
Review do'a ;
-Ketika Berbuka Puasa
-Mohon Kesabaran
-Ketika Bersin
-Sujud Al-Qur’an
-Kumpulan Do’a Nabi Muhammad
-Ketika ada Petir
-Pengayoman
-Ketika Terkena Musibah
-Ketika Melihat Orang yg Terkena Musibah
Alhamdulillah overall sudah bagus dan sudah lancar, tetap dimurojaah dan doa yang bisa dipraktikkan supaya dipraktikkan. 
Hafalan (at-takatsur) 
Fitri sometimes lupa awalnya gimana, but alhamdulillah lancar. 
Doa mohon kesehatan
Supaya dideres dan diperlancar lagi nggeh. 
Semoga Allah paring bisa menjadi mubalighot yang barokah💖</t>
  </si>
  <si>
    <t>February 24, 2025 4:27 pm</t>
  </si>
  <si>
    <t>- Tilawati 6 page 32
&gt; Masyaallah, Dinda sudah bagus bacaannya. Sudah lancar. Insyaallah,next meeting lanjut hal 33 yaa
- Doa-Doa
Doa dressing
Doa keluar rumah
Doa masuk rumah (100%)
Doa minta kesabaran (60%)
- Murajaah surat
Al kafirun
Al Maun (60%)
Al Quraisy 
Al lahab
Al Kautsar
&gt; Alhamdulillah, untuk surat al maun ada peningkatan. yang lain sudah lancar semua. 
- Review Etiquette
Karena Dinda sudah pernah menulis banyak etiquette,jadi Dinda tinggal baca ulang, Alhamdulillah,lengkap dan insyaallah sudah paham dengan maksudnya. 
Alhamdulillah, Dinda semangat ngaji hari ini. Moodnya bagus, ceria. Sudah tidak banyak teriak waktu ngaji. Semoga Allah paring ilmu yang manfaat dan barokah. Aamiin</t>
  </si>
  <si>
    <t>February 25, 2025 12:28 am</t>
  </si>
  <si>
    <t>1. Tilawati 4 Hal 31-32
- jubilee baca only page 32, 4 last line 
&gt; Good, she did well, can going to next page 
2. Review surat Al Falaq, Al kafirun, 
- surat Al Falaq 90% 
&gt; Hanya lupa di ayat awal dan akhir saja 
- surat Al Kafirun 85% 
&gt; salah di 2 ayat terakhir, 
4. Al Kausar 
- good, Alhamdulillah jubilee hafal, 
Note : ada materi yang belum yaitu Asmaul Husna dan materi 3 prinsip kerja, 🙏🙏
Semoga alloh paring menjadi anak yang berbakti kepada kedua orang tua, sukses Dunia akhirot nya, cerdas, alim Dan faqih, mandiri, faham, dan kebarokahan ilmu yang bermanfaat, aamiin ya robbal alamin 🤲🤲🤲</t>
  </si>
  <si>
    <t>February 24, 2025 11:01 pm</t>
  </si>
  <si>
    <t>- Bacaan surat al a'rof 168-170
&gt; Grazia masih belum bisa ngepasin panjang pendeknya, padahal sudah repeat, tapi masih belum bisa. Trus ada juga Grazia belum bisa bedain huruf ث sama  ش. Seharusnya dibaca tipis malah dibaca tebal. Alhamdulillah, sangat bersemangat hari ini. 
- Asmaul Husna 1-60
&gt; Mulai nomor 50 Grazia lupa,jadi baca sampe 60. Belum sempat untuk hafalan
- Hafalan 1
Doa sebelum dan sesudah makan
Doa masuk keluar wc
Doa memakai pakaian
Doa sebelum dan bangun tidur
Doa masuk dan keluar rumah
Surat Al Ikhlas
Surat Al Falaq
Surat An Nas
Surat Al Kafirun 
Surat An Nashr
&gt; Masyaallah, sudah lancarr. Kerennn. Udh ngga di bantu lagi. Alhamdulillah 
Semoga,ilmu yang didapat hari ini bisa bermanfaat dan barokah untuk kedepannya. Aamiin.</t>
  </si>
  <si>
    <t>February 26, 2025 1:03 am</t>
  </si>
  <si>
    <t>👉Murojaah surat Al haqqoh ayat 1-6
👉Menambah hafalan surat Al haqqoh ayat 7+8
👉Me riview 
-surat Attakatsur
-Al qori'ah
-Al adiyat 
 ( untuk Al adiyat,ayat 6&amp;7 kurang di qolqolahnya, mulai ayat  9 Irsan bingung 
nyambung ke surat lain😅) 
Pesan buat Irsan:
Tetap semangat,jangan lupa murojaah dan berdoa kepada Alloh supaya di mudahkan untuk menghafal
Mudah2 an Alloh paring barokah. See you in the next ngaji Irsan🤗🤗🤗🤗</t>
  </si>
  <si>
    <t>February 26, 2025 3:28 am</t>
  </si>
  <si>
    <t>Bacaan 
Surat Al qoriah and attakatsur
👉Bacaan sdh cukup lancar
Murojaah doa2
-asmaulhusna 1-30  95
-Sujud qur'an 90
-Lailatul qodar 75
-mohon kesehatan 85
-Berlindung dari siksa kubur 75
- syukur nikmat 70
- sapu jagad 70
Makna kitabujannah wannar page 56-57
👉Alhamdulillah berjalan dg baik, Abi bisa memahami isi hadis dg baik
Report
Alhamdulillah pengajian bisa berjalan lancar tanpa kendala tp mohon maaf ngajinya cuma bisa 34 menit karna saya harus jemput anak saya yg TK, kebetulan pulang lebih awal🙏 semoga Alloh paring manfaat dan barokah. Aamiiin 🤲</t>
  </si>
  <si>
    <t>February 26, 2025 4:41 am</t>
  </si>
  <si>
    <t>*ICE BREAKING, TEPUK2, BERDO'A SEBELUM NGAJI*
*BACAAN*
QS. Al Baqarah 138-141
&gt; untuk bacaan hari ini ada beberapa yg kurang pas, seperti madtobi'i dan pelafalan huruf hijaiyyahnya, mungkin mb nadeen karena kecapekan jadi kurang fokus
*HAFALAN*
1. Review Asmaul Husna 1-99
&gt; alkhamdulillah lancar
Do’a ketika menjenguk orang yang sakit
Do’a ketika memakai pakaian baru ( belum hafal )
Do’a ketika naik kendaraan
Doa lailatul qodar
Doa ketika masuk pasar
Doa berlindung dari syirik
&gt; tadi salah2, mohon d deres lagi ya mb nadeen
Doa berlindung dari siksa kubur
doa berlindung dari sifat munafik
&gt; lupa awal2annya
*KEILMUAN*
- Menulis Doa berlindung dari sifat pelit dan penakut
&gt; amal sholih dideres berulang2, ini untuk target hafalan barunya mbak nadeen
📌PR
Menderes QS. Al Baqarah 142-143
murojaah Doa berlindung dari sifat pelit dan penakut
alkhamdullillah pengajian hari ini berjalan dengan lancar, meskipun mb nadeen look very tired today, karena belum sempat istirahat jadi murojaah dan mambaca al-qur'an sambil nahan ngantuk dikit2..
Semoga mb nadeen menjadi anak yg sholikhah yaa.. 🤲🏻
Amiin..🫶🏻🫶🏻
Do’a ketika menjenguk orang yang sakit
Do’a ketika memakai pakaian baru
Do’a ketika naik kendaraan
Doa lailatul qodar
Doa ketika masuk pasar
Doa berlindung dari syirik
Doa berlindung dari siksa kubur</t>
  </si>
  <si>
    <t>February 26, 2025 7:31 am</t>
  </si>
  <si>
    <t>1. Bacaan Alquran Al Hijr 36-40	
2. Tajwid nun mati mengahafal dan mencari
3. Surat Almulk 1-5 makna alquran
4. Review doa									 	 		
 Kumpulan Doa Nabi Muhammad
Mugo2 Allah paring ilmu yang banyak bermanfaat dan barokah aamiin</t>
  </si>
  <si>
    <t>February 26, 2025 7:41 am</t>
  </si>
  <si>
    <t>• Bacaan surat Al Hijr 42-45
• Menghafal tajwid 5Bab dan mencari tajwid
• Mangkulan Alquran Al Mulk 6-10
• Murojaah surat Albayyinah - Al ghariyah
Mugo2Allah paring aman selamat lancar barokah, Allah paring ilmu yang bayak bermanfaat dan barokah  Aamiin</t>
  </si>
  <si>
    <t>February 26, 2025 7:46 am</t>
  </si>
  <si>
    <t>February 26, 2025 7:47 am</t>
  </si>
  <si>
    <t>• Bacaan tilawaty 3 Hal 24
• Menghafal tajwid 5Bab dan mencari tajwid
• Mangkulan Alquran Al Mulk 6-10
• Murojaah surat Albayyinah - Al ghariyah
Mugo2Allah paring aman selamat lancar barokah, Allah paring ilmu yang bayak bermanfaat dan barokah  Aamiin</t>
  </si>
  <si>
    <t>February 26, 2025 7:50 am</t>
  </si>
  <si>
    <t>• Bacaan surat Al Hijr 42-45
• Menghafal tajwid 5Bab dan mencari tajwid
• Mengahafal doa masuk rumah dan keluar rumah
• Murojaah surat Albayyinah - Al ghariyah
Mugo2Allah paring aman selamat lancar barokah, Allah paring ilmu yang bayak bermanfaat dan barokah  Aamiin
الحمدلله جزاكم الله خيرا</t>
  </si>
  <si>
    <t>February 26, 2025 7:52 am</t>
  </si>
  <si>
    <t>• Bacaan surat Al Hijr 42-45
• Menghafal tajwid 5Bab dan mencari tajwid
• Mengahafal doa masuk rumah dan keluar rumah
• Murojaah surat Albayyinah - Al ghariyah
Mugo2Allah paring aman selamat lancar barokah, Allah paring ilmu yang bayak bermanfaat dan barokah  Aamiin</t>
  </si>
  <si>
    <t>February 26, 2025 1:07 pm</t>
  </si>
  <si>
    <t>Bacaan Tilawati 2 hal. 13
Alhamdulillah sebenernya khadijah bisa, but beberapa memang kadang masih ragu-ragu. It's okey keep learning!! 
Review;
-dzikir after sholat
-an nas
Alhamdulillah lancar good! 
NB: in hurry because of khadijah have another schedule, that's ngaji with mba dara.
Semoga Allah paring ilmu yang manfaat dan barokah 💗</t>
  </si>
  <si>
    <t>February 26, 2025 1:27 pm</t>
  </si>
  <si>
    <t>Review surat pendek &amp; Asmaul husna. 
Alhamdulillah khadijah bisa, tapi harus dipancing dulu seperti biasa. Baru mau nerusin 😂
Untuk asmaul husna supaya sering dibaca ketika dirumah yaa. 
Doa keluar rumah
Kayaknya minggu lalu khadijah hafal lancar deh, why today bacanya minta repeat after mba nedha? 
4 Tali keimanan (berdoa) 
Alhamdulillah khadijah bisa explain kalau berdoa itu minta nya ke Allah. Dan dia juga jelasin perbuatan buruk itu temennya Satan, dan kalau baik itu temannya the angel. 
Juga waktu ditanya khadijah doain siapa aja? Dia jawabnya untuk ibu, bapak, mas Shodiq dan juga mba zahra, that's good!! 
Tilawati 2 hal. 13
Today khadijah sedikit ngeluarin uneg-uneg nya, she said 'I think this tilawati it's pretty hard for me' 😂😭
And when I ask why? Khadijah nunjukin tilawati yang jilid 6 ahahaha, sudah overthinking duluan anaknya. 
But walaupun gamau baca dan merasa sedih kalau tilawati time by time become harder, akhirnya harus dibuat dengan trik mba nedha tulis di screen lalu khadijah disuruh menebak gimana bacanya. Alhamdulillah it's work! Khadijah akhirnya baca juga. 
Semoga Allah paring aman selamat lancar dan barokah, semangat focus for tilawati 2 ya pretty 🧏🏻‍♀️💖🙌🏻</t>
  </si>
  <si>
    <t>February 26, 2025 1:32 pm</t>
  </si>
  <si>
    <t>- Bacaan Ar Rum 16-24
&gt; Alhamdulillah, bacaannya sudah semakin bagus. Ikhfa haqiqinya juga much better. Alhamdulillah.
- Hafalan Surat
Surat Al Adiyat
Surat Al Humazah
Surat At Takatsur
Surat Al Fiil
Surat Al Maun
Rukun Islam&amp; Rukun Iman
&gt; sebelumnya sudah dijelaskan soal rukun islam,tapi ternyata Dehan lupa. Akhirnya di review lagi. Alhamdulillah,sudah bisa jelasin kembali. Untuk rukun iman insyaallah Dehan paham.
Makna k. Adab hal 9-10
Di hadits pertama menjelaskan tentang sabdanya nabi yang perintah untuk mencari teman yang berakhlaqul karimah. Di hadits kedua menjelaskan soal orang yang dicintai nabi dan akan dekat dengan nabi saat di hari kiamat nanti adalah orang yang berakhlak mulia. 
&gt; Dehan bisa jelasin dengan benar yang hadits kedua, Alhamdulillah, insyaallah Dehan sudah faham.
Notes:
Jangan lupa homeworknya ya, Dehan. Baca surat ar rum 25-32. Sama hafalan surat al adiyat. amalsholih dilancarkan lagi yaa
Semoga ilmu hari ini bisa bermanfaat dan barokah untuk Dehan.Aamiiin</t>
  </si>
  <si>
    <t>February 26, 2025 1:53 pm</t>
  </si>
  <si>
    <t>Bacaan (-) 
*sedang haid
Makna Kitabbusholah hal 146-147
(Bab mengajari/menuntun) 
Hadist. 1
Menjelaskan bahwasanya orang yang akan menemui ajalnya supaya dituntun dengan berucap kalimat 'la illa ha illallah' agar kelak bisa dimasukan ke dalam surga. 
Hadist. 2
Perintah nabi kepada umatnya sama halnya seperti hadist. 1 yaitu untuk menuntun orang yang mau mati dengan kalimat 'la illaha illallah'
Alhamdulillah good, Fitri bisa mencerna dan memahami materi yang sudah disampaikan. Juga beberapa pertanyaan di berikan oleh Fitri that's good! 
Semoga Allah paring menjadi generus yang sholehah 💖</t>
  </si>
  <si>
    <t>February 26, 2025 2:20 pm</t>
  </si>
  <si>
    <t>Tilawati 3 page 31-32
&gt; karena isi halamannya sedikit,jadi Abell baca 2 halaman. Alhamdulillah Abell bisa mengikuti dengan baik. Besok baca lagi di halaman 32 yaa, Abell 
Murajaah Surat
Al Humazah
Al Ashr
&gt; al humazah masih banyak yg lupa
Doa-Doa
Pagi sore
Raja istighfar
mencari ilmu
Untuk kedua orang tua
Mohon kesabaran
Masuk rumah
Asmaul Husna 1-40
&gt; Alhamdulillah,mulai 21-30 sudah ada peningkatan, sudah lumayan lancar. Sekarang mulai menghafal 31-40
Rukun Islam
&gt; Abell bisa menyebutkan poin" rukun islam. Abell agak lupa di penjelasannya. Setelah dijelaskan, alhamdulilah Abell bisa jelasin balik.
Subhanallah.
Semoga ilmu yang didapat dari ngaji hari ini bisa bermanfaat dan barokah buat Abell. Aamiin</t>
  </si>
  <si>
    <t>February 26, 2025 10:06 pm</t>
  </si>
  <si>
    <t>February 26, 2025 10:07 pm</t>
  </si>
  <si>
    <t>Tilawatil 5 hal 27</t>
  </si>
  <si>
    <t>February 26, 2025 10:08 pm</t>
  </si>
  <si>
    <t>- latihan nasehat
- tilawati 5 hal 28</t>
  </si>
  <si>
    <t>February 26, 2025 10:09 pm</t>
  </si>
  <si>
    <t>- Menderes hafalan surat2 pendek 
(Alhamdulillah hafalan bagus)
- Hafalkan surat al-adiyat ayat 1-3
(Alhamdulillah mikail sdh hafal)</t>
  </si>
  <si>
    <t>February 26, 2025 10:20 pm</t>
  </si>
  <si>
    <t>Bacaan QS Al-Baqarah (2) : 265-266
Alhamdulillah good. 
Review doa-doa;
-doa ketika bersin ☑️
-doa mohon kesehatan
-doa masuk rumah
-doa keluar rumah ☑️
-doa pagi dan sore ☑️
-doa masuk &amp; keluar masjid
-doa setelah berpakaian
- doa berbuka puasa☑️
Insyaallah doa yang belum Hafiz hafalkan sudah mba kirim doa nya ke grup nggeh, amal sholeh supaya dideres. 
Murojaah (QS abasa &amp; at-takwir) 
Good alhamdulillah, tetap diperhatikan panjang pendeknya nggeh. 
Review materi;
-pengertian suci &amp; najis
-pengertian halal &amp; haram
Alhamdulillah sudah paham konsep dari pembahasan materi diatas. Tau mana yang bagian dari buruk dan mana bagian yang baik. Juga bisa memberikan contoh dan sedikit penjelasan ketika dalam kehidupan sehari-hari. 
Semoga Allah paring ilmu yang manfaat dan barokah🌷</t>
  </si>
  <si>
    <t>February 26, 2025 10:30 pm</t>
  </si>
  <si>
    <t>Bacaan QS Al-Baqarah (2) : 267-269
Alhamdulillah good, juga Hafiz sudah paham dengan apa itu tajwid ikhfa haqiqi dan juga bisa menerapkannya didalam bacaannya. 
Murojaah (al infitor &amp; al mutafifin) 
Alhamdulillah good. 
Setoran new hafalan (Nuh 1-12) 
Semangat menghafalkannya nggeh. 
Latihan pegon 
Hari ini tidak menulis pegon, tapi sedikit mba berikan beberapa quiz for Hafiz. Alhamdulillah Hafiz good ssudahbisa menebak tulisannya dengan benar. Mungkin untuk pelafalan 'u/o' yang masih bingung, harus extra menebaknya. Tapi Hafiz did it well!! 
Review doa-doa;
-doa ketika bersin ☑️
-doa mohon kesehatan
-doa masuk rumah
-doa keluar rumah ☑️
-doa pagi dan sore ☑️
-doa masuk &amp; keluar masjid☑️
-doa setelah berpakaian
-doa berbuka puasa☑️
Tetap dideres lagi nggeh, insyaallah sebagian besar sudah hafal. 
Semoga Allah paring menjadi anak sholeh yang sukses dunia &amp; akhirat💖</t>
  </si>
  <si>
    <t>February 26, 2025 10:36 pm</t>
  </si>
  <si>
    <t>Bacaan QS Al-Baqarah (2) : 270-272
Alhamdulillah good Hafiz, tapi ada sedikit yang kurang teliti but it's okey. Jangan lupa tetap Menderes ketika dirumah nggeh. 
Murojaah (al-insyiqoq &amp; al-buruj) 
Alhamdulillah good! 
Review doa-doa;
-doa ketika bersin ☑️
-doa mohon kesehatan
-doa masuk rumah☑️
-doa keluar rumah ☑️
-doa pagi dan sore ☑️
-doa masuk &amp; keluar masjid☑️
-doa setelah berpakaian
-doa berbuka puasa☑️
-doa pagi dan sore ☑️
Yeay tinggal beberapa doa lagi yang harus dihafal! Alhamdulillah good job~
Latihan pegon
Alhamdulillah Hafiz, but lebih teliti lagi ya. Adapun yang keliru sudah mba koreksi langsung nggeh Hafiz, nanti dicek dan diingat apa yang keliru dan bagaimana yang benar. 
Semoga Allah paring ilmu yang manfaat dan barokah 🙌🏻</t>
  </si>
  <si>
    <t>February 27, 2025 1:55 am</t>
  </si>
  <si>
    <t>1. Bacaan surat Al Anbiya' ayat 11-35
2. Hafalan dalil 4 tali keimanan(bersyukur)
Alhamdulillah pengajian berjalan dengan baik dan lancar,
Bacaan mas dylan Alhamdulillah cukup lancar, tapi amal sholih diperhatikan lagi tajweednya
Dan jangan terburu-buru saat membaca 
Dan untuk dalil bersyukur Alhamdulillah dylan sudah hafal, tinggal diperlancar lagi aja</t>
  </si>
  <si>
    <t>February 27, 2025 1:58 am</t>
  </si>
  <si>
    <t>1. Bacaan surat Al Anbiya' ayat 36-57
2. Makna Al Qur'an surat Al Baqarah ayat 191-194
Note :
Alhamdulillah pengajian berjalan dengan baik, tapi untuk bacaan mas dykan hari ini ada penurunan(kurang begitu lancar) 
Amal sholih diperbanyak lagi menderesnya dirumah,jangan terburu-buru saat membaca
Untuk materi makna Alhamdulillah tercapai dengan baik
Tapi ketika dylan diminta mengirim foto maknanya belum dikirim</t>
  </si>
  <si>
    <t>February 27, 2025 2:01 am</t>
  </si>
  <si>
    <t>1. Bacaan surat Al Anbiya' ayat 58-81
2. Hafalan dalil 4 tali keimanan(mengagungkan dan mempersungguh)
Note
Alhamdulillah pengajian berjalan dengan lancar
Bacaan mas dylan hari ini kurang begitu lancar bunda, masih beberapa kali dijumpai kesalahan terutama dibagian panjang dan pendeknya 
Amal sholih nderesnya diperbanyak nggih.
Untuk materi hafalan, sudah kami mangkulkan akan tetapi mas dylan belum begitu hafal</t>
  </si>
  <si>
    <t>February 27, 2025 2:04 am</t>
  </si>
  <si>
    <t>1. Bacaan surat Al Anbiya' ayat 82-90
2. Hafalan dalil 4 tali keimanan (mengagungkan dan mempersungguh)
Alhamdulillah hari ini ngajinya lancar, bacaan mas dylan juga bagus lancar, cuman di akhir2 sesi bacaan tadi dijumpai sedikit kesulitan 
Akan tetapi overall lancar
Untuk hafalan Alhamdulillah mas dylan sudah hafal kedua dalil nya</t>
  </si>
  <si>
    <t>February 27, 2025 2:34 am</t>
  </si>
  <si>
    <t>1. Bacaan surat Al Fath ayat 24-Al Hujurat ayat 4
2. Makna Al Qur'an surat Ali Imran ayat 23-29
Alhamdulillah pengajian hari ini berjalan dengan baik dan lancar,
Tami bacaannya Alhamdulillah lancar pak, tajweed juga sudah pas, akan tetapi masih dijumpai kesalahan harokat saat membaca
Dan untuk kegiatan makanya berjalan dengan lancar tami bisa memahami apa yg telah kami sampaikan</t>
  </si>
  <si>
    <t>February 27, 2025 2:38 am</t>
  </si>
  <si>
    <t>1. Bacaan surat Qaf ayat 16-45
2. Makna Al Qur'an surat Ali Imran ayat 38-45
3. Murojaah hafalan surat Al muthoffifin 
Note :
Alhamdulillah pengajian berjalan dengan baik dan lancar pak
Bacaan tami hari ini kurang begitu lancar, masih ada beberapa kesalahan  saat membaca dikarenakan memang pas baca surat yg pendek dan agak susah
Untuk makna Alhamdulillah tami bosa memahami tentang cerita nabi zakariya dan cerita tentang maryam
Untuk hafalan Alhamdulillah tami juga masih cukup bagus dan lancar, akan tetapi amal sholih dirumah diperbanyaj lg murojaahnya</t>
  </si>
  <si>
    <t>February 27, 2025 2:49 am</t>
  </si>
  <si>
    <t>1. Bacaan surat Ad Dzariyat ayat 1-30
2. Kefadholan puasa dan hal-hal yang membolehkan serta membatalkan puasa
Alhamdulillah pengajian tadinberjalan dengan baik dan lancar, mohon maaf ini ngajinya cuma bisa 1 jam karena tami ada class dan kebetulan saya masih agak repot setengah jam sebelumnya
Untuk bacaan tami Alhamdulillah baik lancar, tajweed juga bagus,tapi amal sholih di deres lagi Al Qur'an nya dirumah
Materi keilmuaan Alhamdulillah sudah kami sampaikan dengan jelas dan gamblang mengenai bab puasa dan juga beberapa hal ug berkaitan dg bulan romadhon, serta sudah diskusi juga dengan tami mengenai target2 selama bulan romadhon ini</t>
  </si>
  <si>
    <t>February 27, 2025 2:59 am</t>
  </si>
  <si>
    <t>Jourdan-CA</t>
  </si>
  <si>
    <t>1. Bacaan surat Al Kahfi ayat 46-53
2. Makna Al Qur'an surat Al Kahfi ayat 42-53
Alhamdulillah pengajian hari ini berjalan dengan baik,
Jourdan bisa memahami dan menerangkan kembali apa yg kami sampaikan dengan baik
Akan tetapi untuk bacaan jourdan masih sedikit kurang lancar ibu, mohon di arahkan untuk nderesnya dirumah
Dan ketertiban ngajinya ,(karena ngajinya cuma 1 minggu sekali)</t>
  </si>
  <si>
    <t>February 27, 2025 5:42 am</t>
  </si>
  <si>
    <t>1. Chester membaca Asmaul Husna 1-99
&gt; Alhamdulillah di baca semua sambil liat catatannya, kalo inget coba dikit2 tanpa baca
2. Murojaah Al fatiha An nas dan Al Kautsar 
3. Membaca tilawati 5 hal. 13
&gt; Masih perlu di ulangi lagi di pertemuan berikutnya 
4. Menulis Tata Krama Berpakaian bagi laki laki
&gt; Alhamdulillah sudah di tulis dengan bahasa nya sendiri dan sudah di kirim poto hasil tulisannya 
Moga2 Allah paring ilmu manfaat dan barokah amin</t>
  </si>
  <si>
    <t>February 27, 2025 5:50 am</t>
  </si>
  <si>
    <t>1. Kegiatan pembukaan : cerita tentang kan'an anak nabi Nuh AS dan nasehat berbuat baik dan Takdzim pada orang tua serta Nadeen bernyanyi sebelum berdoa
2. Membaca Al Qur'an Surat Al Baqarah 142-143
&gt; Alhamdulillah bacaannya bagus kalau ada yang keliru mau di perbaiki hingga benar
3. Murojaah Surat2
4. Review hafalan  doa baru
- doa berlindung dari sifat munafik (Alhamdulillah sudah hafal *90*)
- doa berlindung dari sifat pelit dan munafik (masih perlu di lancarin lagi)
Moga2 Allah paring manfaat dan barokah amin</t>
  </si>
  <si>
    <t>February 27, 2025 11:53 am</t>
  </si>
  <si>
    <t>Daily Doa
Doa raja istighfar
Doa minta ilmu yang bermanfaat 
Doa untuk kedua orang tua
Doa minta ilham yang baik
Doa pagi dan sore
Doa minta kesabaran
Doa masuk dan keluar rumah
Tilawati 3 halaman 26
&gt; Subhanallah,Abell lancar bacaannya. Next meeting lanjut halaman 27 yaa.
Review ikhfa haqiqi
&gt; Kali ini Abell cari tajwid ikhfa haqiqi di Tilawati 6, Alhamdulillah Abell bisa kasih jawaban yang bener.
Hafalan Surat
&gt; Sebelumnya Abell diminta hafalan,kok ternyata Abell baca di ipad nya😂😂. Akhirnya Abell baca 3× dan Alhamdulillah sudah lumayan lancar. 
Semoga ilmu yang didapat bisa bermanfaat dan barokah. Amiin</t>
  </si>
  <si>
    <t>February 27, 2025 12:01 pm</t>
  </si>
  <si>
    <t>Bacaan (-) 
*haid
Makna kitabbusholah hal (147-148) 
Isi hadist;
Ada seorang sahabat (abu darrin) yang memastikan bahwasanya apakah benar orang yang mengucapkan lafadz 'la illaha illallah' ketika akan mati itu akan masuk surga? Walaupun dia pernah berzina dan mencuri? Dia menanyakan hal itu sebanyak 3 kali, dan begitupula Nabi menjawab pertanyaan tersebut dengan jawaban 'iya' sebanyak 3 kali pun. Sampai-sampai nabi juga berucap, "bahkan bila kamu menanyakan hal yang sama sampai hidungmu gruwung, jawabannya akan tetap sama".
Namun disitu sahabat yang lain menambahi, yaitu Abi Abdillah. Dia berucap bahwasanya hadist ini berlaku untuk orang, yang mana sebelum matinya ketika dia masih didunia sudah pernah meminta taubat/ampunan kepada Allah serta menyesali perbuatannya. 
NB *abu Darrin menanyakan hal itu 3 kali, sebab dia tau bahwasanya kedua dosa itu (zina &amp; mencuri) memiliki hukum haq atau pertaubatannya sendiri. 
Alhamdulillah Fitri bisa mengerti maksud dari Hadist yang telah disampaikan.
19.Ketika Berbuka Puasa ☑️
20.Mohon Kesabaran☑️
21.Ketika Bersin☑️
22.Sujud Al-Qur’an☑️
23.Kumpulan Do’a Nabi Muhammad (dideres again) 
24.Ketika ada Petir☑️
25.Pengayoman (dideres again) 
26.Ketika Terkena Musibah☑️
27.Ketika Melihat Orang yg Terkena musibah☑️
Alhamdulillah almost sudah hafal semua, hanya saja jangan lupa sering dimurojaah agar hafalan doanya tidak lupa, dan bila ada doa yang bisa dipraktikkan maka supaya dipraktikkan. 
Semoga Allah paring ilmu yang manfaat dan barokah nggeh🌷🌸</t>
  </si>
  <si>
    <t>February 27, 2025 1:56 pm</t>
  </si>
  <si>
    <t>- Bacaan Surat Al A'rof 141-143
- Doa- Doa
Doa bangun tidur
Doa Masuk rumah
Doa berlindung dari syirik
&gt; doa berlindung dari syirik masih baca teks. Tapi alhamdulilah sudah lancar 
- Review 5 Bab
&gt; karena ini materi tentang paham jamaah, alhamdulilah Grazia sudah memahami isi dari 5 bab dengan baik
Hafalan Surat
- Al Kafirun s/d Al Maun
&gt; Grazia masih stuck belum hafal di al maun</t>
  </si>
  <si>
    <t>February 27, 2025 1:58 pm</t>
  </si>
  <si>
    <t>Bacaan QS Al-baqarah (2) : 49-53
Fitri sudah teliti bacanya, lebih diperbanyak nderesnya dan dipelajari lagi tajwid yang sudah pernah diajarkan yaa. Insyaallah time by time bisa improve bacaannya. 
Doa Asad (baru pengenalan) 
Ini salah satu doa penjagaan yang bisa Fitri baca sebelum tidur atau mungkin ketika merasa di dalam bahaya.
Makna kitabussholah 148-149
Alhamdulillah Fitri bisa memahami penjelasan dari makna hadist yang sudah disampaikan. Juga Fitri ikutan kesel sama salah satu sahabat yang terus-menerus menanyakan pertanyaan yang sama kepada nabi ahaha. But good, Beberapa pertanyaan tadi Fitri sampaikan (ex: why sahabat terus terusan nanya?, dll) . And the answer cause sahabat benar-benar mau memastikan pada hadist/cerita yang pernah dia dengar sebelumnya. 
Semoga Allah paring kepahaman dan paring ilmu yang manfaat dan barokah 💗✨</t>
  </si>
  <si>
    <t>February 27, 2025 2:09 pm</t>
  </si>
  <si>
    <t>- Bacaan surat al a'rof 145-147
&gt; Alhamdulillah,hari ini Grazia bacaannya bagus. Panjang pendeknya sudah lumayan. 
Asmaul Husna 1-25
&gt; seharusnya Grazia baca sampe 40,tapi maunya sampe 25. Alhamdulillah,lancar
- Etiquette of Visiting others
&gt; Disini ada 6 poin, insyaallah Grazia sudah paham semuanya. 
- Hafalan surat 
Surat Al Maun
Surat Al Fatihah
Surat Al Ikhlas
Surat Al Quraisy</t>
  </si>
  <si>
    <t>February 27, 2025 2:39 pm</t>
  </si>
  <si>
    <t>- Bacaan Tilawati 5 hal 27
(Alhamdulillah bacaan bagus dan bisa next halaman 28)
Semoga Allah paring lancar dan barokah</t>
  </si>
  <si>
    <t>February 27, 2025 3:00 pm</t>
  </si>
  <si>
    <t>A. Bacaan Tilawati 2 Halaman 14
• Hari ini khadijah sedikit kurang mood buat baca tilawati karena getting harder😅 Tadi langsung dialihkan nulis sambil baca pelan2 dan dijelaskan perbedaan harakat tpi kyaknya masih belum paham 100%. Semoga bisa cepat paham yaa Khadijah. Semangatttt🥰🥰
• Amalsholeh dibantu untuk memahamkan khadijah tentang harakat ya mbak😅
NB :
• Karena mungkin udah terlalu berat jadi khadijah mau selesai dulu ngaji nyaa. Tapi gapapa insyaallah next meeting belajar lagi yaaa🫶🏻🫶🏻</t>
  </si>
  <si>
    <t>February 27, 2025 3:06 pm</t>
  </si>
  <si>
    <t>A. Bacaan Ali Imron 122-140
• Awalnya saya suruh bacaan by record tpi zahra lupa buat record. Terus dia nanya apa harus diulang ? Tpi gak usah gapapa😇
B. Makna K. Nawafil 69-72
• Insyaallah Zahra bis memahami point2 yg disampaikan dari point yg ditulis zahra di bagian samping.</t>
  </si>
  <si>
    <t>February 27, 2025 4:41 pm</t>
  </si>
  <si>
    <t>Tilawati 6 page 31
&gt; masih perlu di deres lagi yaa
Asmaul Husna 1-75
&gt; Alhamdulillah, hari ini Dinda bisa menghafal sampai 75. Keren bgtt. 
Review 4 roda berputar 
&gt; Di pertemuan sebelumnya sudah pernah dijelasin soal 4 roda berputar. Dan sudah paham. Sekarang di review lagi,dan alhamdulilah Dinda bisa explain dengan jelas dan benar. Juga bisa kasih contohnya. Kerennn.
- Murajaah Surat
Al falaq
Al Maun
Al Kautsar
&gt; Dinda masih stuck di al maun. Tapi alhamdulilah,hari ini ada semangat menghafal.</t>
  </si>
  <si>
    <t>February 28, 2025 12:22 am</t>
  </si>
  <si>
    <t>1. Baca tilawati 5 hal 8
&gt; Alhamdulillah Gabriel bisa membaca dengan cukup baik namun masih perlu diulang
2. Menderes hafalan doa 2
3. PR
- Membaca Tilawati 5 hal 8
- Mempraktekan doa" yg sudah dihafal
Semoga Alloh paring kemudahan, kelancaran, kebarokahan dan ilmu yang bermanfaat,</t>
  </si>
  <si>
    <t>February 28, 2025 2:02 am</t>
  </si>
  <si>
    <t>Murojaah Al haqqoh 1-7
 2 days agi Irsan sudah lumayan hapal, hari ini pas di check Irsan masih agak2 lupa, sepertinya tidak di murojaah di rumah😅
Belajar tajwid (idghom bigunnah, idzhar halqi, idzhar safawi, idghom mimi, qolqolah, mad layyin, iqlab, ikhfa' hakiki) 
👉Irsan bingung katanya yg di ajarkan di pengajian dg yg di ajarkan di sekolah beda katanya. Tapi saya minta contohnya saya baru tau kalau yg di ajarkan di sekolah itu lebih simple. Misalnya idghom mimi, idghom bigunnah, idghom bilagunnah dari sekolah an  bilangnya cuma idghom, kemudian, ikhfa' hakiki dan ikhfa' safawi dari sekolah bilangnya cuma ikhfa'. Ini yg bikin Irsan bingung, tapi tidak perlu khawatir , kita belajar lagi pelan2, one by one. Kalau Irsannya sudah hafal huruf2 dan penyebab tajwidnya secara spesifik nanti insyaallah nggak akan bingung lagi sewaktu di sekolah
Pesan buat Irsan
-Amal sholih selama ramadhan tetap mengusahakan murojaah hafalannya. Karna kuncinya menjaga hafalan adalah murojaah. 
- Jangan lupa juga murojaah doa2 yg sdh pernah di ajarkan. Di baca saja tiap hari
- berusaha mengkatamkan al qur'annya karna Alhamdulillah Irsan sudah bisa membaca Al qur'an. 
Tetap semangat ya Irsan, semoga Alloh paring sukses  5 amalan ramadhannya ( sukses puasanya, baca qur'annya,shalat tarawihnya, zakat fitrahnya,lailatulqodarnya) aamiiin🤲🤲🤲</t>
  </si>
  <si>
    <t>February 28, 2025 7:01 am</t>
  </si>
  <si>
    <t>1. opening and some nasehat about ibadah, and syukur.
2. read tilawati 3 halaman about ثْ، حْ، خْ
she did it good, kalo bisa latihan baca, di ulang2 di luar wkt ngaji dengan Erma yaaa..
3. ngulang materi Bab Junub, kewajiban nya junub, kenapa harus Junub, and apa akibat nya kalo gak junub, cuz I asked her, last week ngaji dia mens, tapi setelah kaji bab Junub, Qalesya masih blm praktekin mandi Junub nya. mohon amsol di tanya and make it as concern ya tante and pak Fajar :)
4. hafalan
- al-Kautsar 
- al-Lahab
5. me-review bab whudu and sholat, especially bacaan solat nya, doa ifittah, sayang nya Qalesya lupa tentang doa ini. amal sholeh di tanyain and kalo bisa di ulang2 sebelum sholat aja, sekali baca nya setelah takbir pertama (the first rise hands)
6. doa by Qalesya
NB: amal sholeh bgt ya tante and pak Fajar, sholat nya setiap hari, 5x sehari, sayang kalau salah dan gak sesuai tuntunan.</t>
  </si>
  <si>
    <t>February 28, 2025 8:24 am</t>
  </si>
  <si>
    <t>1. opening, nasehat, syukur
2. manqul kitabu jannah wannar halaman 74-77, tentang ayat2 di Al-Qur'an yg jelasin tentang kondisi org2 di neraka (di baca dlu ayat nya)
3. review about 29 characters which are:
- 4 roda berputar dalam jamaah
- 6 noble habits
4. doa by me
NB: ada bbrp poin 29 character yang gak tau, dan bbrp yg lupa, semoga Kayla bisa praktek sesuai dalil</t>
  </si>
  <si>
    <t>February 28, 2025 9:09 am</t>
  </si>
  <si>
    <t>1. opening, we reminded ourselves about Allah, Allah's favors,  blessings and so and so.
2. manqul kitabu jannah wannar, halaman 77-80, and remind ourselves about doa for asking Jannah a lot, and get safe from hellfire.
3. doa by Kayla. 
NB: alhamdulillah ngaji nya lancar</t>
  </si>
  <si>
    <t>February 28, 2025 9:28 am</t>
  </si>
  <si>
    <t>1. Pembukaan: cerita perjuangan nabi Muhammad beribadah zaman dahulu dan perang Badr
2. Membaca Asmaul Husna 1-99
3. Membaca Tilawati 5 hal. 13 baris 1-4
&gt; Alhamdulillah sudah bagus dan boleh lanjut ke baris 5
4. Penjelasan Tata Krama berpakaian 
&gt; Alhamdulillah saya saksikan Chester bisa menyimak karena saat penjelasan sangat komunikatif, sampai2 ganti celana dan baju sendiri karena menurut nya tidak sesuai, masyaallah
(sebenernya saya nggak nyuruh ganti saat itu juga🫣) 
Mohon maaf penjelasan nya belum sampai selesai karena sudah di hubungi Generus lain untuk mulai ngaji dengan nya🙏
Moga2 Allah paring ilmunya manfaat dan barokah..amin</t>
  </si>
  <si>
    <t>February 28, 2025 9:37 am</t>
  </si>
  <si>
    <t>1. Kegiatan Pembukaan: cerita tentang Perjuangan Nabi Muhammad beribadah di zaman dulu dan perang Badr, Nadeen bernyanyi dan membaca doa2 sebelum belajar 
2. Membaca QS Al-Baqarah ayat 144-145
&gt; Alhamdulillah mau di baca berulang-ulang hingga benar
&gt; Note : perhatian bacaan mad thobi'i cukup panjang 1 Alif/ 2 ketuk saja, jangan terlalu kepanjangan 
3. Tajwid : mengenal hukum bacaan mim sukun ada 3
4. Murojaah Asmaul Husna 1-99
Moga2 Allah paring ilmu manfaat dan barokah ...amin</t>
  </si>
  <si>
    <t>February 28, 2025 11:10 am</t>
  </si>
  <si>
    <t>*BACAAN*
Q.S Al-Baqarah ayt. 55-57
*MAKNA*
Q.S Ad-Dahr ayt. 6-13</t>
  </si>
  <si>
    <t>February 28, 2025 11:12 am</t>
  </si>
  <si>
    <t>Bacaan
Baqarah ayt 43-48
Makna qur'an
Ad-Dahr ayt.1-5
PR bacaan
Baqarah ayt. 49-53</t>
  </si>
  <si>
    <t>February 28, 2025 11:18 am</t>
  </si>
  <si>
    <t>Tilawati 2 Hal 14
Q.S Al-Lahab ayt.3
1.Al-Fatihah
2.An-Nas 
3.Al-Falaq
4.Al-Ikhlas
5.Al-Lahab ayt.1-2
Mengenal 3 Prinsip Kerja Jama'ah</t>
  </si>
  <si>
    <t>February 28, 2025 11:19 am</t>
  </si>
  <si>
    <t>Tilawati 2 Hal 15 ( pengenalan ) baca 1 baris
Q.S Al-Lahab ayt.3
An-Nas 
asmaul husna 1-25, 26-30 pengenalan</t>
  </si>
  <si>
    <t>February 28, 2025 11:21 am</t>
  </si>
  <si>
    <t>February 28, 2025 11:22 am</t>
  </si>
  <si>
    <t>February 28, 2025 11:24 am</t>
  </si>
  <si>
    <t>Tilawati 2 Hal 15
1. Asmaul Husna no.1-25 – (26-30)</t>
  </si>
  <si>
    <t>February 28, 2025 11:26 am</t>
  </si>
  <si>
    <t>February 28, 2025 11:27 am</t>
  </si>
  <si>
    <t>Tilawati 2 Hal 15
Q.S Al-Lahab ayt.3
11. Masuk dak Keluar Rumah
12.Pagi dan Sore
Asmaul husna 1-25</t>
  </si>
  <si>
    <t>February 28, 2025 11:52 am</t>
  </si>
  <si>
    <t>Q.S Al-Imron ayt.155-157
1. Do'a Mohon Kesehatan
2. Q.S 'Adiyat ayt 7-8
Q.S 'Adiyat 1-6
1.Al-Fatihah
2.An-Nas 
3.Al-Falaq
4.Al-Ikhlas
5.Al-Lahab
6.An-Nashr
7.Al-Kafirun
8. Al-Kautsar
Latihan Pegon</t>
  </si>
  <si>
    <t>February 28, 2025 11:54 am</t>
  </si>
  <si>
    <t>Q.S Al-Imron ayt.158-161
1. Do'a Mohon Kesehatan 
2. Q.S 'Adiyat ayt 7-8
Asmaul Husna 1-45
2.Ketika Akan Tidur dan Bangun Tidur
3.Ketika Akan Makan dan Selesai Makan
4.Kebaikan Dunia dan Akhirat
5.Untuk Kedua Orang Tua
6.Masuk dan Keluar WC
7.Sebelum dan Sesudah Wudhu
8.Minum Susu
3 prinsip kerja jama'ah</t>
  </si>
  <si>
    <t>February 28, 2025 11:55 am</t>
  </si>
  <si>
    <t>Q.S Al-Imron ayt. 162-165 ( tanda tasjid rata2 di baca kependekan ) di kira2 bacanya 3 jari
1. Do'a Mohon Kesehatan 
2. Q.S 'Adiyat ayt 7-8
Q.S 'Adiyat 1-6
9.Al-Ma’un
10. Quraisy
11. Al-Fill
12. Al-Humazah 90 (panjang pendek kurang pas )
13. Al-‘Ashr
14. At-Takatsur 90 (panjang pendek kurang pas )
15. Al-Qari’ah 88 ( 2 ayat ke skip )
Tajwid ( Iqlab)</t>
  </si>
  <si>
    <t>February 28, 2025 11:56 am</t>
  </si>
  <si>
    <t>Q.S Al-Imron ayt. 170-173
1. Do'a Mohon Kesehatan  
2. Q.S 'Adiyat ayt 7-8
Q.S 'Adiyat 1-6
17. Masuk dan Keluar Masjid
18.Memakai Pakaian
19. Ketika Berbuka Puasa
20. Mohon Kesabaran
21. Ketika ada Petir
22. Setelah Adzan
tata krama ( ulil amri, guru, dan mubaligh-mubalighot ) ( ada 6 poin, baru tersampaikan 1-3)</t>
  </si>
  <si>
    <t>February 28, 2025 12:03 pm</t>
  </si>
  <si>
    <t>*BERDO'A SEBELUM MENGAJI*
*BACAAN*
Til.2 Hal. 15
*HAFALAN*
asmaul husna 1-25
doa pagi dan sore
surat Lahab 1-3
*KEILMUAN*
Menulis angka</t>
  </si>
  <si>
    <t>February 28, 2025 12:06 pm</t>
  </si>
  <si>
    <t>*BERDO'A SEBELUM MENGAJI*
*BACAAN*
Til.2 Hal. 15
*HAFALAN*
asmaul husna 1-25
surat Lahab 1-3
*KEILMUAN*
Tebak2 an do'a
mention 5 bab, 4 tali keimanan</t>
  </si>
  <si>
    <t>February 28, 2025 12:09 pm</t>
  </si>
  <si>
    <t>*BERDO'A SEBELUM MENGAJI*
*BACAAN*
Til.2 Hal. 16
*HAFALAN*
Al-Fatehah
An-Nas
Al-Falaq
Al-Ikhlas
surat Lahab 1-3</t>
  </si>
  <si>
    <t>February 28, 2025 12:11 pm</t>
  </si>
  <si>
    <t>*BERDO'A SEBELUM MENGAJI*
*BACAAN*
Til.2 Hal. 16
*HAFALAN*
asmaul husna 1-25
doa masuk rumah
surat Lahab 1-3
*KEILMUAN*
Mention 5 bab, 4 tali keimanan
menulis angka arab</t>
  </si>
  <si>
    <t>February 28, 2025 12:13 pm</t>
  </si>
  <si>
    <t>*BERDO'A SEBELUM MENGAJI*
*BACAAN*
Til.2 Hal. 16
*HAFALAN*
asmaul husna 1-25
doa masuk rumah
surat Lahab 1-3</t>
  </si>
  <si>
    <t>February 28, 2025 12:25 pm</t>
  </si>
  <si>
    <t>*BERDO'A SEBELUM MENGAJI*
*BACAAN*
Al-mron ayt. 191-194
*HAFALAN*
Surat2 pendek An-Nas - Al Fill
*KEILMUAN*
Tajwid (iqlab)</t>
  </si>
  <si>
    <t>February 28, 2025 12:27 pm</t>
  </si>
  <si>
    <t>*BERDO'A SEBELUM MENGAJI*
*BACAAN*
Al-mron ayt. 195-197
*HAFALAN*
Daily do'a usia 6-7 tahun
Al-'Adiyat
*KEILMUAN*
Lanjut menulis Hal yg membatalkan puasa</t>
  </si>
  <si>
    <t>February 28, 2025 12:30 pm</t>
  </si>
  <si>
    <t>*BERDO'A SEBELUM MENGAJI*
*BACAAN*
An-Nisa' ayt. 4-6
*HAFALAN*
2.Ketika Akan Tidur dan Bangun Tidur
3.Ketika Akan Makan dan Selesai Makan
4.Kebaikan Dunia dan Akhirat
5.Untuk Kedua Orang Tua
6.Masuk dan Keluar WC
7.Sebelum dan Sesudah Wudhu
8.Minum Susu
*KEILMUAN*
tajwid ( madtobi'i)</t>
  </si>
  <si>
    <t>February 28, 2025 12:32 pm</t>
  </si>
  <si>
    <t>IZIN CAPEK, HABIS TANDING BOLA KELELAHAN</t>
  </si>
  <si>
    <t>February 28, 2025 12:34 pm</t>
  </si>
  <si>
    <t>*BERDO'A SEBELUM MENGAJI*
*BACAAN*
An-Nisa' ayt. 7-10
*HAFALAN*
Surat At- Takatsur
Surat Al-Qoriah
Surat Al-'Adiyat
al-Humazah
al-ashr
al-fill
after adzan
mohon kesehatan
ketika ada angin kencang 3x
*KEILMUAN*
Hal yg tidak membatalkan puasa</t>
  </si>
  <si>
    <t>February 28, 2025 12:37 pm</t>
  </si>
  <si>
    <t>*BERDO'A SEBELUM MENGAJI*
*BACAAN*
An-Nisa' ayt. 1-3
*HAFALAN*
asmaul husna
al-adiyat
ketika bersin
mohon kesehatan
*KEILMUAN*
menulis do'a baru : Ketika ada angin kencang</t>
  </si>
  <si>
    <t>February 28, 2025 12:40 pm</t>
  </si>
  <si>
    <t>keluarga mbak raisa ada acara di luar</t>
  </si>
  <si>
    <t>February 28, 2025 12:41 pm</t>
  </si>
  <si>
    <t>February 28, 2025 12:50 pm</t>
  </si>
  <si>
    <t>February 28, 2025 12:51 pm</t>
  </si>
  <si>
    <t>SAKIT, periksa ke puskesmas</t>
  </si>
  <si>
    <t>February 28, 2025 12:53 pm</t>
  </si>
  <si>
    <t>Tilawati 2 Hal 15
Q.S Al-Lahab ayt.3
1.Al-Fatihah
2.An-Nas 
3.Al-Falaq
4.Al-Ikhlas
5.Al-Lahab ayt.1-2
mengenal Rukun Islam</t>
  </si>
  <si>
    <t>February 28, 2025 12:57 pm</t>
  </si>
  <si>
    <t>*BACAAN*
Q.S Al-Baqarah ayt. 38-43
*MAKNA*
Q.S Mursalat ayt. 21-30
*HAFALAN*
"1. Q.S At-Takatsur ayt. 1-4
2. Do'a Mohon Kesehatan"
"1. PR BAPAK IMAM NO.1-5
2. Dalil 5 BAB ( Mengaji, Mengamal, Membela, Sambung Jam'ah, Tho'at )"</t>
  </si>
  <si>
    <t>February 28, 2025 1:58 pm</t>
  </si>
  <si>
    <t>info dari mba putri
CH Mba Putri: اَلسَّلَامُ عَلَيْكُمْ وَرَحْمَةُ اللهِ وَبَرَكَاتُهُ
CH Mba Putri: im so sorry guys but we have to cancel ngaji right now
i am on the train on the way to work but the train hit a person
so mas singgih has to drop the kids off at dara's house to go to school and he has to come pick me up from where i am CH Mba Putri: جَزَاكَ اللهُ خَيْرًا</t>
  </si>
  <si>
    <t>February 28, 2025 2:46 pm</t>
  </si>
  <si>
    <t>1. bacaan surat al a'rof ayat 171-174
=&gt; alhamdulillah bacaan lancar, panjang pendek dan sudah 85% tartil makhrojnya
2. muroja'ah surat2
al ma'un (amalsholih muroja;ah lagi dirumah ya)
an nashr
al lahab
3. hafalan doa berlindung dari syirik
=&gt; alhamdulillah 85% hafal
4. hafalan doa berlindung dari siksa kubur 
=&gt; alhamdulillah hafal 90%
note: 
amalsholih hafalkan surat al ma'un dirumah yaa
*alhamdulillah pengajian berjalan dengan lancar
semoga alloh paring ilmu dan kefahaman yg barokah
aamiiin</t>
  </si>
  <si>
    <t>February 28, 2025 2:56 pm</t>
  </si>
  <si>
    <t>mohon izin sedang ada acara di kelompok dan desa</t>
  </si>
  <si>
    <t>February 28, 2025 2:57 pm</t>
  </si>
  <si>
    <t>1. bacaan tilawaty 1 hal.30 
=&gt; alhamdulillah cheryl bisa mengulang dan mengikuti bacaan dengan baik, dan bisa menebak huruf tilawaty dengan benar
2. muroja'ah surat2 pendek
al fatihah 90%
an nass 85%
al falaq 80%
=&gt; ayoo cheryl semangat muroja'ah dirumah 
3. doa2 harian
doa mau makan
doa sesudah makan
doa mau tidur
doa bangun tidur
doa pagi sore
doa untuk kedua orangtua
doa kebaikan dunia akhirot
*alhamdulillah pengajian berjalan dengan lancar
semoga alloh tetapkan hidayah kepada cheryl dan kefahaman yg barokah 
aamiiin</t>
  </si>
  <si>
    <t>February 28, 2025 3:01 pm</t>
  </si>
  <si>
    <t>1. bacaan tilawaty 5 hal.30 baris 5-8
=&gt; alhamdulillah bacaannya lancar, kirana mampu mengulang dan mengikuti bacaan dengan baik
2. muroja'ah surat al zalzalah 
=&gt; alhamdulillah 85% sudah hafal, amalsholih muroja'ah lagi dirumah yaa
3. hafalan doa2 
doa berlindung dari siksa kubur 85% hafal
doa berlindung dari syirik 85% hafal
4. asma'ulhusna 1-80
=&gt; 85% sudah hafal, amalsholih supaya membiasakan baca asma'ulhusna setelah sholat yaa
5. menulis 3 prinsip kerja jama'ah
6. menulis pegon baku
*alhamdulillah pengajian berjalan dengan lancar
semoga alloh paring ilmu dan kefahaman yg baarokah
aamiiin</t>
  </si>
  <si>
    <t>February 28, 2025 8:58 am</t>
  </si>
  <si>
    <t>1. Bacaan 
- QS Ad dzariyat ayat 31-60
2. Makna hadist kitabu shoum 
- page 68-72 
&gt; 82. Harus ada pemisah diantara sholat wajib dan sholat Sunnah, yaitu berdoa/berdzikir/ pindah tempat 
&gt; 83. Imam tidak boleh sholat Sunnah ditempat dia mengimami ( supaya pindah ) 
&gt; 84. Alloh mengampuni dosa dosanya seseorang yang telah lewat sebab dia berpuasa didalam bulan ramadhan dan mencari pada Lailatul qodar sebab keimanan dan ridho Alloh
&gt; 85. Supaya bersungguh sungguh didalam malam ganjil dalam 10 malam terakhir dibulan ramadhan 
&gt; 86. Semangat beramal didalam 10 malam yang akhir di bulan Ramadan 
Semoga alloh paring menjadi anak yang berbakti kepada kedua orang tua, sukses Dunia akhirot nya, cerdas, alim Dan faqih, mandiri, faham, dan kebarokahan ilmu yang bermanfaat, aamiin ya robbal alamin 🤲🤲🤲</t>
  </si>
  <si>
    <t>February 28, 2025 5:35 pm</t>
  </si>
  <si>
    <t>A. Bacaan Al baqarah 197-202
• Amalsholeh untuk banyak menderes yaaa biar makin lancar. But so far it’s good tpi need more focus in tajwid also.
• Doa setelah membaca al quran juga bisa dihafalkan
B. Murajaah
Doa pengayoman
Doa minta kesehatan
Doa mohon kesabaran
Kumpulan doa nabi muhammad
Doa berlindung dari siksa
• Amalsholeh untuk sering dibaca / dipraktekkan saat doa setelah sholat biar memudahkan untuk menghafal.
C. Makna K.Sholah halaman 90-93
• Alkhamdulillah menangkapannya nissa bagus, namun ketika nanti di lain hari ini ditanya soal makna dia sudah lupa🥲🥲
NOTE
• Semangat ngajinya semoga allah paring aman selamat kepahaman yg barokah</t>
  </si>
  <si>
    <t>February 28, 2025 5:38 pm</t>
  </si>
  <si>
    <t>makna k. jannah wannar b.indo hal. 45-46</t>
  </si>
  <si>
    <t>February 28, 2025 9:47 pm</t>
  </si>
  <si>
    <t>A. Bacaan An Nisa' 7-14
- At first dia kagok kyak ngeblank begitu. tapi lama2 bisa stabil.
- Ditambah saya baca ayat 15-19 biar zahra belajar nyimak.
B. Murajaah
Asmaul Husna 1-50
Doa minta ilham yang baik
Doa mencari ilmu yang bermanfaat
Doa untuk kedua orang tua
Doa kebaikan dunia dan akhirot
Doa minta ketetapan iman
Doa masuk dan keluar masjid 
Doa masuk dan keluar rumah
Doa mohon kesabaran
C. Makna K. Nawafil halaman 84-85</t>
  </si>
  <si>
    <t>March 1, 2025 10:12 pm</t>
  </si>
  <si>
    <t>Bacaan QS al-baqarah: 54-57
Alhamdulillah, lebih diperbanyak menderesnya ya
Baca doa Asad 
Alhamdulillah good, tetap memperhatikan berhentinya dan tanda bacanya ya
Makna K. Sholah hal. 149-150
Alhamdulillah yeayy, khatam! Jangan lupa apa yang sudah Fitri pelajari dan yang Fitri dapatkan dari hadist ini bisa bermanfaat dan barokah. 
Semoga Allah paring menjadi generus yang sukses menetapi 5 Bab, serta menjadi anak yang sholehah 💗</t>
  </si>
  <si>
    <t>March 1, 2025 10:15 pm</t>
  </si>
  <si>
    <t>Bacaan QS al-baqarah: 58-60
Okey alhamdulillah lumayan good, jangan lupa di deres next ayat. 
Makna K. Sholah hal. 1
Karena memasuki bulan Ramadhan, semoga apa yang Fitri pelajari dari hadist tentang puasa ini bisa menambah kefahaman Fitri tentang apa tujuan utama puasa itu. Alhamdulillah di hadist halaman pertama ini menjelaskan banyak sekali apa itu maksud puasa, dan apa bedanya praktik puasa di jaman umat terdahulu dan umat sekarang. 
Alhamdulillah bisa Fitri ikuti dengan baik, catatan tambahan pun Fitri tulis dengan rapi~! 
Semoga Allab paring ilmu yang manfaat dan barokah 💗</t>
  </si>
  <si>
    <t>March 2, 2025 1:35 am</t>
  </si>
  <si>
    <t>- Bacaan surat al a'rof 175-178
&gt; Masyaallah,bacaan Grazia hari ini bagus bangett,much better. Alhamdulillah. Bisa memperhatikan tajwid"nya dengan baik. 
Review 
- Doa-Doa
Doa mau makan 
Doa sesudah makan 
Doa bangun tidur 
Doa mau tidur 
Doa berpakaian 
Doa masuk dan keluar rumah
Doa berlindung dari syirik (90%)
Doa berlindung dari siksa kubur (70%)
Doa lailatul qodar (new)
Doa berbuka puasa
&gt; untuk doa lailatul qodar sudah dijelaskan kenapa harus doa itu, insyaallah Grazia paham dengan yg saya maksud. 
- Murajaah Surat
Al Ikhlas
Al Falaq 
An Nas 
Al Ashr 
Al Kautsar 
Al Fatihah
&gt; Alhamdulillah,semua lancarr.
Asmaul Husna 1-60
&gt; karena Grazia baru hafal sampai 50, jadi mulai 51-60 Grazia baca. Dan alhamdulillah sudah lancar,tinggal menghafal saja.
Semoga ilmu hari ini bisa bermanfaat dan barokah untuk Grazia. Aamiiin</t>
  </si>
  <si>
    <t>March 1, 2025 10:21 pm</t>
  </si>
  <si>
    <t>Bacaan QS al-anbiya : 36-40
Alhamdulillah good sudah teliti, supaya diperbanyak menderesnya ya. Apalagi sudah mau memasuki bulan Ramadhan maka supaya waktunya dimanfaatkan dengan sebaik mungkin untuk bisa mengkhatamkan Al-qurannya. 
Makna K. Sholah hal. 28-29
Alhamdulillah bisa diikuti dengan baik, walau tadinya Dylan ketiduran mungkin kecapean after school. Tapi bisa selesai dengan baik. 
Semoga Allah paring ilmu yang manfaat dan barokah.</t>
  </si>
  <si>
    <t>March 3, 2025 12:34 am</t>
  </si>
  <si>
    <t>1. BCM
- guess the word 
&gt; Kita bermain dengan materi gerakan dalam sholat beserta bacaanya, 
- guess the picture 
&gt; Describe and menceritakan kembali kisah nya nabi Nuh, 
Just for fun, supaya Dawud bisa refresh fun learning.,
Semoga alloh paring menjadi anak yang berbakti kepada kedua orang tua, sukses Dunia akhirot nya, cerdas, alim Dan faqih, mandiri, faham, dan kebarokahan ilmu yang bermanfaat, aamiin ya robbal alamin 🤲🤲🤲</t>
  </si>
  <si>
    <t>March 3, 2025 12:44 am</t>
  </si>
  <si>
    <t>1. Baca Tilawati 4 page 33 and 34 
&gt; She did well, can move to page 35
2. Asmaul Husna 1-50 
&gt; Berhenti di nomer 40, masih ada beberapa yang lupa, 
3. Doa doa 
- doa asking for health
- doa for patience 
Semoga alloh paring menjadi anak yang berbakti kepada kedua orang tua, sukses Dunia akhirot nya, cerdas, alim Dan faqih, mandiri, faham, dan kebarokahan ilmu yang bermanfaat, aamiin ya robbal alamin 🤲🤲🤲</t>
  </si>
  <si>
    <t xml:space="preserve">1. Tilawati 5 hal. 13 baris 5-8 
 &gt; Alhamdulillah bagus, boleh naik ke hal. 14
2. Review materi tata Krama berpakaian dengan quiz 
&gt; Alhamdulillah 100/100
3. Chester membaca Asmaul Husna 1-99 dan Review bacaan2 sholat
</t>
  </si>
  <si>
    <t xml:space="preserve">1. Asmaul Husna 1-99
&gt; pas di tanya baca catetan atau hafalan, kata chester yang 31-99 saya baca, nggak pa pa semoga karena sering di baca bisa hafal sampe 99, dan bisa di praktekkan dalam doanya
2. membaca tilawati 4 hal. 10 baris 1-2
&gt; chester sering keliru saat ada tanda waqof/ bulat tetep disuarakan vokal dari huruf tersebut padahal harusnya stop  tapi alhamdullah chester  mau membaca di ulang-ulang hingga benar, sehingga boleh lanjut ke baris 3
mohon maaf ngajinya faster hari ini karena mbak azki ada acara lain
PR
menghafalkan asmaul husna 1-99
</t>
  </si>
  <si>
    <t xml:space="preserve">murojaah doa materi  usia 7-8th
- review doa berlindung dari syirik 
&gt; masih perlu di hafalakan lagi
- tilawati 5 hal. 12 baris 5 -8
&gt; Alhamdulillahi mau di baca berulang-ulang kali hingga benar dan boleh naik ke hal. Berikutnya
</t>
  </si>
  <si>
    <t xml:space="preserve">1. Membaca QS Al-Baqarah ayat 113-115
&gt; Alhamdulillah Nadeen membaca Qur'an dengan baik, jika ada kekeliruan saat membaca bisa langsung diperbaiki👍
2. Murojaah surat ath Thoriq 1-13
&gt; Alhamdulillah bagus masih hafal
3. Tebak2an surat dan melanjutkan ayat
&gt; Alhamdulillah Nadeen bisa menjawab dengan benar semua tadi
4. Review : Doa berlindung dari sifat munafik 
&gt; Nadeen belum hafal dengan lancar sehingga tadi membaca catatan, nggak pa pa di baca terus semoga bisa di praktekkan dalam doanya sehari-hari 
5. Melanjutkan pengertian 4 Roda Berputar Nomor 2. Yang kuat membantu, yang lemah di bantu 
&gt; Dalam sesi ini Nadeen mulai terlihat kurang semangat, karena sempet laying down tapi pas di ingatkan untuk kembali ke kursi Alhamdulillah langsung balik ke kursi, saat diingatkan untuk memakai hijab kembali Alhamdulillah langsung di pakai, saat di suruh baca tetep mau baca 
Alhamdulillah meskipun banyak godaannya Nadeen berusaha tetap mengikuti sesi pengajian dengan baik
Bu azki senang sekali hari ini Nadeen mau berbagi cerita dan perasaan nya kenapa, bahkan menemukan solusinya dari masalah yang di hadapinya saat berdiskusi 
tapi sepertinya kalau di tulis disini takut kepanjangan... Hehehehe 
Moga2 Allah paring Nadeen dan anak2 jamaah lainnya bisa selalu semangat mengaji dan mendapat ilmu yang manfaat barokah..amin
</t>
  </si>
  <si>
    <t>March 3, 2025 9:54 pm</t>
  </si>
  <si>
    <t>Bacaan Al A'rof 179-182
&gt; masyaallah,meskipun Grazia baca sendiri,bacaannya udh semakin bagus. Alhamdulillah.
Hafalan 
- Surat Al maun (90%)
- Surat al falaq (100%)
- Doa berlindung dari syirik (80%)
- Doa berlindung dari siksa kubur (85%)
- Doa Lailatul qodar (baru) 
- Doa raja istighfar (65%)
Asmaul Husna 1-60
&gt; alhamdulilah,sudah nambah sampe 55, untuk 56-60 masih baca dikit" tapi lancar. 
note:
Grazia ada homework nulis huruf arab sambung. 
Semoga ilmu hari ini bisa bermanfaat dan barokah. Amiin</t>
  </si>
  <si>
    <t>March 3, 2025 10:22 pm</t>
  </si>
  <si>
    <t>untuk musyawaroh keluarga</t>
  </si>
  <si>
    <t>March 3, 2025 10:25 pm</t>
  </si>
  <si>
    <t>March 3, 2025 10:26 pm</t>
  </si>
  <si>
    <t>March 3, 2025 10:27 pm</t>
  </si>
  <si>
    <t>March 3, 2025 10:28 pm</t>
  </si>
  <si>
    <t>March 3, 2025 10:29 pm</t>
  </si>
  <si>
    <t>March 4, 2025 5:49 pm</t>
  </si>
  <si>
    <t>mohon izin ikut asrama online dan bersamaan anak yg sakit</t>
  </si>
  <si>
    <t>March 4, 2025 5:50 pm</t>
  </si>
  <si>
    <t>1. bacaan tilawati 5 hal.30 baris 1-4
=&gt; alhamdulillah lancar, kirana mampu mengikuti dan mengulang bacaan dengan baik
2. muroja'ah surat al zalzalah
=&gt; alhamdulillah 85% sudah hafal, amalsholih muroja'ah lagi di rumah supaya tambah hafal
3. hafalan doa berlindung dari siksa kubur
=&gt; alhamdulillah 85%n hafal, tinggal review lagi dirumah supaya tambah hafal dan lancar
4. doa penutup 
*alhamdulillah pengajian berjalan dengan lancar
semoga alloh paring ilmu yg bermanfaat dan barokah
aamiiiin</t>
  </si>
  <si>
    <t>March 4, 2025 5:54 pm</t>
  </si>
  <si>
    <t>Do'a Mohon Kesehatan  ( sudah bisa 85% tanpa reading )
Q.S 'Adiyat ( ayat 4 masih k skip, ayat 6-7 kadang salah )
9.Dzikir sesudah Sholat ( masih lupa urutannya )
10. Ketetapan Iman
11. Minta Ilmu yang Bermanfaat 1 (ilman)
12. Minta Ilmu yang Bermanfaat 2 (fa’ni)
13.Minta Ilham yang Baik (alhimni)
14. Nabi Musa (Robisrohli)
15.Masuk dan Keluar Rumah
16. Pagi dan Sore
17. Masuk dan Keluar Masjid
19. Ketika Berbuka Puasa
22. Setelah Adzan
Asmaul Husna 1-45</t>
  </si>
  <si>
    <t>March 4, 2025 5:55 pm</t>
  </si>
  <si>
    <t>Tilawati 2 hal 15
- Asmaul husna 1-25
- Surat Al-Lahab</t>
  </si>
  <si>
    <t>March 4, 2025 5:56 pm</t>
  </si>
  <si>
    <t>Bacaan Al-Imron ayt.198-200
- Asmaul Husna
- Surat Al-'Adiyat
- Do'a Mohon Kesehatan</t>
  </si>
  <si>
    <t>March 4, 2025 5:57 pm</t>
  </si>
  <si>
    <t>BERDO'A SEBELUM MENGAJI
BACAAN
Til.2 Hal. 15
HAFALAN
asmaul husna 1-25
doa masuk rumah
surat Lahab 1-3
KEILMUAN
Mention Rukun Islam</t>
  </si>
  <si>
    <t xml:space="preserve">● Materi:
PEMBUKAAN
BACAAN
&gt; Q.S Al-Baqarah ayt. 25-26
HAFALAN
1. Q.S At-Takatsur
2. Do'a Mohon Kesehatan
11. Al-Fill
12. Al-Humazah
13. Al-‘Ashr
14. Al-Qari’ah
15. Al-’Adiyat
16.  Al-Baqarah ayt. 1-5
KEILMUAN
Makna Q.S An-Naba' ayt. 19-30 
&gt; Menulis Tata Krama Bergaul dengan teman...
alkhamdulillah hafalan dan bacaannya lancar hari ini, dan saat makna fitri aktif bertanya.. proud of you fitri ( menandakan fitri ingin lebih memahami isi dalam ayat tersebut )
Semoga fitri menjadi anak yg sholikhah.. Amiinn..
</t>
  </si>
  <si>
    <t xml:space="preserve">Bacaan QS Al-Baqarah (2) : 38-41
&gt; Diperhatikan berhentinya ya~ kalau engga kuat nafasnya boleh dipotong lalu berhenti ambil nafas, baru dilanjut lagi. Jangan ambil nafas di tengah perjalanan ketika membaca okey~! 
Makna QS Al-Mursalat (77) : 41-selesai.
&gt; Alhamdulillah lancar, apa yang sudah dijelaskan bisa dimengerti, dan Fitri juga aktif menanyakan sesuatu hal yang sekiranya belum make sense buat dia. That's good! 
Disemangatkan terus ya mencari ilmunya, semoga Allah qodar menjadi generus yang bisa meneruskan perjuangan QHJ!!! ✊🏻💗
</t>
  </si>
  <si>
    <t>March 6, 2025 12:05 am</t>
  </si>
  <si>
    <t>Bacaan Surat Ar Rum ayat 33-41
&gt; Alhamdulillah,bacaan Dehan lancar
Hafalan Doa
- Doa minta kesehatan
- Doa minta surga
- Doa raja istighfar
- Doa berlindung dari amal jelek
&gt; Dehan banyak yang lupa. Amalsholih banyak dibaca,yaa Dehan.
Murajaah Surat
- Surat Al Qoriah
- Surat At Takatsur
- Surat Al humazah
- Surat Surat Al Adiyat
&gt; Sudah lumayan lancar
Asmaul Husna 1-75
Review 29 Karakter
- 3 Sukses
&gt; Dehan ngga inget sama sekali,jadi diulang lagi penjelasannya. Tapi karena Dehan sepertinya lagi capek,jadi belum bisa masuk ke materinya.
&gt; hari ini Dehan sepertinya cukup capek. Jadi makna hadits hari ini ditiadakan dulu. Takutnya kalo maksa nanti materi yang disampaikan ngga bisa dipahami dengan baik. Amalsholih tetep nderes ya Dehan.</t>
  </si>
  <si>
    <t>March 6, 2025 7:25 am</t>
  </si>
  <si>
    <t>Bacaan QS al-baqarah : 63-65
Alhamdulillah sudah lumayan meningkat bacaannya, tapi masih sering terdengar kaku. Sering dideres dirumah lagi yaa, jangan lupa untuk diperhatikan hukum tajwid serta panjang pendeknya. 
Makna K. Shoum hal. 1-2
Alhamdulillah banyak penjelasan tambahan yang bisa Fitri dapat dari hadist yang disampaikan hari ini. Fitri juga cepat menangkap maksud isi materi. 
Review surat;
Al-fatihah
An-naas
Al-falaq
Al-ikhlas
Al-lahab
An-nasr
Al-Kafirun
Alhamdulillah lancar. 
Semoga Allah paring ilmu yang manfaat dan barokah💖</t>
  </si>
  <si>
    <t>March 6, 2025 7:37 am</t>
  </si>
  <si>
    <t>Bacaan QS al-baqarah : 70-74
Diperbanyak menderesnya ketika dirumah nggeh, diusahakan di bulan Ramadhan ini bisa mengkhatamkan bacaan 1 al-quran. 
Jangan lupa dideres juga tajwid yang sudah pernah diajarkan. Tetap memperhatikan panjang pendek dan supaya teliti. 
Makna k. Shoum hal 2-3
Alhamdulillah bisa diikuti dengan baik. 
Review surat;
Al-kautsar
Al-maun
Al-quraisy
Al-fiil
Al-Humazah
Al-asr
Good alhamdulillah, but Fitri beberapa ada yang lupa bagian awalnya. Supaya tetap dideres lagi yaa. 
Al-zalzalah (New Hafalan) 
Jangan lupa dideres dan dihafalkan yaa. 
Doa mohon kesehatan
Amal sholeh Supaya dideres lagi
Semoga Allah paring manfaat dan barokah, serta kesemangatan di bulan Ramadhan tahun ini supaya lebih meningkat lagi 💖✨</t>
  </si>
  <si>
    <t>March 7, 2025 12:18 am</t>
  </si>
  <si>
    <t>1. Membaca Asmaul Husna 1-99
2. Review materi doa2 usia 6 tahun
3. Membahas tentang puasa
Alhamdulillah Chester bisa mengikuti pengajian dengan baik
Moga2 Allah paring manfaat dan barokah</t>
  </si>
  <si>
    <t>March 8, 2025 1:53 pm</t>
  </si>
  <si>
    <t>1. Bacaan 
- surat an Nisa ayat 27-37 
- saya baca dari ayat 38-44 
&gt; Supaya Zahra mendengar dan memperhatikan, saya kasih pertanyaan dadakan mengenai review tajwid nun sukun, mim sukun, untuk materi mad perlu diulang kembali, 
2. Doa Lailatul Qadar 
this prayer is about asking for forgiveness during Lailatul Qadar ( There is in the month of Ramadan). 
It is explained in surat al-qadr that lailatul qadar is a night of rank. 
Which is the night of Lailatul Qadar that has a lot of privileges. 
Allah revealed the Quran during the night of Lailatul Qadr. Allah sent down the Quran not directly as a whole from raufil Mahfudz but gradually for approximately 23 years, namely 22 years 2 months 22 days. 
The night of Lailatul Qadar is better than 1000 months.
1000 months is equal to 83 years. 
There are 4 servants from the Children of Israel who have never sinned or transgressed even for the blink of an eye for 80 years. It astonished the people of the prophet Muhammad but Allah sent down a night that was better than 1000 months, namely the night of Lailatul Qadr and it became good news for his people the prophet Muhammad, 
also the night of Lailatul qodar the angels and the angel Gabriel descended with the permission of Allah from all things. 
This means that Allah sends down the qodar of each creature for the next year, about our sustenance, and what we will experience, we are to ask for forgiveness a lot and pray to Allah, so that Allah replaces the bad qodar with good qodar. because it was decreed by Allah 50,000 years before the heavens and the earth were created. And what can change the qodar is prayer. Because we pray to change the qodar is part of the qodar. And the night of Lailatul qodar is among the last 10 nights in the month of Ramadan,
3. Makna hadist 
- nawafil pg 80-83 
&gt; Masih melanjutkan khutbah idul Fitri, 
Semoga alloh paring menjadi anak yang berbakti kepada kedua orang tua, sukses Dunia akhirot nya, cerdas, alim Dan faqih, mandiri, faham, dan kebarokahan ilmu yang bermanfaat, aamiin ya robbal alamin 🤲🤲🤲</t>
  </si>
  <si>
    <t>March 9, 2025 10:41 pm</t>
  </si>
  <si>
    <t>1. Mbak Azki membaca Asmaul Husna, chester menyimak
2. Chester mereview Doa Berlindung dari syirik
3. Membaca tilawati 5 hal. 14
&gt; Alhamdulillah Chester mau mengikuti dan mengulang bacaan sebanyak 1 halaman ini
&gt; Akan tetapi diperteman berikutnya masih perlu di ulangi supaya lebih lancar bacaannya 
Semoga Allah memberikan manfaat dan barokah...amin</t>
  </si>
  <si>
    <t>March 9, 2025 11:36 pm</t>
  </si>
  <si>
    <t>Bacaan
Tilawaty 4 page 35 (She did good, alhamdulillah 90℅ ) 
Tilawaty 4 page 36(the first 4 lines) 
Actually she can do but maybe because she is tired so she is kurang semangat😅
Report
The ngaji must be stopped, because jubilee is tired. So we haven't did murojaah doa and hafalan surat,also practice wudhu. It's okay Jubilee, tetap semangat 👍 see you in the next ngaji👋😊</t>
  </si>
  <si>
    <t>March 12, 2025 2:44 pm</t>
  </si>
  <si>
    <t>- Bacaan Surat Ar Rum 51-60
&gt; sepertinya karena Dehan belum nderes sebelumnya, jadi bacaannya hari ini kurang lancar. 
- Murajaah 
Doa: 
Doa pagi dan sore
Doa minta kesehatan
Doa untuk kedua orang tua
Doa minta ilham yang baik
Doa mencari ilmu
Doa raja istighfar
&gt; Banyak hafalan yang lupa awalannya. Amalsholih dibaca tiap hari yaa.
Surat: 
Surat At Takatsur
Surat Al Qoriah
Surat Al Adiyat
&gt; Sudah lumayan lancar. Good. Insyaallah akan lebih lancar kalo Dehan mau murajaah.
Praktek Solat dan Doanya
&gt; alhamdulilah,untuk doanya Dehan sudah bagus. Cuma di gerakan saja, untuk gerakan yg kurang tepat ada di takbir (mengangkat tangan masih sembarangan), meletakkan tangan saat berdiri ( belum melingkarkan jari di pergelangan tangan, jari telunjuk masih diluruskan), rukuk (belum 90°). Alhamdulillah untuk sujud dan duduk sudah bagus. 
Makna K. adab hal 14-16
&gt; Alhamdulillah,hari ini dapet 3 hadits yg pertama menjelaskan bahwa penganiayaan akan menjadikan kegelapan ketika di akhirat. yang kedua menjelaskan bahwa doanya orang yg dianiaya itu langsung dikabulkan allah. Terakhir tentang kesabaran yang merupakan hal terbaik yang didapatkan manusia. Dan juga mengajarkan untuk selalu merasa cukup atas pemberian Allah.
semoga ilmu hari ini bisa bermanfaat dan barokah untuk Dehan. Aamiin</t>
  </si>
  <si>
    <t>March 13, 2025 12:11 pm</t>
  </si>
  <si>
    <t>*BACAAN*
Q.S AL-Baqarah ayt.75-76
&gt; lebih d perhatikan lagi pada saat ada huruf yg berharokat   (  ّ  ) atau tasdid, itu di baca panjang, atau 3 harokat
*MAKNA*
Q.S Al-Qiyamah ayt.1-20
&gt; hari ini belum selesai explain, karena durasi ngajinya sudah selesai, insya Allah di lnjut besok yaa fitri
*NB*
Mohon di deres do'a yg terakhir d tulis kemarin, yautu Do'a Mohon Kesehatan
Semoga Allah paring barokah.
Amiinn..</t>
  </si>
  <si>
    <t>March 13, 2025 2:50 pm</t>
  </si>
  <si>
    <t>A. Bacaan Surat Ar Rum ayat 42-50
• Alkhamdulillah bacaannya lancar. Lanjut saya baca ayat 51-60 dan Dehan nyimak untuk menderes.
B. Makna K. Adab Hal. 12-13
• Alkhamdulillah Dehan bisa memahami dengan baik dan dibantu Pak Aji</t>
  </si>
  <si>
    <t>March 13, 2025 2:53 pm</t>
  </si>
  <si>
    <t>A. Bacaan surat Luqman ayat 1-19
• Hari ini kita membaca 2 halaman. Awalnya ditawarin mau apa nggk dan ternyata mau. Jadi lanjut. Cuma pas di second page nya agak kurang lancar sedikit nggantung bacany. But it’s okay.
• Amalsholeh untuk menderes lagi yaaa. At least one day one page apalagi ini bulan ramadhan.
B. Murajaah
Doa berbuka puasa
Doa pagi dan sore
Doa minta ilham yg baik
Doa mencari ilmu yg bermanfaat
Doa untuk kedua orang tua
Doa kebaikan dunia dan akhirot
Doa masuk dan keluar WC
Doa masuk dan keluar rumah
Doa masuk dan keluar masjid
Doa minta kesehatan
Doa Mohon kesabaran
Doa raja istighfar
Doa berlindung dari amal jelek
Doa minta surga
Doa pengayoman
Asmaul husna 1-80 (76-80 new)
C. Makna K.Adab 16-17
• 3 Hadist tentang “wala taghdob” dibantu sama pk aji dan Dehan bisa memahaminya.
• Bisa membaca hdist dan makna serta bisa menjelaskan</t>
  </si>
  <si>
    <t>March 15, 2025 2:49 pm</t>
  </si>
  <si>
    <t>1. bacaan al qur'an surat al a'rof ayat 196-200
alhamdulillah bacaannya lancar, amalsholih luangkan waktu untuk nderes dirumah yaa
2. muroja'ah surat2 pendek
surat al qodar 
surat al ma'un
an nashr
al kafirun
al lahab 
3. asma'ulhusna 1-70 (85% hafal)
4. review doa2
doa berbuka puasa
doa lailatul qodar
5. bermain game angka arab (created by mbak milla ^^)
alhamdulillah pengajian berjalan dengan lancar, grazia hari ini sangat semangat 
semoga setiap ngaji selalu semangat dan ceria ^^</t>
  </si>
  <si>
    <t>March 15, 2025 2:56 pm</t>
  </si>
  <si>
    <t>1. khataman surat al a'rof ayat 201-206
alhamdulillah grazia sudah mengkhatamkan surat al a'rof 
semoga semakin semangat baca al qur'an
2. tentang sujud al qur'an 
hari ini, kali pertama grazia dapet ayat sujud al qur'an
alhamdulillah bisa mempraktekan dengan baik.
mohon maaf pengajian kurang kondusif karna sinyal sya gangguan, telponnya sering terputus
sehingga ngajinya harus di akhiri.
semoga alloh paring ilmu dan kefahaman yg barokah
aamiiin</t>
  </si>
  <si>
    <t>March 15, 2025 3:04 pm</t>
  </si>
  <si>
    <t>1. bacaan surat al anfal ayat 1-8
alhamdulillah surat yg baru ini grazia sangat semangat, bacaannya lancar, makhrojnya sudah tepat. 
2. penjelasan tentang sujud alqur'an
alhamdulillah dan insya alloh grazia sudah faham kenapa harus menghafal dan melakukan sujud al qur'an
3. pengecekan hafalan materi ALIM usia 6th
alhamdulillah secara keseluruhan grazia sudah menguasai materinya dan mendapat skor sempurna.
*alhamdulillah pengajian berjalan dengan lancar
semoga alloh paring kefahaman yg barokah
aamiiin</t>
  </si>
  <si>
    <t>March 15, 2025 3:14 pm</t>
  </si>
  <si>
    <t>kecapean habis les bahasa inggris</t>
  </si>
  <si>
    <t>March 15, 2025 3:15 pm</t>
  </si>
  <si>
    <t>mohon izin sya harus anter suami ke tempat kerja</t>
  </si>
  <si>
    <t>March 15, 2025 3:16 pm</t>
  </si>
  <si>
    <t>materi hari ini adalah memberi pemahaman manfaat doa2 harian, menjelaskan kenapa harus baca doa2 sebelum dan sesudah melakukan aktifitas.
materi yg di sampaikan adalah materi usia 6th
1. doa mau makan dan sesudah makan
2. doa akan dan bagun tidur
3. doa masuk dan keluar kamar mandi
4. doa untuk kedua orangtua
5. doa pagi sore
6. doa kebaikan dunia akhirot
note: 
amalsholih hafalkan doa2 yg sudah di mangkulkan yaa
alhamdulillah pengajian berjalan dengan lancar
semoga cheryl tambah semangat ngajinya ^^</t>
  </si>
  <si>
    <t>1. Bacaan Tilawati 4 Hal 1 
2. Review surat an Nashr 
3. Review doa berbuka puasa ( X ) 
4. Asmaul Husna 1-50 
Report: 
&gt; Alhamdulillah jubilee bisa mengikuti pengajian dengan baik, dan tadi juga sudah mulai akrab dengan mba Sofia
&gt; For bacaan jubilee can next page ( page 2 ) 
&gt; For surat an Nashr masih perlu dideres kembali, supaya tidak hilang hafalannya, 
&gt; Asmaul Husna Alhamdulillah dia bisa hafal baik sampai nomer 40, tapi untuk nomer 41 - 50 perlu diulang kembali, 
&gt; Diawal pengajian sempat merasa capek dan mengantuk, but hilang ketika melihat beberapa foto kegiatan ketika puasa di US, dan jubilee menghabiskan sisa waktu pengajiannya dengan menggambar, mungkin karna sudah lama tidak mengaji jadi agak canggung
Semoga alloh paring menjadi anak yang berbakti kepada kedua orang tua, sukses Dunia akhirot nya, cerdas, alim Dan faqih, mandiri, faham, dan kebarokahan ilmu yang bermanfaat, aamiin ya robbal alamin 🤲🤲🤲</t>
  </si>
  <si>
    <t>BERDO'A SEBELUM MENGAJI
BACAAN
Til.2 Hal 16
HAFALAN
Asmaul husna 1-25
Doa masuk rumah
Mention 5 bab dan 4 tali keimanan
Semoga Allah paring barokah.. Amiin.. 🤲🏻</t>
  </si>
  <si>
    <t>BERDO'A SEBELUM MENGAJI
BACAAN
Til.2 Hal 16
HAFALAN
Asmaul husna 1-25
Q.S An nas
Semoga Allah paring barokah.. Amiin.. 🤲🏻</t>
  </si>
  <si>
    <t>BERDO'A SEBELUM MENGAJI
BACAAN
Til.2 Hal 16
HAFALAN
Asmaul husna 1-25
Q.S Al Falaq
Semoga Allah paring barokah.. Amiin.. 🤲🏻</t>
  </si>
  <si>
    <t>BERDO'A SEBELUM MENGAJI
BACAAN
Til.2 Hal 17 (Alkhamdulillah halaman 16 sudah lancar, hari ini naik halaman 17 )
HAFALAN
Asmaul husna 1-25
Semoga Allah paring barokah.. Amiin.. 🤲🏻</t>
  </si>
  <si>
    <t>BERDO'A SEBELUM MENGAJI
BACAAN
Til.2 Hal 17
HAFALAN
Asmaul husna 1-25
Doa kedua orang tua
Doa kebaikan dunia dan akhirot
Doa masuk dan keluar kamar mandi
Semoga Allah paring barokah.. Amiin.. 🤲🏻</t>
  </si>
  <si>
    <t>BERDO'A SEBELUM MENGAJI
BACAAN
Til.2 Hal 17
HAFALAN
Q.S Al Lahab
Semoga Allah paring barokah.. Amiin.. 🤲🏻</t>
  </si>
  <si>
    <t>BERDO'A SEBELUM MENGAJI
BACAAN
Til.2 Hal 17
Semoga Allah paring barokah.. Amiin.. 🤲🏻</t>
  </si>
  <si>
    <t>BERDO'A SEBELUM MENGAJI
BACAAN
Q.S  An-Nisa' ayt.13-14
HAFALAN
Perkenalan surat Al Zalzalah
Surat al ashr
Surat at takatsur
Surat al qoriah
Surat al adiyat
Semoga Allah paring barokah.. Amiin.. 🤲🏻</t>
  </si>
  <si>
    <t>BERDO'A SEBELUM MENGAJI
BACAAN
Q.S  An-Nisa' ayt.15-17
HAFALAN
Surat Al Maun
Surat Al Fill
Surat Al Humazah
Surat At Takatsur
Surat Al Qoriah
Surat Al Adiyat
Semoga Allah paring barokah.. Amiin.. 🤲🏻</t>
  </si>
  <si>
    <t>BERDO'A SEBELUM MENGAJI
BACAAN
Q.S  An-Nisa' ayt.18-19
HAFALAN
Asmaul husna 1-50
Dzikir after sholat
Doa angin kencang
Do'a Mohon Kesehatan
Mention 29 karakter
Semoga Allah paring barokah.. Amiin.. 🤲🏻</t>
  </si>
  <si>
    <t>BERDO'A SEBELUM MENGAJI
BACAAN
Q.S  An-Nisa' ayt.20-22
HAFALAN
Doa setelah adzan
Doa masuk dan keluar rumah
Doa kedua orang tua
Do'a Mohon Kesehatan
Q.S Al Zalzalah
Semoga Allah paring barokah.. Amiin.. 🤲🏻</t>
  </si>
  <si>
    <t>BERDO'A SEBELUM MENGAJI
BACAAN
Q.S  An-Nisa' ayt.23
HAFALAN
Doa masuk dan keluar masjid
Q.S Al 'Adiyat
Q.S Al Zalzalah
Do'a Mohon Kesehatan
Semoga Allah paring barokah.. Amiin.. 🤲🏻</t>
  </si>
  <si>
    <t>BERDO'A SEBELUM MENGAJI
BACAAN
Q.S  An-Nisa' ayt.24
HAFALAN
Asmaul husna 1-50
Doa setelah adzan
Mention nama2 nabi dan rosul
Semoga Allah paring barokah.. Amiin.. 🤲🏻</t>
  </si>
  <si>
    <t>BERDO'A SEBELUM MENGAJI
BACAAN
Q.S  An-Nisa' ayt.11
HAFALAN
Asmaul husna 1-50
Doa kesabaran
Doa angin kencang
Semoga Allah paring barokah.. Amiin.. 🤲🏻</t>
  </si>
  <si>
    <t>IZIN ADA JADWAL SEPAK BOLA</t>
  </si>
  <si>
    <t>BIASANYA NGAJINYA JAM 8 PAGI, TAPI MB RAISA BARU KASIH KABAR JIKA JAMNYA AMERIKA SUDAH BERUBAH, JADI MBAK RAISA MINTA NGAJINYA DI MAJUKAN JAM 5.30 PAGI, TAPI KEBETULAN SAYA SEDANG TIDAK PEGANG HP, BARU PEGANG HP JAM 7, DAN DI SANA SUDAH WAKTU BERBUKA</t>
  </si>
  <si>
    <t>BACAAN
Q.S AL-Baqarah ayt.77-80
&gt; Mohon lebih sering menderes ya fitri, minimal sehari 3 ayat, dan mohon perhatika panjang pendeknyaaa seperti ghunnah musyaddah, itu oanjangnya 3 ketukan
MAKNA
Q.S Al-Qiyamah ayt.21-40
&gt; alkhamdulillah dalam sesi makna tidak ada kendala hari ini
NB
Mohon di deres do'a yg terakhir d tulis kemarin, yautu Do'a Mohon Kesehatan
Semoga Allah paring barokah.
Amiinn..</t>
  </si>
  <si>
    <t>BACAAN
Q.S AL-Baqarah ayt.61-65
&gt; Alkhamdulillah bacaan lumayan lancar hri ini, untuk pemberhentian di tengah ayat supaya berhenti di tanda yg pas, dan jika nafas tidak kuat dan fitri bingung mulai dr mana mulai hya bisa tbya k mb rika
MAKNA
Al Khadist K.Shoum Hal 3
&gt; untuk pembahasan tentang puasa hari ini lumayan panjang, Fitri sangat aktif bertanya, bagaimana jika mokel puasa di tengah hari tp sebenarnya dy mampu menyelesaikan sampai batas adzan maghrib, dan bagaimana cara membayar utang puasa jika ada kendala kendala lain
Semoga Allah paring barokah.
Amiinn..</t>
  </si>
  <si>
    <t>A. Bacaan tilawati 2 hal. 15 
Khadijah minta buat repeat after mba nedha. 
B. Asmaul husna 1-20
Alhamdulillah lumayan sedikit2 ada yang Khadijah sebutkan tanpa merepeat. 
C. Doa-doa sholat
Alhamdulillah good, sebagian besar doanya sudah hafal. 
Semoga Allah paring ilmu yang manfaat dan barokah.</t>
  </si>
  <si>
    <t>A. Bacaan Halaman 10 (while menulis)
Khadijah sepertinya merasa bosen karena it’s going to be harder. Jadi diotak atik gimana biar ga bosen tpi bisa tetep belajar.
B. Murajaah surat al fatihah s/d al ikhlas</t>
  </si>
  <si>
    <t>A. Tilawati 2 hal. 16
Alhamdulillah Khadijah membaca sendiri. 
B. Pengenalan puasa dan doa puasa. 
Alhamdulillah Khadijah tau ketika ditanya tentang puasa, kata Khadijah puasa itu ga boleh makan dan minum. Tapi ketika Khadijah ditanya apa Khadijah puasa, gamau jawab. Dikiranya mau marahin Khadijah karena ternyata anaknya ga puasa 😅. 
Semoga Allah paring ilmu yang manfaat dan barokah</t>
  </si>
  <si>
    <t>Bacaan tilawati 2 halaman 15
Murajaah semua doa dan asmaul husna 1-20
Tepuk 5 bab</t>
  </si>
  <si>
    <t>Bacaan surat An Nisa 38-44
Makna K. Nawafil halaman 89-91</t>
  </si>
  <si>
    <t>A. Bacaan An Nisa 38-51
B. Murajaah
Asmaul Husna 1-45
Doa masuk dan keluar rumah
Doa masuk dan keluar masjid
Doa berpakaian
Doa berbuka puasa
Doa lailatul Qodr
Doa minta ilham yg baik
Doa mencari ilmu yg bermanfaat
Doa pagi dan sore
C. Makna K. Nawafil halaman 91-93</t>
  </si>
  <si>
    <t>A. Bacaan surat Luqman ayat 20-
• Amalsholeh untuk menderes lagi yaaa. At least one day one page apalagi ini bulan ramadhan.
B. Murajaah
Doa berbuka puasa
Doa pagi dan sore
Doa minta ilham yg baik
Doa mencari ilmu yg bermanfaat
Doa untuk kedua orang tua
Doa kebaikan dunia dan akhirot
Doa masuk dan keluar WC
Doa masuk dan keluar rumah
Doa masuk dan keluar masjid
Doa minta kesehatan
Doa Mohon kesabaran
Doa raja istighfar
Doa berlindung dari amal jelek
Doa minta surga
Doa pengayoman
Asmaul husna 1-80 (76-80 new)
C. Makna K.Adab 17-18</t>
  </si>
  <si>
    <t>Tilawati 2 hal. 15
Khadijah said today gamau baca tilawati, Tapi udah siap buat menulis. So ya, saya perintah khadijah untuk menulis apa yang saya tulis kemudian saya tanyakan tulisan tersebut. Alhamdulillah good, tetapi untuk tanda baca dhomah mungkin harus lebih ditekankan lagi. Karena khadijah masih kelupaan. 
Asmaul husna 1-20
Wktu ditanya apa masih ingat asmaul husna, jawaban khadijah no. So ya she repeat after me, Alhamdulillah good. 
Doa masuk rumah
Khadijah bilang dia gatau doanya, tapi alhamdulillah anaknya mau merepeat dan ketika ditanya kapan doa ini dibaca? Khadijah bisa menjawabnya. 
Praktek wudhu
-
Good for 1st day ngaji, after Mubarok. Semoga Allah paring ilmu yang manfaat dan barokah💗✨</t>
  </si>
  <si>
    <t>Bacaan QS. Al-baqarah : 84-85
Alhamdulillah bacaan Fitri sudah lumayan dari sebelumnya. Dan juga Fitri bisa mengoreksi sendiri bacaannya ketika keliru. Semangat terus menderesnya! Dan juga lebih teliti lagi panjang pendeknya. 
Makna Kittabul Adab hal. 1
Alhamdulillah bisa diikuti dengan baik, berberapa pertanyaan juga Fitri sampaikan dan bisa memahami jawabannya dengan baik. 
Hafalan [Al-Zalzalah]
Amal sholeh dibaca dan dihafalkan ketika di rumah ya. 
Surat pendek;
•al-adiyat (blm hafal)
•al-qoriah
•at-takatsur
Tetap dideres dirumah ya. Untuk yang belum hafal mungkin bisa Fitri hafalkan. Dan sedikit saran, mungkin kalau mau mengagalkan bisa sambil mendengarkan bacaan dari aplikasi al-quran ataupun dari YouTube. 
Semoga Allah paring ilmu yang manfaat dan barokah ✨</t>
  </si>
  <si>
    <t>1. Baca tilawati 5 hal 8
&gt; Alhamdulillah Gabriel bisa membaca dengan sangat baik dan lanjut ke hal 9
2. Menderes hafalan doa doa
3. Menulis Doa masuk rumah
4. PR
- Membaca Tilawati 5 hal 8
- Menghafal doa masuk rumah
Semoga Alloh paring kemudahan, kelancaran, kebarokahan dan ilmu yang bermanfaat,</t>
  </si>
  <si>
    <t>&gt; tadi perkenalan dulu dg mbak nedhaa, besok2 ngajinya dg mbak nedha yaaa mas khairyyy...
*BERDO'A BEFORE NGAJI*
- mencari ilmu 1
- minta ilham yg baik
- nabi yunus
*BACAAN*
Tilawati 2 Hal. 17
&gt; besok sebelum mulai ngaji, amal sholih d deres dulu mas kairy, biar pas ngaji semakin lancar 
*HAFALAN*
Asmaul husna 1-25
&gt; kemarin no.21-25 sempat hafal, tp mungkin krn lama libur jadi lupaa, semangat menghafalkannyaa...
Semoga Allah paring manfaat dan barokah...
Amiin</t>
  </si>
  <si>
    <t>• Bacaan tilawaty 3 Hal 25
• Menghafal tajwid 5Bab dan mencari tajwid
• Mangkulan Alquran Al Mulk 6-10
• Murojaah surat Albayyinah - Al ghariyah
Mugo2Allah paring aman selamat lancar barokah, Allah paring ilmu yang bayak bermanfaat dan barokah  Aamiin</t>
  </si>
  <si>
    <t>• Bacaan tilawaty 3 hal 25
• Menghafal tajwid 5Bab dan mencari tajwid
• Mengahafal doa masuk rumah dan keluar rumah
• Murojaah surat Albayyinah - Al ghariyah
Mugo2Allah paring aman selamat lancar barokah, Allah paring ilmu yang bayak bermanfaat dan barokah</t>
  </si>
  <si>
    <t>• Bacaan tilawaty 3 hal 25
• Menghafal Surat An-Nass s.d Al Qoriah
• Mengahafal doa masuk rumah dan keluar rumah
• Menulis pegon
Mugo2Allah paring aman selamat lancar barokah, Allah paring ilmu yang bayak bermanfaat dan barokah</t>
  </si>
  <si>
    <t>• Bacaan tilawaty 3 hal 26
• Menghafal Surat An-Nass s.d Al Qoriah
• Mengahafal doa masuk rumah dan keluar rumah
• Tajwid idhar halqi mencari dan menghafal
Mugo2Allah paring aman selamat lancar barokah, Allah paring ilmu yang bayak bermanfaat dan barokah
Aamiin</t>
  </si>
  <si>
    <t>• Bacaan tilawaty 3 hal 26
• Menghafal Surat An-Nass s.d Al Qoriah
• Mengahafal doa masuk rumah dan keluar rumah
• Menghafal Dalil mengaji 1
Mugo2Allah paring aman selamat lancar barokah, Allah paring ilmu yang bayak bermanfaat dan barokah
Aamiin</t>
  </si>
  <si>
    <t>• Bacaan surat Al Hijr 46-50
• Menghafal tajwid nun mati dan mencari tajwid
• Menghafal dalil 5 Bab
• Murojaah surat Albayyinah - Al ghariyah
Mugo2Allah paring aman selamat lancar barokah, Allah paring ilmu yang bayak bermanfaat dan barokah  Aamiin</t>
  </si>
  <si>
    <t>Alhamdulillah grazia bisa mengikuti pengajian dengan baik. Hanya saja kendala koneksi sehingga suaranya putus-putus. Saat mulai pengajian grazia story telling + murajaah. Grazia membawakan ceritanya dengan sangat baik dan ada beberapa surat yang dilupa seperti surat alkafirun, mungkin bisa didereskan lagi agar lebih hapal. Kemuadian sesi bacaan grazia membaca surat attaubah 41-47. Alhamdulillah bacaannya cukup baik. Namun harus tetap didereskan lagi bersama orang tua. 
Insyaallah cukup. Semoga Allah paring grazia lancar barokah.</t>
  </si>
  <si>
    <t>• Review hafalan paket 6 tahun (point23)
• Membaca doa-doa 
     • Asmaul khusna
     • Pagi Sore (versi banyak)
     • PR 13
     • Doa Asad
Mugo2Allah paring aman selamat lancar barokah, Allah paring ilmu yang bayak bermanfaat dan barokah  Aamiin</t>
  </si>
  <si>
    <t>Review Hafalan
- Asmaul Husna 1-40
&gt; karena Abell bilang kalo udh lama ga ngaji, jadi hafalannya agak lupa. Jadinya Abell baca catatannya. Padahal sepertinya Abell masih inget🤣
- Murojaah Surat 
Al ikhlas
Al Falaq
An Nas
An Nashr
Al fiil 
Al Ashr
Al Kautsar
&gt; alhamdulilah, Abell masih lumayan hafal surat"nya, meskipun ada beberapa yang lupa, tapi masih hafal. Good
- Doa-Doa
Pagi dan sore
Mencari ilmu 
Minta ilham yang baik
Keluar dan masuk rumah
Kebaikan dunia dan akhirat
Untuk kedua orang tua
Raja istighfar 
Ketetapan iman
&gt; Abell sudah hafal semua doanya, tinggal diperlancar lagi yaa, dipraktekkan di daily lifenya</t>
  </si>
  <si>
    <t>Alhamdulillah hari ini jubilee bisa mengikuti kegiatan dengan baik. Dengan perantara menggambar bisa mengenal tentang isi rukun iman apa saja. Dan jubilee sangat senang bisa menggambar 6 macam gambar dari rukun iman. Selebihnya bisa dikenalkan lebih dalam lagi tentang rukun iman urutannya bagaimana agar bisa lebih dan hapal. Semoga jubilee bisa menjadi anak yang solihah selalu semangat menambah ilmunya.</t>
  </si>
  <si>
    <t>Alhamdulillah hari ini cheryl bersemangat mengajinya. Dalam bacaannya seharusnya tilawati satu tapi cheryl meminta tilawati 2. Akhirnya saya tuntun dalam membacanya dan mengenalkan tentang fathah dan kasrah. Perlu pendalaman lagi agar tau tanda baca. Lalu cheryl murajaah hapalan doa dan suratnya, tapi harus dituntun lagi agar mengingat kelanjutan kalimatnya. Dan disela-sela doa cheryl bisa menjelaskan mengapa harus doa masuk dan keluar dari kamar mandi dengan baik. Setelah itu Cheryl belajar tentang doa-doa dalam solat dari iftitah sampai sujud. Sebelum itu cheryl diajari tentang nama-nama solat dari subuh sampai isya'. Waktu masih tersisa kita gunakan untuk sharing-sharing.
Semoga Cheryl bisa menjadi anak yang solihah selalu semangat dalam mengajinya.</t>
  </si>
  <si>
    <t>Penilaian Materi usia 6&amp;7</t>
  </si>
  <si>
    <t>Penilaian materi usia 7,8,9 tahun</t>
  </si>
  <si>
    <t>1. Membaca doa sebelum belajar (sambil review doa berlindung dari syirik)
&gt; alhamdulillah good
2. Membaca Asmaul Husna 1-99
&gt; alhamdulillah chester mau membaca asmau husna 1-99, tinggal amal solih di hafalkan lagi
3. Membaca Tilawati 5 hal. 14 baris 1-3
&gt; diulangi lagi di pertemuan berikutnya ya, supaya lebih lancar lagi
4. Diskusi untuk refleksi setelah puasa ramadhan</t>
  </si>
  <si>
    <t>1. Membaca QS. Al- Baqoroh 150-155
&gt; alhamdulillah sudah bagus bacaannya hari ini, kalau ada yang salah langsung di benarkan sendiri
2. Murojaah doa 1 :
Doa sebelum tidur 100
D. before sleeping 100
D. bangun tidur 100
D. Before &amp; After eating 100
D. masuk&amp;keluar the bathroom 100
Doa dzikir setelah sholat 100
Doa to keep our iman 90
4. Menulis doa minta ketetapan iman
&gt; sebenernya nadeen sudah hafal 90% tapi menurutnya dia sering lupa karena tidak ada tulisannya, jadi hari ini nulis doanya
5.Diskusi dan Refleksi setelah puasa
&gt; alhamdulillah nadeen mau berbagi cerita :) meskipun katanya scared kalau nulis di papan diskusi online tapi nadeen mau nulis di bukunya sendiri ; semoga Allah memberikan hikmah dan terus menambahkan kefahaman agamanya amin</t>
  </si>
  <si>
    <t>Tilawati halaman 29
&gt; Abell belum lancar, ada  panjang pendek yang kurang tepat, jadi insyaallah next meeting masih di halaman 29 yaa
Murajaah
- Surat Pendek
Al fiil 
Al Maun
Al Humazah
Al ashr
Al quraisy
- Doa
Pagi dan sore
Raja istighfar
Untuk kedua orang tua
Minta ilham yang baik
Mencari ilmu yang bermanfaat 
Masuk rumah
Masuk dan keluar WC
Pengenalan 5 Bab
&gt; Meskipun sudah pernah disampaikan sebelumnya, tapi Abell masih lupa. Jadi diulang lagi, dengan menyebutkan poin"nya saja. 
Semoga Allah paring manfaat dan barokah. Aamiin</t>
  </si>
  <si>
    <t>Tilawati 2 hal. 5
Khadijah sekarang lagu semangat buat nulis, soo ya praktek membacanya ditulis dahulu lalu dilafalkan. Karena kalau langsung baca dari tilawati khadijah say no!. Tapi alhamdulillah khadijah udah mengerti dengan tanda baca dhomah. 
Review daily doa;
Doa kedua orang tua
Doa kebaikan dunia dan akhirat
Doa minta ilham yang baik
Doa minta ilmu yang bermanfaat
Doa mau dan setelah makan
Doa masuk dan keluar wc
Doa mau dan bangun tidur
Alhamdulillah good, tetap dipraktekkan ketika dirumah juga yaa. 
Doa masuk rumah
Sebenernya khadijah bisa, tapi harus dipancing dulu baru mau melanjutkannya. 
Tata Krama berpakaian
Khadijah itu cerdas menjawabnya! Waktu ditanya bedanya baju laki-laki &amp; perempuan apa? Dia jawab, kalau laki-laki pakai baju laki-laki dan kalau perempuan pakai baju perempuan. Juga ketika ditanya boleh ga laki-laki pakai kerudung/rok? Khadijah tau itu gaboleh, karena dia laki-laki 😂. 
Sebagian besar tentang menutup aurat pun khadijah sudah memahaminya, good! Tapi lebih baik lagi kalau khadijah coba praktikan nggeh. 
Semoga Allah paring ilmu yang manfaat dan barokah ✨🌷</t>
  </si>
  <si>
    <t>1. Membaca doa sebelum belajar sambil mereview doa berlindung dari syirik
2. Membaca Asmaul Husna 1-99
3. Tilawati 5 hal. 14
&gt; Alhamdulillah chester mau membaca diulang-ulang sampai benar sehingga boleh naik ke halaman berikutnya 
4. Cerita kisah Asiah istri Fir'aun 
NB : maaf tadi nggak jadi murojaah doa karena waktunya sudah harus ngajar yang lain
Moga2 Allah paring ilmu nya bermanfaat dan barokah amin</t>
  </si>
  <si>
    <t>A. Murajaah
Doa mencari ilmu yang bermanfaat
Doa ilham yang baik
Doa minta ketetapan iman
Doa untuk kedua orang tua
Doa kebaikan dunia dan akhirot
Doa sebelum dan sesudah tidur
Doa sebelum dan sesudah makan
Doa masuk dan keluar WC 
Doa masuk dan masjid ( 65% )
Doa berpakaian
Doa masuk dan keluar rumah
Doa pagi dan sore 
Dzikir after sholat (75%)
Doa mohon kesabaran
Doa berbuka puasa
Doa lailatul qodr 
Asmaul Husna 1-55 (51-55 new)
B. Mengetahui 5 bab, 4 tali keimanan, 5 rukun islam 
C. Makna K. Nawafil 89-90 (fill the blank page)
Membahas tentang reward Qurban
NOTE
Hari ini Zahra tidak bacaan karena getting period. Dan we finish early karena saya ada sambung teks🙏🏻</t>
  </si>
  <si>
    <t>Bacaan
Surat Ali imron ayat152-153
Penilaian materi usia 8,9,10 tahun
Report
Untuk bacaan ,Irsan masih kurang di mad thobii, amal sholih tajwidnya di pelajari lagi ya Irsan.Supaya baca qur'annya bisa pas sesuai tajwid. Tetap semangat, Tanye yakin Irsan bisa💪👍🤗 . Semoga Alloh paring manfaat dan barokah. Aamiiin</t>
  </si>
  <si>
    <t>Penilaian materi usia 10-16th</t>
  </si>
  <si>
    <t>1. Membaca QS. Al Baqarah 156-162
2. Murojaah Doa :
D. minta ilmu yang manfaat 1&amp;2 (100)
D. minta ilham yang baik (100)
D. masuk rumah (95)
D. keluar rumah (100)
D. pagi dan sore (100)
D. masuk dan keluar masjid (100)
D. memakai pakaian (90)
D. ketika berbuka puasa (100)
Al Buruj 1-10 (90)
D. berlindung dari sifat pelit dan munafik (amal solih di hafalkan lagi di rumah ya)
3. 6 Tobiat Luhur no. 1 &amp; 2
Alhamdulillah nadeen mengikuti pengajian dengan baik
PR:
Melancarkan hafalan doa berlindung dari sifat pelit dan penakut
Moga2 Allah paring ilmunya manfaat dan barokah amin</t>
  </si>
  <si>
    <t>Tilawati 2 hal. 17
Alhamdulillah lancar! Cuma sedikit yang khayri baca keliru, but overall is good. 
Doa 7 tahun;
Doa ketetapan iman
Doa minta ilmu yang bermanfaat
Doa minta ilham yang baik
Doa masuk&amp;keluar rumah
Doa pagi dan sore
Alhamdulillah good, sudah lancar hafalan doa-doanya khayri. Jangan lupa diamalkan ketika dirumah yaa. 
Semoga Allah paring ilmu yang manfaat dan barokah 🐣</t>
  </si>
  <si>
    <t>Bacaan QS. Al-baqarah : 89-91
Alhamdulillah, lebih diperhatikan lagi ya panjang pendeknya. Lebih diteliti and it's okey buat baca pelan-pelan. 
Hafalan;
Surat al-baqarah ayat 5
Surat al-baqarah ayat 255-257
Alhamdulillah yaa Fitri lancar dengan hafalannya. Jangan lupa tetap di murajaah agar tidak lupa. 
Makna Kittabul Adab hal. 2
Alhamdulillah good, Fitri bisa menerima maksud penjelasan hadist tsb. Dan juga ada pertanyaan about kenapa nabi Muhamad memakai SAW, berbeda dengan nabi-nabi lainnya. (Sudah dijelaskan di hal. 1) 
Pegon
Kayaknya Fitri harus sering-sering dilatih nih pegonnya, buat hari ini Fitri menulis 1 soal lumayan panjang. And alhamdulillah good, hanya saja mungkin lebih dipelajari lagi letak hurudfnya yang benar bagaimana. 
Semoga Allah paring menjadi anak yang sholehah serta ilmu yang manfaat dan barokah ✨🌷</t>
  </si>
  <si>
    <t>Tilawati 2 hal. 6
Today same as yesterday, khadijah semangat for nulis. Alhamdulillah tetap baca kok, but with different way 😂. Tadi ditanya kapan mau baca lagi? She said next week! Good. 
Asmaul husna 1-20 
Woah alhamdulillah sudah baca sendiri, mba nedha cuma sebutin beberapa aja but khadijah almost hafal all. 
Doa masuk rumah
Jangan lupa dihafalin lagi okey! Biar khadijah bisa praktekin ketika masuk kerumah. 
Semoga Allah paring ilmu yang manfaat dan barokah💗</t>
  </si>
  <si>
    <t>Untuk hari ini jubilee belajar mengenal tentang Nabi Muhammad yang memiliki sifat penyayang terhadap anak-anak dan seseorang yang sangat jujur melalui cerita-cerita singkat. Jubilee juga bisa menggambar nama Muhammad dalam tulisan arab walau terlihat sulit untuk anak seusianya tapi bisa tergambar dengan baik. Alhamdulillahnya dari pembelajaran tersebut jubilee bisa mengambil pesan moral dengan sangat baik. Dan diharapkan bisa mempraktekkannya dalam kehidupan sehari-hari. 
Semoga Allah memberikan jubilee bisa menjadi anak yang solehah berbakti kepada kedua orang tuanya.</t>
  </si>
  <si>
    <t>Bacaan tilawati 2 hal. 17
Alhamdulillah walaupun hari ini khayri rewel karena kecapekan tetap bacanya sampai selesai!! Dan goodnya lagi, bacanya lancar. 
Surat-surat pendek;
Al-fatihah
An-nas
Al-falaq
Al-ikhlas
Alhamdulillah hafalannya khayri pun lancar. 
Rukun iman
Alhamdulillah khayri bisa nyebutin walau ada beberapa yang mungkin kelupaan, but good! 
Juga ketika dijelaskan tentang qada&amp;qadar bisa mengerti. Bahwa Allah sudah membuatkan kita plan/schedule kedepannya. walaupun kita belum tau besok mau ngapain, tapi Allah sudah tau karena sudah dituliskan. 
Tetap semangat yaa mas khayri mengajinya, semoga Allah paring ilmu yang manfaat serta barokah🐣✨</t>
  </si>
  <si>
    <t>1. Bacaan tilawati 5 hal.31 baris 1-4
=&gt; alhamdulillah kirana mampu mengikuti dan mengulang bacaan dengan baik, ayo nderes lagi supaya bisa lancar bacaannya 💪
2. Revie/memperlancar
- surat al zalzalah 80% hafal 
- doa memakai baju baru (masih proses menghafal)
- doa berlindung dari syirik
- doa berlindung dari siksa kubur
- asma'ulhusna 1-80 
3. Doa pentup
Doa minta sehat
Doa minta ilmu yg manfaat
Doa minta ilham yg baik
Doa minta kesabaran
Doa pagi sore
Doa kedua orangtua
Doa kebaikan dunia akhirot
"Alhamdulillah pengajian pertama setelah libur romadhon berjalan dengan lancar, kirana selalu semangat 💪🥰
Semoga alloh paring kemudahan kelancaran dalam memahami dan mengamalkan ilmu
Semoga alloh paring kefahaman yg bermanfaat dan barokah"
Aamiiin 🤲</t>
  </si>
  <si>
    <t>1. Materi doa setelah mendengar adzan dan penjelasannya
=&gt; alhamdulillah kirana mampu memahami isi penjelasan doa tersebut dengan baik, 
Kirana juga menulis doa tersebut supaya bisa di hafalkan dirumah
2. 6 tobi'at luhur jama'ah 
=&gt; Alhamdulillah materi tersampaikan dengan baik, insya alloh kirana bisa memahaminya dan bisa mempraktekan di kesehariannya 
"Alhamdulillah pengajian berjalan dengan lancar, tidak ada bacaan tilawati karna 2 materi sudah cukup menguras waktu, 
Semoga alloh paring kemudahan kelancaran dalam memahami dan mengamalkan ilmu
Semoga alloh paring kefahaman yg bermanfaat dan barokah"
Aamiiin 🤲</t>
  </si>
  <si>
    <t>Mohon izin di minta amalsholih ngajar asad ibu2 
Insya alloh di ganti hari minggu tanggal 20</t>
  </si>
  <si>
    <t>1. Bacaan tilawati 5 hal.31 baris 1-4
Alhamdulillah kirana mampu membaca sendiri dengan kelancaran 85% 👏👏
Untuk koreksi bacaan :
- ikhfa (masih kurang dengungnya)
- idzhar (masih belum terdengar jelas)
- huruf lam alif (kirana masih bingung penyebutan lam pada lam alif)
Semangat kirana 💪😇
2. Review Hafalan 3
Asma'ulhusna 1-80
Al fiil, Al quroisy, Al humazah, At takatsur, Al qori'ah
Doa menjenguk orang sakit
Doa ketika masuk pasar
Doa masuk dan keluar masjid
Doa Berlindung Dari Syirik
Doa berlindung dari siksa kubur
Doa buka puasa
Doa setelah minum susu
"Alhamdulillah pengajian hari ini berjalan dengan lancar, 
Semoga alloh paring kemudahan kelancaran dalam memahami dan mengamalkan ilmu
Semoga alloh paring kefahaman yg bermanfaat dan barokah"
Aamiiin 🤲</t>
  </si>
  <si>
    <t>*BERDO'A SEBELUM MENGAJI*
&gt;  Mencari ilmu 1
&gt; minta ilham yg baik
&gt; Nabi Musa
*Menyebutkan 4 Tali Keimanan, dan 5 Bab*
*BACAAN*
Tilawati 2 Hal. 17
&gt; Alkhamdulillah lancar sekali hari ini, next meeting naik ke hal 18 yaaaaaa
*HAFALAN*
Al-Lahab 90%
Al-Falaq 75%
Al-Fatehah 95%
Do'a masuk rumah 85%
Do'a keluar rumah 95%
Doa pagi dan sore 95%
&gt; Hafalannya hari ini alkhamdulillah bisa bnayak, karena di sesi bacaannya lancar dan selesai lebih cepat...
Semoga Allah apring manfaat dan barokah.. Amiinn..</t>
  </si>
  <si>
    <t>*BERDO'A SEBELUM MENGAJI*
&gt; Mencari ilmu yg bermanfaat 1
&gt; minta ilham yg baik
&gt; Nabi Musa
*HAFALAN*
An-Nas 100
Al-Falaq 95
Al-Ikhlas 100
Al-Lahab 100
Al-Kafirun 100
At-Takatsur 85
Al-Qori'ah 85
Al-'Adiyat 90
Asmaul Husna 1-50 80
&gt; 35-50 masih bnayak yg lupa
*BACAAN*
An-Nisa ayt.33-34
&gt; pada bacaan tajwid madtobi'i yg alif kecil di baca panjang yaa, 2 ketukan, tadi rata2 masih terlalu kependekan
*KEILMUAN*
Menulis potongan ayt di dalam Al-Qur'an
&gt; untuk melatih keterampilan mas rambo dalam menulis huruf arab yg tepat, tegak lurusnya
semoga Allah paring barokah.. aminn...</t>
  </si>
  <si>
    <t>*OPENING*
&gt; Sedikit sharing about, kenapa sekarang banyak kegiatan Jama'ah yg di share di sosial media, seperti 5 bab atau nasehat tentang didalam jama'ah bisa di akses di google, padaha jaman dahulu semua materi maupun kegiatan didalam jama'ah dilarag dishare..
*BACAAN*
Q.S Baqarah ayt. 86-88
&gt; jika tidak ada "waw sukun" di baca pendek yaa. Dan mohon lebih diperhatikan penjang ndengungnya yaaa...
*HAFALAN*
Doa Mohon kesehatan 70
asmaul husna 70
Doa mohn kesabaran 100
Ketika bersin 100
*MAKNA*
 Q.S Mudatsir ayt.1-17
&gt; untuk ayt 11-17 explain belum finish...
Semoga Allah oaring barokah.. Amiinn..</t>
  </si>
  <si>
    <t>Sofia-PWD</t>
  </si>
  <si>
    <t>Hari ini jubilee mengenal tentang Al-quran. Jubilee tahu apa bedanya Alquran dengan tilawati. Selain itu dia tahu tentang isi Alquran yaitu firman-nya Allah. Dan dia bisa melafalkan surat alfatihah dan surat pilihannya (Al-kafirun) dengan sangat baik. Setelah itu jubilee tahu tentang salah satu cerita dari Alquran yaitu Prophet Adam melalui penggalan video anak. Dan bisa mengambil pesan moral dari cerita tersebut untuk don't be arrogant. 
Semoga Jubilee bisa selalu mengikuti pengajian dengan baik, nyaman dan lancar untuk kedepannya.</t>
  </si>
  <si>
    <t>Bacaan QS. Al-anbiya 102-112
Alhamdulillah good udah bisa teliti dan makhrojnya juga jelas, tapi jangan lupa dengan hukum gunnahnya (نّ) .dan yang mba nedha suka dari Dylan itu dia selalu minta untuk dikoreksi dan dibenarkan kalau ada bacaannya yang keliru. 
Makna Kittabussholah hal. 29 (yang tengah) 
Hadist yang berisikan tentang malaikat yang come and back at 2 times, yaitu waktu subuh dan waktu asr. 
Alhamdulillah Dylan mudah untuk memahami apa maksud isi hadist yang telah disampaikan. 
Tata krama berpakaian
Kurang lebih sebagian besar isi tata krama berpakaian sudah bisa difahami oleh Dylan. Bagaimana perempuan harus menutup semua aurotnya, dan bagaimana cara laki-laki berpakaian didalam jamaah. Soo jangan lupa untuk dipraktekkan juga ya!~
Semoga Allah paring ilmu yang manfaat dan barokah! May Allah bless u✨</t>
  </si>
  <si>
    <t>1.	Opening + nasehat pembuka 
2.	Bacaan 
Surat at tur ayat 32 – surat an najm ayat 1-26
All is good for bacaan, 
3.	Makna hadist 
Hadist shoum halaman 72-76
(87) nabi mempersungguh didalam ibadah pada sepuluh malam yang akhir daripada malam yang lain.
(88) doa yang dibaca ketika menjumpai pada lailatul qodar
(89) nabi dan istrinya selalu mengerjakan iktikaf meskipun nabi telah wafat, para istrinya tetap mengerjakannya. 
(90) nabi selalu mengerjakan iktikaf di 10 malam yang akhir dibulan ramadhan
(91) orang yang mengerjakan iktikaf tidak boleh masuk kedalam rumahkecuali sebab hajat 
4.	6 thobiat luhur 
Nasehat dalam pembuka mengenai point ( jujur,amanah, mujhid muzhid ) sebagai karakter 6 thobiat luhur untuk pribadi 
Semoga alloh paring menjadi anak yang berbakti kepada kedua orang tua, sukses Dunia akhirot nya, cerdas, alim Dan faqih, mandiri, faham, dan kebarokahan ilmu yang bermanfaat, aamiin ya robbal alamin 🤲🤲🤲</t>
  </si>
  <si>
    <t>1.	Pembukaan + nasehat pembuka 
Sedikit nasehat dari 6 thobiat luhur dari point untuk pribadi ( jujur, amanah, mujhid muzhid ) 
2.	There is No bacaan because zahra get periode
3.	Makna hadist 
Hadist nawafil page 93-95
Alhamdulilah she did well, jujur mba nedha and i kadang gemes liat kedekatan zahra dan khadijah, so sweet sibblings, 
Semoga alloh paring menjadi anak yang berbakti kepada kedua orang tua, sukses Dunia akhirot nya, cerdas, alim Dan faqih, mandiri, faham, dan kebarokahan ilmu yang bermanfaat, aamiin ya robbal alamin 🤲🤲🤲</t>
  </si>
  <si>
    <t>Afiqa-DC</t>
  </si>
  <si>
    <t>- Tilawati 1 halaman 18
&gt; wahh, sepertinya karena Afiqa udh lama ga baca tilawati, akhirnya lupa yaa. Tapi alhamdulilah lhoo, kalo bacanya repeat Afiqa masih inget beberapa hurufnya. Goodjob Afiqa🫶🏻🫶🏻. 
- Hafalan Doa
Doa keluar rumah ✅
Doa pagi dan sore✅
Doa untuk kedua orang tua (30%)
Doa berpakaian (30%)
Doa sebelum dan sesudah makan ✅
Doa sebelum dan bangun tidur ✅
Doa masuk WC (50%)
&gt; Untuk doa yang udh diajarkan, amalsholih dibaca setiap hari yaaa, biar makin lancar hafalannya
- Menulis huruf hijaiyah dan angka arab
&gt; Alhamdulillah, Afiqa sudah bagus tulisannya, juga udah rapi👏🏻👏🏻. Penulisan angka arabnya juga udh tepat. Masyaallah. Karena tadi masih ada waktu yang tersisa, Afiqa gambarin mba Millati sama mba Sofi sunflower🫶🏻🫶🏻. Alhamdulillah jazakillahukhairo,cantik💕
Semoga Allah paring manfaat dan barokah. Aamiin</t>
  </si>
  <si>
    <t>Bacaan :
&gt;Tilawati 5 hal 29
(Bacaan bagus dan bisa mengikuti)
Hafalan :
&gt; Surat aladiyat ayat 1-4 
(Masih menghafal)
Lain-lain : 
- opening ngaji (by mikail)
- closing ngaji dan doa (by mikail)
Semoga Allah paring manfaat lancar dan barokah</t>
  </si>
  <si>
    <t>Murajaah Surat
- Al ikhlas 
- Al Falaq
- An Nas
- Al fatihah
- Al lahab
- Al kafirun
- Al Kautsar
- An Nashr
- Al maun
- Al quraisy
- Al Ashr
- Al Humazah (80%)
- Al Ashr (95%)
- Al Fiil 
&gt; Alhamdulillah, hafalannya Dawud lumayan lancar. 
Doa- Doa
- Pagi dan sore
- Mencari ilmu yang bermanfaat
- Minta ilham yang baik
- Untuk kedua orang tua
- Masuk dan keluar toilet
- Masuk dan keluar rumah
- Berpakaian 
- Sebelum dan sesudah makan
- Sebelum dan bangun tidur
- Ketetapan iman
- berbuka puasa
- minta kesabaran
- Doa ketika bersin
&gt; Semua doa ini, Alhamdulillah, Dawud sudah hafal. 
Alhamdulillah, hari ini Dawud semangat dan ceria saat ngaji. 
Semoga Allah paring manfaat dan barokah. Aamiiin.</t>
  </si>
  <si>
    <t>1. Murojaah surat Al-Mulk bersama
Murojaah hafalan baru surat
Nuh 1-20
&gt; Alhamdulillah hafalannya bagus
2. Membaca QS Al-Baqarah 183
&gt; Alhamdulillah bacaannya bagus
lain-lain 
&gt; Perkenalan MT baru mab shopi
Moga-moga Allah paring manfaat lancar dan barokah 
Aminn</t>
  </si>
  <si>
    <t>1. Bacaan 
- Tilawati 4 hal 7 ( all lina ) 
&gt; for bacaan good, so can read next page ( page 8 ) 
2. Review hafalan baru 
- Surat Al Kafirun 
&gt; alhamdulilah sudah lumayan hafal, perlu dideres kembali terutama diayat yang yang sama, agar tidak terbalik balik 
3. materi tamabahan : mengenal nilai nilai tauhid 
_mengenal ucapan ucapan yang baik dalam islam_
Alhamdulilah : when get something from someone / syukur ( alhamdulilahi jazakumullahu khoiro ) 
Masyaalloh : when we see something beautiful,
Subhanalloh : when we see or hear something bad,
Astagfirullah : when we make a mistake, for ask forgiveness to alloh 
Innalilahi : when we get accident, or bad 
Semoga alloh paring menjadi anak yang berbakti kepada kedua orang tua, sukses Dunia akhirot nya, cerdas, alim Dan faqih, mandiri, faham, dan kebarokahan ilmu yang bermanfaat, aamiin ya robbal alamin</t>
  </si>
  <si>
    <t>Bacaan QS. An-Nisa : 36-37
Alhamdulillah good, hanya perlu teliti dengan panjang pendeknya. Karena beberapa bacaan yang tidak panjang, dibaca sedikit panjang. 
Hafalan QS. Al-zalzalah
Lebih banyak dideres lagi yaa, sudah lumayan hafal alhamdulillah. 
Review hafalan:
Doa mohon kesabaran (90%) 
Doa mohon kesehatan (90%) 
Doa ketika bersin (90%) 
Doa ketika ada angin kencang (50%) 
Alhamdulillah, sudah lancar hafalannya. Hanya saja masih kelupaan bagian awal doanya but it's okey. Dan untuk doa ketika ada angin kencang, supaya dihafalkan lagi. 
Asmaul husna 1-50
Alhamdulillah good, tapi untuk asmaul husna no 36-50 harus lebih dideres lagi nih, masih ada yang kelupaan. 
Tata krama bergaul dengan teman. 
Alhamdulillah mas rambo sudah faham konteks berteman yang baik seperti apa. Berkata dengan baik, tidak mengejek/menghina. Dan mungkin untuk basic manner seperti salaman itu kurang diterapkan disana, it's okey. Just say hello/hai itu juga adab yang baik dalam bergaul. 
Semoga Allah paring ilmu yang manfaat serta barokah✨</t>
  </si>
  <si>
    <t>1. Baca tilawati 5 hal 9
&gt; Alhamdulillah Gabriel bisa membaca dengan cukup baik tapi masih perlu diulang 
2. Menghafal doa masuk rumah
3. Tatakrama berpakaian 
4. PR
- Membaca Tilawati 5 hal 9
- Menghafal doa masuk rumah
Semoga Alloh paring kemudahan, kelancaran, kebarokahan dan ilmu yang bermanfaat,</t>
  </si>
  <si>
    <t>Pegon
• Alhamdulillah grazia sudah bisa menuliskan kalimat yang saya buat dengan tulisan Pegon cukup baik. Untuk selanjutnya bisa dilatih lagi agar hapal huruf-huruf pegonnya.
Bacaan attaubah 51-54
• Grazia sudah lancar membacanya hanya perlu pengoreksian hukum bacaan termasuk panjang pendeknya
Hapalan 2
• Untuk hapalannya sendiri, Grazia sudah sangat baik ditambah latihan menghapal surat Al-Ma'un dan alqurois
Tata Krama
• Grazia bisa menjelaskan tata Krama makan dengan sangat baik disertai praktek dengan alat tulis
Semoga Grazia selalu semangat dan diberi kelancaran kebarakahan dalam mencari ilmunya.</t>
  </si>
  <si>
    <t>Bacaan Alhajj 1-15
- Alhamdulillah bacaannya Dylan sudah baik. Koreksinya, bacanya pelan-pelan saja tidak usah terburu-buru. Untuk hukum bacaannya koreksi dari saya kurang dalam qalqalahnya, gunahnya, panjang pendeknya. 
Dalil-dalil 4 tali keimanan ( mengagungkan dan mempersungguh )
- Hanya pengenalan saja tentang 2 dalil tersebut dan menuliskan artinya.
Lain-lain
- Perkenalan dan masukan dari dylan untuk saya
Semoga Allah beri Mas Dylan menjadi anak yang soleh dan paham agama. Diberi kelancaran dan kebarakahan dalam mencari ilmunya</t>
  </si>
  <si>
    <t>•Bacaan attaubah 48-50
Alhamdulillah bacaannya lancar
• Hapalan amaul Husna
Grazia membaca sampai 99 untuk kedepannya semoga sudah hapal
• 6 tabiat luhur
Grazia bisa menjelaskannya dengan sangat baik
• Doa hapalan
Alhamdulillah grazia sudah hapal doa ketika turun hujan dengan sangat baik
Semoga Grazia bisa lebih lancar lagi dan menjadi anak yang Solehah.</t>
  </si>
  <si>
    <t>Bacaan
- Tilawati 5 hal 29
&gt; Alhamdulillah bacaannya bagus, amsol tetap di deres untuk ke hal 30.
Hafalan :
-  Surat Aladiyat ayat 1-5
&gt; Hafalan sudah bagus, untuk kalimat awal di ayat kedua (falmugiroti) supaya di deres kembali
Semoga Allah paring manfaat lancar dan barokah</t>
  </si>
  <si>
    <t>Bacaan attaubah 55-58 : alhamdulillah grazia bacannya lancar
Hapalannya almaun 3-4 : grazia sudah sedikit hapal, hanya saja masih perlu membuka awal dari per ayat
Hapalan : alhamdulillah asmaul husna nya cukup lancar dan hapalan suratnya grazia membaca surat alfatihah dan untuk doanya lebih memilih doa diluar materi
Lain-lain : grazia mengajak mba sofi untuk bermain game hitung-hitungan dengan menggunakan tulisan angka arab
Semoga grazia diberikan kelancaran dan kebarakah, bisa menjadi anak yang solehah cerdas urusan agamanya.</t>
  </si>
  <si>
    <t>assalamu alaikum wrwb
1. bacaan surat ali imron 154 ( bacaan lancar , tinggal memperbaiki tajwid) maaf bapak ibu, saat sesi saya ga koreksi bacaannya irsan dulu, 
2. Tata Krama saat mengaji
3. 29 karakter , topik : 6 thobiat luhur -- point 2 (amanah) melalui cerita seorang gadis bernama fatimah yang diminta ibunya untuk mencampur susu dengan air sehingga dapat untung banyak. tapi dia menolak perintah ibunya . kejadian ini didengar oleh khalifah umar, dan perintah kepada anaknya (ashim) untuk melamar gadis tersebut.. dari ibu ini lahir putri bernama laila yang dinikahi oleh abdul aziz (petinggi kerajaan) dann kemudian melahirkan putra bernama "umar bin abdul aziz"  . umar bin abdul aziz diangkat menjadi raja, yang karena kebaikan, kesolihan, tawaddu, dan adil , (sampai saat itu bahkan binatang buas hidup berdampingan dengan ternak tanpa kuatir dimakan. sehingga para ulama menggolongkan dia sebgai khalifah ke 5, 
4. school topic discuss ( watching phornografi) kenapa dilarang. وَلَا تَقْرَبُوا الزِّنٰىٓ (Surat Al Isra Ayat 32). وَلَا تَقْرَبَا هَٰذِهِ ٱلشَّجَرَةَ surat-al-baqarah-ayat-35.. 2 kalimat allah melarang mendekati zina. (apapun yang mengarah pada zina) sama sperti Alloh memperngatkan nabi adam , jangan dekati pohon ini &gt; mendekat pada pohon itu mungkin dosanya tdk seberapa. sama seperti pacaran, nonton dll. tp ketika seseorang  tdk lagi bisa terjaga (tdk dijaga oleh Alloh)  mk akan terjerumus jauh kedalam dosa besar. sama seperti nabi adam yang akhirnya melannggar satu2 nya larangan Allah saat itu.
naudzu billah mindzalik. semoga Alloh selalu menjaga kita semua dari penyebab murkaNya, amin
makna Qurannya belum ya ( wantunya habis....wkwkwkwkwkwk)
maaf ya mba artha .. 
salam dri assisten mba artha. heheh</t>
  </si>
  <si>
    <t>1. Adab berpakaian untuk laki-laki
2. Materi 6 thobiat luhur 
- sub topic jujur, memahami sifat jujur melalui cerita sahabat, Ka'ab bin malik, hilal bin Umayyah dan muroroh bin robi'. 
Berani jujur walaupun harus mengalami kondisi yang tidak menyenangkan sampai 50 hari didiamkan oleh Nabi dan semua sahabat, dan istrinya diminta untuk tidak menemani mereka sebagai ujian dari kesungguhan taubatnya, 
,harapan untuk ortu, mungkin jika ada waktu mas irsan di minta untuk menceritakan ulang ke bapak/ibu tentang kisah dari 3 sahabat diatas supaya mas irsan bisa lebih mendalami hadiah dari Alloh bagi orang yang menjaga kejujurannya. 
Referensi asbabun nuzul surat taubat ayat 118 
Semoga kita semua digolongkan Alloh menjadi bagian manusia yang siddiq , amin
الحمد لله جزاكم الله خيرا</t>
  </si>
  <si>
    <t>Bacaan al-baqarah 283-284 :
Alhamdulillah bacaannya sudah lancar. Koreksinya harus lebih fokus dengan ayat-ayatnya sehingga bisa tau tanda bacanya dengan jelas.
Murajaah surat Nuh 1-22
Alhamdulillah sudah hapal dan lancar. Tinggal di lanjut lagi hapalannya sampai di ayat terakhir.
Tajwid Idhar Halqi
Alhamdulillah hafiz belajar idhar halqi dan paham dengan baik. Bisa menjelaskan kenapa dibaca idhar dan menebak dengan benar contoh hukum bacaanya.
Baca tulis pegon :
Alhamdulillah hafiz sudah bisa menulis pegon sambung. Belajar menuliskan pegon baku dari jama'ah dan jum'at. Tahu kesalahannya di mana.
Dari mengaji hari ini semoga hafiz diberikan kepahaman dan kelancaran dalam mencari ilmunya. Bisa menjadi mubalight yang barakah.</t>
  </si>
  <si>
    <t>1. Baca tilawati 5 hal 9
&gt; Alhamdulillah Gabriel bisa membaca dengan sangat baik dan lanjut ke hal 10
2. Hafalan surat surat pendek:
- Alikhlas ✅
- Alfalaq ✅
- AnNas ✅
- Attakasur ✅
- Alhumazah ✅
- Alzalzalah ✅
- AlKafirun ✅
- Annasr ✅
- AlAsr ✅
- AlLahab ✅
3. PR
- Membaca Tilawati 5 hal 10
- Menghafal doa masuk rumah
Semoga Alloh paring kemudahan, kelancaran, kebarokahan dan ilmu yang bermanfaat,</t>
  </si>
  <si>
    <t>Penilaian materi usia remaja 17-18) &amp; pra nikah 1</t>
  </si>
  <si>
    <t>1. Membaca doa sebelum belajar 
2. Membaca Asmaul Husna 1-99
3. Murojaah 
- doa sebelum tidur 100
- doa bangun tidur 70
- doa sebelum dan sesudah makan 80
- doa kedua orang tua 100
doa masuk dan keluar kamar mandi 80
- doa berlindung dari syirik 70
4. Membaca tilawati 5 hal. 15
&gt; Alhamdulillah bacaannya udah bagus dan boleh naik ke hal. Berikutnya</t>
  </si>
  <si>
    <t>*MEMBACA DO'A SEBELUM MENGAJI*
*BACAAN*
Q.S An-NIsa ayt. 38-41
*HAFALAN SURAT*
AL-Kautsar 90
Al-Maun 90
Al- Qurosy 90
Al-Fill 90
Al-Humazah 90
Al-'Ashr 90
AT-Takatsur 85
Al-Qori'ah 85
Al-'Adiyat 80
Al-Zalzalah 70
Asmaul Husna 1-50
*KEILMUAN*
Menulis penjelasan pada 6 thobi'at luhur (poin nomor 1 &amp; 2 )
- Amal sholih bulan ini menghafalkan 6 thobi'at Luhur yaa mas Rambo, kemarin sudah bisa 70%, tinggal di tingkatkan lagi sampai akhir april ini.. Semangat..
Semoga Allah paring barokah.. Amiin..</t>
  </si>
  <si>
    <t>• Bacaan : Al-baqarah 283-284
Alhamdulillah bacaannya hafiz sudah lancar. Koreksinya dalam membaca supaya pelan-pelan agar benar dalam pelafalannya.
• Murajaah surat 
Hafiz memilih surat annaba' dan hapal dengan sangat baik
• Setoran hapalan
Sudah sampai surat nuh 1-22 alhamdulillah lancar, tinggal meneruskan ayat selanjutnya
• Tajwid
Hari ini hafiz sudah mengenal tentang hukum bacaan utamanya idhar halqi. Dan hafiz paham atas apa yang dijelaskan dengan bisa menjelaskan "mengapa"
• Baca tulis pegon
Dikarenakan waktunya sudah lebih, hafiz hanya belajar menulis pegon baku "jama'ah" dan "jumat". Dan hafiz sudah cukup baik dalam menulis pegon bersambung.
Semoga Allah memberikan hafiz bisa menjadi anak soleh, mubaligh paham barakah ilmunya.</t>
  </si>
  <si>
    <t>Bacaan As Sajdah: 1-11
- Alhamdulillah, meskipun lama ga ngaji, bacaan Dehan tetap bagus, bahkan ada peningkatan. 
Doa- Doa
- Pagi dan sore
- Mencari ilmu yang bermanfaat
- Berlindung dari amal jelek
- Minta surga
- Untuk kedua orang tua
- Raja istighfar 
Murajaah Surat
- An nas- Al Adiyat
&gt; Alhamdulillah, Dehan lancar hafalannya, cuma agak lupa di surat al adiyat sama al qoriah aja.
Review 5 Bab
Makna K. Adab hal 19-20
- Perintah nabi agar selalu menghormati kedua orang tua,terutama ibu
- Penjelasan tentang ridho Allah tergantung ridho orang tua
&gt; karena disini koneksi internetnya sedang terganggu, akhirnya penjelasannya disampaikan Pak Aji, insyaallah Dehan sudah paham. Ketika dimintai penjelasan di kedua hadits, Alhamdulillah Dehan bisa menjelaskan dengan benar
Semoga Allah paring manfaat dan barokah. Aamiiin.</t>
  </si>
  <si>
    <t>1. Membaca QS. Al-Baqarah 167-171 
2. Murojaah
- surat Al buruj 1-15 (90)
- doa ketika masuk pasar (90)
- doa berlindung dari syirik (75)
- doa berlindung dari siksa kubur (75)
- doa berlindung dari sifat munafik (80)
- doa berlindung dari sifat pelit dan penakut (80)
- doa sujud Al Qur'an (80)
- doa agar bisa bersyukur (90)
3. Melanjutkan materi 6 tobiat luhur : Menulis contoh-contoh perbuatan kompak dan kerjasama yang baik
Alhamdulillah Nadeen mengikuti pengajian dengan sangat baik 
Moga2 Allah paring ilmunya bermanfaat dan barokah amin</t>
  </si>
  <si>
    <t>Bacaan surat Ali imron ayat 155-157
👉Alhamdulillah cukup lancar tinggal nambahin fokusnya ya Irsan
Penilaian materi umur 11,12 &amp; 13
👉Alhamdulillah tidak ada kendala
Report:
Alhamdulillah pengajian bisa berjalan dengan lancar, penilaian materi Irsan dari usia 7 sampai 13 tahun sudah selesai hari ini. Jadi InsyaAlloh besok sudah bisa mulai fokus ke materi yg lain seperti makna hadis, tajwid, doa2, hafalan surat dan lainnya. Amal sholih tetap rajin menderes ya Irsan. Semoga Alloh paring manfaat dan barokah. Aamiiin 🤲</t>
  </si>
  <si>
    <t>Hari ini jubilee belajar tentang jujur melalui video Nussa learn to be honest. Alhamdulillah jubilee sudah cukup mengerti tentang jujur. Dan paham apa yang sudah dijelaskan dari contoh video jujur saat di kelas. Yakni harus mengerjakan tugas dengan baik dan berusaha mengerjakan dengan usaha sendiri juga tidak boleh curang. Jubilee juga sudah mempraktekan jujur itu di depan mamanya dan mengakui pernah tidak jujur ke mama nya. Dan jubilee diarahkan untuk bisa say sorry to mama.
Semoga dengan materi jujur ini bisa membawa jubilee menjadi anak yang solehah dan hormat kepada kedua orang tua.</t>
  </si>
  <si>
    <t>• Bacaan Tilawati hal 2
Karna cheryl belum cukup tahu atau lupa dengan huruf hijaiyah maka cheryl belajar mengingat kembali dari halaman awal 
• Surat al-ikhlas
Masih harus menghapal lagi
•Asmaul husna 1-25
Cheryl cukup lancar dari 1-10 selebihnya masih harus dibimbing untuk melafalkannya 
• Angka arab
Cheryl sudah mengenal angka arab 1-10 
Semoga cheryl bisa menjadi anak solihah dan selalu diberi kelancaran dan kebarakahan</t>
  </si>
  <si>
    <t>Review doa;
Doa mencari ilmu yang bermanfaat (80%) 
Doa minta ilham yang baik (80%) 
Doa keluar rumah (50%) 
Doa masuk rumah (50%) 
Amal sholeh khadijah lebih Menderes lagi doanya ketika dirumah yaa, jangan lupa doa yang sufah hafal supaya dipraktekan agar tidak lupa. 
Praktek wudhu
Alhamdulillah khadijah dari awal doa mau wudhu sampai doa selesai wudhu, dia bisa mempraktekkan setiap gerakan-gerakan wudhu. Urutannya sudah benar, juga tau berapa banyak jumlahnya ketika wudhu. 
Nb: khadijah masih belum mau membaca tilawati, she said next week she will do it. 
Semoga Allah paring ilmu yang manfaat dan barokah, serta menjadi anak yang sholehah 🥰💗</t>
  </si>
  <si>
    <t>Bacaan Tilawati 2 hal. 18
Alhamdulillah tadi dia langsung baca sendiri tanpa dituntun mba nedha, dan good udah lancar. 
Asmaul husna 1-30
Alhamdulillah juga sudah lancar asmaul husna yang, hanya perlu lebih dideres lagi 21-30.
Daily doa (6thn) 
Doa akan dan setelah bangun tidur✅
Doa akan dan setelah makan✅
Doa untuk kedua orang tua✅
Doa kebaikan dunia dan akhirat✅
Doa masuk dan keluar wc✅
Alhamdulillah sudah lancar hafalan doa-doanya khayri, jangan lupa untuk dipraktekan juga ketika dirumah yaa agar bermanfaat hafalannya. 
Tepuk 5 BAB
Alhamdulillah good, khayri mau mengikuti walau lagi rewel. 
Semoga Allah paring ilmu yang manfaat dan barokah 🐣</t>
  </si>
  <si>
    <t>Bacaan (-) 
Sedang haid. 
Surat-surat pendek;
Al-kautsar ✅
Al-maun✅
Al-quroisy✅
Al-fill✅
Al-humazah✅
Al-asr✅
Alhamdulillah lancar, dan jangan lupa surat-surat yang sudah Fitri hafal tetap rajin-rajin dideres yaa agar tidak lupa. 
Makna kittabul Adab hal. 2-3
Alhamdulillah Fitri can understand well materi today, isi hadistnya masih membahas dasar tujuan diutusnya nabi muhammad yang mana salah satunya untuk memperbaiki pada budi pekerti manusia. 
Materi 29 Karakter (jujur) 
Alhamdulillah Fitri ketika ditanya apa pengertian jujur menurut dia, Fitri mampu memberikan pengertiannya. 
Semoga Allah paring ilmu yang manfaat serta barokah🌷</t>
  </si>
  <si>
    <t>1.	Bacaan surat an najm ayat 27-62 
2.	Hafalan surat albaqarah ayat 284-286
	Aku rasa tami kehilangan hafalannya ini, sehingga dia tidak mengingat dan hanya membaca 
3.	Makna alquran : surat al imran ayat 50-61 
4.	Materi tambahan : Haid, mani,madzi,wadzi 
	Insyaalloh tami paham point yang saya sampaikan melalui note ini, dan apabila kurang jelas dan faham bisa ditanyakan kembali mungkin kepada mas iham atau pak zul, sebagai sesama laki laki yang lebih mengetahui. Dan saya berikan link vidio mungkin bisa membantu untuk laki laki membedakan mana air mani, madzi ataupun wadzi,</t>
  </si>
  <si>
    <t>Review 
- Doa harian
Masuk dan keluar wc
Sebelum dan sesudah makan
Sebelum dan bangun tidur
Untuk kedua orang tua
Berpakaian
Mencari ilmu yang bermanfaat
Minta ilham yang baik
Pagi dan sore
Raja istighfar
Mohon kesabaran
&gt; Alhamdulillah Dinda lancar hafalanya. Meskipun ada beberapa yg lupa awalannya, tapi setelah dibantu sudah bisa melanjutkan sendiri.
- Murajaah Surat
An Nas- Al Maun
&gt; Sampai saat ini Dinda masih kesulitan menghafal surat Al Maun. Alhamdulillah,sejauh ini sudah ada beberapa ayat yg sudah diingat. Untuk surat lain Alhamdulillah,lancar.
Pegon
&gt; Mungkin karena lama tidak mengaji, Dinda agak lupa rumus pegon. Tapi alhamdulilah Dinda semangat menulisnya. 
Semoga Allah paring manfaat lancar dan barokah. Aamiin.</t>
  </si>
  <si>
    <t>1.	Materi 6 thobiat luhur point ( jujur ) 
	Menulis HONEST
	Sedikit penjelasan tentang jujur, 
	Cerita tentang kejujuran anak gadis kecil yang menjual susu sapi dizaman ummar bin khattab.</t>
  </si>
  <si>
    <t>1.	Pembukaan ( dengan sedikit pengingat tentang jujur, amanah, mujhid muzhid ) 
2.	Doa pembuka ( beserta asmaul husna 1-99 ) 
3.	Review hafalan 
	Surat al ikhlas ( good  memorize ) 
	Surat al lahab ( a little forgotten ) 
	Surat an nashr ( good memorize ) 
	Doa berlindung dari syirik ( good with read the screen) 
Chester notice kalo doa ini tadi dia baca diawal pembukaan, 
Explain more about shirk : 
Shirk is *conflating Allah* with something or believing that something has power like Allah. This is the biggest sin in Islam.  
Example of Shirk:*  
1. *Belief in amulets: There are people who wear a ring or necklace that they believe is an antidote to danger, can protect them from something dangerous, not . 
2. *Worshipping other than Allah*, such as statues, sacred trees, or people who are considered gods.  In Indonesia there are 6 religions, there are Islam, Christianity, Buddhism, Confucianism, Hindus Buddhists Confucianists worship gods. 
3. *Relying on a shaman* who claims to know the future (even though only Allah knows).  There are shamans in Indonesia, and people come to them and ask about the future. 
And then our effort for avoid shirk that we read this doa, 
4.	Tilawati 5 page 15 
Ada materi tajwid tentang qolqolah, dan alhamdulilah cehster geti t, dia punya catatan tentang tajwidnya, 
5.	Kitabaty 3 ‘
Homework :
1.	Baca tilawati 5 pg 16 line 1-4 
2.	Menulis kitabaty 3 
Maaf ini jadi homework karna chester mungkin lagi capek, dan minta ngajinya cepet ( only 30 menit ) jadi dia setuju kalo bacaan dan menulis kitabaty dibuat pr,</t>
  </si>
  <si>
    <t>Izin, sedang ada school consert.</t>
  </si>
  <si>
    <t>Surat-surat pendek
Al-fatihah
An-nas
Al-falaq
Al-ikhlas
Alhamdulillah gooddd!! Hafalan khadijah cukup dipancing dikit dan bisa khadijah lanjutkan sendiri. 
Doa masuk rumah
Kita deres lagi yaaaa
Semoga Allah paring ilmu yang manfaat dan barokah 💗</t>
  </si>
  <si>
    <t>Hafalan Doa
- Pagi dan sore
- Doa mau tidur dan bangun tidur
- Doa masuk dan keluar WC
- Doa untuk kedua orang tua
- Doa sebelum dan sesudah makan
Tepuk 5 Bab dan 4 Tali Keimanan
&gt; Afiqa awalnya malu" buat ikutan tepuk karena belum tau poinnya, tapi setelah dibantu Bu Nia untuk menyebutkan, akhirnya Afiqa semangat waktu tepuk"nya. Masyaallah.
Baca Tilawati halaman 18
&gt; Wahhh, padahal di pengajian sebelumnya Afiqa masih belum lancar. Di pengajian kali ini, Alhamdulillah, Afiqa sudah sangat lancar,woww, kerenn. Next meeting kita ke halaman 19 ya, cantik.
Menulis Arabic numbers dan Huruf hijaiyah
&gt; Yeyy, Afiqa sudah bisa menulis huruf hijaiyah mulai alif s/d ja dengan benar. Good job girl. Untuk penulisan angka arab, Afiqa sudah bisa sampai ratusan dong, Masyaallah.
Semoga Allah paring manfaat, lancar, dan barokah. Aamiin.</t>
  </si>
  <si>
    <t>Hafalan :
- Surat Al-adiyat ayah 1-6
(Alhamdulillah hafalan bagus dan harus dideres kembali)
PR :
- Deres dengan Orangtua Tilawati 5 hal 29 (bukti penderesan by website ppgusa.in)
Lain -lain
- Doa penutup (Mikail)
Semoga Allah paring lancar dan barokah</t>
  </si>
  <si>
    <t>1. Baca tilawati 5 hal 9
&gt; Alhamdulillah Gabriel bisa membaca dengan sangat baik dan lanjut ke hal 10
2. Menghafalkan doa masuk rumah &amp; Hafalan Doa doa harian
3. PR
- Membaca Tilawati 5 hal 10
- Menghafal doa masuk rumah
Semoga Alloh paring kemudahan, kelancaran, kebarokahan dan ilmu yang bermanfaat,</t>
  </si>
  <si>
    <t>Bacaan
Surat Ali imron ayat 158-163
Alhamdulillah cukup lancar, lebih baik dari yang kemarin. Amal sholih ditingkatkan lagi ketelitian dalam membaca Al qur'an ya Irsan😊 dan nggak perlu terburu- buru😅
Belajar Tajwid
Mencari bersama tajwid yg berada di surat Ali Imran ayat 158 dan membahasnya 1 per satu penjelasan beserta huruf - hurufnya. 
Alhamdulillah, meskipun mungkin Irsan agak lupa2 tapi ada efforts untuk mengetahuinya.Tadi Irsan minta di kirimi lagi catatan tajwidnya, sudah saya japrikan ke Ibu. Semangat belajar tajwid ya Irsan💪👍, InsyaAllah pelan2 kita kenali lagi tajwidnya. 🤗
Murajaah doa2
Asmaulhusna 1-50
Doa masuk pasar
Doa angin kencang
Jenguk orang sakit
Doa berlindung dari Syirik
Doa masuk rumah
Doa ketika ada petir
Doa Lailatul qodar 
 Doa ketika tertimpa musibah
Doa melihat orang lain tertimpa musibah
Doa ketetapan iman
Doa minta ilham yg benar
Doa kesabaran
👉 Dari doa2 yg di sebutkan di atas , sebagian doa Irsannya sudah hafal tapi sebagian doa lagi ada yg ke skip 1 kata, ada yg nyambung ke doa lain ada yg masih
 kurang lancar
Report 
Alhamdulillah pengajian berjalan dengan lancar, Irsan bisa mengikuti pengajian dg baik. Tapi ketika ngaji dengan Irsan ada tantangannya, yaitu ketika pengajian Irsannya dikit dikit lihat layar komputer jadi sedikit 
mengurangi fokus😊. Amal sholih Irsannya jangan di marahi ya,cukup di beri pengertian saja. Takutnya malah nggak mau ngaji kalau di marahi😅.kira2 kalau 
sedang ngaji komputernya  di matikan bisa nggak ya?  
Alhamdulillah jaza kumullohu hoiro. Semoga Alloh paring manfaat dan barokah. Aamiiin 🤲🤲🤲 mohon maaf apabila sayacada salah ataupun ada kata2 dari saya yang kurang berkenan, 🙏</t>
  </si>
  <si>
    <t>Bacaan :
- Tilawati 5 hal 29
( Cek penderesan tilawati Alhamdulillah bacaan bagus dan bisa naik ke halaman 30)
Hafalan
- aladiyat 1-7
Semogaa Allah paring lancar dan barokah</t>
  </si>
  <si>
    <t>1- membaca doa2 sebelum belajar dan Asmaul Husna 1-99
2- Review doa berlindung dari syirik (70)
3- Melanjutkan materi tatakrama berpakaian bagi laki dan tentang aurat
&gt; Alhamdulillah chester mau memperhatikan dan aktif bertanya dan menulis
4- Membaca Tilawati 5 hal. 16 baris 1-4
&gt; Alhamdulillah tadi chester mau membaca diulang-ulang karena bacaan qolqolah Jim belum tepat dan bacaan di akhir waqof (mad arid lissukunnnya) kurang panjang
&gt; Sehingga dipertemuan berikut nya supaya diulang lagi
Moga2 Allah paring ilmunya manfaat dan barokah amin</t>
  </si>
  <si>
    <t>Hari ini jubilee bermain game "HONEST or DISHONEST'". Dari pernyataan dan gambar yang ditunjukkan pada jubilee sudah bisa dikatakan cukup untuk memahami tentang Honest. Jubilee menjawab 1-2 jawaban benar itu sebuah hal hebat. Setelah pernyataan diperjelas lagi jubilee bisa memahami maksud dari pernyataan yang diberikan. Jubilee terlihat menikmati permainannya dan sangat bahagia ketika mendapat reward "Being Honest".
Semoga Allah paring ilmu yang bermanfaat barakah pada Jubilee💖</t>
  </si>
  <si>
    <t>Bacaan : Al-Hajj 24-38
Alhamdulillah sudah cukup lancar. Koreksinya jangan ambil napas di tengah - tengah membaca. Hukum bacaannya seperti ikhfa dan qalqalah supaya diperbaiki lagi.
Makna : Kitabussolah hal 31 atas
Materi lain : Tata Krama mengaji
Alhamdulillah sudah bisa praktek dengan baik seperti syukur pada guru
Semoga Allah paring ilmu bermanfaat barakah kepada mas Dylan✨</t>
  </si>
  <si>
    <t>Bacaan QS. Al-baqarah :94-97
Alhamdulillah, supaya lebih banyak menderesnya dan lebih teliti lagi dengan panjang pendek dan tajwid lainnya. 
Surat-surat pendek;
Al-Fatihah
Al-Kafirun s/d an-nas
Alhamdulillah good sudah lancar hafalannya, tetap sering dideres untuk memperhatikan hukum-hukum tajwidnya yaa. 
Tajwid (qolqolah) 
Alhamdulillah Fitri masih ingat dengan materi tajwid yang sudah diajarkan sebelumnya, hanya saja kemarin mba nedha menambahkan penjelasan adanya 2 jenis qolqolah, yaitu; qolqolah sugro &amp; qolqolah kubro. 
Makna k. Adab hal 3-5
Alhamdulillah Fitri bisa mengikuti dengan baik, dan memahami maksud materi/isi hadist yang telah disampaikan. 
Semoga Allah paring ilmu yang manfaat &amp; barokah, serta menjadi anak sholehah yang membanggakan kedua orang tuanya. ✨🤍</t>
  </si>
  <si>
    <t>Bacaan Tilawati 2 hal. 18 
Good alhamdulillah lancar, rajin-rajin membaca juga dirumah yaa. 
Menulis angka Arab
Alhamdulillah hari ini khayri semangat mau belajar buat nulis angka Arab, dan good!! Khayri bisa menuliskan angka Arab 1-10
Semoga Allah paring ilmu yang manfaat &amp; barokah 🐣</t>
  </si>
  <si>
    <t>Bacaan Tilawati 2 hal. 19
Hari ini bacanya baru mengulang with mba nedha, alhamdulillah khayri bisa mengikutinya dengan baik. 
Asmaul husna 1-30
Alhamdulillah sudah lancar hafalannya khayri, walau yang akhir-akhir ada yang ketuker diulang lagi. But it's okey khayri bisa mengikuti mengulangi bacanya waktu di koreksi. 
Doa-doa
Doa untuk kedua orang tua
Doa kebaikan dunia dan akhirat
Doa masuk &amp; keluar kamar mandi
Alhamdulillah sudah bagus hafalannya, jangan lupa dipraktikkan ketika dirumah. Doa untuk orang tua bisa khayri baca setiap selesai sholat. 
Semoga Allah paring ilmu yang manfaat &amp; barokah 🐣</t>
  </si>
  <si>
    <t>Materi terakhir dari jujur, hari ini menonton video anak yang bernyanyi tentang kejujuran : https://youtu.be/LAS324oYpXI?feature=shared
Kita me-review materi tentang jujur. Sebagai anak tidak perlu malu berkata jujur dan harus berani mengatakan apa yang sesungguhnya terjadi. 
Semoga Allah paring manfaat dan barakah dalam ilmunya🌷</t>
  </si>
  <si>
    <t>• Bacaan : Ali Imron 1-6
Alhamdulillah lancar bisa mengikuti dengan baik
• Murajaah : An-naziat
Alhamdulillah hapal dengan baik
• Setoran : Nuh 1-23
Alhamdulillah nambah 1 ayat dan hapal dengan baik
• Idhar Halqi (review)
Hafiz masih ingat apa yang dimaksud idhar halqi. Dan bisa mencarikan contoh idhar dari surat yang dia hapal.
• Pegon
Belajar menulis pegon sambung 
Semoga Allah memberikan ilmu yang bermanfaat dan barakah💖</t>
  </si>
  <si>
    <t>*ICE BREAKING, Do'a Sebelum ngaji*
*BACAAN*
Q.S Al-Baqarah ayt.172-176
&gt; Hari ini lumayan banyak kesalahan, seperti harokat fatkhah di baca kasroh, atau kesalahan dalam penyebutan huruf hijaiyah, tp Alkhamdullillah mbak nadeen bisa membenarkan sendiri, dan ada juga yg saya bantu, sebelum mengaji amal sholih supaya menderes dulu ya mbak nadeen, mungkin bisa di mulai dg 1 day 1 ayat
*HAFALAN*
Surat Al-Maun
Surat Al-Quroisy
Surat Al-Fiil
Surat Al-Humazah
Surat Al-Ashr
*Tebak2 an judul dari 3 Surat ini, dg membacakan potongan ayat yg tengah2*
Surat At- Takatsur
Surat Al-Qoriah
Surat Al-'Adiyat
*KEILMUAN*
5 questions about honest and dishonest, tp sebelum menjawab pertanyaan mb nadeen saya minta untuk explain, what is the meaning of them, dan mb nadeen can explain clearly..
Semoga Allah paring Barokah untuk mbak nadeen.. Amiinn..</t>
  </si>
  <si>
    <t>*BACAAN*
tidak ada bacaan hari ini, karena fitri sedang halangan
*HAFALAN*
mention 29 karakter
dalil 5 bab 80% (banyak yg lupa awal2annya)
do'a mohon kesehatan 70
Do'a minum susu 85%
*KEILMUAN*
Makna Q.S Mudatsir ayat.11-23
&gt; in this surat explain about scara keseluruhan, ayat-ayat ini memperingatkan tentang akibat buruk bagi orang yang diberi nikmat namun tetap ingkar dan menolak kebenaran Al-Qur'an dengan kesombongan dan penentangan. Kisah Al-Walid menjadi contoh bagi siapa saja yang bersikap serupa.
Semoga Allah paring fitri menjadi anak yg sholikhah.. amiin,,</t>
  </si>
  <si>
    <t>*BACAAN*
Q.S Al-Baqarah ayt.71-75
&gt;lebih peerbanyak menderesnya yaaa fitrii
*KEILMUAN*
 Makna Q.S Al-Muddatsir ayt. 24-30
&gt; Q.S. Al-Muddatsir ayat 24-30 membahas tentang penolakan dan penghinaan Al-Qur'an oleh seorang tokoh kafir bernama Walid bin Mughirah, serta ancaman Allah SWT terhadapnya.  ayat-ayat ini merupakan peringatan keras bagi siapa saja yang mendustakan dan menghina Al-Qur'an. Allah SWT menunjukkan kemurkaan-Nya dengan ancaman neraka Saqar dan menjelaskan betapa mengerikannya azab di dalamnya. Ayat ini juga menjadi pelajaran bagi umat Islam untuk senantiasa memuliakan dan menjaga kesucian Al-Qur'an.
hari ini kita membahas banyak sekali tentang mondok. Semoga rencana tahun depan untuk mondoknya dimudahkan oleh Allah.. dan fitrimenjadimubalighot.. Amiinn..</t>
  </si>
  <si>
    <t>Tilawati halaman 19
&gt; Next meeting kita baca halaman ini lagi, yaa
Doa- Doa
- Doa berpakaian
- Doa sebelum dan sesudah makan
- Doa masuk dan keluar WC
- Doa pagi dan sore
- Doa untuk kedua orang tua
- Doa sebelum dan bangun tidur
&gt; untuk doa berpakaian, Afiqa masih belum hafal. Amalsholih untuk doa lain diterapkan setiap hari yaa
Hafalan surat
- Al Ikhlas
- Al Falaq
- An Nas
- Al Lahab
&gt; Alhamdulillah, Afiqa sudah lumayan lancar hafalannya. Untuk surat Al Lahab Afiqa masih repeat.
Asmaul Husna 1-10
Menulis Huruf Arab د،ذ،ر،ز،س،ش
&gt; Afiqa sudah bisa menulis sesuai letak garisnya. Masyaallah. Kerenn^^
Alhamdulillah, pertemuan kali ini Afiqa selalu semangat, meskipun di tengah" mengaji Afiqa minta menggambar, tapi setelah itu mau melanjutkan ngaji lagi dengan baik. Materi hari ini tercapai dengan baik. Alhamdulillah.
Semoga Allah paring manfaat dan barokah. Amiin</t>
  </si>
  <si>
    <t>1.	Baca tilawati 4 halaman 11 line 1-4 
Good, sudah bagus dan benar membacanya, bisa next line 
2.	Review surat al kafirun 
Sudah hafal, agar tidak lupa diayat 3 dan 4, bisa sering sering dimurajaah 
3.	Writing tilawati 1 page 1 
Good, insyaalloh we will continue for writing tilawati next time 
4.	Asmaul husna 1-50 
Good memorize at 1 – 41, 
Homework : asmaul husna number 41-50 on proses buat menghafalkan</t>
  </si>
  <si>
    <t>Tilawati 3 hal 29
&gt; wahhh, Alhamdulillah udh lancar. Next meeting kita lanjut yaa.
Review Doa
- doa masuk dan keluar rumah
- Doa untuk kedua orang tua
- Doa masuk dan keluar WC
- Doa sebelum dan bangun tidur
Masyaallah, Abell udh lancar semuanya. Tinggal apply setiap harinya yaaa
Asmaul Husna 1-40
- Mulai 1-30 sudah bisa menghafal, meskipun ada beberapa saja yg lupa. Untuk 31-40 masih baca.
Semoga Allah paring manfaat dan barokah. Amiin</t>
  </si>
  <si>
    <t>• Bacaan : Attaubah 80-82
Alhamdulillah sudah cukup lancar
• Do'a naik kendaraan
Masih harus menghapal lagi
• Asmaul Husna
Alhamdulillah lancar
• Tata krama berpakaian dan mengaji
Alhamdulillah grazia sudah tau beberapa point yang ada
Semoga Allah beri manfaat dan kebarakahan atas ilmunya💖</t>
  </si>
  <si>
    <t>1. Baca tilawati 5 hal 10
&gt; Alhamdulillah Gabriel bisa membaca dengan cukup baik tapi masih perlu diulang
2. Menghafalkan surat surat pendek
3. PR
- Membaca Tilawati 5 hal 10
- Menghafal doa masuk rumah
Semoga Alloh paring kemudahan, kelancaran, kebarokahan dan ilmu yang bermanfaat,</t>
  </si>
  <si>
    <t>1. Membaca doa2 sebelum belajar dan Asmaul Husna 1-99
&gt; Alhamdulillah good
2. Tilawati 5 hal. 16
&gt; Alhamdulillah meskipun bacanya pelan pelan tapi benar, ada beberapa yang salah tapi Chester bisa betulin langsung 
3. Menulis catatan tentang baligh
&gt; Karena Chester Minggu lalu nanya soal baligh jadi hari ini azki beri catatannya tapi mohon maaf azki belum bisa ngejelasin dengan maksimal,
Mohon di bantu pak untuk dijelaskan ulang dirumah
Atau insyaallah nanti Azki agendain utk ajak guru laki-laki yang menjelaskan 
4. Murojaah doa mencari ilmu 1(100), doa mencari ilmu 2 (70), doa minta Ilham yang baik (70), doa masuk rumah (65), doa keluar rumah (80), doa pagi sore (65)</t>
  </si>
  <si>
    <t>• Bacaan : Attaubah 83-85
Alhamdulillah cukup lancar. Hanya saja perlu diperhatikan lagi dalam membaca hurufnya.
• Hapalan : Al ma'un 5-7
Alhamdulillah sudah lancar sampai ayat terakhir
• Materi kemandirian
Grazia bisa memberikan contoh kemandirian di kehidupan sehari-harinya dengan baik
• Hapalan 1
Alhamdulillah sangat lancar. Hanya kurang di surat alfatihahnya
Semoga Allah paring manfaat lan barakah💖</t>
  </si>
  <si>
    <t>1.	Bacaan surat at takasur + menerangkan tajwid didalamnya
For gunnah dan idhar halqi alhamdulilah masih sedikit mengingat 
2.	Menghafalkan surat at takasur 
On proses menghafalkan, ayat 1-3 sudah lumayan hafal karna harus menyesuaikan dengan tajwidnya
3.	Baca surat al infitor 
Masih berusaha sering sering membaca surat ini, supaya membacanya tidak terbata bata, 
Note : amalsholih dawud supaya melatih dirinya buat membaca alquran, insyaalloh bisa meningkat, saya mengirimkan example bacaan quran buat dawud deres dirumah, mungkin bisa dibantu untuk mengingatkan untuk menderes.</t>
  </si>
  <si>
    <t>Tilawati 6 hal 32
&gt; Alhamdulillah, sudah lancar. Next meeting kita lanjut page 33,yaa
Makna K. Sholat page 2
- Bab nya membahas tentang perintah Allah untuk mengerjakan sholat dan menunaikan zakat. Serta perintah Allah untuk sholat berjamaah
&gt; Hari ini Dinda first time belajar makna. Alhamdulillah, Dinda sangat semangat untuk mulai makna.Juga bisa langsung faham bgmn caranya makna, cepet nyambungnya. Tulisannya sudah lumayan rapi untuk makna pertama kali. Insyaallah paham dengan isi haditsnya.
Semoga ilmu hari ini bisa bermanfaat dan barokah. Aamiin
Semoga Allah paring manfaat dan barokah.</t>
  </si>
  <si>
    <t>Bacaan :
- Tilawati 5 hal 30
(Bacaan bagus dan ada beberapa huruf yang harus di deres agar lebih baik bacaannya)
Hafalan:
- surat al-adiyat 1-7
Semoga Allah paring lancar dan barokah</t>
  </si>
  <si>
    <t>A. Bacaan surat Sajdah 12-30
• Alkhamdulillah bacaan dehan is going to be better🤍
B. Murajaah
Doa minta ilham yang baik
Doa mencari ilmu yang bermanfaat
Doa untuk kedua orang tua
Doa kebaikan dunia dan akhirot
Doa sebelum dan sesudah tidur
Doa sebelum dan sesudah makan
Doa masuk dan keluar WC
Doa masuk dan keluar rumah
Doa masuk dan keluar masjid
Doa berpakaian 
Doa pagi dan sore
Doa raja istighfar
Doa mohon kesabaran
Doa minta kesehatan
Doa berlindung dari amal jelek
Doa minta surga
Doa pengayoman
C. Makna K. Adab 20-22 atas
• Sebelum masuk makna, Dehan saya minta mention point hadist sebelumnya dan alkhamdulillah Dehan bisa menyebutkan walaupun 1 point but it’s better jadi dehan masih ingat.
• Materi pertama tentang obey to the parent walaupun disuruh deforce istrinya. Dan sudah dijelaskan kalau itu juga ada point2 dan syarat yang harus dipenuhi. Tidak secara mutlak, dll.
• Hadist kedua tentang cerita 3 orang yang kejebak di goa tapi belum masuk ke cerita rojul.</t>
  </si>
  <si>
    <t>1. Baca tilawati 5 hal 10
&gt; Alhamdulillah Gabriel bisa membaca dengan sangat lancar dan lanjut ke hal 11
2. Menulis arab (tilawati 2 hal 29)
3. PR
- Membaca Tilawati 5 hal 11
- Menghafal doa masuk rumah
Semoga Alloh paring kemudahan, kelancaran, kebarokahan dan ilmu yang bermanfaat,</t>
  </si>
  <si>
    <t>• Bacaan : Ali-Imran 6-9
Alhamdulillah cukup lancar. Tinggal lebih banyak fokus lagi dalam membacanya.
• Murajaah : Abasa
Alhamdulillah hapal dengan sangat lancar
• Setoran : Nuh 1-24
Alhamdulillah bertambah 1 ayat dan lancar
• Materi tambahan : Idgham Bigunnah
Sudah mengenal dengan  baik. Dari pengertian, cara membaca, dan huruf-huruf idgham bigunnah
• Baca tulis pegon 
Alhamdulillah sudah cukup baik dalam menulis pegon bersambung dan bakunya.
Semoga Allah paring manfaat lan barakah 💖</t>
  </si>
  <si>
    <t>~ Bacaan : Al-hajj 39-55
Alhamdulillah cukup lancar. Koreksinya jangan ambil napas di tengah- tengah bacaan. Dalam hukum bacaannya seperti qalqalah, ikhfa' dan panjang pendeknya supaya bisa ditingkatkan lagi.
~ Dalil :Berdoa
Dylan sudah mengenal 2 dalil berdoa dari al-quran dan al-hadist. Dan memahami artinya dengan baik.
Semoga allah memberi manfaat dan barakah dalam  ilmunya✨</t>
  </si>
  <si>
    <t>1. Bacaan tilawati 5 hal.31 baris 1-4 
=&gt; Alhamdulillah sudah lebih baik bacaannya 👍
2. Materi tatakrama berpakaian 
=&gt; alhamdulillah kirana sudah mengerti cara berpakaian yg benar, kirana juga sudah tampil percaya diri dengan hijabnya 🥰
3. Doa penutup
*alhamdulillah pengajian berjalan dengan lancar
Semoga kirana bisa istiqomah dengan hijabnya
Semoga alloh paring kefahaman yg barokah
Aamiiin</t>
  </si>
  <si>
    <t>Izin sambung kelompok ngaji teks</t>
  </si>
  <si>
    <t>1. Bacaan tilawati 5 hal.31 baris 5-8
=&gt; perlu di ulang ya supaya tambah lancar 😉
2. Tatakrama mengaji 
=&gt; insya alloh kirana sudah faham dan sudah mempraktekkan setiap mengaji
3. Doa penutup
*alhamdulillah pengajian berjalan dengan lancar, 
Tapi untuk hari ini mood kirana sedang kurang bagus jadi bacaannya kurang baik 
Semoga besok mood nya kembali ceria lagi yaa 🥰</t>
  </si>
  <si>
    <t>1. Bacaan tilawati 5 hal.31 
=&gt; alhamdulillah bacaannya lancar, kirana bisa mengulang dan mengikuti bacaan dengan baik
2. Hafalan 3
Al zalzalah 
Al fiil
Al quroisy
Al humazah
At takatsur
Al qori'ah
Doa menjenguk orang sakit
Doa ketika masuk pasar
Doa masuk dan keluar masjid
Doa Berlindung Dari Syirik
Doa berlindung dari siksa kubur
Doa pakai baju baru
Doa setelah mendengar adzan
3. Doa penutup
*alhamdulillah pengajian berjalan dengan lancar dan mood kirana bagus sekali hari ini 🥰🥰 
Semoga alloh paring kefahaman yg barokah 
Aamiiin</t>
  </si>
  <si>
    <t>1. Bacaan al qur'an surat at taubah ayat 59-62
=&gt; alhamdulillah lancar, jangan lupa nderes lagi dirumah yaa 😉
2. Penjelasan tentang LAM JALALAH
- membedakan bacaan lam tafkhim dan lam tarqiq 
- mempraktekkan bacaan lam tafkhim dan lam tarqiq
=&gt; alhamdulillah grazia mampu membedakan dan membaca antara lam tafkhim dan lam tarqiq
3. Muroja'ah surat2 pendek 
Annaas	
Al faaq	
Al ikhlas	
Al asr	
Al kautsar	
An nashr	
Al lahab	
Al kafirun	
4. Hafalan surat al ma'un 
Alhamdulillah sebentar lagi hafal sempurna, jangan lupa nderes juga dirumah yaa 😉
5. Doa ketika turun hujan 
Alhamdulillah sudah hafal 👏👏
6. Asma'ulhusna 
1-60 ✔️
61-70 (masih proses menghafal)
7. Doa setelah membaca al qur'an
*alhamdulillah pengajian berjalan dengan lancar dan grazia sangat semangat hari ini 👍👍
Semoga alloh paring kefahaman yg barokah 
Aamiiin</t>
  </si>
  <si>
    <t>• Bacaan Attaubah 86-88
Alhamdulillah cukup lancar. Dan mau mengulangi ayat yang dikoreksikan
• Hapalan : Al-Ma'un
Alhamdulillah sudah hapal dan lancar
• Hapalan 2
Murajaah bersama-sama. Ada doa yang dilupakan tapi berusaha mencari doanya dicatatannya. 
Semoga Allah paring manfaat lan barakah💖</t>
  </si>
  <si>
    <t>• Bacaan : Ali Imron 10-13
Alhamdulillah bisa mengikuti dengan baik.
• Murajaah : Attakwir
Alhamdulillah dihapal dengan sangat lancar
• Setoran : Nuh 1-24
Ada ayat yang terlewat tapi masih bisa mengulanginya dengan lancar
• Materi tambahan: Idgham bigunnah
Mencari hukum bacaan di beberapa surat yang telah dihapal. Dan paham tentang alasan mengapa dibaca idgham bigunnah.
Melewati materi Pegon karena sudah waktunya untuk solat magrib.
Semoga Allah beri manfaat dan barokah ✨</t>
  </si>
  <si>
    <t>• Bacaan Al-Baqarah 255
Karena Grazia membawakan sebuah cerita tentang kompetisi maka Grazia memilih surat ini sebagai bacaan hari ini. Dan dibaca dengan lancar.
• Murajaah Hapalan 1
Alhamdulillah grazia bisa melafalkannya dengan baik dengan melalui bercerita dan sebagai pemain jalannya cerita.
• Tata Krama berpakaian
Alhamdulillah grazia sudah paham dengan tata kramanya dengan bisa menjelaskan secara runtut.
Semoga Allah paring manfaat lan barakah 💖</t>
  </si>
  <si>
    <t>• Bacaan Attaubah 51-54
Alhamdulillah baik dan lancar
• Hapalan :  Almaun dan alqurois
Alhamdulillah cukup lancar namun harus ditingkatkan lagi
• Menulis Pegon
Masih tahap pengenalan huruf-huruf hijaiyah. Sudah cukup bisa menulis kata perkata.
Semoga Allah paring manfaat dan barakah 💖</t>
  </si>
  <si>
    <t>1. Bacaan QS. Al Baqarah 177-179
2. Murojaah surat alzalzalah, Al bayyinah, Al buruj 1-16
3. Hafalan baru : Al buruj ayat 16 (80)</t>
  </si>
  <si>
    <t>1.	Tilawati 4 hal 11 line 5-8 
Buat bacaan sudah benar dan bisa melanjutkan ke halaman selanjutnya 
2.	Asmaul husna 41-50 
Buat pr yaa, amalsholih jubilee fokus ke asmaul husna number 41-50 
3.	Review doa doa : 
Mau tidur 100
Bangun tidur 85
Mau makan 100
Setelah makan 85
Masuk pasar 80
Angin kencang 90
Masuk dan keluar kamar mandi 100
Masuk rumah 80
Keluar rumah 80
Berpakaian 90
Kesabaran 90
Kebaikaan dunia akhirat 90 
Kedua orang tua 90
Minta kesehatan 80
Ketika bersin 100
Insyaalloh tetap kita review setiap bulan, doa doa yang sudah jubilee pernah hafalkan,</t>
  </si>
  <si>
    <t>1.	Bacaan surat al qomar ayat 1-27 
2.	Hafalan surat albaqarah ayat 284-286 
Tami sepertinya kehilangan hafalan surat ini, perlu dideres kembali ya, 
3.	Makna hadist kitabushoum 
Page 76-80</t>
  </si>
  <si>
    <t>1. Baca tilawati 5 hal 11
&gt; Alhamdulillah Gabriel bisa membaca dengan cukup baik tapi masih perlu diulang
2. Menghafalkan doa masuk rumah (hafal)
3. PR
- Membaca Tilawati 5 hal 11
- Mempraktekan membaca doa masuk rumah 
Semoga Alloh paring kemudahan, kelancaran, kebarokahan dan ilmu yang bermanfaat</t>
  </si>
  <si>
    <t>Bacaan tilawati 2 hal. 19
Alhamdulillah good, sudah bagus bacanyaa. Next meeting lanjut ke halaman 20 ya 🤩
QS. Al-Kafirun (hafalan baru) 
Alhamdulillah mas Khayri mau mengikuti mba nedha baca, amal sholeh dihafalkan juga ketika dirumah ya with bunda/ayah.
Surat-surat pendek;
Al-fatihah
An-nas
Al-falaq
Al-lahab
Alhamdulillah good, sudah lumayan hafal. Lebih banyak untuk di murojaah lagi agar hafalannya lebih mantab. 
Menulis angka hijaiyah
Alhamdulillah bisa mengikuti menulis angka 1 sampai 10, sudah bisa walau sambil nerusin gambarnya. It's okey good! 
Semoga Allah paring ilmu yang manfaat dan barokah, diusahakan mas Khayri bisa lebih fokus ya ngajinya. 😄🐣</t>
  </si>
  <si>
    <t>Bacaan
Surat  al kafirun, annashr, al lahab
👉 Alhamdulillah cukup lancar
Murojaah doa2
- Doa berlindung dari jeleknya anggota badan
--Asmaulhusna 1-56( bingung  di antara nomer 44-50) 
-Doa berlindung dari siksa kubur 80
--Doa berlindung dari syirik 98
- Doa berlindung dari sifat munafik 98
- Doa sapu jagad 80
-Doa sujud qur'an 95
- Doa kesabaran 100
- Doa angin kencang
Makna kitabu jannah wannar 57-58
👉Alhamdulillah ABI bisa memahami isi hadis dg baik
Report
Alhamdulillah pengajian berjalan dg lancar,  semoga Alloh paring manfaat dan barokah. Aamiiin 🤲</t>
  </si>
  <si>
    <t>1. Pembukaan 
2. Bacaan Surat At Tur Ayat 1-31
Alhamdulillah bacaan tami cukup baik,namun ada sedikit kesulitan saat baca ayat2 yg pendek, amal sholih tami dirumah diperbanyak nderesnya lagi
3. Tata Krama Berpakaian
Tami bisa memahami dan sudah mempraktekkan tata krama dalam berpakaian dengan benar
4. Makna Al Qur'an Surat Ali Imron Ayat 46-49
Alhamdulillah tami bisa memahami dan menjelaskan kembali materi makna yg kami sampaikan dengan baik( Tentang cerita nabi Isa dan Mukjizat-mukjizatnya)</t>
  </si>
  <si>
    <t>Bacaan Surat Alhajj Ayat 16-23
Makna Al Quran Surat Al Baqarah Ayat 197-198
Alhamdulillah pengajian hari ini berjalan dengan lancar
dylan bacaannya juga cukup baik dan bisa memahami materi makna yg kami sampaikan dengan baik</t>
  </si>
  <si>
    <t>1. Pembukaan
2. Bacaan Al Qur'an Surat Al Hajj Ayat 56-64
Alhamdulillah bacaan dylan hari ini sangat lancar,tapi masih ada beberapa hal yg perlu diperbaiki terutama pada panjang pendeknya, Amal sholih buat ayah dan bunda diusahakan bisa memantau bacaan dylan saat nderes dirumah
3. Makna Al Qur'an surat Al Baqarah Ayat 199-202
Alhamdulillah dylan bisa memahami materi makna yg kami berikan, dan juga bisa menerangkan kembali dengan bahasa dylan sendiri(Alhamdulillah sudah sesuai)
4. Materi Faqih : 6 Thobiat luhur dalam jamaah
(Rukun, Kompak ,dan Kerjasama yang baik)
Baru kami sampaikan 3 poin,karena keterbatasan waktu tapi alhamdulillah bisa difahami dg baik oleh dylan
mudah-mudahan dylan bisa jadi generus yang faham dan sukses dunia akhirat
Aamiiin</t>
  </si>
  <si>
    <t>• Bacaan : Attaubah 89-91
Alhamdulillah dalam bacaannya baik. Tapi masih kurang dalam hukum bacaannya. Maka dari itu untuk kedua orang tua supaya memantau bacaan nya grazia agar bisa lebih baik dan lebih lancar lagi saat menderes.
• Review materi
- Doa berlindung dari siksa qubur : 95
- Surat al - maun : 100
‐ Do'a berlindung dari syirik : 90
- Doa berbuka puasa : 100
- Doa lailatul qodar : 70
- 6 tobiat luhur : 80
- Tata krama berpakaian dan mengaji : 90
- Kemandirian : 80
Semoga Allah paring ilmu manfaat lan barokah💖</t>
  </si>
  <si>
    <t>Bacaan surat Al Ahzab 1-15
&gt; Alhamdulillah,bacaan Dehan semakin membaik. Baik tajwid ataupun makhrajnya. Amalsholih sebelum ngaji next meeting, Dehan nderes halaman selanjutnya yaa
Hafalan Surat 
- Al fiil- Al Adiyat
&gt; disini Dehan banyak lupa di surat al humazah, at takatsur, al qoriah, sama al adiyat. 
Praktek Wudhu
&gt; Alhamdulillah,wudhunya Dehan sudah bagus. Cuma ada 1 pembenaran saat membasuh muka karena masih belum membasuh dagunya.
Makna K. Adab page 22-23
- hadits ini menceritakan tentang seorang anak yang selalu mengutamakan orang tuanya mengalahkan anak"nya.
&gt; Alhamdulillah, Dehan faham dengan isi haditsnya. Juga bisa menyampaikan isi hadits. 
Semoga Allah paring manfaat dan barokah. Aamiin</t>
  </si>
  <si>
    <t>Untuk hari ini jubilee diperkenalkan tentang tata krama nya mengaji dan berpakaian. Alhamdulillah jubilee bisa memahaminya dengan baik. Dari tata krama mengaji ada 5 point dan tata krama berpakain kami ambil 3 point. Dari semua point itu jubilee mau menulisnya di kertas dan mengulang membaca kembali sebagai tanda jubilee sudah memahami tentang materi tersebut. Dan alhamdulillah dia telah mempraktekan beberapa point yang ada. 
Semoga Allah beri ilmu manfaat dan barokah💖</t>
  </si>
  <si>
    <t>• Bacaan : kami mempraktekkan membaca 2 tilawati berbeda. Karena cheryl meminta untuk tilawati 3 yang sebenarnya masih tilawati 1 (27)  maka setelah baca tilawati 1 kami lanjutkan ke tilawati 3 (hal 1) Cheryl masih belum hapal bentuk huruf hijiyah maka untuk kedua orang tua dimohonkan amal solihnya agar selalu memantau bacaan cheryl setiap menderes. Agar bisa segera tambah lancar dan bisa lanjut ke tilawati berikutnya.
• Doa berbuka puasa : 95
• Review : belum tercapai
• Berbuat baik pada orang tua 
Awalnya cheryl bilang belumbpaham dengan berbuat baik pada orang tua. Lalu kami menjelaskan bahwa orang tua adalah yang meramut dan mebesarkan si anak. Jika tidak ada orang tua maka kita tidak akan ada. Dan supaya besyukur apapun yang diberikan mereka kepada diri kita. Dan bisa dipahami sedikit demi sedikit. Dan saya yakin dia sudah paham sebelumnya. Dan sudah menerapkan dalam kehidupan sehari-hari 
Semoga Allah paring ilmu manfaat lan barakah💖</t>
  </si>
  <si>
    <t>Bacaan :
- Tilawati 5 hal 30
(Bacaan di baris terahir harus banyak di deres)
Hafalan:
- surat al-adiyat 1-8 
Semoga Allah paring lancar dan barokah</t>
  </si>
  <si>
    <t>A. Pretest
Doa minta ilham yang baik 
Doa mencari ilmu yang bermanfaat
Doa untuk kedua orang tua
Doa kebaikan dunia dan akhirot
Doa sebelum dan sesudah tidur
Doa sebelum dan sesudah makan
Doa masuk dan keluar WC
Doa berpakaian
Doa pagi dan sore
Doa masuk dan keluar masjid
Doa minta ketetapan iman
Dzikir sesudah sholat (60)
Doa masuk dan keluar rumah
Doa berbuka puasa 
Doa mohon kesabaran (70)
Doa minta kesehatan (70)
Doa pengayoman
Doa berlindung dari siksa (70)
Asmaul Husna 1-45
B. Makna k.sholah 93-94
C. Membahas tentang kewajiban ibadah walaupun diera gempuran kesibukan kerja dan sekolah
Note
Sangat appreciate banget sama denissa karena masih mah menyempat2kan ngaji walaupun baru pulang kerja dan katanya mau ngerjain tugas🥹
Semoga ditingkatkan lagi semangat mengajinya🥰🥰</t>
  </si>
  <si>
    <t>Tilawati 2 hal. 20
Di halaman ini sudah mulai belajar menganal hukum bacaan mad thobi'i. ex: (apabila ada huruf berharokat fathah bertemu dengan alif) / (رَ←ا) 
Dan alhamdulillah ketika dicontohkan cara bacanya agak dipanjangkan, khayri bisa mengikuti dengan baik. 
Asmaul husna 1-30
Alhamdulillah bisa mengikuti dengan baik. Supaya lebih fokus lagi ya. 
Doa-doa;
Mau &amp; bangun tidur
Sebelum &amp; sesudah makan
Doa untuk kedua orang tua
Doa kebaikan dunia dan akhirat
Doa masuk dan keluar wc
Alhamdulillah sudah bagus hafalannya lancar!! Jangan lupa lebih baiknya supaya dipraktekkan yaa kalau dirumah. 
4 Tali keimanan
Alhamdulillah mau mengikuti untuk diajak tepuk-tepuk walau fokusnya sedikit teralihkan. 
Semoga Allah paring ilmu yang manfaat dan barokah 🐣</t>
  </si>
  <si>
    <t>Bacaan tilawati 2 hal. 20
Alhamdulillah good, mas khayri masih ingat dengan yang dipraktekkan dipertemuan sebelumnya. Dan juga mas khayri teliti baca bagian panjangnya. 
QS. Al-Kafirun
Jangan lupa untuk dideres Dan dihafalkan dirumah
Surat-surat pendek
An-nas
Al-falaq
Alhamdulillah hafal, tapi beberapa bagian al-falaq masih ada yang ketikar tukar 😂
Mengenal tata krama ketika di masjid
Alhamdulillah ternyata ketika diberikan question seputar tata krama ketika di masjid, mas khayri bisa jawab dengan benar loh! 
Mas khayri tau kalau di masjid harus masuk dengan kaki kanan dulu, tidak boleh lari-lari, tidak boleh teriak, tidak boleh tepuk tangan. Dan tujuan untuk pergi ke masjid juga nas khayri tau, kalau masjid itu tempat untuk sholat dan berdoa. Alhamdulillah. 
Semoga Allah paring ilmu yang manfaat dan barokah✨🤍</t>
  </si>
  <si>
    <t>*Berdo'a sebelum mengaji*
Minta ilham yg baik
Minta ilmu yg bermanfaat
Nabi musa
*BACAAN*
 Til.2 Hal.19
&gt; tp sebelum membaca hal 19, mas khairy membaca dulu di hal.18 3 baris, katanya mau nunjukkin klo udah lancar, good job mas khairy, tambah rajin dan pinter yaaa...
*KEILMUAN*
Menulis huruf arab : الله ، بسم الله، محمد
Semoga Allah paring barokahh..
Amiin</t>
  </si>
  <si>
    <t>Bacaan tilawati 2 hal. 6
(Baris 1-3) alhamdulillah walaupun dicicil setidaknya khadijah sudah melawan moodnya untuk membaca. Dan alhamdulillah bisa! Next meeting kita lanjut ke baris berikutnya. 
Review daily doa;
Doa mencari ilmu yang bermanfaat 80%
Doa minta ilham yang baik 80%
Doa keluar rumah 70%
Doa masuk rumah 70%
Amal sholeh dideres Dan dihafalkan lagi yaa, sudah bisa cuma masih kurang. Kadang khadijah lupa dengan beberapa part doanya. 
4 Tali keimanan
Alhamdulillah mau ngikutin tepuk sambil sebutin poin 4 tali keimanan, walau sudah agak ngantuk😂
Semoga Allah paring ilmu yang manfaat dan barokah 😍</t>
  </si>
  <si>
    <t>*Berdo'a Sebelum Mengaji*
Minta ilham yg baik
Mencari ilmu yg bermanfaat 1 &amp; 2
Nabi Musa
*BACAAN*
Q.S An-Nisa ayt.42-44
*HAFALAN*
Doa Usia 6 Tahun
Doa Usia 7 Tahun
Doa lain
*KEILMUAN*
Test Bacaan Sholat alkhamdulillah bagus, 85</t>
  </si>
  <si>
    <t>1. Bacaan tilawati 5 hal.32 baris 1-4
Alhamdulillah bacaannya lancar, 
2. Muroja'ah surat al zalzalah 
Alhamdulillah 60% sudah hafal, semangat muroja'ah 💪😉
3. Review doa2 usia 6-9th 
Alhamdulillah 85% sudah hafal, beberapa doa masih lupa bagian depan dan beberapa lupa doa nya. 
4. Doa penutup
*alhamdulillah pengajian malam ini berjalan dengan lancar
Semoga alloh paring kefahaman yg barokah
Aamiiin</t>
  </si>
  <si>
    <t>1. Bacaan tilawati 5 hal.32 baris 5-8
Alhamdulillah lancr, kirana mampu mengikuti dan mengulang bacaan dengan baik
2. Hafalan doa setelah mendengar adzan 
Masih proses menghafal, semangat 💪☺️
3. Asma'ulhusna 1-80
*alhamdulillah pengajian malam ini berjalan dengan lancar
Semoga alloh paring kefahaman yg barokah
Aamiiin</t>
  </si>
  <si>
    <t>Bacaan QS. Al-baqarah : 98-101
Alhamdulillah, lebih banyak dideres lagi Dan jangan lupa memperhatikan panjang pendeknya. Untuk next meeting kita sepakat setelah Fitri baca hari ini, kemudian mba nedha lanjut buat persiapan ayat di next meeting. Dan untuk tugas Fitri, jangan lupa menandai bacaan yang sekiranya takut Fitri lupakan hukum bacaannya. 
Makna k. Adab hal 5
Explain about bahwa nabi sama sekali tidak memiliki sifat buruk, bahkan kejelekan yang didapatkan oleh nabi dibalas kebaikan. Yang mana benar-benar Allah jadikan nabi muhammad itu orang yang suci hatinya. 
Alhamdulillah Fitri bisa mengikuti dengan baik, dan sedikit explain dari Fitri dengan bahasa dan pemahamannya sendiri. 
Materi doa doa (usia 7-12 tahun) 
Alhamdulillah udah lancar hafalannya, tetap dideres Dan dipertahankan jangan sampai lupa. Lebih baiknya doa yang bisa diterapkan di kehidupanmu sehari-hari supaya dipraktekkan dan diamalkan.
Semoga Allah paring menjadi mubalighot yang alim faqih dan memiliki 29 karakter. Serta bisa menjadi anak yang sholehah yang membanggakan kedua orangtuanya 🥰🌷</t>
  </si>
  <si>
    <t>Review kitabushola hal 1-20 
Review praktek : wudhu, tayamum, mandi jinabat, sholat
Note : dawud hanya lupa bagian tayamum, tapi sisanya semua baik,</t>
  </si>
  <si>
    <t>1. Naehat dan Implementasi 6 thobiat luhur 
2. Praktik sholat dan doa doa setelah sholat</t>
  </si>
  <si>
    <t>1. Kitabushola halaman 21-22</t>
  </si>
  <si>
    <t>A. Murajaah
Doa mencari ilmu yang bermanfaat
Doa ilham yang baik
Doa minta ketetapan iman
Doa untuk kedua orang tua
Doa kebaikan dunia dan akhirot
Doa sebelum dan sesudah tidur
Doa sebelum dan sesudah makan
Doa masuk dan keluar WC 
Doa masuk dan masjid ( 65% )
Doa berpakaian
Doa masuk dan keluar rumah
Doa pagi dan sore 
Dzikir after sholat (75%)
Doa mohon kesabaran
Doa berbuka puasa
Doa lailatul qodr 
Asmaul Husna 1-55 (51-55 new)
B. Mengetahui 5 bab, 4 tali keimanan, 5 rukun islam 
C. Makna K. Nawafil 89-90</t>
  </si>
  <si>
    <t>A. Mengetahui tentang Bersyukur kepada Allah dan beribadah kepada Allah. Disambung dengan mengetahui perbuatan baik dan buruk. Dan alkamdulillah Khadijah bisa nyambung dan answer the question.
B. Bacaan Tilawati 2 Hal. 7 (4 baris)</t>
  </si>
  <si>
    <t>Tilawati 3 page 33
&gt; Masyaallah, bacaan Abell sudah lancar. Besok kita baca next page yaa.
Doa- Doa
- Doa mencari ilmu
- Doa untuk kedua ortu
- Doa masuk dan keluar WC
- Doa sebelum dan bangu. tidur
- Doa raja istighfar
- Doa berpakaian
&gt; untuk semua doa-doa ini alhamdulilah, Abell sudah lancar. Kecuali doa berpakaian, masih perlu dihafalkan lagi. Di pertemuan kali ini sudah coba menghafalkan, alhamdulilah sudah 60%.
Asmaul Husna 1- 40
&gt; seperti sebelumnya, Abell sudah hafal sampai 30. Untuk 31-40 sudah hafal 85%. Kurang memperlancarnya saja.
Semoga Allah paring manfaat dan barokah. Aamiin</t>
  </si>
  <si>
    <t>Makna dan keterangan k. Jannah wannar hal. 46-47 bahasa indo</t>
  </si>
  <si>
    <t>Tilawati 1 page 19
&gt; Alhamdulillah, bacaan Afiqa hari ini sudah lancar banget. Bisa baca sendiri. Insyaallah next meeting kita lanjut ke halaman 20 yaa.
Doa- Doa
- Doa sebelum dan bangun. tidur
- Doa berpakaian
- Doa keluar rumah+ pagi dan sore
- Doa untuk kedua orang tua
- Doa masuk dan keluar WC
&gt; wahh, masyaallah, Afiqa sudah lancar doa"nya. Goodjob girl. Tinggal doa saat berpakaian nih, kurang lancar. Amalsholih dibaca setiap hari yaa.
Asmaul Husna 1-5
&gt; hari ini kami baca pelan- pelan sampai 3×. Cuman pelafalannya masih kurang lancar di yaa Rohimu, untuk yang lain sudah pas.
Surat- Surat Pendek
- Al ikhlas
- Al Falaq
- An Nas
- Al Fatihah
- Al Lahab
&gt; untuk surat" ini alhamdulilah, Afiqa sudah hafal, tinggal memperlancar aja. Tapi untuk surat Al Lahab, Afiqa baru hafal di ayat 1. That's really fine, kok. Insyaallah kedepannya, kita hafalin pelan" yaa. 
Alhamdulillah, hari ini Afiqa sangat semangat untuk ngaji. Di tengah" ngaji kami belajar Tepuk 5 Bab, dan 4 Tali Keimanan. Dan insyaallah itu bikin Afiqa semakin semangat ngajinya.
Semoga Allah paring ilmu yang manfaat dan barokah. Aamiiin
Menulis</t>
  </si>
  <si>
    <t xml:space="preserve">Menjelaskan about Taqobbalallohuminnawaminki
&gt; kalimat ini sering diucapkan oleh umat Muslim, terutama pada saat perayaan hari raya Idul Fitri, dan ucapan ini merupakan bentuk doa dan harapan agar ibadah dan amalan baik yang telah dilakukan, khususnya selama bulan Ramadan bagi Idul Fitri diterima oleh Allah...
ICE BREAKING, TEPUK2, BERDO'A SEBELUM NGAJI
📚 BACAAN
QS. Al Baqarah 146-149
&gt; Alkhamdulillah bacaan hari ini perfect, dan mb nadeen menggunakan nada baru dalam bacaannya, that's good, karena speed bacaannya bisa lebih pelan jadi pas untuk tajwidnya
📚 HAFALAN
1. Asmaul Husna 1-99
&gt; tadi banyak yg ke skip dan kelupaan, sampai di ulang berkali2, mungkin karena sudah lebh dr sebulan tidak murojaah, jadi mb nadeen lupa
2. Q.S Al-Buruj ayt 1-10
&gt; mbak nadeen said, di sekolah ada tugas menghafalakn ayat ini, dan alkhamdulilah tadi pas d test lancar, hanya kelupaan 1 word di ayat 10
🔖 KEILMUAN
* Menulis Pegon
&gt; untuk huruf fa' ف dan ghoin غ , jika di gandeng itu harus tertutup hampir seperti bulat
📌 NB
Mbak Nadeen bilang Buku kecil Asmaul Husna nya mb nadeen gak ada, jadi tadi pinjam buku do'anya bapak ( mungkin karena lama libur ngaji, jadi lupa naruhnya dimana), mohon untuk bunda indri atau ibuk membantu mencarikan nggeh, karena untuk membantu hafalannya mbak nadeen..
Semoga mb nadeen menjadi anak yg sholikhah yaa.. 😊
Amiin..🤲🏻
</t>
  </si>
  <si>
    <t xml:space="preserve">Materi:
ICE BREAKING, TEPUK2, BERDO'A BEFORE NGAJI
BACAAN
Q.S Al-Baqarah ayt. 163-166
&gt; Sudah cukup lancar bacaannya mb nadeen, untuk berhenti di tengah ayat boleh d check gambar tanda2 waqof yg pernah di kirimkan bu azki yaaa, jadi biar mbak nadeen bacaannya pas berhentinya di tanda wakof yg mana
HAFALAN
D. mohon kesabaran 
D. mohon kesehatan
D. ketika bersin
D. ketika ada angin kencang
D. ketika menjenguk orang yang sakit
D. ketika memakai pakaian baru
D. ketika naik kendaraan
D. lailatul qodar
Asmaul husna 
&gt; (di tengah2 banyak yg ke skip, oh iya buku catatannya sudah ketemu belum y mbak nadeenn ? kemarin lupa mb rika enggak tanya)
D. Berlindung dr sifat pelit dan penakut (di deres lagi yaa)
&gt; mostly do'a2 sudah hafal, tp lupa awal2 annyaaa, jadi di tengah2 do'a pun ada yg kelupaan
KEILMUAN
- Menulis Tata Krama Berpakaian untuk Wanita
&gt; Mb Nadeen sudah punya catatannya, dan tadi sebelum menulis mb nadeen bisa menyebutkan beberapa poinnya, dan ada beberapa tambahan yg belum tertulis, sperti mencukur gundul, hukum memakai rambut palsu dan mencukur alis...
PR
- Menulis Do'a Memakai Pakaian Baru
&gt; sebenarnya dulu pernah mencatat do'a ini, tp catatannya hilang, jadi mb nadeen minta di kirimi lagi do'a nya
Semoga Allah paring mb nadeen  menjadi anak yg sholihah..
amiin..
</t>
  </si>
  <si>
    <t>May 1, 2025 9:05 am</t>
  </si>
  <si>
    <t>- BACAAN : tilawati 1 (27)
Alhamdulillah bisa mengikuti dengan baik. Dan amal solihnya untuk bisa selalu menyimak membimbing bacaan cheryl saat menderes di rumah agar bisa lebih lancar.
- HAPALAN :
Surat pendek : 
• Al-falaq (90)
• Annas (85)
• Al-fatihah (90)
- Materi : berbuat baik pada orang tua
Alhamdulillah cheryl bisa memberikan contoh seperti bisa melaksanakan perintah kedua orang tua dengan baik. Dan tau akan pahala yang didapat sangat besar.
Semoga Allah beri ilmu manfaat dan barakah💖</t>
  </si>
  <si>
    <t>May 1, 2025 9:45 am</t>
  </si>
  <si>
    <t>Bacaan surat al ikhlas,al falaq annas    (Alhamdulillah bacaannya bagus)  Murojaah surat al ikhlas,al falaq annnas (kalau hafalan rata2,kurang di dengungnya ) Untuk makna surat Annisa' ayat 27-33 ( Alhamdulillah Abi bisa memahami isi ayat dengan baik) Report : Alhamdulillah Abi bisa menhgikuti pengajian dengan baik,tapi ternyata materi jannah wannar yang saya siapin di Abinya sudah isi jadi tadi saya ganti makna qur"an,semoga Alloh paring manfaat dan barokah.aamiiin</t>
  </si>
  <si>
    <t>May 1, 2025 2:27 pm</t>
  </si>
  <si>
    <t>1. Membaca QS. Al Baqarah 180-184
&gt; Concern : mohon diperhatikan lagi bacaan yang ada tanda waqof jika dibaca lanjut biasanya akan berubah hukum bacaannya. 
2. Murojaah surat 
- Al Buruj 1-16 (85)
- Al Maun (100)
- Al Quraisy (100)
- Al Fiil (100)
- Al humazah (90)
- Al Asr (90)
- At Takatsur (90)
- Al Qoriah (75)
3. Melanjutkan materi 6 tobiat luhur nomer 4&amp;5
&gt; Alhamdulillah Nadeen menulis, membaca dalil dan mendengarkan penjelasan dengan baik
Moga2 Allah paring manfaat dan barokah amin</t>
  </si>
  <si>
    <t>May 1, 2025 3:25 pm</t>
  </si>
  <si>
    <t>*BERDO'A SEBELUM NGAJI*
mencari ilmu yg bermanfaat 1
minta ilham yg baik
nabi musa
*BACAAN*
Tilawati 2 Hal 20
&gt; waah keren mas khairy sudah halaman 20, lebih d perhaitkan huruf tanwin "an" (.....) itu di baca pendek
*HAFALAN*
Asmaul husna 1-25
Do'a sebelum tidur 100
Do'a Bagun tidur 95
*KEILMUAN*
Belajar menulis angka dalan arab : 5, 6, 7, 8, 9
Semoga Allah paring barokah.. Amiin..</t>
  </si>
  <si>
    <t>May 1, 2025 3:35 pm</t>
  </si>
  <si>
    <t>*BERDO'A SEBELUM NGAJI*
mencari ilmu yg bermanfaat 1
minta ilham yg baik
nabi musa
*BACAAN*
Tilawati 2 Hal 20
&gt; waah keren mas khairy sudah halaman 20, lebih d perhaitkan huruf tanwin "an" (.....) itu di baca pendek
*HAFALAN*
Asmaul husna 1-25
Do'a sebelum tidur 100
Do'a Bagun tidur 95
*KEILMUAN*
Belajar menulis angka dalan arab : ٥، ٦، ٧  ٨
Semoga Allah paring barokah.. Amiin..</t>
  </si>
  <si>
    <t>*BERDO'A SEBELUM NGAJI*
mencari ilmu yg bermanfaat 1
Mencari ilmu yg bermanfaat 2
minta ilham yg baik
nabi musa
*BACAAN*
Q.S An-Nisa ayt.52-55
&gt; alkhamdulillah lancar, perbanyak menderesnya yaa mas ramboo
*HAFALAN*
Asmaul husna 1-50
&gt; sambil reading, krn nomor 35 ke atas kadang kebalik2
Surat At-Takatsur 90
Surat Al-Qori'ah 90
Surat Al-'Adiyat 90
Do'a ketika ada angin kencang 90
Do'a Mohon kesehatan 90
*KEILMUAN*
Menulis materi Fathonah beserta arti dan contohnya
&gt; Next week menulis Bithonah
*PR*
Next week menulis Do'a Baru [ Do'a Ketika Menjenguk orang yg Sakit ]
Semoga Allah paring barokah.. Amiin..
الحمدلله جزاكم الله خيرا</t>
  </si>
  <si>
    <t>May 1, 2025 10:18 pm</t>
  </si>
  <si>
    <t>1.	Bacaan tilawati 5 halaman 16 baris ke 5-8 
Sudah sempat membaca 2 baris, dan tiba tiba pemadaman listrik, saya kehilangan sinyal sehingga ngajinya terpaksa harus berhenti, Cuma chester mengirim vn bacaan, chester mencoba mempraktikkan bacaan qolqolah dengan benar, insyaalloh perlu diulang sekali lagi sebelum next page 
2.	Review asmaul husna 1-99
Lihat screen 
3.	Surat al quraisy ayat 1 ( belum ) 
4.	Menulis potongan ayat ( belum ) 
semoga alloh paring menjadi anak yang sholih, cerdas, berkarakter mulia, dan bisa mendapat ilmu yang bermanfaat dan barokah aamiin..</t>
  </si>
  <si>
    <t>May 2, 2025 12:01 pm</t>
  </si>
  <si>
    <t>Bacaan: Surat Ali imron 166-169  (Hari ini Irsan minta materinya tajwid karna di sekolah masih bingung,kita belajar basicnya tajwid dari idzhar,idghom,iqlab,ikhfa') Semoga Irsan di mudahkan urusan sekolah maupun agamanya juga semoga Alloh paring manfaat dan barokah.mohon maaf apabila saya banyak kekurangannya.</t>
  </si>
  <si>
    <t>May 2, 2025 12:59 pm</t>
  </si>
  <si>
    <t>1. Cerita Mukjizat Nabi Muhammad Saw membelah bulan
2. Membaca doa sebelum belajar dan Asmaul Husna 1-99
3. Membaca Tilawati 5 hal. 16 baris ke 5-8
&gt; Concern : bacaan yang dengung supaya diperhatikan lagi
&gt; Alhamdulillah hari ini bacaannya sudah bagus dan mau diulang ulangi hingga benar shg boleh naik ke hal. Berikutnya 
4. Review doa2 usia 8 tahun = doa minta kesabaran, doa minta kesehatan, doa ketika bersin
5. Menulis surat Al Quraisy dan Menghafalkan surat Al Quraisy ayat 1
&gt; Alhamdulillah chester mau dibaca berulang-ulang kali hingga hafal tapi lafal "قريش" masih perlu di ulang lagi di rumah supaya pelafalan nya pas
Moga2 Allah paring manfaat dan barokah amin</t>
  </si>
  <si>
    <t>May 2, 2025 1:07 pm</t>
  </si>
  <si>
    <t>1. Membaca QS. Al Baqarah ayat 185-186
&gt; Concern : bacaan mad thobi'i cukup 1 Alif/2 ketuk panjangnya, jangan Sampai kepanjangan sekali 
&gt; Tapi Alhamdulillah tadi Nadeen mau mempraktikkan ulang bacaan 2 mad thobi'i sampai benar
2. Murojaah hafalan : surat Al adiyat (100), Al zalzalah (100), Al Bayyinah (85), Asmaul Husna 1-99 (90)
3. Melanjutkan materi 6 tobiat luhur nomer 6. Mujahid muhid
&gt; Alhamdulillah Nadeen menulis materi, membaca dalil dan menjawab soal masalah
4. Bermain game pairing contoh2 6 tobiat luhur
&gt; Alhamdulillah betul semua
Moga2 Allah paring manfaat dan barokah amin</t>
  </si>
  <si>
    <t>May 2, 2025 2:16 pm</t>
  </si>
  <si>
    <t>1.	Tata Krama Makan  ( menulis poin 1-5 ) 
DINING ETIQUETTE
1.Sit politely. 
2. Start with reciting basmalah and end with 
hamdalah. 
Recite the prayer when eating (bismillah).
When forgetting, do not read the prayer when eating (bismillahi awwalahu wal akhirohu). 
Prayer after eating (alhamdulilahilladzi atoaamana wasakona wajealana muslimin). 
3. Taking enough food and finishing it. 
Sometimes when we see a lot of food or our favorite food, we take too much, even though we can take a little first, adjusting our portion of food, the important thing is to be spent, not left over, because if it is left over, it will be wasteful, actually wasteful is among the brothers of the devil, we are not devils and definitely not their brothers, we are good and they are bad. 
4. When eating hot food, do not blow on it. 
### 1. *The Hadith that Prohibits*  
     &gt; “Do not breathe into the glass (when drinking) and do not blow into it. ”* (Reported by Ahmad, Tirmidhi, and authenticated by Al-Albani).  
   - Although this hadith is talking about drinking, some scholars consider this prohibition to apply to hot food as well.  
### 2. *Health Reasons*  
   - Unhealthy Gas Exchange*: When we blow on hot food, the carbon dioxide (CO₂) from our breath can mix with the food, especially the liquid, possibly affecting its quality.  
   - Bacteria from the Mouth*: The mouth contains bacteria that can be transferred to food when blown on, although the effect is not always harmful.  
### 3. *Adab and Patience*  
   - Islam teaches patience, including waiting for food or drink to cool down enough to eat without blowing.  
   - The Prophet ﷺ used to drink in *three breaths* (not gulping all at once), which also shows a better way than blowing into a hot drink.  
### *What Can You Do Instead?  
- *Stir the food/drink* to cool it down quickly.  
- Wait a minute* before eating it.  
- If necessary, use a device such as a small fan (without direct breath).  
*Conclusion*  
Although not haram, blowing on hot food *should be avoided* based on the traditions and manners taught by the Prophet ﷺ. It is better to be patient or cool it in other ways.  
5. When eating, one should use the right hand. 
### *1. Evidence that Eating with the Right Hand is Obligatory*  
- Hadith of the Prophet ﷺ*:  
  &gt; “When any of you eats, eat with your right hand, and when you drink, drink with your right hand. For the devil eats and drinks with his left hand. “* (Muslim)  
- Another Hadith:  
  *"One should not eat with the left hand and drink with the left hand, for the devil eats with the left hand. ”* (Tirmidhi)  
### *2. Ruling on Eating with the Left Hand*  
- *Makruh (Hated)*: If done without an excuse (shar'i reason such as illness or disability).  
- *Haram*: If done out of imitation of the devil or pride.  
### *3. Wisdom and Benefits of Eating with the Right Hand*  
✅ *Following the Sunnah of the Prophet ﷺ* (rewarded).  
✅ *Preserving Islamic Adab* (different from the habits of the devil).  
✅ *Health*: Some studies say that the right hand (even for left-handed people) is more controlled in taking food, reducing the risk of overeating.  
### *4. Exceptions (Can Use Left Hand)*  
- If the right hand is *injured/hurt*.  
- If one is *cidal* and has difficulty using the right hand (some scholars allow it while still trying to learn to use the right hand).  
### *5. Additional manners when eating*  
Recite “Bismillah ”* before eating.  
Eating with three fingers* (if possible, like the Prophet ﷺ).  
Not to criticize the food*.  If you don't like the food, don't criticize it, especially in front of the food, if the prophet when he was not happy with the food, then the prophet simply left the food without criticizing it. 
*Licking fingers* after eating (before washing).  
2.	Dalil mengaji  
Menulis dalil beserta artinya 
note : karna dawud nggak berani ambil buku mengajinya dikamar sehingga dia menulis di note hp 
semoga alloh paring paring menjadi anak yang sholih yang cerdas, berakhalakul kharimah, mandiri, dan diberikan kebarokahan ilmu yang bermanfaat, aamiin..</t>
  </si>
  <si>
    <t>May 2, 2025 2:31 pm</t>
  </si>
  <si>
    <t>1.	Tata Krama Makan  ( menulis poin 1-5 ) 
DINING ETIQUETTE
1.Sit politely. 
2. Start with reciting basmalah and end with 
hamdalah. 
Recite the prayer when eating (bismillah).
When forgetting, do not read the prayer when eating (bismillahi awwalahu wal akhirohu). 
Prayer after eating (alhamdulilahilladzi atoaamana wasakona wajealana muslimin). 
3. Taking enough food and finishing it. 
Sometimes when we see a lot of food or our favorite food, we take too much, even though we can take a little first, adjusting our portion of food, the important thing is to be spent, not left over, because if it is left over, it will be wasteful, actually wasteful is among the brothers of the devil, we are not devils and definitely not their brothers, we are good and they are bad. 
4. When eating hot food, do not blow on it. 
### 1. *The Hadith that Prohibits*  
     &gt; “Do not breathe into the glass (when drinking) and do not blow into it. ”* (Reported by Ahmad, Tirmidhi, and authenticated by Al-Albani).  
   - Although this hadith is talking about drinking, some scholars consider this prohibition to apply to hot food as well.  
### 2. *Health Reasons*  
   - Unhealthy Gas Exchange*: When we blow on hot food, the carbon dioxide (CO₂) from our breath can mix with the food, especially the liquid, possibly affecting its quality.  
   - Bacteria from the Mouth*: The mouth contains bacteria that can be transferred to food when blown on, although the effect is not always harmful.  
### 3. *Adab and Patience*  
   - Islam teaches patience, including waiting for food or drink to cool down enough to eat without blowing.  
   - The Prophet ﷺ used to drink in *three breaths* (not gulping all at once), which also shows a better way than blowing into a hot drink.  
### *What Can You Do Instead?  
- *Stir the food/drink* to cool it down quickly.  
- Wait a minute* before eating it.  
- If necessary, use a device such as a small fan (without direct breath).  
*Conclusion*  
Although not haram, blowing on hot food *should be avoided* based on the traditions and manners taught by the Prophet ﷺ. It is better to be patient or cool it in other ways.  
5. When eating, one should use the right hand. 
### *1. Evidence that Eating with the Right Hand is Obligatory*  
- Hadith of the Prophet ﷺ*:  
  &gt; “When any of you eats, eat with your right hand, and when you drink, drink with your right hand. For the devil eats and drinks with his left hand. “* (Muslim)  
- Another Hadith:  
  *"One should not eat with the left hand and drink with the left hand, for the devil eats with the left hand. ”* (Tirmidhi)  
### *2. Ruling on Eating with the Left Hand*  
- *Makruh (Hated)*: If done without an excuse (shar'i reason such as illness or disability).  
- *Haram*: If done out of imitation of the devil or pride.  
### *3. Wisdom and Benefits of Eating with the Right Hand*  
✅ *Following the Sunnah of the Prophet ﷺ* (rewarded).  
✅ *Preserving Islamic Adab* (different from the habits of the devil).  
✅ *Health*: Some studies say that the right hand (even for left-handed people) is more controlled in taking food, reducing the risk of overeating.  
### *4. Exceptions (Can Use Left Hand)*  
- If the right hand is *injured/hurt*.  
- If one is *cidal* and has difficulty using the right hand (some scholars allow it while still trying to learn to use the right hand).  
### *5. Additional manners when eating*  
Recite “Bismillah ”* before eating.  
Eating with three fingers* (if possible, like the Prophet ﷺ).  
Not to criticize the food*.  If you don't like the food, don't criticize it, especially in front of the food, if the prophet when he was not happy with the food, then the prophet simply left the food without criticizing it. 
*Licking fingers* after eating (before washing).  
2.	Dalil mengaji  
Menulis dalil beserta artinya 
note : karna dawud nggak berani ambil buku mengajinya dikamar sehingga dia menulis di note hp semoga alloh paring paring menjadi anak yang sholih yang cerdas, berakhalakul kharimah, mandiri, dan diberikan kebarokahan ilmu yang bermanfaat, aamiin..</t>
  </si>
  <si>
    <t>May 2, 2025 2:34 pm</t>
  </si>
  <si>
    <t>1.	Tata Krama Makan  ( menulis poin 1-5 ) 
DINING ETIQUETTE
1.Sit politely. 
2. Start with reciting basmalah and end with 
hamdalah. 
Recite the prayer when eating (bismillah).
When forgetting, do not read the prayer when eating (bismillahi awwalahu wal akhirohu). 
Prayer after eating (alhamdulilahilladzi atoaamana wasakona wajealana muslimin). 
3. Taking enough food and finishing it. 
Sometimes when we see a lot of food or our favorite food, we take too much, even though we can take a little first, adjusting our portion of food, the important thing is to be spent, not left over, because if it is left over, it will be wasteful, actually wasteful is among the brothers of the devil, we are not devils and definitely not their brothers, we are good and they are bad. 
4. When eating hot food, do not blow on it. 
### 1. *The Hadith that Prohibits*  
     &gt; “Do not breathe into the glass (when drinking) and do not blow into it. ”* (Reported by Ahmad, Tirmidhi, and authenticated by Al-Albani).  
   - Although this hadith is talking about drinking, some scholars consider this prohibition to apply to hot food as well.  
### 2. *Health Reasons*  
   - Unhealthy Gas Exchange*: When we blow on hot food, the carbon dioxide (CO₂) from our breath can mix with the food, especially the liquid, possibly affecting its quality.  
   - Bacteria from the Mouth*: The mouth contains bacteria that can be transferred to food when blown on, although the effect is not always harmful.  
### 3. *Adab and Patience*  
   - Islam teaches patience, including waiting for food or drink to cool down enough to eat without blowing.  
   - The Prophet ﷺ used to drink in *three breaths* (not gulping all at once), which also shows a better way than blowing into a hot drink.  
### *What Can You Do Instead?  
- *Stir the food/drink* to cool it down quickly.  
- Wait a minute* before eating it.  
- If necessary, use a device such as a small fan (without direct breath).  
*Conclusion*  
Although not haram, blowing on hot food *should be avoided* based on the traditions and manners taught by the Prophet ﷺ. It is better to be patient or cool it in other ways.  
5. When eating, one should use the right hand. 
### *1. Evidence that Eating with the Right Hand is Obligatory*  
- Hadith of the Prophet ﷺ*:  
  &gt; “When any of you eats, eat with your right hand, and when you drink, drink with your right hand. For the devil eats and drinks with his left hand. “* (Muslim)  
- Another Hadith:  
  *"One should not eat with the left hand and drink with the left hand, for the devil eats with the left hand. ”* (Tirmidhi)  
### *2. Ruling on Eating with the Left Hand*  
- *Makruh (Hated)*: If done without an excuse (shar'i reason such as illness or disability).  
- *Haram*: If done out of imitation of the devil or pride.  
### *3. Wisdom and Benefits of Eating with the Right Hand*  
✅ *Following the Sunnah of the Prophet ﷺ* (rewarded).  
✅ *Preserving Islamic Adab* (different from the habits of the devil).  
✅ *Health*: Some studies say that the right hand (even for left-handed people) is more controlled in taking food, reducing the risk of overeating.  
### *4. Exceptions (Can Use Left Hand)*  
- If the right hand is *injured/hurt*.  
- If one is *cidal* and has difficulty using the right hand (some scholars allow it while still trying to learn to use the right hand).  
### *5. Additional manners when eating*  
Recite “Bismillah ”* before eating.  
Eating with three fingers* (if possible, like the Prophet ﷺ).  
Not to criticize the food*.  If you don't like the food, don't criticize it, especially in front of the food, if the prophet when he was not happy with the food, then the prophet simply left the food without criticizing it. 
*Licking fingers* after eating (before washing).  
2.	Dalil mengaji  
Menulis dalil beserta artinya 
note : karna dawud nggak berani ambil buku mengajinya dikamar sehingga dia menulis di note hp
 semoga alloh paring paring menjadi anak yang sholih yang cerdas, berakhalakul kharimah, mandiri, dan diberikan kebarokahan ilmu yang bermanfaat, aamiin..</t>
  </si>
  <si>
    <t>May 2, 2025 3:00 pm</t>
  </si>
  <si>
    <t>1. Bacaan surat an Nisa ayat 66-79
2. Makna hadist ( keterangan Nawafil halaman 92-96 ) 
3. 6 alam kehidupan manusia</t>
  </si>
  <si>
    <t>May 2, 2025 5:08 pm</t>
  </si>
  <si>
    <t>Membahas lagi tentang tata Krama mengaji. Kami memperkuat point memakai jilbab dan duduk rapi saat pengajian berlangsung. Karena kita seorang muslim yang mencari ilmu agama maka dari penampilan dan sikap harus baik agar ilmu bisa kita terima dengan baik. Agar jubilee bisa menangkap apa yang kami sampaikan maka kami mengajak jubilee menggambar karakter yang kami siapkan yaitu gadis yang memakai krudung dan guru yang mengajar murid-murid sambil duduk rapi. Dan jubilee sangat menikmati sesi menggambarnya. Dan digambarnya dengan sangat indah.
Semoga Allah paring manfaat lan barakah 💖</t>
  </si>
  <si>
    <t>May 2, 2025 5:17 pm</t>
  </si>
  <si>
    <t>• Bacaan : Alhajj 65-72
Alhamdulillah bacaan Dylan semakin baik. Koreksi dari kami tadi hanya menjelaskan Bagaimana cara mengulang ayat yang salah saat dibaca. Dan bisa diterima dengan baik. 
• Murajaah 
- Surat Alqariah : 100
- Doa pengayoman : ternyata Dylan masih belum hapal tapi dia berkata pernah mendengar doa itu yang selalu dibaca saat penutupan pengajian. Dan sudah kami sarankan untuk dibaca setiap hari agar time by time hapal dengan sendirinya.
• Makna : hal 31atas
Karena waktu sudah melebihi batas maka maknanya belum tercapai target karena Dylan masih harus melanjutkan aktifitasnya yang lain.
Semoga Allah paring manfaat lan barakah ✨</t>
  </si>
  <si>
    <t>May 2, 2025 10:03 pm</t>
  </si>
  <si>
    <t>Baca Tilawati page 20
&gt; Hari ini Afiqa sudah mulai baca huruf ف. Alhamdulillah, sudah lumayan lancar. Cuma pas di akhir ada yg kurang lancar, jadi besok baca halaman ini lagi yaa.
Hafalan
- Doa-Doa
Doa pagi dan sore
Doa untuk kedua orang tua
Doa berpakaian 
Doa sebelum dan bangun tidur
Doa Sebelum dan sesudah makan
Doa masuk dan keluar KM
&gt; Alhamdulillah, doa"nya sudah lancar. Kecuali doa berpakaian masih repeat.
- Surat Pendek
Al Fatihah
Al Falaq
An Nas
Al Ikhlas
Al Lahab
&gt; Masyaallah, ternyata Afiqa sudah hafal surat Al Lahab yaa. Tinggal memperlancar saja. Alhamdulillah, untuk surat yang lain sudah bagus hafalannya.
Menulis Angka Arab
&gt; hari ini kami coba menulis angka menggunakan plus dan minus. Alhamdulillah,untuk angka ١، ٢، ٣ sudah bisa dan lancar. 
Semoga ilmu hari ini bisa bermanfaat dan barokah. Aamiin.</t>
  </si>
  <si>
    <t>Tilawati 6 halaman 33
&gt; Alhamdulillah,bacaannya sudah baik dan lancar.
Review Dalil mengaji
- Tholabul Ilmi faridhotun ala kulli muslimin
- Wala taq'fu maa laisa laka bihi ilm
&gt; seharusnya materi hari ini menghafal salah satu, tapi menurut Dinda terlalu susah, akhirnya dibaca masing" 2×. 
Makna K. Sholat halaman 2 bawah
&gt; Karena Dinda masih awal" makna akhirnya saya share screen isi haditsnya supaya Dinda lebih cepet faham.Alhamdulillah, Dinda cepet nangkepnya. Alhamdulillah, Dinda kelihatan semangat untuk makna. Meskipun di akhir semangatnya menurun karena maknanya lumayan panjang, akhirnya cuma nulis makna saja tapi belum keterangannya. 
Semoga Allah paring ilmu yang bermanfaat dan barokah. Aamiin</t>
  </si>
  <si>
    <t>May 3, 2025 7:29 am</t>
  </si>
  <si>
    <t>Bacaan: 
Tilawaty jilid 1 halaman 19-23
👉Alhamdulillah bacaannya lancar 
Mengenalkan sholat 5 waktu dan rakaatnya
Mengenalkan Asmaulhusna 1-5
Menulis huruf Alif dan ba' 
👉Afiqa sudah pinter nulisnya, nggak perlu di kasih contoh sudah langsung bisa😊
Report
Alhamdulillah pengajian berjalan dengan lancar, Afiqa bisa mengikuti pengajisn dengan sangat baik, dan semangat. Semoga Alloh paring manfaat dan barokah. Sampai jumpa di pengajian berikutnya
PR 
Nderes doa2 yg sudah di ajarkan
Nderes tilawaty  1 halaman 24 with mommy</t>
  </si>
  <si>
    <t>May 3, 2025 8:14 am</t>
  </si>
  <si>
    <t>1. Murojaah hafalan surat Abasa 
Murojaah hafalan baru surat Nuh 1-26
&gt; Alhamdulillah hafalannya bagus
2. Membaca QS Ali imron 14-15
&gt; Alhamdulillah bacaannya bagus
3. Mengenal perbuatan jelek yang berdosa dan bisa memasukan ke dalam neraka
&gt; Alhamdulillah hafiz mengikuti materi dengan baik, paham apa yang disampaikan 
Moga-moga Allah paring manfaat lancar dan barokah</t>
  </si>
  <si>
    <t>May 3, 2025 9:32 am</t>
  </si>
  <si>
    <t>1. *BERDO'A SEBELUM MENGAJI*
mencari ilmu yg bermanfaat 1
minta ilham yg baik
nabi musa
2. *BACAAN*
Tilawati 2 Hal 21
&gt; Alkhamdulillah hal,20 kemarin lancar, dan hari ini masuk ke halaman 21. karena halaman baru so mas khairy mengikuti guru setelah membaca 
3. *HAFALAN*
Al-Kafirun 60 
&gt; masih belum hafal, but that's okay karena ini hafalan baru setelah al-Lahab
Asmaul Husna 1-25
Do'a masuk rumah 80
Do'a keluar rumah 90
4. *KEILMUAN*
mention 5 bab, 4 tali keimanan, 3 sukses ( untuk 3 sukses menyebutkan contoh2 mandiri dr kehidupan sehari2 mas khairy)
Semoga Allah paring barokah...
Amiinnn...</t>
  </si>
  <si>
    <t>May 4, 2025 8:27 pm</t>
  </si>
  <si>
    <t>1. Baca tilawati 5 hal 11
&gt; Alhamdulillah Gabriel bisa membaca dengan sangat baik dan lanjut ke hal 12
2.Menulis doa kesabaran
3. PR
- Membaca Tilawati 5 hal 12
- Memghafalkan doa kesabaran
Semoga Alloh paring kemudahan, kelancaran, kebarokahan dan ilmu yang bermanfaat.</t>
  </si>
  <si>
    <t>1. Baca tilawati 5 hal 12
&gt; Alhamdulillah Gabriel bisa membaca dengan cukup baik tapi masih perlu diulang
2. Menghafalkan doa masuk rumah (hafal), Doa kesabaran (hafal 80%)
3. PR
- Membaca Tilawati 5 hal 12
- Mempraktekan doa doa yg sudah dihafal
Semoga Alloh paring kemudahan, kelancaran, kebarokahan dan ilmu yang bermanfaat,</t>
  </si>
  <si>
    <t>May 5, 2025 7:40 am</t>
  </si>
  <si>
    <t>1. Doa before ngaji (ask for knowledge) by Qalesya 
2. Talk about idhul fitr, Idhul Adha, hajj &amp; umroh (15 mins)
3. Read Tilawati 3 pg 26-27, hafal semua huruf nya, tingal atur nafas dan panjang pendek nya. Alhamdulillah.
4. Doa king of istighfar, dictate meaning &amp; benefit nya in English): jikalau baca ini di wkt pagi dan mati setelah nya, maka mati nya wajib masuk surga, dan begitu pula bila di baca di wkt sore. 
5. Doa setelah baca Qur'an by Erma (&amp; doa2 lain)
NB: Alhamdulillah lancar. Tinggal menghafal dan praktek lebih sering baca Tilawati nya di luar wkt ngaji dgn Erma. Semoga semangat trs ngaji nya Qalesya. Aamiin</t>
  </si>
  <si>
    <t>May 5, 2025 7:56 am</t>
  </si>
  <si>
    <t>1. Membaca doa-doa sebelum belajar dan Asmaul Husna 1-99
2. Review Hafalan Al Quraisy ayat 1
3. Membaca Tilawati 5 hal. 17 baris 1-4
4. Materi tentang Fathonah
5. Kisah Nabi Muhammad SAW dan peletakan batu jajar Aswad (nabi sifatnya Fathonah)
Concern :
- Supaya lebih lancar lagi bacaan Tilawati diulang lagi di pertemuan berikutnya
- Alhamdulillah chester menjelaskan ulang sifat Fathonah nabi dalam cerita dengan baik
- Supaya lebih fokus lagi untuk Waktunya mengaji tidak disambi main piano karena main piano boleh saat sebelum/sesudah materi ngaji
Moga2 Allah paring ilmu manfaat dan barokah amin</t>
  </si>
  <si>
    <t>May 5, 2025 8:26 am</t>
  </si>
  <si>
    <t>• Bacaan : Attaubah 96-99
Alhamdulillah lancar dan baik. Hanya saja supaya bisa lebih fokus dalam membacanya agar lebih lancar.
• Hapalan baru
Almaun : 100
Asmaul husna (1-25) : 100
• Hapalan 1
Untuk keseluruhan doa dan surat alhamdulillah sudah dihapal dengan baik oleh grazia. Tinggal diamalkan saja dikeseharian agar tidak mudah lupa.
• Lain-lain :
Dikarenakan waktu masih tersisa banyak kami gunakan untuk bercerita tentang kisah hidup nabi adam, nabi ibrahim, dan nabi nuh. Alhamdulillah grazia sangat paham dengan alur ceritanya.
NB : dalam membaca doa maupun surat grazia supaya bisa melafalkannya dengan tartil dan jelas, tidak usah terburu-buru agar pengertiannya dalam doa tidak salah.
Semoga Allah paring manfaat lan barakah💖</t>
  </si>
  <si>
    <t>May 5, 2025 8:37 am</t>
  </si>
  <si>
    <t>• Bacaan : Ali-imran 16-19
Alhamdulillah bisa memperhatikan dan mengikuti dengan baik.
• Murajaah surat 
Kami arahkan untuk murajaah surat yang dulu paling susah dihapal dan hafiz memilih Almuthoffifin. Alhamdulillah hafiz masih mengingat ayat per ayatnya dengan baik walau masih ada 1 atau 3 ayat keliru pengucapannya tapi hafiz bisa langsung memperbaiki lafalnya. Dan supaya bisa lebih dideres lagi yaa.
• Setoran surat : Nuh 21-28
Alhamdulillah hafiz bisa langsung menyelesaikan hapalannya. Amal solihnya dalam menghapal supaya diperhatikan panjang pendeknya ya. Next time kita deres lagi sampai benar-benar hapal.
• Baca tulis pegon
Alhamdulillah dalam membaca tulisan pegon yang kami buat hafiz bisa membacanya dengan baik. Dan bisa menuliskan ulang apa yang kami tulis dengan baik juga. Semoga dalam koreksian dalam tulisannya hafiz bisa menjadikan lebih baik ya.
Semoga Allah paring manfaat lan barakah💖</t>
  </si>
  <si>
    <t>May 6, 2025 7:33 am</t>
  </si>
  <si>
    <t>1. Baca tilawati 4 hal 14 ( line 1-4 ) 
&gt; New page, mungkin perlu diulangi sekali lagi supaya lebih lancar, terlebih di lafadz (الله)
2. New surat ( surat al maun ) 
&gt; baru 2 ayat, dengan metode repeat after me, 
3. Asmaul Husna 1-50 
&gt; good until 40, amalsholih dideres kembali until 50
semoga alloh menjadikan anak  yang sholihah, alim dan faqih, cerdas dan berakhlak mulia, dan diberikan ilmu yang bermanfaat dan barokah, aamiin...</t>
  </si>
  <si>
    <t>*BACAAN*
Q.S Al-Baqarah ayt.187-188
&gt; Alkhamdulillah lancar, untuk bagian mendengung di نّ supaya jangan terlalu panjang ya, cukup 3 ketukan saja
*HAFALAN &amp; TRBAK2AN JUDUL*
D. ketika akan tidur 100
D. setelah bangun tidur 100
D. ketika akan makan dan selesai makan 100
D. kebaikan dunia dan akhirot 100
D. untuk kedua orangtua 100
D. masuk dan keluar WC 100
D. dan dzikir setelah sholat 100
D. ketetapan iman 100
Asmual Husna 1-99
D. masuk masjid 100
*KEILMUAN*
Menulis Do'a Baru ( Do’a berlindung dari jeleknya pendengaran, ucapan dan penglihatan )
&gt; Doa ini adalah permohonan singkat kepada Allah agar kita dilindungi dari hal-hal buruk yang bisa datang dari:
 * Pendengaran: Dijauhkan dari mendengar gosip, fitnah, perkataan kotor, dan hal-hal yang melalaikan dari Allah.
 * Ucapan (Lisan): Dijauhkan dari berkata bohong, menyakiti orang lain, membicarakan keburukan orang, dan perkataan sia-sia.
 * Penglihatan: Dijauhkan dari melihat hal-hal haram, menimbulkan syahwat, atau membuat lalai dari mengingat Allah.
Intinya, doa ini meminta perlindungan agar indra kita tidak digunakan untuk hal-hal yang dilarang dan dibenci oleh Allah.
Alkhamdulillah mb nadeen mengaji dg baik hari ini, mohon maaf jika selama pengajian mb rika ada salahnya dan kurangnya, atau kata2 mb rika yg english version sulit di pahami 
Semoga mb nadeen menjadi anak yg sholikah.. Amiin...</t>
  </si>
  <si>
    <t>May 6, 2025 7:39 am</t>
  </si>
  <si>
    <t>• Bacaan : Attaubah 100-102
Alhamdulillah lancar dan baik
• Doa mendengar adzan
Masih harus dihapalkan lagi. Tapi sudah lancar dalam membacanya
• Hapalan 2
Untuk doa-doanya grazia banyak yang terlupakan
Dan yang grazia ingat hanya
- doa tertimpa musibah : 90
- doa ketika ada petir : 90
- doa melihat orang yang terkena musibah : 80
- doa pakai baju baru 90
- asmaul husna 1-35
Untuk surat-suratnya alhamdulillah masih diingat dengan baik
- annashr : 100
- al lahab : 100
- al kafirun : 100
- al asr : 100
NB : amal solihnya agar dideres lagi ya doa-doanya dan supaya fokus saat mengaji
Semoga Allah paring manfaat lan barakah💖</t>
  </si>
  <si>
    <t>May 6, 2025 7:50 am</t>
  </si>
  <si>
    <t>• Bacaan : ali imron 20-22
Alhamdulillah bisa mengikuti dengan baik
Dan mengulas ulang tentang hukum bacaan idhar dan idgham bigunnah, amal solihnya dibaca lagi ya catatan yang telah diberikan, agar bacaan hafiz bisa sesuai dengan hukum tajwidnya dan tambah lancar 
• Murajaah : al fajr
Alhamdulillah hafiz bisa menyelesaikan sampai ayat terakhir dengan baik walau di ayat² awal masih ada beberapa yang lupa. Maka untuk pertemuan selanjutnya bisa kita murajaah ulang dan bisa dideres terlebih dahulu.
• Setoran hapalan ( belum siap )
• Asmaul husna 1-30
Alhamdulillah lancar. Untuk kedepannya bisa ditambah 5 nomor lagi ya
• Baca tulis pegon
Hafiz mengajak menulis tentang mba sofi dan mba sofi menulis tentang hafiz. Kemudian bergiliran membaca pegon yang dituliskan masing-masing dari kita.
Alhamdulillah hafiz bisa menuliskan pegon sesuai apa yang diucapkan. Dan bisa membaca tulisan mba sofi dengan baik dan lancar. 
Kemudian mengenalkan tentang
- pegon baku
- bedanya huruf e dan è ( ya' dan layar )
- huruf vokal u ( alif dan waw )
- mengenal pegon jawa
Semoga Allah paring ilmu manfaat dan barakah💖</t>
  </si>
  <si>
    <t>May 7, 2025 6:07 am</t>
  </si>
  <si>
    <t>• Bacaan attaubah 100-102
Alhamdulillah baik dan lancar.
• Almaun : (belum lancar)
• Asmaul husna 1-99 : alhamdulillah sudah cukup lancar
• Tajwid : idgham bigunnah
Kami berusaha menjelaskan tentang hukum bacaannya melalui tulisan dan video. Alhamdulillah grazia bisa memahaminya.
Semoga Allah beri manfaat dan barakah💖</t>
  </si>
  <si>
    <t>May 7, 2025 6:59 am</t>
  </si>
  <si>
    <t>- Tilawati 1 Page 23-25
&gt; Alhamdulillah, Afiqa sudah lancar di 3 halaman ini
- Etiquette during Meals
&gt; Afiqa sudah paham dengan tata krama makan, masyaallah. Insyaallah Afiqa udh menerapkan setiap hari. Goodjob 👏🌷
- Pengenalan dan mencatat 3 Sukses Generus
- Di akhir pengajian Afiqa tell me kalo Afiqa udh hafalin asmaul husna, Alhamdulillah sush hafal sampai 11, Kerennn😎🌻👏
Note: Amalsholih Afiqa menderes surat" yang udh dihafal bareng Mommy yaa. 
Alhamdulillah, hari ini Afiqa semangat ngajinya. Udh ga malu" lagi. Sebelum selesai ngajinya, kami baca doa berdiri dari duduk. Semoga ilmu hari ini bisa bermanfaat dan barokah. Aamiin</t>
  </si>
  <si>
    <t>May 7, 2025 8:48 am</t>
  </si>
  <si>
    <t>1. *BACAAN*
Q.S An-Nisa ayt. 60-62
&gt; ketika ada tanda alis (...) terlalu pendek bacanya, minimal 5 ketukan
2. *HAFALAN*
Do’a ketika akan tidur 100
Do'a setelah bangun tidur 100
Doa ketika akan makan dan selesai makan 100
Do’a kebaikan dunia dan akhirot 100
Do’a untuk kedua orangtua 100
Do’a masuk dan keluar WC 100
D. Ketika ada Angin Kencang 80
D. Mohon Kesehatan 90
Asmaul husna 1-50
Al-Zalzalah (reading, lebih perhatikan ayat 7-8 ada huruf yg di baca panjang)
3. *KEILMUAN*
Lanjut menulis materi 6 Thobi'at Luhur (Kerja sama yg Baik)
&gt; Penjelasan dan contohnya
Semoga Allah paring barokah untuk mas rambo..
amiinn..</t>
  </si>
  <si>
    <t>May 7, 2025 9:55 am</t>
  </si>
  <si>
    <t>1. Review hafalan dalil2 5 Bab
2. Membaca QS. Al Baqarah 203-206
&gt; Alhamdulillah Nissa bacanya mau diulang ulang hingga benar
&gt; Amal Soleh please Nissa read the Quran at home and ask someone to listen so they can help correct your reading
3. Makna dan keterangan k. Jannah wannar hal. 47 bahasa Indonesia 
&gt; Alhamdulillah good
4. Membaca keterangan hadits bahasa Indonesia 
Moga2 Allah paring manfaat dan barokah amin</t>
  </si>
  <si>
    <t>May 7, 2025 9:59 am</t>
  </si>
  <si>
    <t>Bacaaan tilawati 2 hal. 20
Alhamdulillah bacaannya sudah good, tetap semangat buat menderesnya ya~! 
Surat pendek;
Al-fatihah ✅
An-nas ✅
Al-Kafirun (sedang menghafal) 
Alhamdulillah good, untuk Al-Kafirun kita hafalkan sama-sama ya. Jangan lupa juga coba dihafalkan ketika di rumah. 
Menulis tilawati
Alhamdulillah bisa ngikutin buat nulis beberapa contoh yang ada di tilawati (hijaiyah bersambung) 
Semoga Allah paring ilmu yang manfaat dan barokah 🐣</t>
  </si>
  <si>
    <t>May 7, 2025 10:10 am</t>
  </si>
  <si>
    <t>Ada acara di luar</t>
  </si>
  <si>
    <t>K.Shollah page 23-24</t>
  </si>
  <si>
    <t>May 7, 2025 12:27 pm</t>
  </si>
  <si>
    <t>Hari ini membahas tentang fatonah. Kami jelaskan bahwa fatonah itu smart, wise, and clever. Dan fatonah sendiri adalah salah satu sifatnya nabi muhammad yang selalu cerdas memecahkan masalah-masalah. Dan alhamdulillah jubilee paham dengan pengertiannya. Juga bisa memberikan contoh dengan baik. "Berbagi ice cream saat melihat saudaranya bersedih". 
Semoga Allah memberikan ilmu manfaat dan barakah💖</t>
  </si>
  <si>
    <t>May 7, 2025 12:35 pm</t>
  </si>
  <si>
    <t>• Tilawati 1 hal 1
Karena cheryl meminta kembali belajar membaca alif dan ba maka kami arahkan ke halaman awal. Dan cheryl bisa mengikutinya dengan baik.
• Doa-Doa
Masuk/keluar kamar mandi : 80
Akan/setelah makan : 85
Akan/setelah bangun tidur : 80
Untuk kedua orang tua : 90
Kebaikan dunia akhirat : 90
• Surat
Annas : 85
Semoga Allah memberikan manfaat dan barakah💖</t>
  </si>
  <si>
    <t>May 7, 2025 12:36 pm</t>
  </si>
  <si>
    <t>Bacaan:
Surat Ali imron ayat 174-176
👉Alhamdulillah bacaan Irsan cukup bagus
Tata krama berpakaian
👉Mohon maaf saya kliru menyampaikan, harusnya tata krama makan😅🙏 tapi Alhamdulillah Irsan faham ttg tata krama berpakaian
Kitabusshola halaman 104
👉Ini harusnya juga nambal juz 30 yang masih kosong tapi karna saya juz 30 juga banyak yang kosong jadi saya ganti kitabusshola. 
Report
Alhamdulillah Irsan bisa mengikuti pengajian dg baik, tidak ada kendala. Tadi baru dapat setengah perjalanan, irsan minta ijin untuk berhenti karna dia belum mandi. Hari ini sibuk sekali kata dia. Tidak apa- apa, Di sela- sela kesibukannya tapi mau menyempatkan waktunya untuk mengaji saja sudah patut di apresiasi 👍. Semoga Alloh paring manfaat dan barokah. Aamiiin🤲</t>
  </si>
  <si>
    <t>May 7, 2025 12:46 pm</t>
  </si>
  <si>
    <t>Bacaan
Alfatihah dan Al Baqarah ayat 1-5
👉Alhamdulillah bacaan cukup bagus, tinggal belajar mengatur napas
Murojaah surat Al lahab dan annashr
👉Kurang nampak qolqolahnya pas di surat Al lahab
Tebak2 an tajwid surat Al baqoroh ayat 6-7 
👉 mad tho bii, gunnah musaddah, ro' tafkhim, lam jalalah tafkhim, ikhfa' hakiki, idghom bigunnah, idzhar halai , idzhar safawi, mad layyin, mad arid lissukun, mad wajib muttasil,qolqolah (Alhamdulillah sebagian besar tajwid  dia sudah hafal) 
Nambal kitabu jannah wannar halaman 71
👉Alhamdulillah Abi bisa memahami isi hadis dg sangat baik, 
Tata krama makan &amp;  tata krama berpakaian
👉Alhamdulillah Abi juga sudah mengetahui dan mempraktekannya
Report
Alhamdulillah pengajian berjalan dg lancar, tanpa kendala. Semoga Alloh paring manfaat dan barokah. Aamiiin🤲
Report</t>
  </si>
  <si>
    <t>May 7, 2025 12:42 pm</t>
  </si>
  <si>
    <t>• Bacaan : Alhajj 73 - almu'minun 17
Alhamdulillah bacaannya dylan semakin baik dan lancar.
• Materi : Tata krama makan bersama
Alhmadulillah dylan bisa menyebutkan contoh 3 tata krama makan dengan sangat baik. Dan memahami bahwa hal terpenting adalah mendahulukan yang lebih tua. Dari penjelasan kami juga bisa ditangkap dengan baik oleh dylan.</t>
  </si>
  <si>
    <t>May 7, 2025 6:24 pm</t>
  </si>
  <si>
    <t>Tilawati 3 Halaman 35
- untuk makhrajnya, alhamdulilah, Abell sudah benar
Review doa usia 6
- Doa bangun dan sebelum tidur
- Doa untuk kedua orang tua
- Doa berpakaian
- Doa kebaikan dunia dan akhirat
- Doa masuk dan keluar kamar mandi
&gt; alhamdulilah, Abell sudah lancar hafalannya. 
Tadi Abell juga menghafal doa pagi dan sore, doa mencari ilmu, dan doa raja istighfar, dan alhamdulilah lancar semua.
Hafalan dalil mengaji 1
- Tholabul ilmi faridhotun 'ala kulli muslimin
Semoga ilmu yg didapat hari ini bisa bermanfaat dan barokah untuk kedepannya. Aamiin</t>
  </si>
  <si>
    <t>May 7, 2025 6:23 pm</t>
  </si>
  <si>
    <t>Bacaan QS. Al-baqarah : 106-109
Alhamdulillah good sudah mulai teliti dengan panjang pendeknya. Tetap dirajinkan menderesnya okey. 
Kittabul Adab (hal.6) 
Alhamdulillah bisa mengikuti dengan baik materi yang sudah disampaikan. 
Surat-surat pendek;
Al-fatihah
An-nas
Al-falaq
Al-ikhlas
Al-lahab
An-Nasr
Al-Kafirun
Alhamdulillah good, udah hafal semua dengan surat pendeknya, hanya perlu sering di murojaah lagi. Karena masih kelupaan part awalnya. But overall it's good
Surat al-Zalzalah
Disematkan lagi untuk hafalinnya. Sering sering dibaca ulang okey. Untuk homework nya ngafalin ayat 1-3 dulu, kalau sudah lancar kita lanjut next ayat. 
Tata krama ketika makan bersama
Alhamdulillah Fitri ingat dan mampu menyebutkan apa saja poin dari tata krama ketika makan/makan bersama. Jangan lupa juga untuk diterapkan di kehidupan sehari-hari. 
Semoga Allah paring ilmu yang manfaat dan barokah, serta diqodar menjadi mubalighot yang alim faqih &amp; berakhlaqul karimah 🫶</t>
  </si>
  <si>
    <t>May 7, 2025 5:59 pm</t>
  </si>
  <si>
    <t>*BACAAN*
Q.S Al-Baqarah ayt. 60-62
&gt; bacaan hari ini sangat bagus di banding kemarin, pertahankan pelan2nya ya fitri saat membaca al-qur'an,, jadi fitri bisa lebih berhati2
*HAFALAN*
Surat Al-Kautsar 
Surat Al-Maun
Surat Al-Quroisy
Surat Al-Fiil
Surat Al-Humazah
Surat Al-Ashr
Al-'Adiyat 
D. Mohon kesehatan 70
&gt; mostly untuk Surat2 sudah hafal, hanya saja kurang di panjang pendeknya, terlalu pendek untuk tajwid yg seharusnya dibaca panjang
*MAKNA*
Q.S Muddatsir ayt 48-60
&gt; ayat ini bercerita tetnang orang2 yg mendapat syafaat siapa sj, dan fitri bertanya bagaimana agar bisa dapat syafaat itu..
Alkhamdulillah fitri mengikuti engajian dg baik, semoga Allah paring barokah.. Amiinn..</t>
  </si>
  <si>
    <t>May 7, 2025 8:39 pm</t>
  </si>
  <si>
    <t>**Reading**
- * Tilawati 5, Page 30 (Practice Reading)*
  (Alhamdulillah, the reading is good. Just needs more practice with parents using the website ppgusa.in)
-  *Surah Al-Baqarah, Verses 1–2*
  (Mikail was introduced to Quran reading for the first time. Alhamdulillah, he reads well and can follow along. InshaAllah, every Quran session will now include reading time.)
**Memorization**
* *Surah Al-Adiyat, Verses 1–9*
  (Alhamdulillah, the memorization is good.)
**Homework**
* *Practice reading Tilawati Book 5, Page 30, with parents and independently using the website *ppgusa.in*
  (Alhamdulillah, the memorization is good)</t>
  </si>
  <si>
    <t>May 7, 2025 9:24 pm</t>
  </si>
  <si>
    <t>• Bacaan : Surat Ar rahman 1-40
Alhamdulillah sangat lancar dan baik. Koreksinya sebelum baca ayatnya supaya ambil napas panjang agar tidak berhenti di tengah-tengah ayat tanpa mengulang ayatnya ya.
• Makna : Ali imran 71-77
Hari ini makna kita membahas tentang sifat orang-orang ahli kitab yahudi nasrani. Dijelaskan bahwa ahli kitab berusaha membuat orang iman murtad. Dan ada orang ahli kitab yang bisa menetapi janjinya dan ada yang tidak bahkan mengkhianati. Dan alhamdulillah tami bisa mengikutinya dengan baik dan bisa menerima penjelasan dengan baik
• Materi 6 thobiat luhur jamaah
Alhamdulillah tami biaa menyebutkan point-point 6 thobiat luhur dalam bahasa indonesia dan bahasa inggris. Dan tami juga bisa memberikan contoh rukun (mengajak semua teman untuk makan bersama tanpa memilih-milih) dan kompak (ketika dimintai amal solih oleh bapak kyai bisa menyelesaikannya dan mengajak bersama muda-mudi yang lain)
Semoga Allah memberikan ilmu manfaat dan barakah🙏🏻</t>
  </si>
  <si>
    <t>May 8, 2025 6:11 am</t>
  </si>
  <si>
    <t>Tilawati 2 hal. 7
Only baca line pertama, but alhamdulillah 😅
Doa masuk rumah
She excited for repeat it today, tapi jangan lupa yaa dihafalkan
Review surat
Alhamdulillah sebenernya khadijah udah lumayan hafal, dengan hanya dipancing 1 atau 2 kata awalnya. 
Review asmaul husna
Today bacanya coba selang seling bergantian, alhamdulillah lumayan bisaa. Tapi di urutan ke-15 udah harus dipancing lagi awalnya. 
Tata cara makan
Alhamdulillah waktu ditanyain dikit-dikit khadijah tau dan bisa kasih contoh gimana prakteknya. 
Semoga Allah paring ilmu yang manfaat dan barokah🌷✨</t>
  </si>
  <si>
    <t>May 8, 2025 6:17 am</t>
  </si>
  <si>
    <t>Tilawati 2 hal. 7 
Alhamdulillah hari ini mau baca full dari line pertama sampai akhir. Juga sudah lancar, khadijah yang semangat ya baca tilawatinyaaa!! 
Doa masuk rumah
Jangan lupa dihafalkan yaaa
Review doa;
Doa minta ilmu yang bermanfaat
Doa minta ilham yang baik
Alhamdulillah udah lumayan hafal, tinggal diperlancar lagi
Review asmaul husna
Masih sama seperti kemarin, di bagian 15-akhir perlu diingatkan kembali. 
Semoga Allah paring ilmu yang manfaat dan barokah 🤍</t>
  </si>
  <si>
    <t>May 8, 2025 7:00 am</t>
  </si>
  <si>
    <t>- Bacaan surat al ahzab 31-43
- Hafalan surat
At takatsur
Al Qoriah
Al Adiyat
&gt; alhamdulilah, ada peningkatan ya. 
note: amalsholih,before the next ngaji, Dehan murojaah surat "ini yaa
Review
6 Thobiat Luhur
4 Tali Keimanan 
&gt; Alhamdulillah, Dehan masih inget 4 tali keimanan. Untuk 6 thobiat luhur, Dehan sudah catat, jadi tinggal ngulang penjelasan saja
Makna K. Adab hal 24
- bagian terakhir cerita, yaitu pemuda yang tidak mengambil hak orang lain, meskipun sudah ditinggalkan pemiliknya. 
Alhamdulillah,pengajian hari ini berjalan lancar. Dehan tetap semangat meskipun lagi flu. Wahhh. Semoga Allah paring kesehatan yang barokah.Aamiin</t>
  </si>
  <si>
    <t>May 8, 2025 7:33 am</t>
  </si>
  <si>
    <t>A. Bacaan Tilawati 2 Halaman 8
- Alkhamdulillah hari ini khadijah maj baca full dan semangat banget🤍 Walaupun repeat after me sama dibantu mb santi but it’s better. Amalsholeh di deres lagi yaaa dan besok lanjut next page🥰
B. Menghafal 5 bab dan 4 tali keimanan
C. Murajaah
Surat an naas
Surat al falaq
Surat al ikhlas
Doa masuk dan keluar rumah</t>
  </si>
  <si>
    <t>May 8, 2025 7:58 am</t>
  </si>
  <si>
    <t>Bacaan
Surat Ali imron ayat 177-180
👉Alhamdulillah cukup lancar, 
Learn again tajwid idzhar, idghom, ikhfa' dan iqlab
👉Alhamdulillah Irsannya sdh mulai faham perbedaannya
Tata krama makan
👉alhamdulillah Irsan juga faham tata krama makan
Kitabusshola 105-106(ttg tata cara khotbah di tempat orang yang punya hajat) 
👉Alhamdulillah Irsan faham isi hadisnya
Report
Alhamdulillah pengajian berjalan dg lancar tanpa kendala. Semoga Alloh paring manfaat dan barokah. Aamiiin</t>
  </si>
  <si>
    <t>May 8, 2025 8:35 am</t>
  </si>
  <si>
    <t>Bacaan QS. An-Nisa 57-59
Alhamdulillah sudah bagus badannya, lebih teliti panjang pendeknya. Dan rajin Menderes juga dirumah yaa
Doa-doa;
Doa setelah mendengar adzan
Doa sebelum &amp; sesudah wudhu
Doa minum susu
Doa minta ilmu yang bermanfaat 2
Doa nabi Musa
Alhamdulillah sudah hafal semua, hanya kadang kelupaan bagian depannya. 
Tata krama ketika makan
Alhamdulillah mas Rambo bisa menyebutkan poin poin dari tata krama ketika makan/makan bersama. Bisa memberikan gambaran dan contoh cerita juga. 🤩
Semoga Allah paring ilmu yang bermanfaat serta barokah. Dan menjadi anak yang sholeh.</t>
  </si>
  <si>
    <t>May 8, 2025 8:38 am</t>
  </si>
  <si>
    <t>1. Membaca QS Al Baqarah 189-192 *(90)*
2. Murojaah surat 
- Ad Duha *(100)*
- Al Lail *(70)*
- Asy Syams *(80)*
- Al Balad *(100)*
- Al Fajr *(belum hafal)*
- Al A'laa *(80)*
3. Hafalan Baru Al Buruj 1-22 *(80)*
4. Materi Faqih : Fathonah bitonah Budi luhur 
*- Penjelasan Fathonah*
*- Cerita Sifat Nabi Muhammad SAW yang Fathonah dalam bersosialisasi= Peletakan Batu Hajar Aswad*
&gt;*Alhamdulillah Nadeen bisa menjelaskan ulang perilaku nabi Muhammad yang Fathonah yaitu nabi mengajak semua orang untuk mengangkat batu bersama*</t>
  </si>
  <si>
    <t>May 8, 2025 8:46 am</t>
  </si>
  <si>
    <t>Bacaan tilawati 2 hal. 21
Alhamdulillah good, teliti lagii ya mas khayri sama tanda baca fathahtain
Doa-doa;
Doa minta ketetapan iman
Doa pagi &amp; sore
Doa minta ilmu yang bermanfaat
Doa minta ilham yang baik
Alhamdulillah sudah good hafalannya, 
Asmaul husna 1-35
Sudah lumayan hafal alhamdulillah, hanya bagian terakhirnya yang mas khayri masih repeat after mba nedha. 
Semangat terus ya khayri mengajinya, lebih fokus lagi okey!! Semoga Allah paring ilmu yang bermanfaat &amp; barokah 🐣</t>
  </si>
  <si>
    <t>May 8, 2025 9:20 am</t>
  </si>
  <si>
    <t>*Mas Rambo membaca Opening Speech English Version*
*Berdo'a Sebelum Mengaji*
&gt; mencari ilmu yg bermanfaat 1&amp;2
&gt; minta ilham yg baik
&gt; nabi musa
*BACAAN*
Q.S an-Nisa' ayt 63-65
&gt; madthobi'i nya supaya leboj di perhatikan lagi, jika ada
*HAFALAN*
Surat al-Fatihah 100
Surat an-Nas 95
Surat Al Falaq 85
Surat Al Ikhlas 100
Surat Al lahab 100
Surat An nasr 95
Surat Al Kafirun 90
asmaul husna 1-50 (sambil reading)
D. Ketika ada angin kencang 70
D. Mohon Kesehatan 90
Membaca S. Al-Zalzalah 80
*KEILMUAN*
Faqih : Pemahaman tentang Fathonah Bithonah
&gt; karena catatan Fathonahnya hialng, jd menulis llagi, dan alkhamdulillah mas rambo bisa menjelaskan ulang meski lupa2 sedikit
*PR*
Murojaah Surat Al-Zalzalah
Murojaah D. Ketika ada Angin Kencang
Murojaah D. Mohon Kesehatan
Menulis Pemahaman tentnag Budi Luhur
Semoga Allah paring lancar barokah...
Amiinn..</t>
  </si>
  <si>
    <t>May 8, 2025 12:03 pm</t>
  </si>
  <si>
    <t>1. *BACAAN*
Q.S Al-Baqarah ayt 116-122
&gt; Alkhamdulillah hari ini lancar 85% bacaannya, jadi ssaya minta fitri nambah baca lagi 3 ayat, tetap perhatikan jika ada nun sukun bertemu dg huruf ikhfa' dan idghom bghunnah, dibaca 3 ketukkan / 3 harokat
2. *HAFALAN*
Surat At- Takatsur 95
Surat Al-Qoriah 95
Surat Al-'Adiyat 85
D. Mohon Kesehatan 85
3. *KEILMUAN*
Menulis Tata Krama makan ( Ketika sendirian)
&gt; ada 18 point, Insya Allah fitri sudah mempraktekkan sebagian besar dari poin2 tersebut
Makna Q.S Al-Muzammil ayt.1-12
&gt; Karena time is up, jadi hari ini makna saja, Insya Allah penjelasannya next week yaaa
Semoga Fitri Menjadi mubalighot yg sarjana kelak. Amiiin...</t>
  </si>
  <si>
    <t>May 9, 2025 6:35 am</t>
  </si>
  <si>
    <t>1. Membaca doa-doa sebelum belajar dan asmaul husna 1-99
&gt; alhamdulillah very good
2. Membaca Tilawati 5 hal. 17 baris 1-4
&gt; Diulangi lagi besok supaya lebih lancar lagi
3. Materi Fathonah, BIthonah, Budi Luhur
- Penjelasan singkat Bithonah
- kisah nabi ibrahim as yang bithonah saat menghadapi raja mesir yang dzalim
&gt; insyaallah penjelasan bithonah lebi dalam akan di ulangi lagi di usia Pra Remaja
4. Review hafalan surat al quroisy ayat 1
moga2 Allah pring manfaaat dan barokah,,,, amin</t>
  </si>
  <si>
    <t>May 9, 2025 7:43 am</t>
  </si>
  <si>
    <t>Hari ini membahas kembali tentang fatonah. Dan menenkankan bahwa fatonah itu smart and wise. Mengapa kita harus fatonah :
1. Mencontoh sifatnya nabi muhammad
2. Help us make a good choices
3. Smart kids use their brain for good things
Alhamdulillah jubilee bisa menyebutkannya kembali apa saja alasan mengapa kita harus fatonah.
Kemudian "bagaimana cara mendapatkan sifat tersebut" bisa disebutkan jubilee dengan mudah yaitu "melalui belajar" entah sendiri ataupun dengan guru. Ketika kita pintar kita bisa mendapat penghargaan, membuat orang tua bangga, membantu orang lain, dan membangun dunia lebih baik (karena dunia membutuhkan anak yang pintar dan cerdas). 
Selain itu jubilee juga menunjukan buku bacaanya tentang carrot and tomato. Yang mana dari situ membantu jubilee bisa memilih makanan yang sehat daripada instan food. Itu juga bisa dikatakan fatonah.
Alhamdulillah dari perhatian dan respon jubilee sangat baik terhadap materi fatonah ini.
Semoga Allah memberikan ilmu yang bermanfaat dan barakah. Bisa memprkatekan fatonah dikehidupan sehari-hari. Aamiin💖</t>
  </si>
  <si>
    <t>May 9, 2025 7:58 am</t>
  </si>
  <si>
    <t>Bacaan
Surat Ali imron ayat 181-185
👉Alhamdulillah bacaannya sudah lumayan lancar, kadang cuma salah harokat ,yg a di baca u. 
Murojaah doa2
Asmaulhusna  80(alhamdulillah sdh hafal sampai no  75) 
Doa sujud qur'an 80
Doa menjenguk orang sakit 80
Doa angin kencang 85
Doa sapu jagad 75
Doa masuk pasar 80
Doa berlingung dari sifat munafik 80
Doa berlindung dari syirik 80
Makna kitabusshola halaman 106 (ttg Nb yg memanjangkan bacaan sholat, memendekkan khotbah, memperbanyak dzikir, mengurangi lahan, nb tidak malu berjalan dg para janda dan nabi mendatangi hajatnya orang miskin) 
👉Alhamdulillah Irsan bisa memahami isi hadis dg baik
Report
Alhamdulillah Pengajian berjalan dg lancar tanpa kendala. Mohon maaf ngajinya tidak bisa lama karena saya ada acara di sekolahnya anak2. Jangan lupa banyakkn nderes ya Irsan . Nderes bacaan maupun doa2 nya. Semoga Alloh paring manfaat dan barokah. Aamiiin</t>
  </si>
  <si>
    <t>May 9, 2025 11:02 am</t>
  </si>
  <si>
    <t>1. Baca tilawati 5 hal 12
&gt; Alhamdulillah Gabriel bisa membaca dengan sangat baik dan lanjut ke hal 13
2. membaca doa doa harian 
3. menghafalkan doa kesabaran, masuk rumah dan keluar rumah
3. PR
- Membaca Tilawati 5 hal 13
- Mempraktekan doa doa yg sudah dihafal
Semoga Alloh paring kemudahan, kelancaran, kebarokahan dan ilmu yang bermanfaat,</t>
  </si>
  <si>
    <t>1. Baca tilawati 5 hal 12
&gt; Alhamdulillah Gabriel bisa membaca dengan cukup baik tapi masih perlu diulang
2. membaca surat surat pendek
3. PR
- Membaca Tilawati 5 hal 12
- Mempraktekan doa doa yg sudah dihafal
Semoga Alloh paring kemudahan, kelancaran, kebarokahan dan ilmu yang bermanfaat,</t>
  </si>
  <si>
    <t>1. Baca tilawati 5 hal 12
&gt; Alhamdulillah Gabriel bisa membaca dengan cukup baik tapi masih perlu diulang
2. Menghafalkan doa masuk rumah (hafal), Doa kesabaran (hafal 80%)
3. PR
- Membaca Tilawati 5 hal 12
- Mempraktekan doa doa yg sudah dihafal
Semoga Alloh paring</t>
  </si>
  <si>
    <t>May 9, 2025 9:13 pm</t>
  </si>
  <si>
    <t>- Hafalan Doa
Doa bangun dan sebelum tidur
Doa Pagi dan sore+ Keluar rumah
Doa berpakaian (30%Doa masuk dan keluar kamar mandi 
Doa sebelum dan sesudah makan
- Tilawati 1 page 26-29
&gt; wahh, masyaallah,, udah lancar yaa Afiqa
- Menulis arabic number 4,5,6
- Hafalan Surat
Al fatihah
Al Lahab
Al Ikhlas
Al Falaq
An Nas
An Nashr 1-2
&gt; Alhamdulilah, Afiqa sudah nambah hafalannya. Amalsholih surat" yg lama juga dideres yaa.
- Sebelum ngaji berakhir, Afiqa kasih tau hafalan asmaul husnanya. Wahh, alhamdulilah,udah nambah 1 lagi, jadi sampe 12
Alhamdulillah,pengajian hari ini berjalan lancar dan kondusif.  Semoga ilmu yg disampaikan hari ini bisa bermanfaat dan barokah. Aamiin</t>
  </si>
  <si>
    <t>May 10, 2025 7:00 am</t>
  </si>
  <si>
    <t>Bacaan
Tilawaty 1 hal. 30-34
👉Alhamdulillah bacaannya lancar
Asmaulhusna 1-13
👉Alhamdulillah sdh hafal sampai 13 padahal PRnya cuma no 1-5
Mengenalkan ttg tata cara wudhu
👉Alhamdulillah Afiqa memperhatikan dan mengikuti praktek wudhu dg baik. 
Mengenalkan ttg gerakan takbiratul ikhrom dan bacaannya, bacaan iftitah, serta cara tangan bersedekap ketika sholat. 
👉Alhamdulillah Afiqanya faham
Menulis huruf hijaiyah dal dan dzal
Dia bisa melakukannya dengan baik
Report
Alhamdulillah pengajiannya berjalan dengan lancar, tidak ada kendala. Afiqanya juga semangat no drama, full of smile. Good Job Afiqa👍. Semoga Alloh paring manfaat dan barokah,🤲 sampai jumpa minggu depan👋
PR
1.menghafal asmaulhusna 1-15
2.menghafal doa sebelum dan sesudah wudhu
3.menghafal doa takbiratul ikhrom</t>
  </si>
  <si>
    <t>May 10, 2025 8:08 am</t>
  </si>
  <si>
    <t>1. Bacaan surat Al-Baqarah ayat 6-11 
2. Makna Alquran ayat 218-219
3. Tata Krama ketika makan bersama 
Report: 
Alhamdulillah Abi bisa mengikuti pengajian dengan Sangat baik, 
Semoga Alloh paring menjadi anak yang Sholeh dan diberikan kebarokahan ilmu yang bermanfaat, aamiin...</t>
  </si>
  <si>
    <t>1. Bacaan surat Ar Rahman ayat 41-78 
2. Makna hadist shoum halaman 80-86 
3. Discuss materi tata Krama ketika makan 
Report: 
Alhamdulillah Tami bisa mengikuti pengajian dengan Sangat baik, 
Semoga Alloh paring menjadi anak yang Sholeh dan diberikan kebarokahan ilmu yang bermanfaat, aamiin...</t>
  </si>
  <si>
    <t>May 10, 2025 8:30 am</t>
  </si>
  <si>
    <t>Bacaan QS. Al-baqarah : 110-112
Alhamdulillah sudah baik bacaannya, hanya perlu dipelajari lagi hukum yang harus dibaca denggung. 
Makna k. Adab hal 6-7
Hadist ini menjelaskan bahwa nabi bukannlah orang yang bersikap jelek/melaknati kepada orang lain. Bahkan kepada orang kafir sekalipun nabi tidak pernah mencela. Tapi adapun nabi mencela, hanyalah menggunakan kata-kata sindiran 'mengapa orang itu kok pelipisnya jatuh? '
Alhamdulillah bisa mengikuti dengan baik, walau di tengah penjelasan harus terpaksa kita tutup karena di tempat mba nedha tiba-tiba pemadaman listrik 😅
Doa-doa;
Dzikir sesudah sholat✅
Doa ketetapan iman✅
Doa minta ilmu yang manfaat✅
Doa minta ilham yang baik✅
Doa masuk rumah✅
Doa keluar rumah✅
Doa pagi &amp; sore✅
Doa masuk &amp; keluar masjid✅
Doa memakai pakaian✅
Alhamdulillah sudah hafal doa-doanya, hanya mungkin lupa bagian awalnya saja. Tetap sering2 dibaca ketika dirumah yaa. 
Semoga Allah paring ilmu yang manfaat dan barokah, serta diqodar menjadi mubalighot yang barokah🤍</t>
  </si>
  <si>
    <t>May 10, 2025 9:41 am</t>
  </si>
  <si>
    <t>*BERDO'A SEBELUM MENGAJI*
*BACAAN*
Til.2 Hal 22
&gt; Alkhamdulillah hari ini mas khairy bacaannya pinter, manut, cepet juga, untuk panjang pendeknya lebih di perhatikan lagi ya mas khairy, jika ada huruf alif itu d baca panjang
*HAFALAN*
Asmaul Husna 1-30 (bareng2 sama mb rika)
S. Al-Kafirun
S. Al-Lahab
*KEILMUAN*
Menjelaskan tetnang surga neraka
Mention 3 tata krama makan
Semoga Allah paring barokah untuk mas khairy... Amiinn..</t>
  </si>
  <si>
    <t>May 10, 2025 9:49 am</t>
  </si>
  <si>
    <t>*OPENING, BERDO'A SEBELUM MENGAJI*
*BACAAN*
Q.S Al-Baqarah ayt. 193-196
&gt;  d ayat 195 lumayan lama dan di bolak balik, karena ayatnya panjang jadi mb nadeen salah2, tp alkhamdulillah mb nadeen pinter , tau salahnya dimana dan bisa mengulangi sendiri.. untuk mb nadeen di usaahakn menderes Al-Qur'an juga yaaa di luar jam pengajian, minimal 3 ayat/day, tidak hanya untuk menambah kelancaran, tetapi juga menambah pahala..
*HAFALAN*
D. minta ilmu yang manfaat 98 (lupa awal2annya)
D. minta ilham yang baik 98 (lupa awal2annya)
D. masuk rumah 100
D. keluar rumah 100
D. pagi dan sore 100
D. masuk dan keluar masjid 100
D. memakai pakaian 100
D. ketika berbuka puasa 100
Doa berlindung dari jeleknya pendengaran, ucapan dan penglihatan (dibaca 3x, krn belum hafal, semangat mb nadeen menghafalkannya)
Asmaul Husna 1-99
*KEILMUAN*
1. Hari ini kita latihan Pegon Dasar sambung, soal2nya lumayan panjang ada 3 kata dan juga bahasa indonesia, jadi mb nadeen agak kebingungan sdikit, tp alkhamdulillah mb nadeen sudah faham cara menyambung pegon itu bagaimana..
2. Mengulang kembali macam2 dosa besar dan dosa kecil, mb nadeen bisa menyebutkan dan menjelaskan beberapa contohnya..
Semoga mb nadeen menjadi anak yg sholikhah, alim, faqih, berakhlaqul karimah, dan mandiri... AMiinn....</t>
  </si>
  <si>
    <t>May 10, 2025 12:50 pm</t>
  </si>
  <si>
    <t>Bacaan QS. Al-baqarah : 123-126
Alhamdulillah semakin ditingkatkan ya fitriii
Makna k. Adab hal. 7-8
Hadist yang menjelaskan bahwasanya derajat orang yang berakhlak baik itu setara dengan derajat orang yang mengerjakan puasa sunnah &amp; mengerjakan sholat. Dan akhlak serta ucapan yang jelek itu dibenci oleh Allah. 
Alhamdulillah Fitri menanyakan beberapa hal terkait dengan hadist yang sudah disampaikan, dan bisa memahami maksudnya juga. Supaya di kehidupan sehari-hari bisa dipraktikkan dan menjadi teladan. 
Doa-doa;
Doa mohon kesabaran✅
Doa mohon kesehatan 75%
Doa ketika bersin✅
Doa mohon kesehatan lebih dihafalkan lagi ya Fitri!~
Materi tambahan (Fathonah) 
Fathonah : sifat cerdas/pintar yang Allah berikan kepada para nabi. 
Semoga Allah paring ilmu yang bermanfaat serta barokah🤍</t>
  </si>
  <si>
    <t>May 10, 2025 1:06 pm</t>
  </si>
  <si>
    <t>Bacaan tilawati 2 hal. 21
Alhamdulillah sudah bisa mempraktikkan bacaan hukum mad thobi'i dengan baik. Next lanjut ke halaman berikutnya okey! 
Hafalan Q.S Al-Kafirun (1-3) 
Alhamdulillah sudah lumayan bisa mengikuti, dan sambung ayat juga sudah bisa sedikit sedikit. 
Tata krama makan 
Alhamdulillah mas khayri bisa mencontohkan bagaimana praktek Tata krama makan yang baik dan benar. Yaitu tidak boleh bicara, makan dengan tangan kanan dan mulut tertutup, makan sambil duduk, dan yang terpenting adalah membaca Bismilah. 
Poin berikutnya insyaallah dilanjut di pertemuan berikutnya. 
Menulis angka 1-9
Alhamdulillah mas khayri sudah bisa dan sudah bagus tulisannya. Cuma masih kebalik menulis angka Arab-nya 4
Semoga Allah paring menjadi anak yang sholeh, dan ilmunya supaya manfaat dan barokah. 🐣</t>
  </si>
  <si>
    <t>May 10, 2025 1:33 pm</t>
  </si>
  <si>
    <t>Bacaan tilawati 2 hal. 22
Alhamdulillah mas khayri bisa mengikuti/merepeat dengan baik setelahnya mba nedha baca. Next meeting giliran mas khayri membaca sendiri okey
Doa-doa;
Asmaul husna 1-35 (50%) 
Doa untuk kedua orang tua✅
Doa kebaikan dunia dan akhirat✅
Doa pagi &amp; sore✅
Alhamdulillah, mas khayri ketika dirumah jangan lupa untuk mendoakan ayah&amp;bunda yaa... Juga mempraktikkan doa lain yang sudah dipelajari. 
Menulis angka Arab (1-10) 
Alhamdulillah sudah bisa 🤩
Semoga Allah paring ilmu yang manfaat dan barokah🥳</t>
  </si>
  <si>
    <t>May 10, 2025 2:26 pm</t>
  </si>
  <si>
    <t>Bacaan tilawati 2 hal. 22
Alhamdulillah lancar yaa mas khayri, cuma beberapa kali aja lupa sama cara bacanya fathahtain. But it's okey nanti dideres lagi yaa
Surat pendek;
Al-lahab ✅
Al-ikhlas✅
Al-falaq✅
Al-kafirun (1-3) 70%
Alhamdulillah good, jangan lupa buat dibaca dan di murojaah ketika dirumah. 
Materi faqih (Fathonah) 
Alhamdulillah mas khayri mendengarkan dan memperhatikan penjelasan materi yang sudah mba nedha sampaikan, dan ketika ditanya ulang apa itu fathonah? Mas khayri bisa menjawab kalau fathonah adalah salah satu sifatnya nabi yaitu cerdas. 
Semoga Allah paring ilmu yang bermanfaat dan barokah 🌷</t>
  </si>
  <si>
    <t>May 10, 2025 2:31 pm</t>
  </si>
  <si>
    <t>Bacaan Q.S An-Nisa : 66-70
Mas Rambo amal sholehnya lebih teliti lagi, alhamdulillah bacanya sudah bisa. Hanya tadi kurang teliti huruf kho (خ) dibaca Jim (ج ), dan juga gapapa buat berhenti dulu bila tidak kuat nafasnya okeyy. Diperbanyak menderesnya juga dirumah yaaa
Doa-doa;
Doa mohon kesabaran✅
Doa mohon kesehatan✅
Doa ketika bersin✅
Doa ketika ada angin kencang 70%
Alhamdulillah good, untuk doa yang masih lupa amal sholeh mas Rambo murojaah lagi okey
Tajwid
Hari ini mas Rambo mencari hukum-hukum tajwid yang ada di ayat Alquran yang sudah mas Rambo baca hari ini. Alhamdulillah mas Rambo sudab bisa menemukan idghom bighunah, idghom billagunnah, gunnah, idghom mini, ikhfa syafawi, &amp; qolqolah. Juga mas Rambo mengenal hukum baru yaitu mad badal &amp; mad jaiz, dan review kembali materi mad thobi'i. 
Jangan lupa diterapkan ya setiap hukum yang sudah dipelajari~
Semoga allah paring ilmu yang manfaaf serta barokah 🤩</t>
  </si>
  <si>
    <t>May 10, 2025 9:11 pm</t>
  </si>
  <si>
    <t>Hari ini kami memperkenalkan tentang solat dan bagaimana cara solat. Kami menampilkan karakter yang menunjukan gerakan solat dari iktidal sampai attahiyat terakhir beserta bacaannya. Alhamdulillah cheryl bisa mengulangi apa yang kami bacakan dalam gerakan-gerakan solat. Dan kami juga menjelaskan wajibnya solat beserta megenal waktu-waktu solat wajib. Dikarenakan handphonenya cheryl lowbat jadi kami mengakhirinya lebih awal.
NB : amal solihnya sebelum ditelpon harus bisa persiapan lebih awal ya seperti sudah mengenakan krudung dan baju lengan panjang juga sikapnya harus sudah keadaan siap mengaji dengan duduk yang tenang
Semoga cheryl bisa mempraktekan apa yang telah dikaji hari ini dan diberikan ilmu manfaat dan barakah. Aamiin💖</t>
  </si>
  <si>
    <t>May 11, 2025 6:08 pm</t>
  </si>
  <si>
    <t>• Bacaan : Ali Imran 23-26
Alhamdulillah lancar dan bisa mengikuti dengan baik. Amal solihnya banyak menderesnya ya dan tidak usah terburu-buru dalam membaca.
• Murajaah : Al-fajr 
Alhamdulillah sudah jauh lebih baik dari sebelumnya.
• Setoran : Al jin 1-3
Alhamdulillah sudah hapal dengan baik. Tinggal dideres lagi dan perhatikan panjang-pendeknya ya.
• Doa setelah membaca Al quran
Alhamdulillah bisa mengikuti dengan baik. Dan mengulang membaca doanya dengan nada dan panjang pendek yang baik dan tepat.
• Tata Krama makan (bersama)
Alhamdulillah hafiz bisa menyebutkan point-point yang dia ketahui dengan baik :
- membaca bismillah
- tidak membuat suara dari alat makan ataupun dari mulut
- Mendahulukan yang tua
- tidak berlebihan
- makan dari pinggir
Dan dari penjelasan kami bisa diterima dengan baik : 
Saat Makan
- Ambil makanan secukupnya
Jangan menumpuk makanan di piring; ambil sesuai kebutuhan dan beri kesempatan orang lain
- Gunakan tangan kanan atau peralatan makan yang tepat
Ini menunjukkan kesopanan, terutama dalam budaya Indonesia.
- Tidak berbicara sambil mengunyah
Mengunyah makanan dengan mulut tertutup dan tidak bersuara.
- Bersikap tenang dan tidak terburu-buru
Hindari membuat suara berisik saat makan atau terburu-buru selesai duluan.
- Hindari memainkan makanan atau alat makan
Tindakan ini bisa dianggap kekanak-kanakan dan tidak sopan.
- Gunakan kata “amal solih” dan ucapkan “syukur”
Saat meminta bantuan seperti mengambil lauk atau air minum.
- Jangan menyalakan ponsel
Jangan sibuk sendiri dengan ponsel saat makan bersama.
Setelah Makan
- Ucapkan syukur kepada tuan rumah
Ini bentuk penghargaan atas makanan dan jamuan.
- Bersihkan tempat makan Anda
Rapikan peralatan makan dan bantu membersihkan jika sesuai situasi.
- Tidak langsung pergi setelah makan
Semoga Allah memberikan ilmu yang manfaat dan barakah✨</t>
  </si>
  <si>
    <t>May 12, 2025 7:54 am</t>
  </si>
  <si>
    <t>1. Opening syukur, pada Allah, Rosulullah, perantara agama (include our parents) , syukur nikmat, syukur sehat. Alhamdulillah
2. 15 mins explain about Allah. Start everything with niat/ intention of Allah, cuz He exists, He's listening us, seeing us, and He's closer than our jagular veins. Even a simple thing like drinking, eating, etc.
3. Doa before ngaji (seeking knowledge) by Qalesya 
4. 30 mins for read Tilawati 3 pg 28, Alhamdulillah tau cara baca tiap huruf nya, tinggal nafas nya aja yg di atur.
* Diselingin *nasehat tentang 4 maqodirulloh* yg di hadapi setiap muslim di hidup ini. Ketika Allah kasih nikmat, cobaan, musibah dan di qodar salah, kita harus apa? 
5. Review:
A. Doa Raja istighfar (lagi) soal nya masih lupa.
B. Doa ketika denger petir (juga lupa)
C. Surat Al Kautsar, Alhamdulillah hafal (85)
6. Review about etiquette of having meal (having eat together) for 2-3 points.
7. Doa after read Qur'an by Erma (and some other doa)
NB: banyak yg lupa Tante. Di buku nya banyak yg sudah di ajari, bisa amsol di review lg di rmh, doa sehari2 nya. Bagus kalau sampai di apply in daily activity. Semoga Allah paring semangat ibadah krn-Nya, solat nya gak malas, gak alasan, reach all His rewards by worship Him correctly and consciously. Aamiin aamiin.</t>
  </si>
  <si>
    <t>May 12, 2025 9:48 am</t>
  </si>
  <si>
    <t>• Bacaan : attaubah 103-105
Alhamdulillah lancar. Masukannya kalau menbaca jangan terlalu terburu-buru ya.
• Hapalan tasyahud awal
Alhamdulillah bisa melafalkannya dengan baik tinggal memorizenya ya
• Tata krama makan bersama 
- mendahulukan yang lebih tua dulu
- jangan memegang atau mencium lauk makanan
- mengambil makanan yang paling dekat
- jangan mengambil makanan dengan sendok yang sudah digunakan
• Al - maun
Amal solihnya dihapalin lagi ya agar tidak lupa
• Asmaul husna
Grazia membaca hingga 1-40 dan lancar
NB : Amal solihnya kalau mengaji sikap duduk yang tenang yaa^^
Semoga Allah paring manfaat lan barakah💖</t>
  </si>
  <si>
    <t>May 12, 2025 10:04 am</t>
  </si>
  <si>
    <t>• Bacaan : ali imron 27-29
Alhamdulillah lancar dan bisa mengikuti dengan baik. Ketika ada yang salah mau mengulangi lagi dengan baik.
• Murojaah : al-insyiqaq
Alhamdulillah lancar walau ada 2 ayat ( ayat 7 dan 10 ) masih lupa di awal dan ditengah tapi bisa mengulanginya dengan baik. Tinggal banyak menderes lagi ya
• Setoran : Al-jin 1-4
Alhamdulillah hafiz bisa menerima koreksi dari kami dengan baik. Ditingkatkan lagi ya dan semoga bisa dipraktekan apa yang disampaikan :
- perhatikan panjang pendeknya
- tidak usah terburu-buru
- saat berhenti di minal jin supaya ditekan lagi (lebih panjang)
• 6 thobiat luhur
Kami baru membahas point 1-3 yaitu
- rukun
- kompak
- kerja sama yang baik
Akan dilanjutkan lagi pertemuan selanjutnya.
Dan alhamdulillah hafiz bisa memberikan contoh dari masing-masing point dan menjelaskan dengan bahasanya sendiri.
• baca tulis pegon
Hafiz belajar mengenal huruf-huruf pegon kemudian diterapkan dalam menulis 6 thobiat luhur dari point 1-3 dengan sangat baik. Hafiz sangat terampil menuliskan kata per katanya.
Semoga Allah memberikan ilmu manfaat dan barakah. Aamiin💖</t>
  </si>
  <si>
    <t>May 12, 2025 10:16 am</t>
  </si>
  <si>
    <t>Hari ini kami mengenalkan tentang bitonah. Bitonah itu hampir sama dengan amanah. Dengan kita mendapatkan teman yang baik kita juga akan tertular kebaikannya. Selalu menasihati, mengajak kebaikan, dan teman yang baik akan sangat menjaga rahasia kita. Selain mencari teman yang baik kita juga bisa menjadi teman yang baik bagi teman-teman kita. Alhamdulillah jubilee bisa memilih teman-teman yang baik yang memberikan positive activity.
Semoga penjelasan kami bisa diterima dengan baik dan bisa diterapkan dalam kehidupan ya. Semoga Allah memberikan ilmu manfaat dan barakah. Aamiin💖</t>
  </si>
  <si>
    <t>May 12, 2025 8:36 pm</t>
  </si>
  <si>
    <t>Bacaan :
- QS Al-Baqarah ayat 1-3
(Alhamdulillah mikail bisa mengikuti dan paham huruf yg ada di Alquran)
Hafalan :
- Surat al-adiyat ayat 1-10
(Ayat 1-10 sdh hafal tinggal menderes kembali di rumah)
PR :
- Penderesan Tilawati 5 Hal 30 by website *ppgusa.us*
Semoga allah paring aman selamat lancar dan barokah</t>
  </si>
  <si>
    <t>May 13, 2025 7:04 am</t>
  </si>
  <si>
    <t>1. Baca tilawati 5 hal 13
&gt; Alhamdulillah Gabriel bisa membaca dengan cukup baik tapi masih perlu diulang
2. Hafalan surat surat pendek
- Alzalzalah
- ATtakasur
- AlHumazah
- AlQodr
- Alkafirun
- Almaun
- AlFil
- 
3. PR
- Membaca Tilawati 5 hal 13
- Menderes surat surat yg sudah dihafal
Semoga Alloh paring kemudahan, kelancaran, kebarokahan dan ilmu yang bermanfaat,</t>
  </si>
  <si>
    <t>May 13, 2025 7:15 am</t>
  </si>
  <si>
    <t>• Bacaan : Ali imron 30-34
Alhamdulillah bisa mengikuti bacaan dengan baik.
• Murajaah : Albayyinah
Alhamdulillah hapal dan lancar
• Setoran : belum siap karena baru pulang sekolah
• Ikhfa'
Alhamdulillah bisa mengikuti apa yang kami jelaskan. Dan bisa menjelaskan kembali : bahwa nun sukun atau tanwin bila bertemu salam satu huruf ikhfa maka dibaca dengung. Hafiz juga bisa menemukan contoh bacaannya di dalam Al-quran
• Baca tulis pegon
Hari ini hafiz mengenal huruf-huruf yang tidak bisa disambung : alif, dal, dzal, waw, ro', dan za
Dan hafiz belajar menulis pegon bersambung dan mengenal beberapa huruf pegon baku :
Jumat, nasehat, quran, hadist
Amal solihnya dipelajari ya pegon bersambung dari foto yang mba kirimkan^^
Semoga Allah paring ilmu manfaat dan barakah. Aamiin💖</t>
  </si>
  <si>
    <t>May 13, 2025 8:20 am</t>
  </si>
  <si>
    <t>*BERDO'A Sebelum Ngaji*
&gt; mencari ilmu yg bermanfaat 1&amp;2
&gt; minta ilham yg baik
&gt; nabi musa
*BACAAN*
Q.S An-Nisa' ayt.71-74
&gt; Amal sholih supaya dideres lagi ya mas rambo untuk meningkatkan panjang pendeknya di hukum bacaan madtobi'i
*HAFALAN*
Asmaul Husna 1-50 (readingng)
D. Ketika ada angin kencang 85
D. Mohon Kesehatan 90
A-Zalzalah 85
Doa dan dzikir setelah sholat 90
Doa ketetapan iman 100
Doa masuk rumah 95
Doa keluar rumah 100
Doa pagi dan sore 100
Doa masuk dan keluar masjid 90
Doa memakai pakaian 98
Doa ketika berbuka puasa 100
*KEILMUAN*
Menulis 6 Thobi'at Luhur no.4 JUJUR
&gt; Mas rambo bisa explain dan menyebutkan beberapa contoh dari point JUJUR, good job
*PR*
Asmaul Husna 1-50 (readingng)
D. Ketika ada angin kencang 85
D. Mohon Kesehatan 90
A-Zalzalah 85
&gt; supaya di murojaah every day yaa, bisa sambil di semakkan bunda / ayah, semangaat semoga cepat hafal mas ramboo
Semoga Allah paring barokah.. Amiin,,</t>
  </si>
  <si>
    <t>May 13, 2025 1:55 pm</t>
  </si>
  <si>
    <t>1. Membaca QS. Al Baqarah 197-200
&gt; Alhamdulillah bagus
2. Murojaah
- Asmaul Husna 1-99 (75)
- Doa berlindung dari jeleknya pendengaran, penglihatan, lisan, hati (belum hafal)
- Ath Thoriq (80)
- Al Buruj (80)
3. Materi Fathonah, BIthonah, Budi Luhur
- Penjelasan singkat Bithonah
- kisah nabi ibrahim as yang bithonah saat menghadapi raja mesir yang dzalim
&gt; insyaallah penjelasan bithonah lebi dalam akan di ulangi lagi di usia Pra Remaja
moga2 Allah pring manfaaat dan barokah,,,, amin</t>
  </si>
  <si>
    <t>May 13, 2025 9:55 pm</t>
  </si>
  <si>
    <t>- Repetition Practice
Short surahs from An-Nas to Al-Adiyat
(Memorization is good, but some surahs still need more repetition for better fluency)
- Memorization
Surah Al-Adiyat (verses 1–11) – Completed
(Alhamdulillah, has memorized Surah Al-Adiyat well. Needs to continue repetition with parents via the website)
- Homework
Repeat Tilawati 5, page 30 with parents via website
Repeat Surah Al-Adiyat with parents via website
Website: ppgusa.us</t>
  </si>
  <si>
    <t>May 14, 2025 7:10 am</t>
  </si>
  <si>
    <t>1. Baca tilawati 5 hal 13
&gt; Alhamdulillah Gabriel bisa membaca dengan cukup baik tapi masih perlu diulang hal 13
2. Doa doa harian
3. PR
- Membaca Tilawati 5 hal 13
- Mempraktekan doa doa harian 
Semoga Alloh paring kemudahan, kelancaran, kebarokahan dan ilmu yang bermanfaat,</t>
  </si>
  <si>
    <t>May 14, 2025 7:06 am</t>
  </si>
  <si>
    <t>Bacaan
Surat Ali imron ayat 186
👉Alhamdulillah cukup lancar hanya mad jaiznya kurang panjang sedikit
Belajar tajwid lagi (idzhar letters, iqlab letter, idghom letters, ikhfa' letters) 
👉Irsan masih sedikit bingung tapi gpp, kita terus coba  ya Irsan. Pokoknya tetap semangat ya💪😊👍
Makna kitabusshola (ttg bagaimana mengerjakan khotbah untuk sholat jum'at) 
👉Alhamdulillah Irsannya bisa memahami isi hadis dg baik
Report
Alhamdulillah pengajian berjalan dg lancar, tanpa kendala. Semoga Alloh paring manfaat dan  barokah. Aamiiin🤲
PR
Amal sholih tingkatin lagi nderesnya ya Irsan terutama yang bacaan dan tentunya jangan lupa juga doa2 nya😊</t>
  </si>
  <si>
    <t>May 14, 2025 7:49 pm</t>
  </si>
  <si>
    <t>• Bacaan : attaubah 109-111
Hari ini giliran grazia membaca, mba sofi mengikuti (memperbaiki bacaannya). Dari situ grazia bisa memperhatikan bacaan mana yang salah.
• Almaun 
Masih belum lancar ya. Amal solih dihapalin lagi ya.
• Asmaul husna
Alhamdulillah lancar 1-45. Amal solih ditambah lagi ya.
• Tajwid idhgam bilagunnah 
Alhamdulillah grazia bisa membedakan idgham bilagunna dan idgham bigunnah dan tau masing-masing hurufnya.
Dan keren banget grazia bisa meresume materi dari video youtube. Hanya saja masih harus dipahami lagi ya untuk bisa menjelaskan kembali.
Semoga Allah memberikan ilmu manfaat dan barakah💖</t>
  </si>
  <si>
    <t>May 14, 2025 9:34 pm</t>
  </si>
  <si>
    <t>Baca tilawati 1 page 35-38
&gt; wahh, bentar lagi kita selesai nih,
Menulis
- Rukun Islam
- Tata krama makan bersama (2 poin)
&gt; untuk tata krama, Afiqa pakai english karena sepertinya Afiqa lebih memahami yang english ketimbang bahasa indo
Alhamdulillah, ngaji hari ini lancar, meskipun materinya sedikit ya. Insyaallah menjadi barokah untuk seterusnya. Aamiin. Sebelum ngajinya selesai Afiqa sempet tanya soal spider, akhirnya Afiqa tau ceritanya Nabi Muhammad dan Abu Bakr yang dikejar orang kafir, kemudian sembunyi di gua kecil, lalu tempat masuknya ditutupi oleh spider pake jaring"nya.
Semoga ilmu hari ini bisa bermanfaat dan barokah.Aamiin</t>
  </si>
  <si>
    <t>May 15, 2025 8:10 am</t>
  </si>
  <si>
    <t>1. Membaca QS. Al-Baqarah 201-205
&gt; Alhamdulillah very good
2. Murojaah : 
- Surat alfatihah (100)
- Surat An Nas - Al Kautsar (100)
- Asmaul Husna 1-99 (80)
3. Menghafalkan doa berlindung dari jeleknya pendengaran....
&gt; Alhamdulillah sudah hafal tinggal di praktekan (95)
4. Penjelasan Tentang Budi luhur
&gt; Alhamdulillah Nadeen mengikuti materi dengan sangat baik
Moga2 Allah paring manfaat dan barokah amin</t>
  </si>
  <si>
    <t>May 15, 2025 8:02 am</t>
  </si>
  <si>
    <t>*Berdo'a Sebelum Mengaji*
&gt; mencari ilmu yg bermanfaat 1&amp;2
&gt; minta ilham yg baik
&gt; nabi musa
*BACAAN*
Q.S An-Nisa' ayt. 75-76
&gt;
*HAFALAN*
Asmaul husna 1-50
D. Ketika Ada Angin Kencang 85
D. Mohon Kesehatan 90
Surat Al-Kautsar 95
Surat Al-Maun 90
Surat Al-Quroisy 95
Surat Al-Fiil 95
Surat Al-Humazah 95
Surat Al-Ashr 95
Surat Al-Zalzalah 85
*KEILMUAN*
- Mention 29 karakter ( 5 bab, 4 tali keimanan, 6 thobi'at luhur, 3 sukses, 4 Roda berputar )
- Menulis tentang Pemahaman Budi Luhur
*PR*
&gt; MUROJAAH
1. Asmaul Husna 1-50
2. Do'a Mohon kesehatan
3. Do'a Ketika ada Angin Kencang
4. S. Al-Zalzalah
Maaf ngajinya stop d tengah jalan krn accident, Insya Allah lanjut lagi besok sabtu yaaa mas rambooo....
Semoga Allah paring barokah untuk mas ramboo. Amiin..</t>
  </si>
  <si>
    <t>May 16, 2025 5:22 am</t>
  </si>
  <si>
    <t>Kecapean</t>
  </si>
  <si>
    <t>May 16, 2025 5:23 am</t>
  </si>
  <si>
    <t>Bacaan tilawati 2 hal. 8
Alhamdulillah today khadijah bersemangat banget buat baca tilawatinya. Dan good, karena sebagian khadijah bisa baca sendiri &amp; sebagian lagi repeat after mba nedha. Next meeting supaya khadijah ulang page 8 dibaca sendiri yaa
Doa masuk rumah
Jangan lupa untuk terus dihafalkan yaa
Review doa;
Doa untuk kedua orang tua
Doa ketetapan iman
Doa minta ilmu yang bermanfaat
Doa minta ilham yang baik
Alhamdulillah masih sama seperti kemaren, sudah lumayan hafal tapi perlu untuk dihafalkan lagi. Jangan lupa juga untuk mempraktikkan doa-doa yang sudah pernah dipelajari dan dihafalkan. 
Praktek Sholat. 
Alhamdulillah today mba nedha kasih contoh untuk gerakan sholat &amp; khadijah yang kebagian untuk baca doanya. (Contoh: mba nedha takbir, lalu dilanjutkan khadijah yang membaca doa iftitah, al-fatihah dan surat pendek), next meeting khadijah turn buat praktek yaa
Semoga Allah paring ilmu yang bermanfaat serta barokah🌷✨</t>
  </si>
  <si>
    <t>May 16, 2025 5:52 am</t>
  </si>
  <si>
    <t>1. Bacaan 
&gt; QS an Nisa ayat 80-91
2. Makna 
&gt; Hadist jannawannar halaman 31-33 ( explanation) 
3. New Hafalan 
&gt; Doa menjenguk orang sakit 
4. Materi Tambahan 
&gt; Tata Krama makan 
Report ;
Alhamdulillah pengajian bisa berlangsung dengan lancar, dan Zahra bisa mengikuti pengajian dengan baik 
Semoga Alloh paring ilmu yang bermanfaat dan barokah, aamiin...</t>
  </si>
  <si>
    <t>1. Bacaan 
&gt; QS Al Waqiah ayat 51-96
2. Makna hadist 
&gt; Shoum halaman 86-90 
Report : 
Maaf kemarin ada sedikit kendala, pas di akhir pengajian, tiba tiba ditempat saya pemadaman listrik sehingga ngajinya berhenti</t>
  </si>
  <si>
    <t>May 16, 2025 6:47 am</t>
  </si>
  <si>
    <t>Bacaan tilawati 2 hal. 23
(New page) Alhamdulillah mas khayri bisa ikutin yang mba nedha dikte dengan baik. Jangan lupa dideres dirumah okey
Doa, Surat;
Doa pagi &amp; sore
Al-fatihah
Ini hasil requestnya mas khayri sendiri 😂. Alhamdulillah udah hafal, dan suratnya juga sudah lancar, tinggal memperbaiki beberapa kata yang masih kurang tepat. 
Asmaul husna (1-35) 
Alhamdulillah mas khayri bisa membaca bareng mba nedha dengan baik. 
Review 5 bab (mengamal) 
Alhamdulillah mas khayri mau mendengarkan penjelasan mba nedha tentang apa itu mengamal, dan juga sambil tepuk-tepuk 5 bab. 
Semoga Allah paring ilmu yang bermanfaat serta barokah ✨🐣</t>
  </si>
  <si>
    <t>May 16, 2025 7:04 am</t>
  </si>
  <si>
    <t>1. Murojaah hafalan surat alghosyiah
Murojaah hafalan surat Jin ayat 1-7
(Alhamdulillah hafalannya bagus)
2. Membaca QS Ali imron 35-37
&gt; Alhamdulillah bacaannya bagus harus fokus kadang panjang pendek terlewati 
3. Materi lain :
&gt; TataKrama ketika makan bersama 
(Sudah diajarkan dan dipahami hafiz, amalsholih Selalu di praktekkan di rumah)
Note : untuk tajwid harus ada penderesan kembali, amsol siapkan buku tulis untuk menulis penjelasannya.
Moga-moga Allah paring manfaat lancar dan barokah</t>
  </si>
  <si>
    <t>May 16, 2025 7:10 am</t>
  </si>
  <si>
    <t>1. Baca tilawati 5 hal 13
&gt; Alhamdulillah Gabriel bisa membaca dengan sangat baik dan lanjut ke hal 14
2. Tajwid (Qolqolah)
3. PR
- Membaca Tilawati 5 hal 14
- Mempraktekan doa doa harian 
Semoga Alloh paring kemudahan, kelancaran, kebarokahan dan ilmu yang bermanfaat,</t>
  </si>
  <si>
    <t>A. Bacaan tilawati 2 halaman 8
- Today khadijah baca sendiri dan sudah lancar alkhamdulillah. Walau ada 1 atau 2 yg dibantuin but it’s fine😇 Keep improving Khadijah🔥
B. Murajaah
Surat Al Fatihah
Surat An Naas
Surat Al Falaq
Surat Al Ikhlas
Asmaul Husna 1-20
- Hari ini pakai spinner wheels to pick the hafalan. And it works🫶🏻 Khadijahnya semangat lagi dan exited to hafalan🥰 And there are some games clap 5 bab, etc
C. Materi Pembukaan
- Talk about kind of worshipping and why we’ve to be thankful and how special we’re for getting the guidance🤍
•NOTE•
- khadijah said menulis dan baca tilawati halaman 9 nya besok ajaa😂😂</t>
  </si>
  <si>
    <t>May 16, 2025 8:06 am</t>
  </si>
  <si>
    <t>Bacaan
Surat Al-Baqarah 17-20
👉Alhamdulillah bacaan lancar
Murojaah hafalan
Asmaulhusna (hafal sampai +-80) 
Al kafirun 90
Al kautsar 100
Doa ada angin kencang 95
Menjenguk orang sakit 85
 Berlindung dari jeleknya anggota badan 80
Sujud qur'an 100
Sesudah adzan 85
Masuk pasar 80
Makna Jannah wannar  hal. 70
Makna surat al ankabut 1-4
👉 Alhamdulillah Abi bisa memahami isi hadis maupun isi ayat dg baik
Report
Alhamdulillah pengajian berjalan dg lancar tanpa kendala. Semoga Alloh paring manfaat dan barokah. Aamiiin🤲</t>
  </si>
  <si>
    <t>May 16, 2025 8:30 am</t>
  </si>
  <si>
    <t>Bacaan
Surat Ali imron ayat 191-194
👉Alhamdulillah bacaan Irsan mulai ada peningkatan 
Murojaah
Doa sujud qur'an 85
Menjenguk orang sakit 75
Doa ada angin kencang 75
Asmaulhusna 1-40  90
Doa sapu jagad 75
Doa masuk pasar 80
Doa berlinduk dari syirik 75
Doa berlindung darisifat munafik 75
Makna kitabusshola 107-108 (ttg jumlah rokaat sholat jum'at, bacaan yg di baca dlm sholat jum'at dan bagaimana jika seseorang hanya menjumpai sholat jum'at 1 rokaat) 
👉Alhamdulillah Irsan bisa memahami isi hadis dg sangat  baik👍
Report
Alhamdulillah pengajian berjalan dg baik, tidak ada kendala. Semoga Alloh paring manfaat dan barokah . See you in the next ngaji Irsan👋</t>
  </si>
  <si>
    <t>May 16, 2025 8:36 am</t>
  </si>
  <si>
    <t>1. Membaca Doa sebelum belajar dan Asmaul Husna 1-99
&gt; Alhamdulillah very good 
2. Membaca Tilawati 5 hal. 17 baris 1-4
&gt; Alhamdulillah cukup baik dan boleh naik ke baris berikutnya 
3. Review 5 bab, Fathonah bithonah 
&gt; Alhamdulillah chester masih ingat
PR : menghafalkan alquroisy ayat 2
NB:
Tadi katanya Chester sakit perut jadi minta berhenti ngaji lebih awal dan minta PR
Moga2 Allah paring manfaat dan barokah</t>
  </si>
  <si>
    <t>May 16, 2025 8:40 am</t>
  </si>
  <si>
    <t>1. Membaca QS. Al Baqarah 206-210
&gt; Alhamdulillah very good
2. Murojaah Asmaul Husna, doa berlindung dari jeleknya pendengaran.... dan surat Al buruj 
&gt; Alhamdulillah very good
3. Tajwid : idgom mimi
&gt; Alhamdulillah Nadeen menulis dan menjawab soal dengan cukup baik
&gt; Insyaallah akan di review lagi di pertemuan berikutnya 
4. Review 5 bab dan Fathonah bithonah Budi luhur
Moga2 Allah paring manfaat dan barokah amin</t>
  </si>
  <si>
    <t>May 16, 2025 10:13 am</t>
  </si>
  <si>
    <t>1. Pembukaan
2. Materi Bacaan Alquran Surat Al Mu'minun Ayat 28-42
3. Makna Al Qur'an surat Al Baqarah ayat 203-204
Alhamdulillah pengajian hari ini berjalan dengan lancar, meskipun dylan masih belum sembuh 100%
Untuk materi bacaan Alhamdulillah berjalan dg baik, dylan membaca Al Qur'an dengan lancar dan tidak terburu-buru, bacaannya bagus tajweednya oke tapi masih ada sedikit kesalahan pada panjang pendeknya, tapi over all bacaan dylan bagus hari ini
Amal sholih ayah bunda membantu mengontrol dylan untuk sering menderes dirumah, agar terbiasa.
Materi makna Alhamdulillah juga tersampaikan dg baik, meskipun belum selesai semua materi tapi dylan sudah bisa memahami apa yg kami sampaikan, tapi ketika kami minta untuk menerangkan kembali suara dylan terdengar kurang begitu jelas dan agak terlalu terburu-buru 
Mudah-mudahan dylan menjadi anak yang faham sholih sukses dunia akhirat
Aamiiiin</t>
  </si>
  <si>
    <t>1. Bacaan Al Qur'an surat Al Waqi'ah ayat 1-50
2. Menyebutkan Tajweed  pada ayat ayat pilihan
3. Makna Al Qur'an surat Ali Imran ayat 78-83
4. Pendalaman materi 6 tobiat luhur dalam jamaah (mujhid muzhid)
Alhamdulillah pengajian berjalan dengan baik dan lancar, tami bisa mengikuti semua materi pengajian dengan baik,  baik materi bacaan, makna, tajweed ataupun materi faqih yg kami sampaikan
Tami juga bisa menerangkan kembali materi yg sudah kami manqulkan dengan baik dan lancar
Tapi ada sedikit pr untuk tajweednya masih ada beberapa tajweed yg terbalik balik, InshaAllah kedepannya akan kami rutinkan untuk menderes tajweednya</t>
  </si>
  <si>
    <t>May 16, 2025 10:49 am</t>
  </si>
  <si>
    <t>*MUROJAAH*
Do’a ketika akan tidur
Do'a setelah bangun tidur
Doa ketika akan makan dan selesai makan
Do’a kebaikan dunia dan akhirot
Do’a untuk kedua orangtua
Do’a masuk dan keluar WC
Do'a Kumpulan Do'a Nabi Muhammad
PR Bapak Imam No.1-5
Asmaul Husna
*MAKNA*
Q.S Al-Muzammil ayt.13-19
Alkhamdulillah ngaji hari ini bejalan dengan baik, semoga Allah paring barokah.. Amiin..</t>
  </si>
  <si>
    <t>May 16, 2025 10:53 am</t>
  </si>
  <si>
    <t>*BACAAN*
Q.S. Al-Baqarah ayt. 130-134
*MUROJAAH*
Asmaul husna
Q.S. Al- Adiyat
Mohon kesehatan 3x
Q.S. Al-Baqarah ayt. 1-5
Q.S. Al-Baqarah ayt.  255-257
*MAKNA*
Explain Q.S Al-Muzammil ayt.. 1-12
*PR*
 Pegon sambung (still learning)
Semoga Allah paring barokah... Amiin..</t>
  </si>
  <si>
    <t>May 16, 2025 12:25 pm</t>
  </si>
  <si>
    <t>Memorize Al-maun
Alhamdulillah jubilee sudah lancar dari ayat 1-3. Untuk ayat 4-5 masih harus dihapalkan lagi ya. Dan hari ini jubilee sudah dikenalkan lafal dari ayat 6 dan belum tahap memorize karena sebelumnya belum lancar.
Amal solihnya untuk dideres lagi ya^^
Alhamdulillah kami senang semakin hari, jubilee tambah semangat yha.
Semoga Allah memberikan ilmu manfaat dan barakah. Aamiin💖</t>
  </si>
  <si>
    <t>May 16, 2025 12:38 pm</t>
  </si>
  <si>
    <t>Butuh waktu setengah jam bujuk cheryl untuk siap ngaji. Karena cheryl belum terlalu kenal guru baru-mba sofi. Tapi alhamdulillah perlahan cheryl mau diajak kembali untuk baca tilawati dan cheryl milih untuk baca huruf Alif dan Ba.  Kemudian kami tunjukan bentuk-bentuk huruf ta' sampai ha.
Setelah itu kami perlihatkan video tepuk wudhu satu kali dan kami prakatekan dengan menyebutkan ulang urutan-urutan wudhu dan memperkenalkan doa sebelum dan sesudah wudhu. 
NB : cheryl yang semangat ya ngajinya harus bisa ditetapi jadwalnya kalau tidak ada kepentingan mendesak
Semoga Allah memberikan ilmu manfaat dan barakah. Aamiin.💖</t>
  </si>
  <si>
    <t>May 16, 2025 3:33 pm</t>
  </si>
  <si>
    <t>Bacaan tilawati 2 hal. 23
Alhamdulillah sudah bisaa, tinggal lebih diteliti lagi panjang 1 alifnya ya mas khayri. 
Surat-surat pendek;
Al-fatihah
An-nas
Al-falaq
Al-ikhlas
Alhamdulillah, supaya diperlancar lagi panjang pendek dan pelafalannya. 
Hafalan baru (al-kafirun : 1-3) 
Sudah lumayan ingat ingat dikit, jangan lupa dimurojaah juga dirumah yaaa
Tata krama makan
Ketika makan bersama mas khayri bilang kalau dia dahulu yang ambil makanannya. Lalu ketika diberi tau kalau yang ambil harusnya yang lebih tua dulu mas khayri ketawa ketiwi😆. Next time dipraktekkan seperti itu yaa. Menginginkan lagi, jangan lupa untuk mengucapkan bismillah sebelum makan&amp;minum.
Semoga Allah paring manfaat dan barokah. Dan menjadi anak yang sholeh🤠</t>
  </si>
  <si>
    <t>May 16, 2025 5:41 pm</t>
  </si>
  <si>
    <t>Tilawati 1 page 39-42
&gt; Alhamdulillah,huruf bersambung sudah lancar
Asmaul Husna 1-17
&gt; Afiqa sudah lancar mulai nomor 15, jadi ditambah 2 lagi
Hafalan
- surat an Nashr 
- Doa bangun tidur
- Doa berpakaian
- Doa untuk kedua orang tua
Menulis Tata Krama Makan Bersama
- Melanjutkan menulis nomor 3-4
Alhamdulillah,pengajian hari ini berjalan lancar. Semoga Allah paring kelancaran, manfaat, dan barokah. Aamiin</t>
  </si>
  <si>
    <t>May 16, 2025 7:35 pm</t>
  </si>
  <si>
    <t>• Bacaan : Al-mu'minun 87-89
Alhamdulillah bacaan dylan lancar dan jelas. Dan setelah kami kasih masukan dylan bisa menerima nya dengan baik. Sebenarnya dylan sudah tau tata cara membaca Al-quran itu seperti apa, hanya saja perlu seringnya menderes ya agar bisa semakin lancar dalam membaca Alqurannya. Mungkin bisa dengan sering mendengar rekaman Al-quran dan kemudian ditirukan itu akan perlahan memperbaiki bacaannya dylan. Tapi semuanya udah bagus kok, alhamdulillah ^^
2. Murajaah
- surat : Al-zalzalah alhamdulillah lancar
- doa : ketika bertempat dutempat yang baru
أَعُوذُ بِكَلِمَاتِ اللَّهِ التَّامَّاتِ مِنْ شَرِّ مَا خَلَقَ
Amal solihnya untuk dihapalkan ya. Insyaallah nanti kita review lagi.
3. Makna : kitabussolah 33-34 (tengah)
Alhamdulillah makna hari ini berjalan lancar. Tapi saat saya minta untuk memberikan contoh mungkin dylannya belum paham maksud saya. Tapi bisa mengulangi contoh yang saya sampaikan kepada dylan tentang hukumnya orang yang lupa belum mengerjakan solat (karna keadaannya tidak sengaja tertidur)
Alhamdulillah semoga Allah memberikan ilmu yang manfaat dan barakah. Dan mudah-mudahan bisa segera sembuh ya batuk pileknya🌷</t>
  </si>
  <si>
    <t>May 16, 2025 9:51 pm</t>
  </si>
  <si>
    <t>Tilawati 1 page 43-44
Tilawati 2 page 1-2
&gt; wahh, Alhamdulillah, di tilawati 2 juga sudah bisa baca huruf berkasroh dengan baik
- Doa berpakaian
- Doa pagi dan sore
- Doa untuk kedua orang tua
- Doa kebaikan dunia dan akhirat
- Menulis Angka 7,8,9
semoga Allah paring Afiqa kesehatan, kecerdasan, ilmu yang bermanfaat dan barokah. Aamiin</t>
  </si>
  <si>
    <t>May 17, 2025 5:11 am</t>
  </si>
  <si>
    <t>A. Bacaan Surat An Nisa 92-101
- Alkhamdulillah sudah lancar. Walaupun pelan2 tpi bisa tau kalau salah mengulangi lagi.
B. Materi Opening
- Pemahaman tentang sambung jamaah
C. Makna Jannah wannar 33-35
- Dapet materi 3 hadist dan zahra bisa give summary in one of them.
D. Murajaah
Doa minta ilham yang baik
Doa mencari ilmu yang bermanfaat
Doa ketetapan iman
Doa Pagi dan sore
Doa raja istighfar
Doa mohon kesehatan
Doa untuk kedua orang
Doa kebaikan dunia dan akhirot
Doa masuk dan keluar masjid (belum hafal)
Doa masuk dan keluar rumah (kurang lancar)
Doa ketika menjenguk orang sakit (new hafalan)</t>
  </si>
  <si>
    <t>May 17, 2025 6:53 am</t>
  </si>
  <si>
    <t>Bacaan tilawati 2 hal. 23
Alhamdulillah sudah lancar, tapi masih lupa dengan panjang 1 alifnya. 
Doa-doa
Doa sebelum dan bangun tidur
Doa kebaikan dunia dan akhirat
Doa untuk kedua orang tua
Alhamdulillah sudah lancar hafalan doa doanya ini
Menulis Arab sambung
Alhamdulillah beberapa contoh mba ambil dari tilawati 2 hal. 1 bisa diikuti dan ditulis sama mas khayri. 
Semoga Allah paring ilmu yang manfaat dan barokah✨</t>
  </si>
  <si>
    <t>May 17, 2025 6:55 am</t>
  </si>
  <si>
    <t>K.Sholah hal.25-26
Asmaul Husna 1-99
Review Surah pendek</t>
  </si>
  <si>
    <t>May 17, 2025 6:56 am</t>
  </si>
  <si>
    <t>Bacaan tilawati 2 hal. 23
Alhamdulillah sudah lumayan lancar, untuk panjangnya juga mas khayri baca panjang ketika diingatkan. Next meeting lanjut halaman 24 okeyy
Surat-surat
Al-ikhlas
Al-lahab
Al-kafirun (1-3) 
Alhamdulillah sudah lancar, untuk al-kafirun yang hafalan baru sudah lumayan bisa ketika dipancing sedikit sedikit. Jangan lupa dideres juga ketika dirumah okeyy
Menulis Arab sambung
Hari ini mas khayri semangat ingin menulis lagi seperti kemaren, alhamdulillah bisa
Semoga allah paring ilmu yang manfaat dan barokah, serta menjadi anak yang sholeh ✨</t>
  </si>
  <si>
    <t>May 18, 2025 6:35 am</t>
  </si>
  <si>
    <t>1- membaca doa doa sebelum belajar dan Asmaul Husna 1-99
2- murojaah hafalan doa tapi sambil membaca doa di layar
- doa minta kesabaran 
- doa minta kesehatan 
- doa ketika bersin
- doa berlindung dari syirik
3. Murojaah alquroisy 1-2
4. Melanjutkan materi Fathonah bithonah Budi luhur (pengertian Budi luhur)
5. Membaca tilawati 5 hal. 17 baris ke 5-8
Alhamdulillah chester mengikuti pengajian dengan baik hari ini, bisa menyelesaikan semua materi dan bacaan Tilawati nya sudah cukup baik sehingga boleh naik ke hal. 18 
Moga2 Allah paring manfaat dan barokah amin</t>
  </si>
  <si>
    <t>May 18, 2025 6:55 am</t>
  </si>
  <si>
    <t>Bacaan 
Tilawaty 2 halaman 3-6
👉Alhamdulillah she did well
Asmaulhusna 1-20
👉Alhamdulillah targetnya hafal sampai no 15 tapi dia bisa hafal sampai nomer 20
Menjelaskan ttg how to do sholat from beginning until salam
👉Alhamdulillah Afiqa bisa memahami dengan baik 
Report
Alhamdulillah Afiqa bisa mengikuti pengajian dengan sangat baik, tidak ada kendala. Afiqanya juga semangat . Semoga Alloh paring manfaat dan barokah aamiiin🤲
PR 
Menghafal doa rukuk and iktidal</t>
  </si>
  <si>
    <t>May 18, 2025 7:47 am</t>
  </si>
  <si>
    <t>1. Murojaah 
 - Murojaah hafalan surat al-mulk
- Murojaah hafalan surat Jin ayat 1-8
(Alhamdulillah hafalannya bagus)
2. Membaca QS Ali imron 38-41
&gt; Alhamdulillah bacaannya bagus dan sdh mulai teliti panjang pendeknya
3. Materi lain :
&gt; mengetahui kewajiban beribadah kepada allah
Moga-moga Allah paring manfaat lancar dan barokah</t>
  </si>
  <si>
    <t>May 18, 2025 10:01 pm</t>
  </si>
  <si>
    <t>- Bacaan Saba' 1-14
&gt; alhamdulilah,sudah semakin baik
- Hafalan Asmaul Husna 1- 80
- Tata Krama Makan (Termasuk Makan Bersama)
&gt; lhamdulilah, setelah ada penjelasan pelan", yg awalnya bingung dengan new vocab, setelah dijelaskan pak Aji, Dehan sudah faham.
- Makna K. Adab 28-29
Anjuran Nabi untuk menyayangi anak kecil
&gt; Dehan bisa menjelaskan kembali dengan baik dan benar.
PR: menderes next page, sambil latihan tahan nafas saat membaca 
Alhamdulillah,pengajian hari ini berjalan lancar. Semoga ilmu hari ini bisa bermanfaat dan barokah. Aamiin</t>
  </si>
  <si>
    <t>May 19, 2025 7:45 am</t>
  </si>
  <si>
    <t>1. Bacaan : Ali Imran 42-44
Alhamdulillah bacaannya lancar.
2. Murajaah : Adduha dan Attin
Alhamdulillah lancar dan bagus
3. Setoran : Aljin 1-9 
Alhamdulillah sudah bagus. Untuk ayat 9 nya diperbaiki lagi ya.
4. Iqlab : 
Insyaallah hafiz sudah bisa menangkap apa yang dijelaskan dan dari tulisan yang dia punya. Bisa memberikan contoh dan menjelaskan bahwa salah satu ciri dalam Al-quran kalau bacaan iqlab itu ada mim kecil di atas ba' nya. Dan bisa mempraktekkan panjang dari bacaan iqlab yaitu 2 ketukan dengan mengetuk sesuatu yang berbunyi sehingga menunjukan panjang sudah 2 ketukan. Jangan lupa dideres lagi ya sampai paham. Seru ya belajar tajwid ^^</t>
  </si>
  <si>
    <t>May 19, 2025 9:49 am</t>
  </si>
  <si>
    <t>Hari ini kami memperkenalkan materi tentang Budi luhur yang kami jelaskan dengan animasi buah-buahan yang mana mereka akan memberikan pelajaran tentang bagaimana harus mempunyai karakter yang baik karena buah juga mempunyai personaliti yang bisa kita ambil contoh sikap dari itu semua, seperti halnya
1. Apple the honest one
2. Coconut the helpful one
3. Mango the patient one
4. Banana the humble one
5. Orange the cheerfull or joyfull one
Dari semua karakter ini adalah beberapa yang harus dimiliki anak yang luhur budinya
Semoga penjelasan kami bisa dipahami dengan baik ya^^
Semoga Allah memberikan ilmu yang manfaat dan barakah💖</t>
  </si>
  <si>
    <t>May 19, 2025 12:47 pm</t>
  </si>
  <si>
    <t>Bacaan Q.S al-baqarah : 127-130
Alhamdulillah sudah mulai teliti untuk bacaannya Fitri, tetap diperhatikan hukum panjang pendeknya (mad thobi'i), qolqolah, dan mendengungnya (ikhfa haqiqi). 
Makna K. Adab hal. 8-9
Alhamdulillah Fitri bisa mengikuti dengn baik materi yang sudah disampaikan. Yang mana hadist hari ini membahas seputar hal yang bisa memamasukan manusia ke dalam surga. Yaitu Mulut &amp; Farji manusia. Ketika Fitri ditanya apa alasannya, alhamdulillah bisa menjawab dan memberikan contoh. Seperti, mulut yang berucap lalu menyakiti hati saudaranya. Dan Farji yang digunakan untuk berzina. Hal itu akan membawa manusia kedalam neraka. 
Doa-doa usia 10-12
Alhamdulillah sudah lancar
Hafalan (surat al-zalzalah : 1-3) 
Alhamdulillah lumayan hafal, semangat menambah hafalannya lagi. 
Tajwid
Alhamdulillah setelah membaca Alquran tadi ada sesi untuk membahas seputar tajwid, mba nedha minta Fitri untuk menunjuk manakan yang termasuk hukum tahwid yang disebut (qolqolah, idghom, gunnah, ikhfa, mad thobi'i) alhamdulillah Fitri bisa menemukan contoh kata yang memiliki hukum tajwid tsb. 
Semoga Allah paring ilmu yang manfaat dan barokah✨🥰</t>
  </si>
  <si>
    <t>May 19, 2025 12:55 pm</t>
  </si>
  <si>
    <t>Bacaan QS. Al-baqarah : 136-138
Alhamdulillah, diperbanyak menderesnya dirumah yaa. 
Makna k. Adab hal. 9
Alhamdulillah bisa mengikuti materi pemangkulan hari ini dengan baik. 
Hadist ini berisikan bahwasanya umat nabi muhammad itu adalah umat yang paling banyak diberikan kemudahan oleh Allah, kenapa? Karena ketika disitu mereka berbuat kesalahan, Allah tidak langsung melaknati mereka akan tetapi diberikan kesempatan untuk bertaubat terlebih dahulu ketika didunia. 
Doa-doa;
Doa ketika terkena musibah
Doa ketika melihat orang yang terkena musibah
Doa setelah mendengar adzan
Doa sebelum dan sesudah wudhu
Doa minum susu
Doa minta ilmu yang bermanfaat 2
Doa nabi Musa
PR bapak imam 1-5 (jangan lupa untuk dihafalkan &amp; diamalkan dikesehariannya) 
Alhamdulillah untuk doa-doa nya Fitri sudah lancar, hanya lupa awalannya saja tapi sudah bisaaa. 
Hafalan surat
Al-adiyat
Al-zalzalah 1-4
Alhamdulillah sudah hafal, lebih ditingkatkan lagi okey
Materi Faqih: Bithonah
Alhamdulillah Fitri sudah mengenal pengertian tentang bithonah. 
Semoga Allah paring ilmu yang bermanfaat serta barokah, dan bisa diqodar menjadi seorang mubalighot🌷✨</t>
  </si>
  <si>
    <t>May 20, 2025 5:59 am</t>
  </si>
  <si>
    <t>Bacaan QS. An-Nisa : 77-78
Alhamdulillah sudah baik bacaannya, hanya perlu teliti lagi dengan tanda baca dhomah (mas Rambo keliru dibaca Fathah), kemudian huruf Kho kebacanya Jim. Dan untuk panjang pendeknya supaya disempurnakan lagi okeyy
Murojaah doa-doa;
Doa mau &amp; bangun tidur
Doa akan &amp; selesai makan
Doa masuk &amp; keluar WC
Doa kebaikan dunia dan akhirat
Doa untuk kedua orang tua
Doa minta ilmu yang bermanfaat 
Doa minta ilham yang baik
Asmaul husna 1-50
Doa minta kesehatan
Doa ketika ada angin kencang (75%) 
Alhamdulillah sudah lancar untuk murojaah mas Rambo, jangan lupa diterapkan doanya di dalam kehidupan sehari-hari okey. Dan untuk hafalan yang belum lancar, amal sholeh di hafalkan lagi yaa. 
Latihan menulis pegon (bersambung) 
Alhamdulillah mas Rambo sudah bisa, hanya perlu sering berlatih agar tulisannya lebih rapi dan sesuai. 
Semoga Allah paring ilmu yang bermanfaat serta barokah ✨🤠</t>
  </si>
  <si>
    <t>May 20, 2025 7:20 am</t>
  </si>
  <si>
    <t>1. Bacaan : Attaubah 115 - 117
Alhamdulillah bagus. Tinggal panjang pendeknya lebih diperbaiki ya. Amal solih untuk dipantau lagi ya bacaannya grazia.
2. Setelah mendengar adzan 
Amal solih untuk dihapalkan lagi ya. Untuk pelafalan doanya sudah bagus.
3. Hafalan 2
Doa ketika tertimpa musibah : baik
Ketika melihat orang terkena musibah: baik
Ketika ada petir : baik
Ketika ada angin kencang : baik
Berlindung dari siksa qubur : baik
Menjenguk orang sakit : cukup
Ketika masuk pasar : baik
Masuk / keluar masjid : baik
Berlindung dari syirik : baik
Pakai baju baru : baik
Amal solih dihapalkan lagi ya agar tidak melihat catatan 
Surat :
• An nashr : baik
• Al lahab : baik
• Al kafirun : cukup (dihapalkan lagi ya)
Semoga Allah memberikan ilmu manfaat dan barakah💖</t>
  </si>
  <si>
    <t>May 20, 2025 8:38 am</t>
  </si>
  <si>
    <t>1. Bacaan : Ali Imran 46-49
Alhamdulillah bacaan nya bagus dan sudah mengetahui bagian yang salah dan bisa mengulanginya dengan baik.
2. Murajaah : Al Alaq dan Al Qadri
Alhamdulillah lancar
3. Setoran : Al Jin 1-10
Alhamdulillah baik. Amal solih diperbaiki panjang pendek dan gunnahnya ya.
4. Doa setelah baca Alquran
Alhamdulillah bisa melafalkannya dengan baik. Amal solih dihapalkan ya.
5. Mad thobi'i
Alhamdulillah setelah diberikan beberapa contoh dan mencarikan hukum bacaan mad thobi'i dalam surat Al Jin hafiz bisa sedikit demi sedikit memahami. 
Mad thobi'i terjadi apabila ada huruf mad yang didahului oleh huruf berharakat 
1.) Fathah bertemu alif
2.) Kasrah bertemu ya' sukun
3.) Dhummah bertemu waw sukun
Panjangnya 2 harakat
6. Menulis pegon
Alhamdulillah Pegonnya hafiz sudah cukup baik 
Semoga Allah memberikan ilmu manfaat dan barakah. Aamiin💖</t>
  </si>
  <si>
    <t>May 20, 2025 1:09 pm</t>
  </si>
  <si>
    <t>K.shollah hal 26-27</t>
  </si>
  <si>
    <t>K.shollah hal 28-29</t>
  </si>
  <si>
    <t>May 20, 2025 8:32 pm</t>
  </si>
  <si>
    <t>Bacaan :
- Tilawati 5 hal 31
(Bacaan bagus dan bisa mengikuti pengajian, sering dideres biar tambah lancar membacanya)
Hafalan :
- Doa mencari ilmu 2
(Sudah mulai menghafal, target minggu ini sdh hafal dan dijadikan PR untuk hafal di rumah)</t>
  </si>
  <si>
    <t>May 20, 2025 11:48 pm</t>
  </si>
  <si>
    <t>*opening, ice breaking, nyanyi2, tepuk2, berdo'a*
*BACAAN*
Q.S Al-Baqarah ayt. 211-213
&gt; Alkhamdulillah good, mb nadeen bisa mengulang sendiri tanpa di kasih instruksi, amal sholih untuk selalu menderes dr sebelum ngaji ya mba nadeen, biar tambah lancar
*HAFALAN*
D. mohon kesabaran 100
D. mohon kesehatan 95
D. ketika bersin 100
D. ketika ada angin kencang 95
D. ketika menjenguk orang yang sakit 100
D. ketika naik kendaraan 100
D. lailatul qodar 100
Asmaul Husna 1-99
Doa berlindung dari jeleknya pendengaran, ucapan dan penglihatan 90
&gt; mostly semua do'a hafal dan lancar, tp mb nadeen lupa awal2 annya
*KEILMUAN*
Sebelum latihan pegon, kita belajar nama2 sungai yg ada di surga 
Dan karena mb nadeen sudah banyak lancarnya di pegon sambung, jadi hari ini mulai latihan pegon baku/asli, meskipun agak membingungkan,  tp Insya Allah mb nadeen pasti bisa
Semoga Allah menjadikan mb nadeen anak yg sholikhah, dan kita semua di akhirat menjadi penghuni surganya Allah, Amiiin..</t>
  </si>
  <si>
    <t>May 21, 2025 7:08 am</t>
  </si>
  <si>
    <t>1. Baca tilawati 5 hal 14
&gt; Alhamdulillah Gabriel bisa membaca dengan cukup baik tapi masih perlu diulang
2. Menulis tulisan arab
3. PR
- Membaca Tilawati 5 hal 14
- Mempraktekan doa doa harian 
Semoga Alloh paring kemudahan, kelancaran, kebarokahan dan ilmu yang bermanfaat,</t>
  </si>
  <si>
    <t>May 21, 2025 5:17 pm</t>
  </si>
  <si>
    <t>1. Al-Ma'un
Alhamdulillah ayat 1-4 sudah sangat baik. Kami mengarahkan kepada jubilee untuk mengulang membaca ayat 5 sebanyak 3 kali. Kami harap jubilee bisa segera hapal untuk ayat 5-7 dengan membaca ulang untuk beberapa kali ya. 
2. Asmaul Husna 1-40
Alhamdulillah sudah cukup lancar. Dan untuk no 41-45 sudah kami mankulkan bunyinya kepada jubilee dan jubilee bisa mengikuti kami dengan baik. Amal solih untuk dihapalkan ya.
Semoga Allah memberikan ilmu manfaat dan barakah ya. Aamiin💖</t>
  </si>
  <si>
    <t>May 21, 2025 7:03 pm</t>
  </si>
  <si>
    <t>- Tilawati 1 page 7-10
&gt; Alhamdulillah, afiqa sudah masuk tajwid Fathah Tain, ada yang masih bingung beberapa, tapi sudah lancar
- Asmaul Husna 1-25 
- Menulis Rukun Iman
&gt; setelah menulis tadi ada sedikit penjelasan". Afiqa tadi sering menanyakan soal qada' dan qadar. insyaallah Afiqa sudah paham. 
PR: 
Menderes asmaul Husna 1-25 
Membaca Doa ketika pakai pakaian
(Alhamdulillahilladzi katsani hadzatssauba warozaq'niihi minghairi haulimminni walaaquwwah) 
- Tepuk 5 Bab dan 4 Tali keimanan
Alhamdulillah Afiqa semangat ngajinya, seperti biasa. Afiqa juga dapat penjelasan baru dari rukun iman. Semoga Afiqa bisa paham yaa, dengan penjelasannya. Semoga Allah paring manfaat, lancar, dan barokah. Aamiin</t>
  </si>
  <si>
    <t>May 21, 2025 8:16 pm</t>
  </si>
  <si>
    <t>1. Al-Ma'un 
Alhamdulillah ayat 1-4 sudah hapal dan lancar. Untuk ayat 5 kami arahkan untuk membaca sebanyak 3 kali. Amal solih dihapalkan lagi ya.
2. Asmaul Husna 
Alhamdulilah 1-40 sudah cukup baik. Dan dari kami sudah memankulkan bunyi Asmaul Husna nomor 41-45 dan bisa diikuti dengan baik oleh jubilee. Amal solih untuk dihapalkan lagi ya. 
Semangat menghapal jubilee. Semoga Allah memberikan ilmu manfaat dan barakah. Aamiin💖</t>
  </si>
  <si>
    <t>1. Hapalan do'a
• doa pagi sore : cukup
• doa untuk kedua orang tua : cukup
• doa kebaikan dunia akhirat : cukup
Amal solih dipraktekkan ya dengan dibaca setiap selesai solat
2. Surat
•Al fatihah
• Al ikhlas
• Al falaq
• An-Nas 
Sebenarnya Cheryl sudah cukup baik dalam hapalan surat-surat di atas hanya saja masih perlu mengingat-ingat untuk awalan dari surat nya. Amal solih lebih dihapalkan lagi ya.
3. Tilawati 1 hal 3
Alhamdulillah Cheryl bisa mengikuti dengan cukup baik.
Alhamdulillah kami senang Cheryl mau diajak membaca tilawati lagi. Amal solih besok lebih semangat lagi ya. Semoga Allah memberikan ilmu manfaat dan barakah. Aamiin 💖</t>
  </si>
  <si>
    <t>May 22, 2025 4:53 am</t>
  </si>
  <si>
    <t>Tilawati 2 hal. 8-9
Alhamdulillah khadijah mau coba baca walau harus repeat after mba nedha
Hafalan (doa masuk rumah) 
Dihafalkan lagi yaa khadijah. 
Today khadijah only ngaji for a while, karena telinga khadijah lagi sakit dan ngerasa ga nyaman. 
Semoga Allah beri kesembuhan yaa untuk khadijah, tetap semangat pretty🥹✨</t>
  </si>
  <si>
    <t>May 22, 2025 4:56 am</t>
  </si>
  <si>
    <t>Bacaan Tilawati 2 hal. 10
Khadijah today wanna read the tilawati again alhamdulillah, tapi masih belum mau untuk baca sendiri, maunya repeat after mba nedha. Padahal khadijah udah bisaa loh. Semoga khadijah besok mau baca sendiri yaa. 
Doa-doa;
Asmaul Husna 1-25
Doa masuk rumah (belum hafal) 
Doa minta ilmu yang bermanfaat
Doa minta ilham yang baik
Khadijah today ngajinya semangat, but kenapa Khadijah ga confident buat baca sendiri? Padahal sudah hafal, but khadijah mintanya buat repeat after mba nedha. Padahal cuma mba nedha pancing baca dikit khadijah bisa lanjutinnya panjang, tapi tetep aja maunya repeat after mba😅
Untuk asmaul Husna juga khadijah sudah lumayan hafal setengah alhamdulillah. 
Materi Faqih (bithonah &amp; budi luhur) 
Ini nggatau khadijah beneran udah pernah denger tentang bithonah &amp; budi luhur atau belum. Karena waktu mba nedha menyampaikan ini, khadijah terus-terusan follow ucapannya mba nedha🥲 but beberapa part alhamdulillah memang khadijahnya mendengarkan. 
Semoga Allah selalu memberikan kesemangatan kepada khadijah, dan semoga Allah paring ilmu yang manfaat dan barokah for khadijah 🥰</t>
  </si>
  <si>
    <t>May 22, 2025 5:26 am</t>
  </si>
  <si>
    <t>1. Bacaan QS Al Imran ayat 185-194
2. Materi tambahan : Fatonah 
3. Makna QS Al-Baqarah ayat 219
Report: 
Alhamdulillah Irsan bisa mengikuti pengajian dengan sangat baik,
Semoga Alloh paring ilmu yang bermanfaat dan kebarokahan, aamiin</t>
  </si>
  <si>
    <t>May 22, 2025 5:33 am</t>
  </si>
  <si>
    <t>1. Bacaan : at-taubah 120-122
Alhamdulillah cukup baik
2. Al-Ma'un :
Alhamdulillah lancar
3. Asmaul Husna : 1-70
Alhamdulillah cukup baik. Amal solih dihapalkan lagi ya.
4. Hapalan 
• Doa mau makan dan setelah makan 
• Doa mau tidur dan sesudah tidur
• Doa masuk kamar mandi dan keluar
• Doa pakai baju
• Doa masuk dan keluar rumah
Untuk doa nya Grazia lupa bagian mau masuk rumah. Selebihnya Alhamdulillah baik.
• Surat alfatihah
• Surat An-Nas
• Alfalaq 
• Al ikhlas
• Al ashar
Alhamdulillah baik hapalan surat-suratnya.
Semoga Allah memberikan ilmu manfaat dan barakah. Aamiin💖</t>
  </si>
  <si>
    <t>May 22, 2025 8:19 am</t>
  </si>
  <si>
    <t>Ijin dari tgl 18 mei - 05 juni 2025  karena pulang ke Indo</t>
  </si>
  <si>
    <t>May 22, 2025 8:22 am</t>
  </si>
  <si>
    <t>Bacaan
Ali imron 196-200 
👉Alhamdulillah bacaan mulai meningkat dan Irsan bisa lebih konsentrasi. Maaf ya Irsan kadang di suruh mengulang2 terus😅🙏 
Tajwid 
Masih&amp; fokus di idzhar, ikhfa, idghom
👉Alhamdulillah Irsan sudah cukup faham 
Murojaah surat2 pendek
Al kautsar, al maun, al quroisy dan al fiil
👉Siiip, bagus hafalannya
Makna kitabusshola about first khotbah on friday prayer
👉Alhamdulillah Irsan bisa memahami isi hadis dg 
sangat baik
Report
Alhamdulillah pengajian berjalan dg lancar tanpa kendala. Tetap semangat Irsan💪 jazakallohu hoiro sudah meluangkan waktu untuk mengajj🙏 semoga Alloh paring manfaat dan barokah, dan semoga Alloh paring mudah untuk urusan dunia akhiratnya Irsan. Aamiiin🤲🤲🤲</t>
  </si>
  <si>
    <t>May 22, 2025 9:54 am</t>
  </si>
  <si>
    <t>Maaf izin gak enak badan🙏🏻🙏🏻
Dan lupa buat nerobos MT</t>
  </si>
  <si>
    <t>May 22, 2025 9:55 am</t>
  </si>
  <si>
    <t>A. Bacaan Surat Al Baqarah 208-215
- Alkhamdulillah bacaan nissa udah improve. Kalau dikoreksi mau repeat lagi. Tetap semangat ngaji nya jangan lupa banyak menderes dan disimak yaa🥰
B. Murajaah
An naas
Al falaq
Al ikhlas
Al lahab
An nashr
Al kafirun
Al kautsar
Al maun
Al quraisy
Al fiil
Al humazah
Al ashr
C. Makna K. Jannah Wannar halaman 95
- Menjelaskan tentang dzikir sesudah sholat.
- Ketika diberi pertanyaan tentanv charity dan 5 bab nissa bisa jawab walaupun kurang yakin but it’s fine🫶🏻</t>
  </si>
  <si>
    <t>May 22, 2025 7:48 pm</t>
  </si>
  <si>
    <t>1. Al-maun 
Alhamdulillah jubilee hari ini menambah hapalannya 2 ayat sehingga bisa lancar dari ayat 1-6. 
2. Asmaul hunsa 41-50 
Alhamdulillah cukup baik. Selalu dideres ya dari nomor 1-50 nya agar tidak lupa. 
Semoga Allah memberikan ilmu manfaat dan barakah. Aamiin💖</t>
  </si>
  <si>
    <t>May 22, 2025 7:53 pm</t>
  </si>
  <si>
    <t>1. Bacaan tilawati 1 hal 4 
Alhamdulillah cheryl bisa mengikuti dengan baik.
2. Doa-doa
• untuk kedua orang tua : cukup
• pagi dan sore : belum
• mencari lmu : belum
Masih perlu dibaca terus ya.
3. Dzikir setelah solat
Cheryl baru mengenal dzikir dari astaghfirullah (3×) dan doa "Allahumma antassalam waminkassalam tabarokta ya dzal jalali wal ikram". Amal solih untuk dipraktekan setelah solat ya.
Semoga Allah memberikan ilmu manfaat dan barakah. Aamiin💖</t>
  </si>
  <si>
    <t>May 22, 2025 10:21 pm</t>
  </si>
  <si>
    <t>A. Bacaan surat Saba 15-22
B. Makna K. Adab 29-31
Mohon maaf finish ngaji early karena ada meeting🙏🏻🙏🏻</t>
  </si>
  <si>
    <t>May 22, 2025 10:23 pm</t>
  </si>
  <si>
    <t>A. Bacaan surat Saba 23-31
B. Murajaah
Doa minta ilham yang baik
Doa mencari ilmu yang bermanfaat
Doa ketetapan iman 
Doa mohon kesabaran
Doa pagi dan sore
Doa raja istighfar
Doa untuk kedua orang tua
Doa kebaikan dunia dan akhirot
Doa masuk dan keluar WC
Doa berpakaian
Doa ketika ada petir
Doa ketika ada angin kencang
Doa masuk dan keluar rumah
Doa masuk dan keluar masjid
Doa pengayoman
C. Makna K. Adab halaman 31-33</t>
  </si>
  <si>
    <t>May 23, 2025 7:35 am</t>
  </si>
  <si>
    <t>May 23, 2025 8:12 am</t>
  </si>
  <si>
    <t>- Izin Bu azki sakit perut
- Nadeen di beri tugas untuk membaca Al Qur'an di rumah, Alhamdulillah sudah di baca</t>
  </si>
  <si>
    <t>May 23, 2025 8:14 am</t>
  </si>
  <si>
    <t>1. Baca tilawati 5 hal 14
&gt; Alhamdulillah Gabriel bisa membaca dengan sangat baik dan lanjut ke hal 15
2. Etika berpakaian
3. PR
- Membaca Tilawati 5 hal 15
- Menderes surat surat pendek
Semoga Alloh paring kemudahan, kelancaran, kebarokahan dan ilmu yang bermanfaat,</t>
  </si>
  <si>
    <t>1. Membaca QS. Al Baqarah 217-219
&gt; Alhamdulillah Nadeen bisa mengoreksi bacaan nya sendiri 
2. Murojaah surat
- Ad duha (10)
- Al lail (70)
- Asy Syams (90)
- Al Balad (100)
- Al Buruj (100)
3. Materi Tajwid Ikhfa Syafawi
&gt; Alhamdulillah Nadeen menulis materi, menjawab soal dengan benar dan menjelaskan ulang dengan sederhana apa itu Ikhfa Syafawi
Moga2 Allah paring manfaat dan barokah</t>
  </si>
  <si>
    <t>May 23, 2025 8:05 am</t>
  </si>
  <si>
    <t>Bacaan
Surat Annisa ayat 1-3
👉Alhamdulillah cukup lancar
Murojaah doa2
Doa sujud qur'an 85
Doa menjenguk orang sakit 80
Doa angin kencang 75
Asmaulhusna 70
Doa agar syukur nikmat ((pengenalan doa baru)) 
Penjelasan ttg kenapa kita harus bersyukur kepada Alloh, termasuk  belum di katakan bersyukur kepada Alloh kalau belum bersyukur kepada sesama manusia
Penjelasan ttg mustajabnya doanya orang yang di aniaya (entah orang iman/ bukan orang iman) sehingga kita harus hati2  dalam berucap, jangan sampai menyakiti orang lain. Dan bagaimana sikap kita ketika kita menjadi korban(orang yg di aniaya) 
Makna kitabusshola hal. 110(masih melanjutkan first khotbah on friday prayer) 
👉Alhamdulillah Irsan bisa memahami isi hadis dg baik
Report
Alhamdulillah pengajian berjalan dg lancar tanpa kendala. semoga Alloh paring manfaat dan barokah, 🤲sampai ketemu di pengajian selanjutnya 👋
PR
- Amal sholih nderes asmaulhusna everyday minimal 
10 minutes by watching video that i sent through WA ibu
- nderes doa agar bisa syukur nikmat  ( file doanya juga sudah saya kirim ke nomor ibu)</t>
  </si>
  <si>
    <t>May 23, 2025 10:31 am</t>
  </si>
  <si>
    <t>*BACAAN*
Q.S Al-Baqarah ayt. 142-145
&gt; alkhamdulillah lancar, mohon tingkatkan lagi dan perbanyak menderes
*MAKNA*
S. Al-Muzammil ayt 20
&gt; ayat ini menjelaskan, Meskipun ada keringanan dalam durasi shalat malam/ ⅓ malam, Allah Swt tetap memerintahkan kita untuk membaca Al-Qur'an sesuai dengan kemampuan. Ini menunjukkan pentingnya interaksi dengan Al-Qur'an secara rutin.
Insya Allah untuk materi lain seperti hafalan dan 29 kqrakter akan mb rika lanjutin next time jika mb rika sudah fit kondisinyaaa...</t>
  </si>
  <si>
    <t>May 23, 2025 6:56 pm</t>
  </si>
  <si>
    <t>Hafalan Doa 
- doa pagi dan sore
- doa keluar rumah
- doa berpakaian
- doa untuk kedua orang tua
- doa kebaikan dunia akhirat
Hafalan surat
- al fatihah
- al falaq
- an nas
- al ikhlas
- al lahab
- an nashr
- al kafirun 1-2
&gt; masyaallah, target sebelumnya ada di surat al lahab tapi alhamdulilah Afiqa udah lancar di surat an nashr. Kita coba hafalin surat al kafirun 1-2
Tilawati 2 halaman 11-14
&gt; Afiqa agak confuse di kasrah tanwin dan dhomah tanwin, tapi alhamdulilah, hari ini masih bisa lancar bacanya
Menulis dan menggambar
Alhamdulillah, hari ini Afiqa bersemangat. Dan kadang Afiqa kasih pertanyaan yang diluar dugaan, but that's fine. Afiqa sudah mau bertanya.Semoga Allah paring manfaat, lancar dan barokah. Aamiin</t>
  </si>
  <si>
    <t>May 23, 2025 7:15 pm</t>
  </si>
  <si>
    <t>Tilawati 2 page 15-18
&gt; karena Afiqa masih bingung di dhomah tanwin,terutama di halaman 18 yang isinya macam" huruf ta. Jadi next meeting diulangi lagi ya. 
Murajaah 
- Surat An Nashr
- Doa kebaikan dunia akhirat
&gt; Afiqa juga menulis doanya
Menulis angka 11-20
Afiqa lebih bersemangat dari biasanya, alhamdulilah. Semoga Allah paring lancar dan barokah. Aamin</t>
  </si>
  <si>
    <t>May 23, 2025 7:43 pm</t>
  </si>
  <si>
    <t>1. Almaun (7)
Alhamdulillah jubilee bisa melafalkan ayat 7 dengan baik dengan metode mengulang 3 kali membaca. Dan untuk ayat 1-6 sudah baik.
2. Asmaul husna 41-50
Alhamdulillah baik. Untuk next tambah 5 lagi ya, jadi 1-55.
Semoga Allah beri ilmu manfaat dan barakah. Aamiin💖</t>
  </si>
  <si>
    <t>1. Tilawati 1 halaman 4
Alhamdulillah sangat baik pelafalannya. Sudah bisa membedakan ha dan ja. So next hal 5 ya. 
2. Dzikir setelah solat
Alhamdulillah sudah kami sampaikan dari istighfar sampai lailahailallah. Dan bisa diikuti dengan baik. Untuk selanjutnya biaa dihapalkan lagi ya.
Semoga Allah memberikan ilmu manfaat dan barakah. Aamiin💖</t>
  </si>
  <si>
    <t>1. Bacaan : Al-mu'minun 89-104
Alhamdulillah dibaca dengan baik. 
2. Hapalan : 
• Al-balad : alhamdulillah masih dihapal dengan baik. Hanya saja untuk makhrajul huruf dan hukum bacaan qalqalahnya diperbaiki lagi ya.
• Doa pengayoman (review) : alhamdulillah sudah cukup hapal, amal solih bisa lebih dihapalkan lagi ya.
3. Makna : kitabussolah hal 34 - 35
Alhamdulillah bisa tersampaikan dengan baik. Hadistnya membahas tentang parktek adzan dan bagaimana bilal melakukan adzan agar bisa terdengar semua orang.
Semoga Allah memberikan ilmu manfaat dan barakah. Aamiin😇</t>
  </si>
  <si>
    <t>May 23, 2025 8:34 pm</t>
  </si>
  <si>
    <t>Tilawati 5 page 37 (5th to 8th line)
&gt; Kirana bagus bacaannya, but sometimes kurang teliti. Ada beberapa huruf yang ga kebaca. Dan harokat" yang missed juga ada.
Murajaah
- Asmaul husna 51-80
- Surat Al Qoriah
- Surat Al Humazah
- Surat Al Fiil
- Surat At Takatsur
- Doa Masuk Pasar
- Doa ketika mendengar adzan
- Doa ketika turun hujan
Menulis Tilawati
&gt; Tulisannya Kirana alhamdulilah sudah bagus, tapi masih agak berantakan. 
Alhamdulillah,ngajinya Kirana hari ini lancar. Semoga Allah paring manfaat, lancar, dan barokah. May Allah bless us. Aamiin</t>
  </si>
  <si>
    <t>May 24, 2025 7:23 am</t>
  </si>
  <si>
    <t>Bacaan
1. QS Ali-Imron 50+52
&gt; Alhamdulillah bacaannya bagus
 Murojaah
 - Surat sampai Al-qolam bersama
(Hafalan bagus,besok di ulangin kembali untuk lebih baiknya hafalan, karena ada yg terlompat ayatnya)
- Murojaah hafalan baru surat Al-
Jin 1-12
&gt; Alhamdulillah hafalannya bagus
Materi lain:
- Menderes Tajwid dan tanya jawab
&gt; untuk tajwid yang di ajarkan mungkin harus sering di deres dan di tanyakan agar lebih ingat lagi, so far bagus tp harus dideres
Moga-moga Allah paring manfaat lancar dan barokah</t>
  </si>
  <si>
    <t>May 24, 2025 8:05 am</t>
  </si>
  <si>
    <t>*Berdo'a Sebelum Ngaji*
&gt; mencari ilmu yg bermanfaat 1&amp;2
&gt; minta ilham yg baik
&gt; nabi musa
*BACAAN*
Tilawati 2 Hal.25
&gt; untuk huruf alif (madtobi'i) lebih panjang ya mas khairy
*HAFALAN*
Asmaul Husna 1-25
S. Al-Kafirun 85
Menulis arab sambung "Bismillah, Allohuakbar" dan tulisannya rapi, mas khairy juga bisa membacanya
semoga Allah paring barokah,, Amiinn..</t>
  </si>
  <si>
    <t>May 24, 2025 8:14 am</t>
  </si>
  <si>
    <t>*Berdo'a Sebelum Ngaji*
&gt; mencari ilmu yg bermanfaat 1&amp;2
&gt; minta ilham yg baik
&gt; nabi musa
menyebutkan tata krama makan
*BACAAN*
Tilawati 2 Hal.24
&gt; baru pertama membaca halaman ini
*HAFALAN*
Asmaul Husna 1-30
S. Al-Kafirun 70
kedua orang tua
semoga Allah paring barokah,, Amiinn..</t>
  </si>
  <si>
    <t>May 24, 2025 9:56 am</t>
  </si>
  <si>
    <t>1. Baca tilawati 5 hal 15
&gt; Alhamdulillah Gabriel bisa membaca dengan cukup baik namun masih perlu diulang
2. Asmaul Khusna 1-70 &amp; Doa harian
3. PR
- Membaca Tilawati 5 hal 15
- Menderes Asmaul Khusna 1-70
Semoga Alloh paring kemudahan, kelancaran, kebarokahan dan ilmu yang bermanfaat,</t>
  </si>
  <si>
    <t>May 24, 2025 8:16 pm</t>
  </si>
  <si>
    <t>Bacaan QS. Al-baqarah : 138-141
 - (get period) 
Pemahaman 4 tali keimanan (bersyukur) 
Alhamdulillah Fitri sudah memahami isi maksud dari dalil bersyukur, dan insyaallah sudah bisa mempraktikkan dikehidupan sehari-hari. 
Makna K. Adab (hal. 9-11) 
Alhamdulillah Fitri bisa mengikuti dengan baik materi pemangkulan hari ini, juga disertai beberapa pertanyaan yang alhamdulillah bisa terjawab dan semoga bisa menambah kefahaman utnuk Fitri. 
Semoga Allah paring ilmu yang manfaat serta barokah 💖</t>
  </si>
  <si>
    <t>Bacaan QS. Al-baqarah : 138-141
Alhamdulillah Fitri semakin hari semakin improve dalam membaca al-quran nya, sudab lebih teliti dan memperhatikan hukum tajwid yang tertera. Semoga Fitri bisa semakin memperlancar bacaan untuk kedepannya~! 
Doa-doa;
Doa&amp;dzikir sesudah sholat
Doa minta ketetapan iman
Doa minta ilmu yang bermanfaat
Doa minta ilham yang baik
Doa masuk rumah
Doa keluar rumah
Doa pagi dan sore
Doa masuk &amp; keluar masjid
Doa memakai pakaian
Doa berbuka puasa
Alhamdulillah Fitri hafalannya sudah lancar, hanya sedikit lupa part awalnya but it's okeyy. Tetap sering di murojaah dan dipraktikkan yaa doa yang sekiranya sesuai dengan apa yang sedang dikerjakan. 
Asmaul husna 1-99
Alhamdulillah good
Makna k. Adab
Alhamdulillah pemangkulan hari ini bisa diikuti dengan baik oleh Fitri. Materi hadist membahas tentang perlakuan terhadap orang iman. Bahwa kita tidak boleh mengatai fasiq, mencela, menyebut kafir, berkata sombong dan bahkan melaknati kepada sesama orang iman. Karena sama hal nya kita seperti menjadikan diri kita sebagai orang yang jauh dari Allah dan hal itu bisa berakibat ke neraka. 
Semoga Allah paring kefahaman dan keilmuan yang bermanfaat serta barokah, semoga menjadi anak yang sholehah 💖🌷</t>
  </si>
  <si>
    <t>May 24, 2025 9:02 pm</t>
  </si>
  <si>
    <t>1. Murojaah bacaan sholat 
&gt; Bacaan tasyahud dan sholawat panjang supaya dihafalkan lagi, untuk bacaan solat yang lain Alhamdulillah sudah bagus
2. Tilawati 5 hal 18 baris 1-4
&gt; Mohon diulangi lagi supaya lebih lancar lagi
3. Cerita penerapan Fathonah Bithonah Budi luhur 
4. Review hafalan Al Quraisy 1-2
Mohon maaf ngaji nya faster karena disini berisik sekali, sedang ada yang pesta
PR : hafalan Al Quraisy ayat 3</t>
  </si>
  <si>
    <t>May 25, 2025 7:27 am</t>
  </si>
  <si>
    <t>Tilawati page 38
&gt; alhamdulilah, bacaan Dinda is gonna be better
Makna K. Sholat page 3
&gt; Dinda sudah bagus tulisannya, cuma mungkin kurang dikecilkan ukurannya, soalnya ada beberapa yg arabnya pendek, jadi bingung tulis di sebelah mana. So far, Dinda paham dengan isinya. Alhamdulillah</t>
  </si>
  <si>
    <t>May 25, 2025 7:30 am</t>
  </si>
  <si>
    <t>1. Al-Ma'un 1-7 
Alhamdulillah hapalannya semakin baik.
2. Asmaul Husna 1-70 
Alhamdulillah cukup baik. 
Amal solih untuk hapalannya selalu dibaca ya jubilee ^^
NB : jangan lupa Menderes tilawati ya.
Semoga Allah memberikan ilmu manfaat dan barakah. Aamin 💖</t>
  </si>
  <si>
    <t>May 25, 2025 9:27 pm</t>
  </si>
  <si>
    <t>1. Bacaan tilawati 5 hal.33 baris 1-4
=&gt; alhamdulillah lancar, kirana mampu mengikuti dan mengulag bacaan dengan baik.
2. Muroja'ah surat al zalzalah 
3. Menulis surat al adiyat ayat 1-2 
4. Review doa setelah mendengar adzan
5. Review doa ketika turun hujan
6. Asma'ulhusna 1-80
*Alhamdulillah pengajian berjalan dengan lancar, 
Semoga alloh paring kefahaman yang barokah
Aamiiin
*alhamdulillah</t>
  </si>
  <si>
    <t>1. Bacaan tilawati 5 hal.33 baris 5-8
=&gt; alhamdulillah lancar, kirana mampu mengulang bacaan dengan baik.
2. Muroja'ah surat alzalzalah
3. Membaca surat al adiyat 1-2 
=&gt; Bacaannya sudah bagus, sudah lancar 👍
4. Menulis surat al adiyat ayat 3-4 
5. Review doa ketika selesai azan
6. Review doa ketika turun hujan
=&gt; alhamdulillah kira sudah menghafalnya dengan lancar 👏👏
*alhamdulillah pengajian berjalan dengan lancar,
Semoga alloh paring kefahaman yg barokah
Aamiiin</t>
  </si>
  <si>
    <t>Izin murid</t>
  </si>
  <si>
    <t>1. Bacaan tilawati 5 hal.34 baris 1-4 
=&gt; Alhamdulillah bacaannya lancar, kirana mampu mengikuti dan mengulang bacaan dengan baik dan lancar
2. Muroja'ah surat2 pendek
An naas
Al falaq 
Al ikhlas
Al asr 
Al zalzalah
Al adiyat 1-4 
3. Review doa2 harian 
Doa mau dan sesudah makan
Doa mau dan bangun tidur
Doa masuk dan keluar kamar mandi
Doa pakai baju
Doa masuk dan keluar rumah
Doa selesai mendengar adzan
Doa ketika turun hujan
4. Doa penutup
*Alhmdulillah pengajian berjalan dengan lancar,
Semoga alloh paring ilmu dan kefahaman yg barokah 
Aamiiin ❤️</t>
  </si>
  <si>
    <t>1. Bacaan tilawati 5 hal.34 baris 5-8
=&gt; alhamdulillah lancar, kirana mampu mengikuti dan mengulang bacaan dengan baik.
2. Menulis surat al adiyat ayat 5-6
3. Muroja'ah surat al zalzalah
4. Membaca surat al adiyat 1-5 
5. Review doa ketika turun hujan
6. Review doa selesai mendengar adzan
7. Doa penutup
*Alhamdulillah pengajian berjalan dengan lancar,
Semoga alloh paring ilmu dan kefahaman yg barokah
Aamiiin</t>
  </si>
  <si>
    <t>Perkenalan dari mba milla 👏👏
1. Bacaan tlawati 5 hal.35 baris 1-4
=&gt; Alhamdulillah lancar, kirana mampu membaca dengan baik
2. Menulis surat al adiyat 7-9
3. Review surat al zalzalah 
4. Doa ketika turun hujan
5. Doa selesai mendengar adzan 
6. Asma'ulhusna 1-80
7. Doa penutup
*Alhamdulillah pertemuan pertama dengan mba milla berjalan dengan lancar, 
Kirana terlihat happy dan semangat,
Semoga alloh paring ilmu dan kefahaman yg barokah
Aamiiin ..</t>
  </si>
  <si>
    <t>Izin guru sedang kurang sehat</t>
  </si>
  <si>
    <t>1. Bacaan tilawati 5 hal.35 baris 5-8
=&gt; Alhamdulillah bacaan nya lancar, di bimbing oleh mba sofi 👍
2. Muroja'ah surat al zalzalah 
3. Muroja'ah surat al adiyat 1-9 
4. Review doa selesai mendengar adzan
5. Doa ketika turun hujan 
Kemudian dilanjut perkenalan dari mba sofi dan ngobrol singkat sebelum penutup
Alhamdulillah pengajian berjalan degan lancar 
Semoga alloh paring ilmu dan kefahaman yg barokah
Aamiiin</t>
  </si>
  <si>
    <t>1. Bacaan tilawati 5 hal.36 baris 1-4 
=&gt; Alhamdulillah kirana mampu mambaca dengan baik, pertahankan 💪
2. Hafalan surat al adiyat 1-2 
=&gt; alhamdulillah sudah hafal 👏
3. Review tatakrama makan
=&gt; insya alloh kirana sudah faham juga sudah berulang kali di review
4. Doa penutup 
*Alhamdulillah pengajian berjalan dengan lancar,
Semoga alloh paring ilmu dan kefahaman yg barokah
Aamiin ❤️</t>
  </si>
  <si>
    <t>1. Bacaan tilawati 5 hal.36 baris 5-8
=&gt; Alhamdulillah kirana mamph mengikuti dan mengulang bacaan dengan baik dan lancar
2. Hafalan surat al adiyat 3-4 
=&gt; alhamdulillah bisa meghafal dengan cepat 👍👍
3. Review doa2 harian 
Doa menjenguk orang sakit
Doa ketika masuk pasar
Doa masuk dan keluar masjid
Doa Berlindung Dari Syirik
Doa berlindung dari siksa kubur
Doa buka puasa
Doa setelah minum susu
4. Review 29 karakter dengan bahasa indonesia 
*Alhamdulillah pengajian berjalan dengan lancar 
Semoga alloh paring ilmu dan kefahaman yg barokah 
Aamiiin..</t>
  </si>
  <si>
    <t>May 26, 2025 8:17 am</t>
  </si>
  <si>
    <t>1. Baca tilawati 5 hal 15
&gt; Alhamdulillah Gabriel bisa membaca dengan sangat baik dan lanjut ke halaman 16
2. 6 Tobiat Luhur
3. PR
- Membaca Tilawati 5 hal 16
- Menderes Asmaul Khusna 1-70
Semoga Alloh paring kemudahan, kelancaran, kebarokahan dan ilmu yang bermanfaat,</t>
  </si>
  <si>
    <t>May 26, 2025 8:18 am</t>
  </si>
  <si>
    <t>May 26, 2025 3:37 pm</t>
  </si>
  <si>
    <t>1. Bacaan : Attaubah 123-129
Alhamdulillah bacaannya bagus. 
2. Al-maun
Untuk Al-Ma'un harus dikasih tau dulu kalimat depannya baru bisa meneruskannya dengan baik. Amal solih dihapalkan lagi ya.
3. Asmaul Husna
Alhamdulillah cukup. Lebih dideres lagi ya.
4. Hafalan 1
• Doa mau makan dan setelah makan 
• Doa mau tidur dan sesudah tidur
• Doa masuk kamar mandi dan keluar
• Doa pakai baju
• Doa masuk dan keluar rumah
Alhamdulillah cukup. Amal solih dipraktekkan sesuai kegiatannya ya.
• Surat An-Nas
• Alfalaq 
• Al ikhlas
• Al kafirun
Alhamdulillah cukup.
Semoga Allah memberikan ilmu manfaat dan barakah. Aamiin💖</t>
  </si>
  <si>
    <t>1. Bacaan : Al mu'minun 105 - Annur 1-10
Alhamdulillah dibaca dengan baik
2. Hapalan Al-Baqarah 1-5 
Alhamdulillah sudah hapal dengan lancar
3. Fatonah bitonah Budi luhur 
Saat dijelaskan dylan bilang sudah paham tapi saat diminta untuk menjelaskan kembali masih sedikit bingung. Jadi kami kirimkan teks penjelasannya yang bisa dibaca sendiri. Amal solih saat longgar dipahami kembali ya teksnya.
Semoga Allah memberikan ilmu manfaat dan barakah. Aamiin💖</t>
  </si>
  <si>
    <t>May 26, 2025 7:03 pm</t>
  </si>
  <si>
    <t>Bacaan tilawati 2 hal.24
Alhamdulillah udah bisa hanya sedikit perlu diperbaiki panjang alifnya, next time kita repeat halaman ini yaa
Doa-doa;
Doa mencari ilmu yang bermanfaat
Doa minta ilham yang baik
Doa kebaikan dunia dan akhirat
Doa untuk kedua orang tua
Doa masuk &amp; keluar wc
Asmaul husna 1-35 (80%) 
Alhamdulillah sudah baik untuk hafalan doa-doanya, jangan lupa untuk diterapkan dikesehariannya yaa. 
Review 4 tali keimanan
Alhamdulillah mas khayri sudah hafal urutannya, untuk penjelasan bersyukur juga mas khayri bisa memahami. Alhamdulillah. 
Menulis Arab sambung (tilawati hal. 24 yg part tengah) 
Alhamdulillah mas khayri selalu exited buat minta tambahan materi yaitu menulis huruf Arab, walau sambil menggambar. Tapi alhamdulillah sudah bisaa
Semoga Allah paring ilmu yang bermanfaat serta barokah 😁</t>
  </si>
  <si>
    <t>May 26, 2025 7:23 pm</t>
  </si>
  <si>
    <t>Bacaan tilawati 2 hal. 24
Alhamdulillah sudahh pas untuk panjang 1alifnya, next meeting insyaallah lanjut halaman berikutnya yaa
Surat-surat pendek;
Al-fatihah
An-nas
Al-falaq
Al-ikhlas
Al-kafirun (50%) 
Alhamdulillah Sudan hafal baik untuk surat-surat nya, hanya perlu murojaah dan diperhatikan lagi untuk pengucapannya. Dan untuk hafalan baru, sudah lumayan hafal untuk ayat 1-3 nyaa
Tata krama makan
Alhamdulillah bisa mengikuti materi dengn baik,&amp; mengingatkan kembali untuk mempraktikkan membaca bismillah sebelum memulai makan nggih. 
Menulis (tilawati)</t>
  </si>
  <si>
    <t>May 26, 2025 7:31 pm</t>
  </si>
  <si>
    <t>Bacaan tilawati 2 hal. 25
Alhamdulillah bisa mengikuti dengan baik, mas Khayri bisa memperhatikan nada panjang nya dan mengikutinya dengan baik. Jangan lupa dideres dirumah bersama bunda yaa
Doa-doa;
Doa mencari ilmu yang bermanfaat
Doa minta ilham yang baik
Doa kebaikan dunia dan akhirat
Doa untuk kedua orang tua
Doa masuk &amp; keluar wc
Doa mau &amp; sesudah makan
Doa mau &amp; bangun tidur
Asmaul husna 1-35 (80%) 
Alhamdulillah bisa mengikuti dengan baik, dan hafalannya sudah baik jugaa. Jangan lupa dipraktikkan juga sehari-harinya. 
Menulis Arab sambung
Alhamdulillah selalu semangat buat nuliss, dan alhamdulillah juga sudah bisaaa. Hanya perlu diimprove seiring belajarnya mas khayri. 
Semoga Allah paring ilmu yang manfaat &amp; barokah 🥰✨</t>
  </si>
  <si>
    <t>May 26, 2025 7:51 pm</t>
  </si>
  <si>
    <t>Bacaan tilawati 2 hal. 25
Alhamdulillah sudah pas bacanya, panjang dan tanda baca fathatainnya. 
Surat-surat pendek;
Al-fatihah
An-nas
Al-falaq
Al-ikhlas
Al-kafirun (50%) 
alhamdulillah tetep dideres ya mas khayri untuk yang hafalan barunya, sudah lumayan bisa hafal untuk ayat 1-3 nya. 
Menulis angka Arab (11-20) 
Alhamdulillah mas khayri bisa mengikuti dengan baik, beberapa kali juga kita main quiz tebak tebak angka arabnya dan alhamdulillah mas khayri bisa menjawab. Juga ketika binggung mas khayri mau untuk bertanya. 
Semoga selalu diberikan kesemangatan serta ilmu manfaat yang barokah 💖</t>
  </si>
  <si>
    <t>May 26, 2025 9:44 pm</t>
  </si>
  <si>
    <t>Izin, nggak enak badan habis pulang sekolah</t>
  </si>
  <si>
    <t>May 27, 2025 5:56 am</t>
  </si>
  <si>
    <t>1. Bacaan : Ali Imran 57-61
Alhamdulillah bacaannya bagus. Good job.
2. Murajaah : 
• Annaziat
Alhamdulillah lancar
• Aljin 1-15
Alhamdulillah baik. Amal solih lebih dideres lagi ya dari ayat 1 agar pas panjang pendeknya.
4. Review :
• Iqlab 
• Mad thobi'i
• ikhfa'
Alhamdulillah sejauh ini hafiz bisa menjelaskan kenapa suatu kalimat dibaca iqlab/mad thobi'i/ikhfa. Dengan quiz mencari hukum bacaan dari satu ayat bisa melatih hafiz lebih mengenal hukum apa yang telah dipelajari. Meski masih kesulitan mencari masing-masing hukumnya maka Jangan lupa untuk dipahami dan selalu dideres ya hukum bacaannya, agar dalam membaca Alquran bisa lebih baik panjang pendeknya. 
Semoga Allah memberikan Ilmu manfaat dan barakah. Aamiin💖</t>
  </si>
  <si>
    <t>May 27, 2025 7:51 am</t>
  </si>
  <si>
    <t>*BERDO'A SEBELUM MENGAJI*
*BACAAN*
Q.S An-Nisa'ayt.87-89
&gt; Alkhamdulillah bacaannya cukup lancar hari ini..
*HAFALAN*
Do’a ketika akan tidur 100
Do'a setelah bangun tidur 100
Doa ketika akan makan dan selesai makan 100
Do’a kebaikan dunia dan akhirot 100
Do’a untuk kedua orangtua 100
Do’a masuk dan keluar WC 100
Asmaul Husna 1-50
Doa ketika ada angin kencang 80 
Do'a Mohon Kesehatan 90
Surat Al-'Adiyat 90
Surat Al-Zalzalah 85
*KEIMUAN*
Melanjutkan Menulis 6 tobi'at luhur (mujekhid muzjid)
&gt; jangan lupa di tulis, di foto, terus send ke mbak rika yaa mas rambooo
Semoga Allah paring mas rambo menjadi anak yg sholih, alim faqih dunia akhirot,,, Amiinn..</t>
  </si>
  <si>
    <t>May 27, 2025 4:46 pm</t>
  </si>
  <si>
    <t>Bacaan Tilawati 2 hal. 25
Alhamdulillah sudab lancar, bacaan panjangnya juga sudah bisa. Next meeting insyaallah kita lanjut ke halaman berikutnya okey~
Doa-doa;
Doa minta ilmu yang bermanfaat (88%) 
Doa minta ilham yang baik (88%) 
Doa ketetapan iman (90%) 
Doa masuk &amp; keluar rumah (80%) 
Doa pagi dan sore (90%) 
Asmaul husna 1-35 (78%) 
Alhamdulillah sudah baik hafalan doa-doanya, jangan lupa untuk tetap dimurojaah dan dibaca juga ketika dirumah yaa. 
4 tali keimanan (mengagungkan) 
Alhamdulillah mas khayri bisa memperhatikan penjelasan dari mba Nedha walau sometimes sambil gambar-gambar, tapi ketika ditanya mas Khayri mau menjawab. 
Semoga Allah paring ilmu yang bermanfaat serta barokah 🤩</t>
  </si>
  <si>
    <t>May 27, 2025 8:37 pm</t>
  </si>
  <si>
    <t>1. Baca tilawati 5 hal 16
&gt; Alhamdulillah Gabriel bisa membaca dengan cukup baik tapi masih perlu diulang
2. 6 Tobiat Luhur
3. PR
- Membaca Tilawati 5 hal 16
- Menderes Asmaul Khusna 1-70
Semoga Alloh paring kemudahan, kelancaran, kebarokahan dan ilmu yang bermanfaat,</t>
  </si>
  <si>
    <t>May 27, 2025 8:36 pm</t>
  </si>
  <si>
    <t>1. Bacaan : Yunus 1-6
Membaca dengan menyambung kalimat per kalimat dari masing-masing ayat. Diharapakan dengan memperhatikan bagian yang kami baca bisa mengetahui makhroj dan panjang pendek yang benar. Dan memberikan kesempatan untuk mengoreksi bacaan kami
2. Doa setelah mendengar adzan
Amal solih untuk dihapalkan kembali ya. 
" Allahumma robbahadzihiddak watittammah wassolatil qoimah ati muhammadanil washilatawalfadhilah wab adzhul maqomalmah mudzalladzi waattah" 
3. Hapalan 2 
1. Doa ketika tertimpa musibah*
Inna lillahi wa inna ilayhi raji'un. Allahumma'jurni fi musibati wa akhluf li khayran minha.
2. Doa melihat orang tertimpa musibah
Alhamdulillahil-ladzi ‘afāni mimmabtalaaka bihi wa faddholani ‘alā katsīrin mimman khalaqa tafdhīlā.
3. Ketika ada petir
Allāhumma lā taqtulnā bighadabika, wa lā tuhliknā bi‘adhābika, wa ‘āfinā qabladzālika.
4. Doa ketika ada angin kencang
Allāhumma innī as’aluka khayrahā wa khayra mā fīhā wa khayra mā ursilat bih, wa a‘ūdzu bika min syarrihā wa syarri mā fīhā wa syarri mā ursilat bih.
5. Doa berlindung dari siksa kubur
Allahumma inni a'udzubika min 'adzabil qob'ri wa audzubika min fitnatil masihid dajjal,
6. Doa Menjenguk orang yang sakit
Allahumma adzhibil ba’sa, rabban-naas, asyfi, waanta asy-syaafii, laa syifaa’a illaa syifaa’uka, syifaa’an laa yughaadiru saqamaa.
7. Doa ketika masuk pasar
Laa ilaaha illallaahu wahdahu laa syariika lah, lahul-mulku walahul-hamdu, yuhyii wa yumiitu, wa huwa hayyun laa yamuut, biyadihil-khair, wa huwa ‘alaa kulli syai’in qadiir.
8. Doa masuk masjid
Bismillahi wassalamu ala rasulillahi salallhu alaihi wasalam, allahummaghfirli dzunubi waftakhli ab' waba rohmatik
9. Doa keluar masjid
Bismillahi wassalamu ala rasulillahi salallhu alaihi wasalam, allahummaghfirli dzunubi waftakhli ab' waba fadlik
10. Doa berlindung dari syirik
Allahumma inna na ūdzubika min annusyrika bika syai an na'lam wanastaghfiruka limā lā na'lam
11. Doa berbuka puasa
Allahumma laka sumtu wa ‘ala rizqika-aftartu.
12. Doa pakai baju baru
Alhamdulillahilladzi kasani ma uwari bihi awrati wa atajammalu bihi fi hayati
13. Doa Lailatul qadar
Allahumma innaka ‘afuwwun tuhibbul-‘afwa fa’fu ‘annii.
Pertama kami minta Grazia untuk membaca semua doa di atas. Kemudian kami bergantian main tebak-tebakan doa. ( Salah satu membaca kalimat doanya kemudian satunya menebak nama doa tersebut) 
4. Lain-lain 
Menulis 25 nama-nama nabi
NB: Amal solih untuk dihapalkan lagi ya agar lancar pelafalannya dan jangan lupa dipraktekkan dalam sehari-hari.
Semoga Allah memberikan ilmu manfaat dan barakah.Aamiin💖</t>
  </si>
  <si>
    <t>May 28, 2025 8:29 am</t>
  </si>
  <si>
    <t>1. Asmaul Husna 1-99
2. Baca surat Al ikhlas, Al lahab, an Nashr 
&gt; Saya share screen surat pendek yang versi Arabic, sebab Chester sudah tilawati 5 insyaalloh bisa belajar membaca Alquran mulai dari surat surat pendek, 
3. Surat Al Quraisy 
&gt; Alhamdulillah Chester sudah lancar sampai ayat 3 
4. Baca Tilawati 5 halaman 18 baris 1-4
&gt; Terlebih dibagian idgom bilagunnah, masih agak bingung bacanya, maka kita perlu ulangi sekali lagi, 
5. Tajwid idgom bilagunnah 
Report: 
&gt; Alhamdulillah Chester bisa mengikuti pengajian dengan sangat baik,
&gt; Mohon maaf mau mengingatkan, saya memberi chester  pr untuk Menderes surat Al Quraisy ayat 4, mungkin minta amalsholih pak Emil mengingatkan chester apabila lupa, 
Semoga Alloh paring menjadi anak yang Sholih, cerdas, dan diberikan ilmu yang bermanfaat dan barokah. Aamiin..</t>
  </si>
  <si>
    <t>May 28, 2025 8:54 am</t>
  </si>
  <si>
    <t>1. Tilawati 1 hal 5 
Alhamdulillah bacaannya bagus.
2. Doa-doa 
• untuk kedua orang tua 
• kebaikan dunia akhirat
• pagi dan sore
Amal solih dipraktekan di dalam doa sehari-harinya ya
3. Dzikir setelah solat
Amal solih untuk dihapalkan lagi ya.
Semoga Allah memberikan ilmu yang manfaat dan barakah. Aamiin💖</t>
  </si>
  <si>
    <t>May 28, 2025 7:21 pm</t>
  </si>
  <si>
    <t>Membaca Tilawati page 18-21
&gt; Alhamdulillah, Afiqa sudah lancar membaca bentuk" ta' dan bacaan panjang vokal "a". Masyaallah.
Hafalan Asmaul Husna 1-40
&gt; Masyaallah,keren banget Afiqa. Meskipun masih lupa di nomor 35 dan 36. Tapi alhamdulilah selebihnya sudah lancar.^-^
menulis pegon 
&gt; disini coba nulis pakai whiteboard, awalnya mau nulis basicnya pegon. mulai A-K, setelah itu menggambar bersama, alhamdulilah Afiqa seneng. Dan juga bisa tiruin nulis pegonnya. 
Pengenalan Fathonah, Bithonah, Budi Luhur 
&gt; Afiqa menulis pengertian singkat. 
Semoga ilmu hari ini bisa bermanfaat dan barokah. Aamiin</t>
  </si>
  <si>
    <t>May 28, 2025 11:06 pm</t>
  </si>
  <si>
    <t>A. Bacaan Surat An Nisa 52-65
B. Makna K. Nawafil 92-96 
- Mengisi hadist panjang insyaallah keterangan next meeting
C. Murajaah Surat
An Naas s/d Al Qoriah</t>
  </si>
  <si>
    <t>May 28, 2025 11:16 pm</t>
  </si>
  <si>
    <t>A. Bacaan surat An Nisa ayat 102-113
B. Makna K. Jannah Wannar halaman 35-37
- Explain tentang how terrible neraka</t>
  </si>
  <si>
    <t>ada acara keluarga</t>
  </si>
  <si>
    <t>A. Bacaan Surat An Nisa ayat 114-127
B. Makna K. Jannah Wannar Halaman 37-39
c. Murajaah
- Surat
Al fatihah
An naas
Al falaq
Al ikhlas
Al lahab
An nashr 
Al kafirun 
Al kautsar
Al ma’un
Al quraisy 
Al fill
Al humazah
Al ashr
At takatsur
Al qoriah
(Amalsholeh di deres lagi karena beberapa ada yang sudah lupa)
- Doa
Doa minta ilham yang baik
Doa mencari ilmu yang bermanfaat
Doa ketetapan iman
Doa pagi dan sore
Doa raja istighfar
Doa untuk kedua orang tua
Doa kebaikan dunia dan akhirot
Doa mohon kesabaran
Doa masuk dan keluar rumah 
Dan berpakaian
Doa menjenguk orang yang sakit</t>
  </si>
  <si>
    <t>A. Bacaan Tilawati 2 Halaman 7 
- Alkhamdulillah Hari ini bisa baca full
B. Opening tentang worshipping Allah
C. Murajaah
Doa untuk kedua orang tua
Doa kebaikan dunia dan akhirot
Doa minta ilham yang baik
Doa mencari ilmu yang bermanfaat
Doa sebelum dan sesudah makan
Doa sebelum dan sesudah tidur
Doa masuk dan keluar WC
Doa masuk dan keluar rumah
Doa ketetapan iman
Doa pagi dan sore</t>
  </si>
  <si>
    <t>A. Bacaan Tilawati 2 Halaman 8
B.Murajaah
Doa untuk kedua orang tua
Doa kebaikan dunia dan akhirot
Doa minta ilham yang baik
Doa mencari ilmu yang bermanfaat
Doa masuk dan keluar rumah</t>
  </si>
  <si>
    <t>May 28, 2025 11:33 pm</t>
  </si>
  <si>
    <t>bacaan surat al ahzab 16-31
Review surat 
al humazah
al qoriah
at takatsur
al adiyat
&gt; Amalsholih dideres lagi ya, terutama di surat Al Humazah
Asmaul husna 1-80
Makna k. Adab halaman 23
Semoga Allah paring manfaat dan barokah. Aamiin</t>
  </si>
  <si>
    <t>Hafalan Surat
- Al fiil
- Al humazah
- Al Qoriah
- At Takatsur 
- Al adiyat
&gt; alhamdulilah,sudah ada peningkatan. Amalsholih tetap menderes,ya.
 Hafalan Asmaul husna 1-80
Makna K. Adab page 33-34
- penjelasan larangan iri dengki terhadap sesama
Penjelasan Fathonah, Bithonah, Budi Luhur
&gt; untuk penjelasan bithonah memang agak susah, jadi ada beberapa tambahan dari Pak Aji yang sangat membantu untuk pemahaman Dehan.
Karena Dehan lagi sakit tenggorokan, jadi pertemuan kali ini tidak ada bacaan dulu. Semoga Allah paring kesehatan, kewarasan, manfaat,lancar dan barokah. Aamiin</t>
  </si>
  <si>
    <t>sakit</t>
  </si>
  <si>
    <t>May 29, 2025 10:35 am</t>
  </si>
  <si>
    <t>• Review hafalan paket 6 tahun (point23)
• Membaca doa-doa 
     • Asmaul khusna
     • Pagi Sore (versi banyak)
     • PR 13
     • Doa Asad
• Mangkulan AlQuran surat Almulk ayat 4-7
Mugo2Allah paring aman selamat lancar barokah, Allah paring ilmu yang bayak bermanfaat dan barokah  Aamiin</t>
  </si>
  <si>
    <t>• Review hafalan paket 6 tahun (point23)
• Membaca doa-doa 
     • Asmaul khusna
     • Pagi Sore (versi banyak)
     • PR 13
     • Doa Asad
• Membaca AlQuran dan mencari tajwid
Mugo2Allah paring aman selamat lancar barokah, Allah paring ilmu yang bayak bermanfaat dan barokah  Aamiin</t>
  </si>
  <si>
    <t>Sedang diluar</t>
  </si>
  <si>
    <t>Sedang diluar acara kampus</t>
  </si>
  <si>
    <t>May 29, 2025 10:41 am</t>
  </si>
  <si>
    <t>• Bacaan tilawaty 3 hal 28
• Menghafal Surat An-Nass s.d Al Qoriah
• Mengahafal doa masuk rumah dan keluar rumah
Mugo2Allah paring aman selamat lancar barokah, Allah paring ilmu yang bayak bermanfaat dan barokah
Aamiin</t>
  </si>
  <si>
    <t>Ada keperluan</t>
  </si>
  <si>
    <t>May 29, 2025 7:10 pm</t>
  </si>
  <si>
    <t>Bacaan tilawati 2 hal. 11
Alhamdulillah walau awal-awalnya repeat after mba nedha, di pertengahan khadijah mau buat baca sendiri. 
Doa masuk rumah
Amal sholeh dihafalkan lagi nggih
Review doa;
Doa minta ilmu yang bermanfaat
Doa minta ilham yang baik
Doa untuk kedua orang tua
Doa kebaikan dunia &amp;akhirat
Doa pagi dan sore
Doa masuk &amp; keluar wc
Doa mau &amp; setelah makan
Doa mau &amp; bangun tidur
Asmaul husna 1-20 (80%) 
Alhamdulillah sudah lumayan lancar hafalan doa-doanya, jangan lupa nggih untuk dipraktikkan jugaa. 
Review menulis angka Arab (30) 
Alhamdulillah khadijah tulisannya itu sudah bagus dan rapi, juga sudah hafal dengan angka arab dasar, tinggal belajar untuk menulis puluhan
Semoga Allah selalu memberikan kesemangatan, ilmu yang manfaat &amp; barokah 🤍</t>
  </si>
  <si>
    <t>May 29, 2025 8:20 pm</t>
  </si>
  <si>
    <t>Bacaan tilawati 2 hal. 11
Alhamdulillah walau dipertengahan mengaji khadijah ngerasa telinganya sakit lagi, she try her best for read the tilawati. 
Surat-surat;
Al-fatihah
An-nas
Al-falaq
Al-ikhlas
Alhamdulillah good job! Sering-sering untuk dimurojaah jugaa yaa
Asmaul husna 1-25
Alhamdulillah sudah lumayan baik, hanya perlu lebih dihafalkan lagi~
Semoga Allah beri kesembuhan ke telinganya khadijah. May Allah bless u always! 🩷</t>
  </si>
  <si>
    <t>May 29, 2025 8:33 pm</t>
  </si>
  <si>
    <t>Tilawati 5 page 38 
Murajaah 
- Asmaul Husna 1-80
&gt; Kirana only memorize 1 to 39. Selebihnya masih baca
- Surat Al Humazah
- Surat Al Fiil
- Surat Al Quraisy
- Doa masuk pasar
Semoga Allah paring manfaat dan barokah. Aamiin.</t>
  </si>
  <si>
    <t>May 29, 2025 8:24 pm</t>
  </si>
  <si>
    <t>Bacaan tilawati 2 hal. 11
Alhamdulillah sebenarnya khadijah itu sudah bisa, cuma kadang masih kelupaan tanda baca dhomah, dibacanya tetap fathah. Karena letaknya yang sama sama diatas. 
Review Doa-doa;
Doa minta ilmu yang bermanfaat
Doa minta ilham yang baik
Doa kebaikan dunia dan akhirat
Doa pagi dan sore
Asmaul husna 1-20
Dzikir setelah sholat
Alhamdulillah she did it well today! Lebih semangat cause ngajinya with her bestfriend Cheryl 💖
4 tali keimanan
Alhamdulillah sudah mengetahui, hanya masih susah untuk pronounce 'mengagungkan'
Semoga Allah paring ilmu yang bermanfaat serta barokah 🤍</t>
  </si>
  <si>
    <t>May 29, 2025 9:27 pm</t>
  </si>
  <si>
    <t>1. Bacaan : Yunus 7-13
Alhamdulillah bacaannya semakin baik.
2. Al maun 
Amal solih untuk dideres lagi ya. Tinggal memperlancar lagi.
3. Asmaul 1-40
Alhamdulillah lancar. Amal solih untuk dihapalkan lagi sampai 70 ya.
4. Review materi
Fatonah bitonah Budi luhur. Ternyata Grazia sudah hampir lupa ya tentang materi ini. Maka kami ajak membahas kembali dan meminta Grazia untuk menulis point-pointnya. 
Fatonah : smart wise and kind 
Bitonah : keeping secret
Budi luhur : good character
Jangan lupa untuk diterapkan ya.
Semoga Allah memberikan ilmu manfaat dan barakah. Aamiin💖</t>
  </si>
  <si>
    <t>May 30, 2025 6:57 am</t>
  </si>
  <si>
    <t>Bacaan
Tilawaty 2 halaman 26,27
👉Sudah bagus, amal sholih lebih teliti lagi ya
Praktek wudhu
👉Good Job Afiqa, sudah bisa mempraktekkan gerakan wudhu
Praktek sholat
👉Afiqa sudah betul gerakan dan bacaannya, tinggal menghafalkan bacaan  attahiyatnya. 
Belajar ucapan syukur kepada laki2, perempuan maupun orang banyak
Belajar tajwid(Mad thobi'i) 
👉sengaja di kenalkan sekarang meskipun belum Alquran karena pas ada contohnya di tilawaty jilid 2.
Belajar tepuk wudhu
Report
Alhamdulillah Afiqa bisa mengikuti pengajian dengan sangat  baik.Semoga Alloh paring manfaat dan barokah. Sampai jumpa di pengajian berikutnya👋</t>
  </si>
  <si>
    <t>May 30, 2025 7:21 am</t>
  </si>
  <si>
    <t>● Materi:
1. Baca tilawati 5 hal 16
&gt; Alhamdulillah Gabriel bisa membaca dengan cukup baik tapi masih perlu diulang
2. Hafalan surat-surat pendek
3. PR
- Membaca Tilawati 5 hal 16
- Menderes Surat surat pendek
Semoga Alloh paring kemudahan, kelancaran, kebarokahan dan ilmu yang bermanfaat,</t>
  </si>
  <si>
    <t>1. Murojaah 
 - Murojaah hafalan surat Atthoriq
- Murojaah hafalan surat Jin ayat 1-16
(Alhamdulillah hafalannya bagus)
2. Membaca QS Ali imron 62-65
&gt; Alhamdulillah bacaannya bagus dan bisa menjawab tentang tajwid yang diberikan
3. Materi lain :
- Adzan dan qomat ✅
Moga-moga Allah paring manfaat lancar dan barokah</t>
  </si>
  <si>
    <t>May 30, 2025 8:04 am</t>
  </si>
  <si>
    <t>Bacaan
Annisa 4-6
Alhamdulillah cukup bagus, amal sholih lebih teliti lagi ya😀
 Murojaah doa2:
Doa sapu jagad
Doa agar bersyukur
Makna kitabusshola hal. 111
Alhamdulillah Irsan bisa memahami hadis dg baik
Report
Alhamdulillah pengajian berjalan dg lancar, semoga Alloh paring manfaat dan barokah</t>
  </si>
  <si>
    <t>May 30, 2025 10:36 am</t>
  </si>
  <si>
    <t>Learn About Table Manners
Table manners are the polite things we do when we eat with others.
They help us show kindness, respect, and clean habits at the table.
1. Prioritizing elders
2. Read bismillah
3. Eat with your right hand
4. Not talking while eating
5. Don't throw away your food
Amal solih jangan lupa dipraktekkan ya.
Jubilee juga menunjukan buku nya tentang germs dan dia membacakan sampai halaman akhir. Nice read.
Semoga Allah memberikan ilmu manfaat dan barakah. Aamiin💖</t>
  </si>
  <si>
    <t>1. Daily hapalan 
•doa mau dan setelah makan
•doa akan masuk dan keluar kamar mandi
•doa untuk kedua orang tua
•doa pagi dan sore.
Alhamdulillah good.
2. Bacaan tilawati 1 hal 7
Alhamdulillah semakin baik.
Semoga Allah memberikan ilmu manfaat dan barakah. Aamiin💖</t>
  </si>
  <si>
    <t>1. Bacaan Annur 21-27
Alhamdulillah bacaannya baik.
2. Murajaah doa
•doa pindah ke suatu tempat yang baru : 100
•doa pengayoman: amal solih lebih dihapalkan lagi ya
3. Makna Kitabussolah 35-36
Alhamdulillah berjalan baik. Dan bisa menjelaskan ulang dari salah satu hadist yang dikaji, tentang 2 kefadolan seorang muadzin.
Semoga Allah memberikan ilmu manfaat dan barakah. Aamiin✨</t>
  </si>
  <si>
    <t>May 30, 2025 7:12 pm</t>
  </si>
  <si>
    <t>1. Membaca QS. Al Baqarah 220-222
2. Murojaah doa :
- doa ketika masuk pasar
- doa berlindung dari syirik 
- doa berlindung dari siksa kubur
- doa sujud Al Qur'an
- doa agar bisa bersyukur
- doa berlindung dari sifat munafik 
- doa berlindung dari sifat pelit dan penakut 
- Asmaul Husna 1-44
3. Review tajwid Ikhfa Syafawi 
*PR*
Menulis potongan ayat</t>
  </si>
  <si>
    <t>1. Membaca QS. Al Baqarah 223-227
2. Murojaah :
- Asmaul Husna 1-99
- surat Al A'laa
- surat Ath Thoriq
- surat Al buruj
3. Materi tajwid : idhar Syafawi</t>
  </si>
  <si>
    <t>1. QS. Al Baqarah 228-230
&gt; Alhamdulillah Nadeen mau mengulang bacaan hingga benar
2. Murojaah
- Asmaul Husna 1-99
- Al fatiha
- An nas
- Al Falaq
- Al ikhlas
- Al lahan
- An Nasr
- Al Kadirun
&gt; Alhamdulillah walawpun surat pendek, Nadeen bener2 membaca sesuai tajwid dan panjang pendeknya masyaallah bagus
3. Review hukum tajwid min sukun
&gt; Alhamdulillah mulai terlihat ada peningkatan dalam pemahaman tajwid hukum mim sukun, dan secara praktik Nadeen sudah tepat bacanya Alhamdulillah</t>
  </si>
  <si>
    <t>May 31, 2025 7:07 am</t>
  </si>
  <si>
    <t>Bacaan QS. Al-baqarah : 146-149
Alhamdulillah day by day Fitri improve her bacaan, diperbanyak menderesnya dan tetap diteliti lagi panjang pendeknya yaa
Makna hadist k. Adab (hal. 13-14) 
Alhamdulillah Fitri bisa mengikuti dengan baik materi yang sedang disampaikan. 
Doa-doa;
Doa minta ketetapan iman
Doa minta ilmu yang bermanfaat
Doa minta ilham yang baik
Doa masuk &amp; keluar rumah
Doa masuk &amp; keluar masjid
Doa pagi dan sore
Doa memakai pakaian
Alhamdulillah sudah hafal, tetapi amal sholeh tetap di murojaah yaa. Agar tidak lupa awalnya doanya bagiamana
Hafalan (surat al-zalzalah) 
Alhamdulillah sudah hafal, tetapi hanya lupa bagian awalannya saja. 
Materi 4 tali keimanan (berdoa) 
Alhamdulillah Fitri bisa memperhatikan dengan baik penjelasan dari poin berdoa. 
Yang mana doa itu adalah otaknya (inti) dari ibadah. Bisa dibilang berdoa itu adalah kendali dari setiap ibadah, entah ibadah apapun itu sunnah/wajib pasti ada doanya. 
Dan orang yang tidak mau berdoa kepada Allah bisa dibilang dia adalah orang yang sombong, karena merasa tidak membutuhkan pertolongannya Allah. 
Semoga Allah paring ilmu yang bermanfaat serta barokah untuk Fitri 🤍</t>
  </si>
  <si>
    <t>May 31, 2025 7:25 am</t>
  </si>
  <si>
    <t>Bacaan QS. Al-baqarah : 150-153
Alhamdulillah good, semoga bisa ditingkatkan lagi bacaannya. Lebih tepat lagi panjang pendek serta makrojnya. 
Makna QS. Al-Jinn : 1-7
Alhamdulillah materi hari ini bisa diterima dengan baik oleh Fitri. 
Bahwasanya jin &amp; manusia itu memiliki tujuan yang sama di dalam proses penciptaannya, yaitu sama-sama untuk beribadah kepada Allah. 
Dan juga jin itu ada yg beriman dan ada juga yang menyekutukan kepada Allah, sama halnya seperti manusia. 
Surat-surat;
Al-baqarah : 1-5
Al-baqarah : 255-257
Alhamdulillah sudah hafal, hanya perlu dimurojaah ulang lagi karena beberapa kadang masih kelupaan. 
Semoga Allah paring ilmu yang manfaat serta barokah💖</t>
  </si>
  <si>
    <t>Bacaan QS. Al-baqarah : 154-158
Alhamdulillah good! Keep improving~ teliti lagi dengan panjang pendeknya. 
Makna k. Adab hal. 14-16
Alhamdulillah Fitri bisa mengikuti materi hari ini dengan baik. 
Doa-doa;
Doa mohon kesehatan
Doa mohon kesabaran
Doa ketika ketika ada angin kencang (baru menulis) 
Alhamdulillah good, doa yang baru dicatat amal sholeh dihafalkan okey. And also tetap di murojaah doa-doanya, agar tidak ada yang terlupakan. 
Hafalan (al-adiyat) 
Alhamdulillah sudah hafal, hanya keliru di ayat-ayat yang awal. 
Semoga Allah paring ilmu yang bermanfaat serta barokah✨</t>
  </si>
  <si>
    <t>May 31, 2025 12:49 pm</t>
  </si>
  <si>
    <t>Bacaan QS. Al-baqarah : 159-163
Alhamdulillah good, teliti panjang pendeknya lagi okeyy
Makna QS. Al-jin : 8-13
Alhamdulillah bisa mengikuti materi dengan baik. 
Doa-doa;
Doa mohon kesehatan
Doa ketika terkena musibah
Doa ketika melihat orang yang terkena musibah
Doa setelah adzan
Doa mau &amp; sesudah wudhu
Doa minum susu
Doa minta ilmu yang bermanfaat 2
Doa nabi Musa
Alhamdulillah sudah bagus hafalannya Fitri, walau Fitri lupa bagian awalannya. Harapannya Fitri bisa hafal bagian awalannya yaaa hehe. 
Semoga Allah selalu memberikan ilmu yang manfaat serta barokah, dan bisa diqodar menjadi mubalighot yang alim faqih &amp; berakhlaqul karimah✨🤍</t>
  </si>
  <si>
    <t>May 31, 2025 4:45 pm</t>
  </si>
  <si>
    <t>1. Bacaan surat An nur ayat 11-20
2. Makna Al Qur'an surat Al Baqarah ayat 205-210
Note :
Alhamdulillah pengajian berjalan dengan lancar
Dylan membaca Al Qur'an dengan baik dan lancar, amal sholih dirumah diperbanyak lagi untuk nderesnya nggih
Untuk makna dylan juga bisa mengikuti dg baik. Bisa juga menjelaskan kembali apa yang sudah kami sampaikan</t>
  </si>
  <si>
    <t>1. Bacaan surat Al Qomar ayat 28- 55
2. Makna surat Ali Imran ayat 62-70
3. Memperkuat materi 6 tobiat luhur dalam jamaah (mujhid muzhid)
Alhamdulillah pengajian berjalan dg lancar
Semua materi yg kami ajarkan bisa diterima dengan baik oleh tami, baik bacaan makna dan materi faqihnya
Amal sholih banyak menderes lagi ya dirumah</t>
  </si>
  <si>
    <t>1. Bacaan Al Qur'an surat Al Kahfi ayat 54-61
2. Makna Al Qur'an surat Al Kahfi ayat 54-61
Note
Bacaan jourdan masih agak kurang lancar amal sholih lebih banyak lagi nderesnya dirumah
Dan amal sholih jourdan lebih tertib lagi ngajinya</t>
  </si>
  <si>
    <t>May 31, 2025 6:16 pm</t>
  </si>
  <si>
    <t>Bacaan tilawati 2 hal. 26 (new page) 
Alhamdulillah bisa mengikuti mba nedha dengan baik dan teliti. 
Doa pembukaan ✅
Surat-surat ;
Al-lahab
Al-ikhlas
Al-kafirun (1-3) 
Alhamdulillah lumayan lancar, amal sholeh dirumah dimurojaah nggih. 
Tata krama makan
Alhamdulillah mas khayri sudah mengerti dan faham poin-poin tata krama yang pernah disampaikan, hanya saja perlu dipraktikkan juga di rumah yaa. Terutama membaca bismillah ketika mau makan. 
Semoga Allah paring ilmu yang bermanfaat dan barokah✨</t>
  </si>
  <si>
    <t>May 31, 2025 6:19 pm</t>
  </si>
  <si>
    <t>Bacaan tilawati 2 hal. 26
Alhamdulillah mas khayri bisa cuma memang bacaannya sudah mulai naik tingkatannya, jadi mungkin masih binggung atur panjangnya, dan juga untuk tanda baca kashrohtain hari ini mas khayri beberapa kali ketukar dengan fathahtain. It's okey, tommorow kita coba lagi yaa
Doa-doa;
Doa mau &amp; bangun tidur
Doa mau &amp; setelah makan
Doa masuk &amp; keluar wc
Doa kebaikan dunia dan akhirat
Doa untuk kedua org tua
Asmaul husna 1-35 (80%) 
Alhamdulillah good, jangan lupa dirumah untuk mempraktikkan doa-doa yang sudah dipelajari. 
Tepuk 5 bab &amp; 4 tali keimanan
Ternyata mas khayri kalau sekaligus tentang 5 bab dan 4  tali keimanan malah ketukar tukar jadinya, tapi sebenernya sudah hafal untuk 5 bab nya kok. 
Semangat terus ya ngajinyaa, semoga Allah paring menjadi anak yang sholeh ✨</t>
  </si>
  <si>
    <t>Bacaan tilawati 2 hal. 26
Alhamdulillah yeay, mas khayri did it well! Next day insyaallah lanjut halaman berikutnya yaa
Doa pembukaan;
Doa minta ilmu yang bermanfaat
Doa minta ilham yang baik
Doa untuk kedua orang tua
Doa kebaikan dunia dan akhirat
Alhamdulillah sudah lancar hafalannya doa ini 
Surat-surat;
Al-fatihah
An-nas
Al-falaq
Al-ikhlas
Al-lahab
Al-kafirun (1-3) 
Alhamdulillah sudah lancar beberapa surat hafalannya mas khayri. Untuk al-lahab masih ada beberapa ayat yang keliru amal sholeh dimurojaah sering-sering di rumah ya. Dan hafalan baru mas khayri al-kafirun amal sholeh juga supaya dihafalkan lagi. 
May allah bless you~</t>
  </si>
  <si>
    <t>May 31, 2025 8:26 pm</t>
  </si>
  <si>
    <t>- Tilawati 5 page 38
- Hafalan Surat
Al Adiyat
Al Zalzalah
- Hafalan Doa
Doa setelah mendengar adzan
Doa ketika turun hujan
Doa mendengar petir
Doa menjenguk orang sakit
Alhamdulillah, Kirana bisa mengikuti pengajian dengan baik, semangat dan to'at. Setelah materi selesai kami saling bertukar cerita. Semoga materi hari ini bisa bermanfaat dan barokah. Aamiiin</t>
  </si>
  <si>
    <t>Bacaan Surat Saba' ayat 32-48
&gt; Amalsholih diperbanyak nderesnya,yaa. Ada beberapa yang kurang tepat. 
Murojaah
- Asmaul Husna 1-85
- Surat Al Qoriah
- Surat Al Adiyat
- Surat At Takatsur
- Al Humazah
&gt; Alhamdulillah ada sedikit peningkatan ya, Dehan 
- Doa raja istighfar
- Doa minta kesehata 
- Doa berlindung dari amal jelek
- Doa minta surga
&gt; waduh, Dehan banyak lupanya, nih. Amalsholih practice everyday, yaa. Dibaca setelah solat.
Makna K. Adab 34-35
&gt; meskipun cuma dapet 2 hadits, insyaallah Dehan bisa memahami dengan baik.
Semoga Allah berikan manfaat dan barokah. Aamiin</t>
  </si>
  <si>
    <t>May 31, 2025 9:24 pm</t>
  </si>
  <si>
    <t>1. Asmaul Husna 1-99
2. Surat Al Fatihah &amp; surat Al Kausar 
&gt; He did well for surat, dan sedikit lupa di surat Al Kautsar
3. Surat Al Quraisy 1-4
&gt; Alhamdulillah sudah hampir sempurna hafalannya. 
4. Tajwid : idgom bilagunnah 
&gt; Chester did well 
5. Baca Tilawati 5 halaman 18 baris 1-4 
&gt; Alhamdulilah sudah baik, dan bisa melanjutkan baris selanjutnya 
Report: Alhamdulillah Chester bisa mengikuti pengajian dengan sangat baik, semoga Alloh paring bisa menjadi anak yang Sholih mendapatkan kebarokahan ilmu yang bermanfaat, aamiin..</t>
  </si>
  <si>
    <t>1. Bacaan 
&gt; Surat Al infitor 1-19 
&gt; Memahami kembali tajwid idhar Halqi, idgom bigunnah, dan idgom bilagunnah 
2. Hafalan 
&gt; Surat At Takasur 
&gt; Sudah hafal sampai ayat 5, masih ada 3 ayat lagi, semangat Menderesnya dawud,, 
3. Murajaah 
&gt; Daily doa di usia 6-8 th
&gt; Surat alfatihah- at takasur 
4. Asmaul Husna 1-90
Report: Alhamdulillah Dawud bisa mengikuti pengajian dengan sangat baik, semoga Alloh paring menjadi anak yang sukses dan Sholih, juga diberikan kebarokahan ilmu yang bermanfaat, aamiin..</t>
  </si>
  <si>
    <t>May 31, 2025 9:05 pm</t>
  </si>
  <si>
    <t>Bacaan QS. An-Nisa : 90-91
Alhamdulillah mas Rambo selalu bersedia buat dikoreksi. Amal sholeh diperhatikan lagi panjang pendek kemudian pengambilan nafasnya juga yaa. 
Surat pendek;
Al-fatihah
An-nas
Al-falaq
Al-ikhlas
Al-lahab
An-Nasr
Al-kafirun
Al-zalzalah (88%) 
Alhamdulillah yeah good hafalannya, tapi harus tetap dimurojaah karena ada beberapa yang tertukar ayat nya. Hafalan baru pun supaya di murojaah lagi okeyy
Materi faqih (budi luhur) 
Alhamdulillah mas Rambo bisa menerima materi dengan baik, bahkan bisa memberikan gambaran praktik budi luhur itu seperti apa. 
Semoga Allah paring menjadi anak yang sholeh, May Allah bless you ✨</t>
  </si>
  <si>
    <t>1. Baca Tilawati 4 halaman 14 ( baris 1-8 ) 
&gt; Sudah baik, tapi jubilee masih ragu di lafadz "Alloh". Tetap bisa melanjutkan halaman selanjutnya, jangan lupa Menderes yaa
2. Surat Al Maun 
3. Asmaul Husna 
Report: Alhamdulillah jubilee bisa mengikuti pengajian dengan baik, meskipun sedang kurang enak badan, semoga Alloh paring kesembuhan dan bisa kembali seperti sedia kala, aamiin</t>
  </si>
  <si>
    <t>1. Bacaan 
&gt; Maaf karena kita sama sama lagi halangan, jadi kita ganti dengan murajaah surat hafalan,
&gt; Mulai dari surat Al Qoriah - Annas 
2. Doa hafalan 
&gt; Doa menjenguk orang sakit 
&gt; Menderes ulang materi hafalan doa baru, 
3. Materi tambahan 
&gt; Fatonah, 
Report: 
&gt; Alhamdulillah Zahra bisa mengikuti pengajian dengan sangat baik, semoga kedepannya bisa banyak pertemuan mengajinya, semoga Alloh paring Zahra menjadi anak yang Sholihah, dan mendapatkan kebarokahan ilmu yang bermanfaat, Aamiin..</t>
  </si>
  <si>
    <t>May 31, 2025 9:36 pm</t>
  </si>
  <si>
    <t>Bacaan QS. An-Nisa : 92
Alhamdulillah good, diperhatikan lagi panjang pendeknya yaa. 
Doa-doa;
Doa ketika ada angin kencang (80%) 
Doa mohon kesehatan (80%) 
Pegon (bersambung) 
- menulis pegon dari dalil 5 bab poin mengaji. 
Alhamdulillah good mas rambo, tapi kayaknya masih  binggung nih untuk penyambungannya. It's okey day by day semoga bisa improve. Today mas Rambo juga belajar beberapa pegon baku, alhamdulillah bisa menirukannya dengan baik. 
Semoga Aah paring ilmu yang manfaat serta barokah ✨</t>
  </si>
  <si>
    <t>May 31, 2025 9:47 pm</t>
  </si>
  <si>
    <t>Bacaan tilawati 1 hal. 6
Alhamdulillah ternyata Cheryl sudah bisa baca sendiri yaa, tanpa harus repeat after mba nedha
Doa-doa;
Doa minta ilmu yang bermanfaat
Doa minta ilham yang baik
Doa kebaikan dunia dan akhirat
Doa kedua orang tua
Asmaul husna 1-20
Dzikir after sholat
Alhamdulillah today ngaji with khadijah, bisa semangat baca doanya bersama. 
Nb: today kita ngajinya have fun alhamdulillah, tapi ketika mengaji sendiri diusahakan Cheryl bisa fokus dan memperhatikan gurunya yaa. Jangan kebanyakan bermain okeyy
Semoga Allah paring ilmu yang manfaat serta barokah 💖</t>
  </si>
  <si>
    <t>May 31, 2025 10:04 pm</t>
  </si>
  <si>
    <t>Bacaan :
- tilawati 5 hal 30 
(Alhamdulillah bacaan bagis dan harus banyak menderes)
Hafalan
- doa mencari ilmu 2</t>
  </si>
  <si>
    <t>Bacaan :
- tilawati 5 hal 31 
(Alhamdulillah bacaan bagis dan harus banyak menderes)
Hafalan
- surat alzalzalah</t>
  </si>
  <si>
    <t>May 31, 2025 10:07 pm</t>
  </si>
  <si>
    <t>Hari ini khadijah ngaji bareng cheryl and they're really happy.
Awal masih kondusif saat opening dan bisa menjawab pertanyaan2 yang dilontarkan. Mereka cerita banyak hal dan like a BCM.
Khadijah juga mau pakai jilbab alkhamdulillah.
Tapi pas diakhir2 mulai tidak kondusif jadi hari ini tidak ada baca tulis dulu.</t>
  </si>
  <si>
    <t>A. Bacaan tilawati 2 Halaman 11
- Masyaallah bacaan khadijah lancar sekali. Dia bisa finish 1 page dengan sendiri. tadi ada blank 1 huruf tpi it was really amazing. Next meeting bisa lanjut ke halaman 12. Diperbanyak menderesnya yaa.
B. Murajaah
Doa mencari ilmu yang bermanfaat
Doa minta ilham yang baik
Doa untuk kedua orang tua
Doa kebaikan dunia dan akhirot
Doa masuk dan keluar rumah
Doa ketetapan iman
Doa pagi dan sore
Dalil Niat (Khadijah sudah hafal masyaallah)
C. Menulis angka arab puluhan
- It's really amazing buat khadijah. Proud of you gurl. karena Khadijah sangat happy dan semangat buat nulis. diajak games juga responnya bagus malah minta besok buat main games menulis lagi. Dia challange me buat menebak kata juga. Masyaallah.. Next meeting mulai belajar angka ratusan yaaaa.
Love you Khadijah anak sholehah. Dijaga kesemangatannya buat ngaji</t>
  </si>
  <si>
    <t>June 1, 2025 7:17 am</t>
  </si>
  <si>
    <t>1. Murojaah 
 - Murojaah hafalan surat Al-ghosyiah&amp; Al-Fajr
- Murojaah hafalan surat Jin ayat 1-18
(Alhamdulillah hafalannya bagus)
2. Membaca QS Ali imron 66-70
&gt; Alhamdulillah bacaannya bagus dan bisa menjawab tentang tajwid yang diberikan
3. Materi lain :
- Hafalan doa selesai membaca quran sudah hafal ✅
Moga-moga Allah paring manfaat lancar dan barokah</t>
  </si>
  <si>
    <t>June 1, 2025 7:53 am</t>
  </si>
  <si>
    <t>1. Bacaan 
&gt; QS Al buruj ( ayat 1-10 ) 
&gt; Alhamdulillah cukup baik, karena masih surat baru jadi perlu di deres sering sering 
2. Surat at Takasur 
3. Dalil mengaji 
4. Tajwid 
&gt; New tajwid is iqlab : Alhamdulillah he did well
&gt; Review tajwid idhar dan idgom Alhamdulillah Dawud masih ingat dan hafal, 
Report: 
&gt; Alhamdulillah Dawud bisa mengikuti pengajian hari ini dengan sangat baik, 
Note : 
&gt; Tadi dia sekapakat buat belajar Menderes sekali ( surat bacaanya ) dalam setiap hari, amalsholih supaya diingatkan, saya sudah kirim ke chat pribadi dengan Dawud, 
&gt; Hafalan at takasur sampai ayat 6 dan Menderes surat at takasur,
Semoga Alloh paring Dawud menjadi anak yang Sholih dan mendapatkan kebarokahan ilmu yang bermanfaat baik di dunia maupun di akhirat, aamiin..</t>
  </si>
  <si>
    <t>June 1, 2025 6:43 pm</t>
  </si>
  <si>
    <t>Doa- Doa
Raja istighfar
Pagi dan sore
Ketetapan iman 
Mohon kesabaran
Untuk kedua orang tua
Kebaikan Dunia Akhirat
Ketika tertimpa musibah (baca)
Membaca Tilawati 6 halaman 39
&gt; Alhamdulillah,bacaan Dinda sudah mulai bagus. Terutama untuk dengung idgham dan ikhfa' nya mulai bagus.
Murojaah Surat
Al lahab
An Nashr
Al Maun
&gt; setiap kali hafalan doa Dinda kurang semangat, tapi alhamdulilah mau baca dengan baik
Menulis Surat Al Maun 1-2
Semoga ilmu hari ini bisa bermanfaat dan barokah. Aamiin</t>
  </si>
  <si>
    <t>June 1, 2025 10:24 pm</t>
  </si>
  <si>
    <t>1. Al maun
Alhamdulillah cukup baik.
2. Asmaul husna 1-50
Alhamdulillah untuk 1-45 lancar akan tetapi 41-50 harus lebih dihapalkan lagi.
NB : jangan lupa untuk selalu menderes hapalan dan tilawatinya ya.
Semoga Allah memberikan ilmu manfaat dan barakah. Aamiin💖</t>
  </si>
  <si>
    <t>June 1, 2025 10:28 pm</t>
  </si>
  <si>
    <t>1. Bacaan : Yunus 14-17
Alhamdulillah bacaannya baik
2. Asmaul husna 71-75
Alhamdulillah dihapal dengan baik.
3. Review/Memperlancar doa
• doa setelah mendengar adzan
• doa naik kendaraan
• doa menjenguk orang sakit 
• Al maun
Alhamdulillah baik. Jangan lupa untuk lebih dihapalkan ya.
Semoga Allah memberikan ilmu manfaat dan barakah. Aamiin💖</t>
  </si>
  <si>
    <t>June 2, 2025 12:13 am</t>
  </si>
  <si>
    <t>1. Membaca doa sebelum belajar dan Asmaul Husna 1-99
2. Review hafalan surat alquroisy dan membenarkan bacaan sesuai tajwid nya
&gt; Alhamdulillah chester mau mengikuti dan mengulang-ulang bacaan hingga benar tajwid dan mahroj nya tapi tetep harus diulang-ulang lagi
3. Membaca sunnah-sunnah idul adha
&gt; Insyaallah akan di jelaskan lagi di pertemuan berikutnya 
4. Membaca tilawati 5 hal. 18 baris ke 5 - akhir
&gt; Alhamdulillah chester mau membaca berulang kali hingga benar dan boleh naik ke hal. Berikutnya 
*PR=*
Menulis Sunnah idul adha ke buku
Moga2 Allah paring manfaat dan barokah amin</t>
  </si>
  <si>
    <t>June 3, 2025 7:19 am</t>
  </si>
  <si>
    <t>1. Baca Tilawati 4 halaman 14 ( line 1-3) 
&gt; Very good buat bacaanya jubilee, kita lanjutkan ke next line yaa
2. Mengenal batas batas mahrom 
&gt; Jubilee feel happy, dan dia memberi tahuku tentang beberapa orang dalam keluarganya, insyaalloh bisa dijelaskan berulang dari keluarga, supaya jubilee lebih faham mengenai silsilah keluarganya dengan mengetahui orang terdekat yang jadi mahromnya</t>
  </si>
  <si>
    <t>June 3, 2025 7:29 am</t>
  </si>
  <si>
    <t>1. Baca tilawati 5 hal 16
&gt; Alhamdulillah Gabriel bisa membaca dengan sangat baik dan lanjut ke hal 17
2. Hafalan Doa doa harian
3. PR
- Membaca Tilawati 5 hal 17
- Mempraktekan doa doa harian
Semoga Alloh paring kemudahan, kelancaran, kebarokahan dan ilmu yang bermanfaat,</t>
  </si>
  <si>
    <t>June 3, 2025 7:32 am</t>
  </si>
  <si>
    <t>1. Baca tilawati 5 hal 17
&gt; Alhamdulillah Gabriel bisa membaca dengan cukup baik namun masih perlu diulang
2. Menulis surat AlQodr
3. PR
- Membaca Tilawati 5 hal 17
- Menghafalkan surat AlQodr
- 
Semoga Alloh paring kemudahan, kelancaran, kebarokahan dan ilmu yang bermanfaat,</t>
  </si>
  <si>
    <t>June 3, 2025 7:34 am</t>
  </si>
  <si>
    <t>1. Bacaan : Yunus 18-22
Alhamdulillah bacaannya bagus.
2. Hapalan Al-quraisy ayat 1
Alhamdulillah lancar
3. Hapalan doa
Alhamdulillah lancar. Untuk doa keluar rumah dan memakai pakaian supaya dihapalkan lagi ya.
4. Review
• Al-Ma'un : good
• Asmaul Husna : baru lancar sampai 40
Semoga Allah memberikan ilmu manfaat dan barakah. Aamiin 💖</t>
  </si>
  <si>
    <t>1. Bacaan : Ali Imran 71-73
Alhamdulillah lancar dan baik
2. Murajaah : Al ghasiyah
Alhamdulillah bagus. Amal solih dideres lagi ya agar tambah lancar.
3. Setoran : Al jin 
Alhamdulillah lancar
4. Asmaul Husna 1-60
Alhamdulillah hafiz bisa menambah hapalan nya 31-35. Jangan lupa untuk selalu dibaca ya agar bisa lanjut ke nomor selanjutnya.
5. Baca tulis pegon
untuk pertemuan ini hafiz belajar bagaimana menulis pegon kata perkata. Alhamdulillah berjalan dengan baik.
Semoga Allah memberikan ilmu manfaat dan barakah. Aamiin💖</t>
  </si>
  <si>
    <t>June 3, 2025 8:38 am</t>
  </si>
  <si>
    <t>*Berdo'a Sebelum ngaji*
&gt; Nabi Musa
&gt; Mencari ilmu 1&amp;2
&gt; Minta ilham yg baik
*BACAAN*
Q.S An-Nisa' ayt 93-94
&gt; tadi beberapa salah dalam penyebutan, dho di baca syo, qo di baca kha, dan dengungnya kurang panjang.
*HAFALAN*
Do’a ketika akan tidur
Do'a setelah bangun tidur
Doa ketika akan makan dan selesai makan
Do’a kebaikan dunia dan akhirot
Do’a untuk kedua orangtua
Do’a masuk dan keluar WC
Assmaul husna 1-50
Doa ketika ada angin kencang
Doa mohon kedehatan
Surat Al-Zalzalah
*KEILMUAN*
Menulis Do'a Baru ( Ketika Menjenguk Orang Sakit )
&gt; sebenarnya doa ketika ada angin kencang masih belum hafal 100%, masih sekitar 85%, tp karena do'a nya memang terlalu rumit jadi wajar jika mas rambo hafalnya lama, akhirnya saya menambahkan do'a baru saja, agar list hafalan do'a nya bertambah... amal sholih di hafalkan yaa, ini target doa baru di bulan juni ini
*PR*
- Melanjjutkan menulis 5 syarat kerukunan
semoga Allah paring barokah untuk mas rambo, amiinn...</t>
  </si>
  <si>
    <t>June 3, 2025 11:17 am</t>
  </si>
  <si>
    <t>Izin sakit murid</t>
  </si>
  <si>
    <t>June 3, 2025 4:11 pm</t>
  </si>
  <si>
    <t>1. Membaca QS. 231-233
&gt; MasyaAllah Nadeen minta membaca lebih banyak dari yang di targetin hari ini
&gt; Concern : untuk bacaan yang panjang, sangat di sarankan untuk berhenti saat ada tanda waqof, supaya mudah di benarkan 
&gt; dan saat mengulang bacaan boleh dari setelah tanda waqof terdekat, tidak perlu dari awal kalimat berulang kali supaya tidak kejauhan ngulangnya
2. Sejarah idul adha Di zaman nabi Ismail dan sunah sunah idul adha
&gt; Alhamdulillah Nadeen sudah tau cerita nabi Ismail
&gt; Nadeen sudah menulis sunah2 idul adha, insyaallah penjelasan nya akan di teruskan di pertemuan berikutnya 
3. Murojaah 
- doa berlindung dari syirik 
- doa berlindung dari siksa kubur
- doa berlindung dari sifat pelit dan penakut 
- doa berlindung dari jeleknya pendengaran...
- doa berlindung dari sifat munafik 
&gt; Alhamdulillah Bu azki sangat apresiasi atas usahanya menghafalkan doa2 yang terlupakan hari ini, dan Nadeen bisa hafal saat di tes dengan cukup lancar 👍
Moga2 Allah paring ilmunya manfaat dan barokah amin</t>
  </si>
  <si>
    <t>June 3, 2025 9:11 pm</t>
  </si>
  <si>
    <t>1. Bacaan : Yunus
Alhamdulillah baik. Bisa membenarkan bacaan madnya.
2. Al quraisy 2
Alhamdulillah bagus. Amal solih lebih dihapalkan ya.
3. Batas batas mahram
Alhamdulillah grazia bisa memahami tentang hukum mahram dari nasab dan susuan. Bisa menjelaskan ketika diberi contoh real life dengan baik "apakah saat ada teman laki-laki mu datang ke rumah harus memakai hijab?" Grazia bisa menjawabnya dengan baik "karena dia bukan keluarga ku dia hanya teman jadi aku harus memakai hijab". 
Selebihnya insyaallah akan kami jelaskan untuk next meet ya.
Semoga Allah memberikan ilmu manfaat dan barakah. Aamiin💗</t>
  </si>
  <si>
    <t>June 3, 2025 9:25 pm</t>
  </si>
  <si>
    <t>1. Baca tilawati 5 hal 17
&gt; Alhamdulillah Gabriel bisa membaca dengan cukup baik namun masih perlu diulang
2. Menghafal surat AlQodr 1-5
3. PR
- Membaca Tilawati 5 hal 17
- Menghafalkan surat AlQodr 1-5
Semoga Alloh paring kemudahan, kelancaran, kebarokahan dan ilmu yang bermanfaat,</t>
  </si>
  <si>
    <t>June 3, 2025 10:47 pm</t>
  </si>
  <si>
    <t>Tilawati 5 halaman 39
- Amalsholih lebih teliti lagi ya, terutama panjang pendeknya 
Murajaah 
- Surat Al Adiyat
&gt; Alhamdulillah, sudah hafal 1-5
- Doa setelah mendengar adzan
&gt; Sudah hafal setengah. Masyaallah.
- Doa berpakaian
Ettiquette When Visiting others
&gt; insyaallah Kirana sudah paham dengan setiap poinnya. Amalsholih diterapkan yaa</t>
  </si>
  <si>
    <t>June 4, 2025 7:54 am</t>
  </si>
  <si>
    <t>1. Opening, and remind ourselves about Allah existence, and syukur/ be grateful a lot. 
And I asked what makes you feel grateful today, dia bilang: I cooked fish and potato 😭 ya Allah how independen Qalesya is! ❤️
2. Doa before ngaji by Qalesya 
3. Baca Tilawati 3 pg 29-30, Alhamdulillah lancar. Tinggal latihan nafas nya utk 1 nafas buat 1 baris, kalo gak biasa it's really hard, keep practicing lol.
4. Review utk hafal:
A. Doa iftitah 
B. Asmaul Husna 1-10
C. Doa Raja istighfar 
5. Doa after read Qur'an by Erma (qnd other doa)
NB: Alhamdulillah lancar semua. inshaAllah kita ngaji lagi besok (Wednesday) 
Amsol di ingat kan tentang hafalan nya ya Tante.</t>
  </si>
  <si>
    <t>June 4, 2025 11:29 am</t>
  </si>
  <si>
    <t>*OPENING*
by Fitri (indonesian version) sekalian di review bagian yg kurang
- Lanjut nulis Dalil Niat beserta artinya ( ada di Surat Bani Isroil {17} ayt. 57 )
*BACAAN*
Q.S Al-Baqarah ayt. 165-169
&gt; karena tadi banyak salah di mim sukun jadi sekalian review tajwid *Ikhfa' syafawi* yaitu mim sukun bertemu ba', dibaca 3 ketukan/3 jari/ 3 harokat di ayat yg untuk bacaan tadi
*HAFALAN*
Surat al-Fatihah
Surat an-Nas
Surat Al Falaq (terbalik2)
Surat Al Ikhlas
Surat Al lahab
Surat An nasr
Surat Al Kafirun
S. Al-Zalzalah (dibaca 1x)
Doa Ketika Ada Angin Kencang 3x
*MAKNA*
Q.S Al-Jin (72) ayt. 14-22
&gt; karena durasinya habis jadi makna saja, Insya Allah untuk explain neex week yaaa
*PR (TARGET BULAN JUNI)*
- Hafalan Q.S Al-Zalzalah
- Hafalan Doa Ketika Ada Angin Kencang
Semoga Allah paring barokah untuk Fitri.. Semangat Fitri..</t>
  </si>
  <si>
    <t>June 4, 2025 7:13 pm</t>
  </si>
  <si>
    <t>Tilawati 3 halaman 40
&gt; Abell udah bagus bacaannya, makhrajnya juga mau memperbaiki. Nada tilawatinya juga sudah mulai pas. Masyaallah.
Murajaah Surat
- Al Maun
- Al Fiil
- Al Humazah
- At Takatsur 1-3
- Al Quraisy
- Al Lahab
- Al Kautsar
&gt; Sementara ini Abell masih stuck di Al Humazah. Sepertinya memang agak susah, soalnya kata akhirnya banyak yang mirip. Yang lain, Alhamdulillah lancar. Cuma lupa di awalnya aja.
Hafalan Dalil Mengaji 5 Bab
- Tholabul Ilmi Faridhotun Ala Kulli muslimin 
&gt; Wahh, masyaallah Abell sudah fasih pelafalan dalil ini. Artinya juga sudah hafal. Alhamdulillah 
PR:
Amalsholih Abell dengerin VN surat Al humazah yang dikirim Mba Millati ya, sampe Abell ngerasa hafal. Nanti kalo udah hafal, Amalsholih Abell kirim VN ke Mba Millati, yaa
Semoga Allah paring manfaat, lancar, dan barokah. Aamiin</t>
  </si>
  <si>
    <t>June 4, 2025 8:24 pm</t>
  </si>
  <si>
    <t>1. Bacaan tilawati 1 hal. 8
Alhamdulillah bacaannya bagus. Bisa menyebutkan huruf Hijaiyah dzal dengan baik.
2. Menghapal doa mencari ilmu ( new doa )
Amal solih dihapalkan lagi ya. 
"Allahumma inni as-aluka ilman nafian, warizqon thoyyiban, wa amalan mutaqabbalan."
3. Review doa untuk kedua orang tua
Alhamdulillah lancar
Semoga Allah memberikan ilmu manfaat dan barakah. Aamiin💖</t>
  </si>
  <si>
    <t>June 4, 2025 8:42 pm</t>
  </si>
  <si>
    <t>Bacaan : 
- Tilawati 5 hal 42</t>
  </si>
  <si>
    <t>June 4, 2025 11:03 pm</t>
  </si>
  <si>
    <t>- Tilawati 5 page 39 (3 baris terakhir)
- Murajaah 
(Hafalan 1)
Doa sebelum dan sesudah makan
Doa sebelum dan bangun tidur
Doa masuk dan keluar kamar mandi
Doa berpakaian
Doa memakai baju baru (new doa)
&gt; Alhamdulillah, lancar.
Surat Al Ikhlas
Surat Al Falaq
Surat An Nas
Surat Al Ashr
Alhamdulillah, ngaji hari ini berjalan lancar. Karena hari ini Kirana udah no school, jadi ngajinya agak lama sedikit. Semoga Allah paring manfaat, lancar, dan barokah. Aamiin</t>
  </si>
  <si>
    <t>June 5, 2025 7:07 am</t>
  </si>
  <si>
    <t>1. Doa pembuka pengajian 
&gt; Doa mencari ilmu 
&gt; Doa kebaikan dunia dan akhirat 
2. Baca Tilawati 4 halaman 15 line 1-4 
&gt; Alhamdulillah can continue next line 
3. Surat Al Maun 
&gt; Good, dengan membaca Alquran bisa membantu untuk mudah menghafalkannya 
4. Asmaul Husna 
&gt; Masih di 40-45, mungkin karna kurang fokus jadi ada yang lupa lupa dan terbalik, 
May Alloh bless us together, semoga Alloh menjadikan anak yang Sholihah, dan mendapatkan ilmu yang bermanfaat dan barokah, aamiin..</t>
  </si>
  <si>
    <t>June 5, 2025 7:33 am</t>
  </si>
  <si>
    <t>1. Doa pembuka
• Doa mencari ilmu
• Doa kebaikan dunia akhirat
Alhamdulillah lancar
• Asmaul husna 1-50
Amal solih lebih dihapalkan lagi ya
2. Bacaan : Tilawati 4 hal. 15 
Alhamdulillah lancar. Bisa next ke halaman 16
Semoga Allah memberikan ilmu manfaat dan barakah. Aamiin💗</t>
  </si>
  <si>
    <t>June 5, 2025 9:16 am</t>
  </si>
  <si>
    <t>1. Membaca QS. Al Baqarah 234-236
&gt; MasyaAllah pada saat membaca tadi, Nadeen inisiatif menunjukkan pemahaman nya pada tajwid hukum bacaan min mati👍
2. Murojaah surat 
- Al maun
- Al Quraisy 
- Al Fiil
- Al Humazah
- Al Asr
- Al Kautsar 
- Al Qoriah 
- Al Adiyat
3. Kisah qurban Qabil dan Habil serta review sedikit Sunnah Sunnah idul adha
Moga2 Allah SWT paring ilmunya manfaat dan barokah amin</t>
  </si>
  <si>
    <t>June 5, 2025 8:05 pm</t>
  </si>
  <si>
    <t>Bacaan tilawati 2 hal. 13
Khadijah repeat after mba nedha. 
Review doa;
Doa minta ilmu yang bermanfaat ✅
Doa minta ilham yang baik✅
Doa kebaikan dunia dan akhirat✅
Doa untuk kedua orang tua✅
Doa pagi dan sore✅
Asmaul husna 1-20 (80%) 
Alhamdulillah good untuk hafalan doa doanya khadijah, tapi masih perlu untuk didekte dulu. Sebenarnya sudah hafal. 
Doa masuk rumah
Masih perlu untuk dihafalkan lagi. 
Tata krama bertamu (poin no. 1-6) 
Sooo today kita membuat alur cerita berkunjung ke rumah orang lain, khadijaj sebagai tamu dan mba nedha sebagai pemilik rumah. Alhamdulillah khadijah bisa practice didalam menyampaikan poin poin yang sudah mba nedha sampaikan. 
Sebelum pergi bertamu memeriksa apakah bajunya sudah sopan?, kemudian berkunjungnya tidak diwaktu istirahat (siang/malam), mengucap salam &amp; nama. 
Alhamdulillah bisa diikuti dengan baik dan khadijah exited untuk membuat narasi dari tata krama bertamu. 
Semoga selalu diberikan ilmu yang manfaat serta barokah🦋✨</t>
  </si>
  <si>
    <t>June 5, 2025 8:17 pm</t>
  </si>
  <si>
    <t>Bacaan tilawati 2 hal. 13
Masih sama seperti pertemuan sebelumnya, Khadijah usul untuk repeat after mba nedha. But she's promise for read by herself tomorrow. 
Review;
Asmaul husna 1-20 (80%) 
Doa masuk rumah
Supaya dihafalkan lagi nggih
Review surat;
Al-fatihah ✅
An-nas 80%
Al-falaq 80%
Al-ikhlas 80%
Alhamdulillah sudah bisa hanya masih tertukar tukar, contoh ayat 3 tiba-tiba nyasar ke surat yang lain. Lebih sering di murojaah lagii, karena sepertinya sudah hafal tapi hanya kurang fokus aja untuk hari ini. 
Tata krama bertamu (poin no. 7) 
Karena tadi tiba-tiba baterai handphonenya mau habis, jadi terburu-buru dan hanya bisa tersampaikan dan bisa diterima oleh Khadijah 1 poin saja. 
Alhamdulillah good, tetap semangat ngajinya. May Allah bless youuuu💖</t>
  </si>
  <si>
    <t>June 5, 2025 8:22 pm</t>
  </si>
  <si>
    <t>Bacaan tilawati 2 hal. 13
Alhamdulillah today mau coba membaca sendiri, mba nedha seneng banget karena seeffort itu Khadijah buat berusaha bedakan khasrohtain &amp; dhomahtain (karena masih sering keliru). 
Doa-doa;
Minta ilmu yang bermanfaat
Minta ilham yang baik
Untuk kedua orang tua
Kebaikan dunia dan akhirat
Doa pagi dan sore
Alhamdulillah good, bisa membacakan dengan baik. 
Tata krama bertamu (poin no. 7-11) 
Alhamdulillah today bisa melanjutkan materi Tata krama dengan baik, kita melanjutkan narasi cerita ketika khadijab menjadi tamunya dan mba nedha sebagai pemilik rumah. 
Semoga Allah paring menjadi anak yang sholehah 💐</t>
  </si>
  <si>
    <t>June 5, 2025 8:38 pm</t>
  </si>
  <si>
    <t>- Tilawati 2 halaman 30-31
&gt; Alhamdulillah,sudah lancar dan bagus bacaannya. Cuma, tadi ada mad thobi i و  (wau), Afiqa belum tau cara bacanya. Tapi setelah diberitau, Alhamdulilah Afiqa langsung paham.
- Murojaah
Doa memakai pakaian
Doa untuk kedua orang tua
Doa kebaikan dunia dan akhirat
Doa minta ilham yang baik (new)
&gt; Doa yang baru itu bisa dibaca pas Afiqa lagi kehabisan idea dan juga pas lagi belajar. 
Asmaul Husna 1-40
&gt; untuk asmaul husna masih perlu dilancarkan sedikit lagi,yaa. 
Membaca Tata Krama Bertamu 
Alhamdulillah,selama pengajian Afiqa aktif bertanya. Kalau dia ga paham ditanyain. Great 👍. Oh,iya.Semoga Allah paring manfaat dan barokah. Aamiin</t>
  </si>
  <si>
    <t>June 5, 2025 8:48 pm</t>
  </si>
  <si>
    <t>Bacaan Surat Fatir ayat 12-30
&gt; setelah baca, ada review tentang tajwid. Untuk ikhfa haqiqi, insyaallah Dehan sudah paham. Yg kedua ada idhghom bighunnah. Meskipun agak bingung , Dehan udah bisa kasih contoh dan tau cara bacanya
Hafalan Asmaul Husna 1-80
&gt; Dehan masih banyak yang lupa. Amalsholih dideres lagi ya.
Makna K. Adab page 37-39
Semoga Allah paring manfaat,lancar, dan barokah. Aamiin</t>
  </si>
  <si>
    <t>June 5, 2025 10:01 pm</t>
  </si>
  <si>
    <t>Murojaah Surat
Al Kautsar
Al Lahab
An nashr
Al Kafirun
&gt; untuk surat Al Kafirun masih ada yang kurang. Mulai dari ayat 3-5. Karena memang ayatnya sama, mungkin Kirana bingung.
Al Adiyat 1-6
&gt; Alhamdulillah,udah hafal dan lancar sampai 6.Nice girl!
&gt; 
Tilawati 5 page 40
&gt; Alhamdulillah,untuk bacaan qolqolah sudah bagus, cuma belum tau kalo itu namanya qolqolah, dan hurufnya apa saja masih belum tau.
Asmaul Husna 1-50
&gt; wahh,sudah lancar sampe 40, tinggal hafalin 41 dst. Masyaallah.
Doa ketika melihat orang lain tertimpa musibah
Doa saat naik kendaraan
Doa ketika ada angin kencang
Doa masuk rumah</t>
  </si>
  <si>
    <t>June 6, 2025 7:16 pm</t>
  </si>
  <si>
    <t>1. Baca tilawati 5 hal 17
&gt; Alhamdulillah Gabriel bisa membaca dengan sangat baik dan lanjut ke hal 18
2. Menghafal surat AlQodr 1-5
3. PR
- Membaca Tilawati 5 hal 17
- Menghafalkan surat AlQodr 1-5
Semoga Alloh paring kemudahan, kelancaran, kebarokahan dan ilmu yang bermanfaat,</t>
  </si>
  <si>
    <t>June 10, 2025 7:02 am</t>
  </si>
  <si>
    <t>*OPENING*
&gt; Berdo'a sebelum ngaji
*BACAAN*
Q.S Al-Baqaraha ayt. 237-242
&gt; meskipun sambil nahan ngantuk tp alkhamdulillah lancar, hanya d ayat pertama saya kurang lancanya, akhirnya saya minta mb nadeeen untuk mengulanginya
*HAFALAN*
D. minta ilmu yang manfaat
D. minta ilham yang baik
D. masuk rumah
D. keluar rumah
D. masuk dan keluar masjid
D. memakai pakaian
D. ketika berbuka puasa
Asmaul husna
&gt; Ada beberapa yg lupa awal2anya
*KEILMUAN*
Menulis Potongan ayat Kursi sampai kalimat "wamaa fil ard"
*PR*
Print out materi pegon yg sudah saya kirim ke nomor ibuk gumilar
Hari ini ngajinya hanya sebentar, karena mb nadeen habis summer camp jadi sangat lelalh sekali ( setiap ngobrol matanya tertutup2 dan sepertinya posisinya sudah tidak tertahankan ngantuknya ) jadi kita selesai lebih cepat..
Semoga mb nadeen menjadi anak yg sholihah dan bisa membanggakan keluarga.. semangat mb nadeenn... keep smiling.</t>
  </si>
  <si>
    <t>June 10, 2025 7:06 am</t>
  </si>
  <si>
    <t>Tidak bisa hadir</t>
  </si>
  <si>
    <t>June 10, 2025 7:03 am</t>
  </si>
  <si>
    <t>1. Doa pembuka ( doa mencari ilmu yang bermanfaat dan doa kebaikan dunia akhirat ) 
2. Tilawati 4 halaman 16 ( line 1-3) 
&gt; Besok kita ulangi sekali lagi yaa,🩷
3. Murajaah surat an Nashr 
&gt; Ini untuk pr lagi ya, amalsholih nanti dideres kembali 🖤
4. Murajaah surat Al Maun 
&gt; Untuk ayat 6-7 masih proses menghafalkan, bisa dengan sering sering mendengarkan dan membaca Alquran, 🤍🤍
5. Doa kedua orang tua ( for closing)
Report: 
Alhamdulillah jubilee masih menyempatkan untuk mengaji meskipun sedang diluar, 💗
Semoga Alloh menjadikan anak yang Sholihah, dan mendapatkan kebarokahan ilmu yang bermanfaat, aamiin..</t>
  </si>
  <si>
    <t>June 10, 2025 11:00 am</t>
  </si>
  <si>
    <t>Bacaan tilawati 2 hal. 27
Alhamdulillah good, tapi mas khayri kurang teliti. Beberapa harakat yang ada yang masih tertukar. Next meet kita coba lagi okey
Asmaul husna 1-30
Dimurojaah lagi nggih, amal sholihnya. 
Review 4 tali keimanan
Alhamdulillah bisa mengikuti dengan baik, tapi ketika tepuk 4 tali keimanan masih sering tertukar dengan 5 bab. 
Doa-doa;
Doa akan &amp; bangun tidur
Doa akan &amp; setelah makan
Doa masuk &amp; keluar wc
Doa kebaikan dunia dan akhirat
Doa untuk kedua orang tua
Alhamdulillah mas khayri doa-doa nya sudah hafal, hanya tinggal diterapkan saja dikehidupan sehari-hari. 
Semoga Allah paring ilmu yang manfaat serta barokah✨</t>
  </si>
  <si>
    <t>June 10, 2025 11:15 am</t>
  </si>
  <si>
    <t>Berhalangan hadir</t>
  </si>
  <si>
    <t>Bacaan tilawati 2 hal. 27
Alhamdulillah udah lancar, hari ini mas khayri fokus banget membacanya. 
Doa-doa;
Doa minta ketetapan iman ✅
Doa minta ilmu yang bermanfaat✅
Doa minta ilham yang baik✅
Doa masuk rumah (75%) 
Doa keluar rumah(75%) 
Doa pagi dan sore✅
Alhamdulillah good
Asmaul husna 1-30
Amal sholihnya dihafalkan lagi dan dimurojaah dirumah nggih. 
Menulis angka Arab (11-20) 
Alhamdulillah mas khayri sudah bisa
Semoga Allah paring ilmu yang bermanfaat serta barokah</t>
  </si>
  <si>
    <t>Bacaan QS. Al-baqarah : 164-165
Alhamdulillah tetap semangat untuk berlatih membaca, dan Menderes dirumah. 
Makna k. Adab hal. 16-17
Alhamdulillah bisa diikuti dengan baik. 
Hafalan;
Doa ketika ada angin kencang 80%
Al-zalzalah (1-6) 
Alhamdulillah good, tetap dihafalkan lagi nggih. 
Pegon sambung (PR) 
Alhamdulillah sudah bisa untuk menulis pegon sambung, tapi Fitri masih harus banyak belajar lgi kedepannya. 
Semoga Allah memberikan ilmu yang manfaat dan barokah✨</t>
  </si>
  <si>
    <t>June 10, 2025 3:53 pm</t>
  </si>
  <si>
    <t>Sinyalnya jelek, putus putus akhirnya gk jadi ngaji</t>
  </si>
  <si>
    <t>June 10, 2025 3:55 pm</t>
  </si>
  <si>
    <t>Lebaran qurban</t>
  </si>
  <si>
    <t>June 10, 2025 3:57 pm</t>
  </si>
  <si>
    <t>Masih lebaran qurban hari ke 2</t>
  </si>
  <si>
    <t>June 10, 2025 10:14 pm</t>
  </si>
  <si>
    <t>Tilawati 5 page 40 (5-8)
&gt; Alhamdulillah, Kirana sudah bagus di Al qomariyah. Tapi untuk qolqolah ada beberapa yg belum pas. Bacaannya hari ini is going to be better
Al Adiyat 1-6
 &gt; Alhamdulillah,sudah lancar 
Menulis doa mohon perlindungan dari sifat munafik
&gt; Sebelumnya Kirana belum tau apa itu munafik. Tapi setelah disebutkan bagaimana ciri" orang munafik, insyaallah Kirana sudah paham. Dan tau, doa itu untuk apa. 
Semoga ilmu hari ini bisa bermanfaat dan barokah. Aamiin</t>
  </si>
  <si>
    <t>June 10, 2025 10:21 pm</t>
  </si>
  <si>
    <t>1.Membahas ulang tentang mahram
Kami berusaha menjelaskan dan menjawab pertanyaan dari grazia apa itu mahram dan siapa saja yang mahram dan tidak mahram dari keluarganya.
2. Bacaan : Yunus 26-30
Alhamdulillah bacaannya baik.
NB : Amal solih untuk PR nya grazia membuat mahram chart dari jalur nasab ya. Dan amal solih untuk orang tua menjelaskan kembali tentang mahram jalur nasab kepada grazia ya melalui mahram chartnya. Agar bisa dipahami dengan bahasanya.
Maaf ya belum sempat menderes hapalannya karena daya ponselnya grazia sudah lowbat. Insyaallah kita deres lagi di next ngaji.
Semoga Allah memberikan ilmu manfaat dan barakah. Aamiin💗</t>
  </si>
  <si>
    <t>June 11, 2025 7:39 am</t>
  </si>
  <si>
    <t>1. Baca tilawati 5 hal 18
&gt; Alhamdulillah Gabriel bisa membaca dengan cukup baik tapi masih perlu diulang
2. Belajar Tajwid idghom bilagunah (Lam, Ro')
3. Menghafal surat AlQodr 1-5
4. PR
- Membaca Tilawati 5 hal 18
- Menghafalkan surat AlQodr 1-5
Semoga Alloh paring kemudahan, kelancaran, kebarokahan dan ilmu yang bermanfaat,</t>
  </si>
  <si>
    <t>June 11, 2025 6:58 am</t>
  </si>
  <si>
    <t>Bacaan
Surat Annisa 11-14
Bacaan Irsan hari ini kurang lancar, mungkin karena bacanya terlalu cepat jadi kurang di panjang pendek dan dengungnya
Belajar lagi perbedaan idzhar halai dan idzhar safawi
Irsannya sempet bingung karena kurang fokus jadi ketika, di kasih pertanyaan apa, jawabnya apa😅 😁🤣makanya tadi saya minta amal sholih Irsan buat matiin layar komputernya biar dia fokus, ketika Irsan fokus alhamdulillah dia  bisa kok bedain idzhar halqi dan idzhar safawi
Murojaah surat2
Alhunazah, al ashr, attakatsur, al qoriah
Dari ke empat surat di atas hanya surat attakatsur yg tadi sempet ada yg ke skip 1 ayat
Makna kitabusshola hal. 111
Alhamdulillah Irsan bisa memahami isi hadis dengan baik
Report
Alhamdulillah pengajian bisa berjalan dengan lancar, mohon maaf hari ini saya agak galak ngajarnya tapi tujuan saya baik kok, supaya Irsan mempraktikkan apa itu mempersungguh dalam mengaji termasuk usaha fokus, mendengarkan/ memperhatikan  penjelasan dari
Guru, dan meninggalkan semua hal yang tidak ada kaitannya dengan ngaji. Harapannya Irsan,  bisa faham dengan materi pengajian sehingga tidak mengulang ulang materi yang harusnya sudah di kuasai. Semoga Alloh paring manfaat dan barokah dan Semoga Irsan menjadi anak yang sholih, alim fakih, faham agama dan di lancarkan segala urusan dunia akhirat nya. Aamiiin🤲
Sampai jumpa di pengajian berikurnya Irsan
PR
Mumpung Irsan belum mulai masuk sekolah SMA amal sholih nderesnya di tingkatkan, target doa yg harus di hafal irsan bulan ini adalah doa sapu jagad, asmaulhusna 1-99,dan  doa agar bisa bersyukur. Mohon kerjasamanya nggih😊🙏
Alhamdulillah jaza kumullohu hoiro🤗🤗🤗</t>
  </si>
  <si>
    <t>June 11, 2025 9:19 pm</t>
  </si>
  <si>
    <t>Tilawati 2 page 32-33
&gt; Afiqa sudah mulai baca bacaan mad thobi'i b
vokal i. sudah bagus bacaannya, tapi malah banyak bingung di bagian dhomah-tanwin. Karena tandanya yg agak beda, Afiqa masih agak bingung disitu.
Hafalan Doa
- Doa mencari ilmu yang bermanfaat (new)
- Doa berpakaian
- Doa minta ilham yang baik
- Doa kebaikan dunia dan akhirat
- Doa bangun tidur
- Doa setelah makan
Menulis 4 Maqodirullah
Alhamdulillah, pengajian hari ini lancar. Afiqa semangat nulis dan hafalannya. Semoga Allah paring lancar, manfaat,dan barokah. Aamiin</t>
  </si>
  <si>
    <t>Baca Tilawati halaman 41
&gt; Abell bacaannya sudah baik. Alhamdulillah. Cuma masih kurang lancarnya aja, masih agak kaku lidahnya. But it's okay, insyaallah kedepannya bisa lebih baik.
Review materi usia 6 tahun
- Hafalan Doa
D. Bangun dan sebelum tidur
D. Setelah makan
D. Raja istighfar
D. pagi dan sore
D. Masuk dan keluar KM
D. memakai pakaian
D. kebaikan dunia dan akhirat
- Hafalan Surat
Al Ikhlas
Al Falaq
An Nas
Al Fatihah
Al Ashr
&gt; Abell sudah hafal semua, Alhamdulillah, tapi kadang lupa di awal" aja. Tapi seterusnya udah lancar
Asmaul Husna 1-40
&gt; wahh, sudah lebih lancar daripada sebelumnya. Masih ada lupa mulai nomor 35 an
Membaca Tata Krama ketika bertamu
&gt; Alhamdulillah, Abell bilang udah menerapkan hampir semuanya. Nice girl.
Semoga Allah paring manfaat, lancar, dan barokah Aamiin</t>
  </si>
  <si>
    <t>Tilawati 4 page 41 (1-3)
&gt; disini bacaannya sudah lumayan lebih baik. Dengung ghunnahnya sudah bagus, nun tanwinnya juga udah pas.
- Asmaul Husna 1-80
- Hafalan 2
Surat Al Kautsar
Surat An Nashr
Surat A Lahab
Surat Al maun
Doa keluar dan masuk rumah 
Doa ketika tertimpa musibah 
Doa melihat orang tertimpa musibah
Doa ketika ada angin kencang
Doa naik kendaraan 
Alhamdulillah, pengajian lancar. Kirana semangat yang ngajar jadi lebih semangat. Waah. Semoga Allah paring manfaat, lancar dan barokah. Aamiin</t>
  </si>
  <si>
    <t>June 12, 2025 5:38 am</t>
  </si>
  <si>
    <t>Bacaan QS. Al-baqarah :170-173
Alhamdulillah, supaya selalu di improve setiap hari. Diperbanyak berlatih dan menderesnyaa. 
Doa-doa;
Doa minta ketetapan iman
Doa minta ilmu yang bermanfaat
Doa minta ilham yang baik
Doa masuk rumah
Doa keluar rumah
Doa pagi dan sore
Doa berpakaian
Alhamdulillah doa-doa nya sudah hafal, hanya Fitri masih sering lupa bagian awalnya. 
Hafalan;
Doa mohon kesehatan (75%) 
Al-adiyat (90%) 
Good alhamdulillah, dideres dan dihafalkan lagi yaa
Faqih (tentang hukum mahrom) 
Alhamdulillah ternyata sebagian besar sudah Fitri pahami, mana yang mahrom &amp; mana yang tidak mahrom. Harapannya supaya Fitri bisa menjaga diri dan tau ketika mungkin kumpul keluarga, mana yang boleh bersalaman dengan jabat tangan atau tidak. 
Semoga Allah memberikan ilmu yang manfaat dan barokah ✨ dan semoga whislist Fitri Kedepannya bisa Allah beri kelancaran dan kemudahan 💖</t>
  </si>
  <si>
    <t>June 12, 2025 7:45 am</t>
  </si>
  <si>
    <t>1. Bacaan : Ali imran 74-76
Alhamdulillah bacaannya lancar
2. Murajaah : Adduha dan Attin
Alhamdulillah sangat bagus
3. Asmaul husna 36-40
Alhamdulillah sudah hapal. Amal solih selalu dideres ya.
4. Review tajwid
• Iqlab
• Mad thobi'i
Alhamdulillah bisa menjelaskan dengan baik. Dan bisa mencarikan contoh di surat Al baqarah.</t>
  </si>
  <si>
    <t>June 12, 2025 7:52 am</t>
  </si>
  <si>
    <t>1. Tilawati 1 hal 9
Alhamdulillah lancar. Next dicoba untuk membaca sendiri ya.
2. Review hapalan doa
• untuk kedua orang tua
• mencari ilmu
• pagi dan sore
Alhamdulillah baik. 
3. Dzikir setelah solat 
Amal solih dipraktekan lagi ya.</t>
  </si>
  <si>
    <t>June 12, 2025 8:03 am</t>
  </si>
  <si>
    <t>1. Membaca QS. Al Baqarah 243-245
&gt; Alhamdulillah hanya salah 1 saja dari sekian ayat dan Nadeen mau membenarkan  bacaan yang keliru 
2. Murojaah
- Asmaul Husna 1-99 
- Al zal zalah
- Al bayyinah
- Al Qodr
- Al A'laa
- At Tiin
- Asy Syrah
- Adh Duha
3. Melanjutkan menulis ayat kursi / Al Baqarah 255
&gt; Alhamdulillah sudah sampai "Wa maaf kholfahun" , insyaallah dilanjutkan besok lagi
4. Hafalan Ayat Kursi serta cerita riwayat hadits ayat kursi dan pencuri
&gt; Alhamdulillah ternyata Nadeen sudah hafal dengan sangat lancar masyaallah, tinggal di praktekan yaa
Moga2 Allah paring ilmunya manfaat dan barokah amin</t>
  </si>
  <si>
    <t>June 12, 2025 11:00 pm</t>
  </si>
  <si>
    <t>Tilawati 2 page 34-35
&gt; Alhamdulillah,sudah teliti bacaannya. Sudah tau cara bacanya. Nice!
Hafalan Surat
- Al lahab
- An Nashr
- Al Kafirun
- Al ikhlas
&gt; Afiqa masih sering keliru di surat an nashr, malah baca surat an nas. Tapi setelah diingatkan, Afiqa bisa lanjut ke an nashr
Asmaul Husna 1-40
&gt; Udah lama ga murajaah asmaul husna ya, agak lupa jadinya. 
Pegon
Alhamdulillah, hari ini Afiqa sangat semangat. Seharusnya materi hari ini Tata Krama Menerima Tamu. Waktu udah share screen, ternyata Afiqa kurang bisa memahami karena pakai bahasa Indonesia. Insyaallah, next meeting kita bahas lagi, pakai english. Semoga Allah paring manfaat dan barokah. Aamiin</t>
  </si>
  <si>
    <t>Tilawati 3 halaman 41
&gt; Alhamdulillah,2 kali pertemuan bacaannya bisa lebih baik.Nice!
Asmaul Husna 1-40 
&gt; Masih belum lancar mulai 31.
Surat- Surat Pendek
- Al Humazah
- An Nashr
- Al Maun
- Al Lahab
&gt; Al humazah di 3 ayat terakhir banyak lupanya.
PR: Amalsholih hafalin surat Al humazah,yaa
Alhamdulillah,pengajian hari ini lancar. Materi hari ini juga tercapai semua. Semoga Allah paring manfaat, lancar, dan barokah. Aamiin</t>
  </si>
  <si>
    <t>Asmaul Husna 1-80
&gt; Wahh, hari ini ada peningkatan di hafalan asmaul husna, udah more than 40 hafalnya. Masyaallah. Nice!
Review Doa Ketika Turun Hujan
Tilawati 5 page 41 (4-6)
&gt; Kirana baca sendiri line 4-5, udah bagus cara bacanya. Kalau panjangnya disesuaikan ketukan, udah pas. Good^^. Ghunnahnya, udah bagus. 
Penjelasan Bab Mahram
&gt; Alhamdulillah, Kirana bisa paham dengan baik, terutama untuk cousins dan aunt's husband itu bukan mahramnya. 
Semoga ilmu hari ini bisa bermanfaat dan barokah. Aamiin</t>
  </si>
  <si>
    <t>June 13, 2025 6:18 am</t>
  </si>
  <si>
    <t>1. Doa pembuka 
2. Baca Tilawati 4 halaman 16 ( 3 last line ) 
Report: 
&gt; Alhamdulillah kita selesaikan bacaan, 
&gt; Maaf kita belum sempat murajaah surat ataupun doa, tapi jubilee sudah harus pergi, jadi kita sambung di next meeting 
&gt; Alhamdulillahi jazakumullahu khoiro sudah menyempatkan untuk mengaji walaupun sedang berpergian, I appreciate 🤍
Semoga Alloh paring menjadi anak yang Sholihah dan mendapatkan kebarokahan ilmu yang bermanfaat aamiin...</t>
  </si>
  <si>
    <t>1. Doa pembuka 
2. Baca Tilawati 4 pg 16 
&gt; Very good for bacaan, we next page 17 
3. Surat Al Maun 
&gt; Untuk prnya ayat 3,5,7 yang masih sering lupa, 
4. Doa penutup 
&gt; Doa kedua orang tua
Report: 
&gt; Tetap semangat mengajinya, Alhamdulillah jubilee bisa mengikuti pengajian dengan sangat baik 
Semoga Alloh paring menjadi anak yang Sholihah dan mendapatkan kebarokahan ilmu yang bermanfaat aamiin...</t>
  </si>
  <si>
    <t>June 13, 2025 6:30 am</t>
  </si>
  <si>
    <t>*BACAAN*
Q.S Al-Baqarah 176-177
*HAFALAN*
Al-Zalzalah ( ayt 4, 7,8 masih kurang lancar, bisa sambil mendengarkan record yg d kirimkan k group oleh mb nedha )
Al-'Adiyat
Asmaul husna
Doa mohon kesabaran
Doa mohon kesehatan
Doa ketika bersin
Do'a Ketika ada angin kencang
*KEILMUAN*
Makna Q.S Jin (72) explain 14-22
Explain tentang malaikat harut marut
Membuat contoh dari 6 thobi'at luhur
Semoga Allah paring barokah untuk fitri... Amiin..</t>
  </si>
  <si>
    <t>*BACAAN*
Q.S An-Nisa ayt.98-101
&gt; untuk harokatnya kadang masih keliru, misal fathah di baca kasroh
*HAFALAN*
Doa dan dzikir setelah sholat	
Doa mohon kesabaran
Doa ketetapan iman	
Doa mohon kesehatan
Doa minta ilmu yang manfaat	
Doa ketika bersin
Doa minta ilham yang baik	
Doa ketika ada angin kencang (mohon lebih d perlancar lagi ya mas rambo, sering2 d deres)
Doa masuk rumah	
Doa ketika menjenguk orang sakit (sambil baca 3x)
Doa keluar rumah	
Doa pagi dan sore	
Doa masuk dan keluar masjid	
Doa memakai pakaian	
Doa ketika berbuka puasa	
Asmaul Husna (35-45 masih terbalik2)
*KEILMUAN*
Mention 29 karakter ( 5 bab, 4 tali keimanan, 3 sukses, 4 maqodirulloh, 4 roda berputar, 6 thobiat luhur )
Semoga Allah paring manfaat dan barokah untuk mas rambo.. Amiin..</t>
  </si>
  <si>
    <t>June 13, 2025 6:33 am</t>
  </si>
  <si>
    <t>Doa;
Mencari ilmu yang bermanfaat
Minta ilham yang baik
Alhamdulillah sudahh hafal, tinggal di lancarkan llagii. 
Surat pendek;
Al-falaq
Al-ikhlas
Alhamdulillah sudah bisaa dan lumayan hafal, hanya perlu dimurojaah lagi saja agar lebih pol lagi hafalannya. 
Hari ini khadijah say she feel tired, so we end the ngaji early. 
It's okay khadijah, semoga Allah memberikan ilmu yang manfaat dan barokah 💖</t>
  </si>
  <si>
    <t>June 13, 2025 6:38 am</t>
  </si>
  <si>
    <t>June 13, 2025 6:39 am</t>
  </si>
  <si>
    <t>Bacaan QS. Al-baqarah : 174-176
Alhamdulillah goodd, diperhatikan lagi panjang dan pendeknya. Juga jangan lupa untuk sering menderesss, agar bacaan Fitri semakin meningkat. 
Makna k. Adab (hal.18-20) 
Alhamdulillah materi hari ini bisa diikuti dengan baik oleh Fitri. 
Surat pendek;
Al-kautsar
Al-maun
Al-quraisy
Al-fiil
Al-humazah
Al-asr
Alhamdulillah sudah hafal, namun tetap untuk dimurojaah yaaa, agar tidak lupa dengan yang sudah dihafalkan. 
Hafalan:
Doa angin kencang
Surat al-zalzalah (1-7) 
Amal sholeh, Supaya dihafalkan lagi nggih
6 Thabiat luhur (poin 1&amp;2) 
1. Rukun
Hidup dengan kedamaian, saling menghargai dan tidak bermusuhan. Terutama dengan sesama jama'ah maka supaya menganggap bahwa jamaah 1 dengan yang lain adalah sebagaimana seorang saudara. Dan rukun juga supaya diterapkan di kehidupan sehari-hari, walau bukan dengan sesama jama'ah (ex:di sekolah, tempat kerja, tempat umum) 
2.Kompak
Didalam jama'ah praktik kompak yaitu bisa bahu membahu membantu satu sama lain, atau contoh mudahnya ketika mengerjakan sesuatu secara team, makan bisa membagi tugas dan sama-sama merasa memiliki tanggung jawab didalam mengerjakan nya. 
Insyaallah sebagian besar maksudnya sudah dipahami oleh Fitri. 
Semoga Allah memberikan ilmu yang manfaat dan barokah 💖
A</t>
  </si>
  <si>
    <t>June 13, 2025 7:14 am</t>
  </si>
  <si>
    <t>1. Baca tilawati 5 hal 18
&gt; Alhamdulillah Gabriel bisa membaca dengan cukup baik tapi masih perlu diulang
2. Belajar Tajwid idghom bilagunah (Lam, Ro')
3. PR
- Membaca Tilawati 5 hal 18
- Menghafalkan surat AlQodr 1-5
Semoga Alloh paring kemudahan, kelancaran, kebarokahan dan ilmu yang bermanfaat,</t>
  </si>
  <si>
    <t>June 13, 2025 8:02 am</t>
  </si>
  <si>
    <t>1. Opening, concern about: semua ini Allah yg punya kuasa, so syukur a lot masih Allah kasih sehat, waktu longgar, tempat aman nyaman utk tinggal, keluarga yg lengkap, temen2 support, Alhamdulillah.
Tunjukkin rasa syukur dengan inget Allah lebih sering, sholat nya tertib, ngaji nya juga, tetep buat baik dimana pun, kapan pun, gmn pun
2. Doa by Qalesya (seek knowledge, etc)
3. Read Tilawati 3 halaman 31. Masih dengan kalimat yg panjang2, atur pola nafas nya aja, and the key is YOUR EYER SHOULD MOVE FASTER THAN YOUR VOICE WHILE READ THIS TILAWATI.
Perlu hack to read Qur'an properly. Semoga bisa praktek lebih sering ya Tante 
Note: ada selingan jg tadi tentang ayat2 di Al Qur'an yg ngebuktiin Allah itu kuasa bgt into this universe.
4. Hafalan 
- Asmaul Husna 1-10 
- Doa raja istighfar 
Note: amal Sholeh bantu untuk ulang2 hafalan nya ya Tante. Qalesya ini capable sebetulnya, just need more time to do it out of our ngaji time, wkt di luar ngaji untuk nderes itu perlu di banyakin. Semoga bisa jadi bonding with her.
5. Doa after read Qur'an by Erma (and doa lain nya together)
NB: inshaAllah ngaji lagi BESOK SABTU. amal Sholeh di support and di ingatkan ya Tante. Semoga lancar barokah.</t>
  </si>
  <si>
    <t>June 13, 2025 8:06 am</t>
  </si>
  <si>
    <t>Bacaan
Annisa 15-19
👉Alhamdulillah bacaan Irsan sudah bagus, it's better than before. Tante seneng deh🤗 tapi amal sholih lebih teliti lagi ya Irsan, karna kadang harokatnya masih ketuker- tuker😁
Murojaah 
- Doa sapu jagad
- Doa syukur nikmat
- asmaulhusna
👉Doa2 di atas adalah target hafalan  di bulan ini.Jangan lupa di deres terus ya Irsan  supaya cepet hafal. Terutama asmaulhusna nya, kadang Irsan masih kliru di harokatnya. Kalau harokatnya kliru kan artinya juga beda😅
Makna kitabusshola 111
👉Alhamdulillah Irsan bisa memahami isi hadis dengan baik
Report
Alhamdulillah pengajian berjalan dengan lancar, sempet ada kendala sedikit tadi butuh beberapa meni untuk bisa nyambung, tapi alhamdulillah akhirnya bisa ngaji meskipun hanya 45 menit. Alhamdulillah jaza kumullohu semoga Alloh paring manfaat dan barokah. Aamiiin 🤲</t>
  </si>
  <si>
    <t>1. Bacaan 
&gt; Zahra baca Annisa ayat 128-140 
&gt; Me ayat 141-154 dan mereview beberapa materi tajwid yang sudah pernah dipelajari 
2. Hafalan 
1. Surat Al adiyat 
&gt; Pertama kita baca dan Zahra mengulanginya tanpa membaca 
2. Asmaul Husna 1-55
&gt; Almost 55, kurang 6 nomer lagi tapi Zahra lupa, perlu di deres kembali 
3. Materi tambahan 
Mengenal batas batas mahrom
&gt; Insyaalloh kita discus lagi karna Zahra masih bingung beberapa bagan, dan minta amalsholih mba Santi untuk membantu saya menyampaikan materi ini ke Zahra, mungkin lebih gampang apabila menggunakan nama dari keluarganya, 
Report: 
Alhamdulillah Zahra bisa mengikuti pengajian dengan sangat baik 
Untuk hadist insyalloh kita lanjut besok karena waktunya habis untuk membahas materi 
tambahan, jika ada pertanyaan mungkin bisa ditanyakan kepada syaa atau ke mba Erma, Alhamdulillahi jazakumullahu khoiro..
Semoga Alloh paring menjadi anak yang Sholihah dan mendapatkan kebarokahan ilmu yang bermanfaat aamiin..</t>
  </si>
  <si>
    <t>June 13, 2025 1:17 pm</t>
  </si>
  <si>
    <t>1. Membaca QS. Al-Baqarah 246-247
2. Menulis ayat kursi sampai selesai 
3. Mereview hafalan ayat kursi 
&gt; Alhamdulillah Nadeen mengikuti pengajian dengan baik hari ini 
&gt; Mohon maaf ngajinya faster karena Bu azkinya sedang ada kegiatan amal Solih pagi disini
Moga2 Allah paring manfaat dan barokah untuk semuanya amin</t>
  </si>
  <si>
    <t>June 13, 2025 5:08 pm</t>
  </si>
  <si>
    <t>*BACAAN*
Q.S Al-Baqarah ayt. 182-184
*HAFALAN*
Do'a Sujud Al-Qur'an	
Ketika Ada Petir	
Do'a Pengayoman
Do'a Kumpulan Do'a Nabi Muhammad		
Do'a Mohon kesehatan
Do'a Ketika ada angin kencang (dibaca 3x because ini target harfalan bulan juni ini)
Q.S Al-'Adiyat
*KEILMUAN*
Makna Q.S Jinn ayt. 23-28 (hanya makna saja, belum explain)
&gt; today we talk about kemurnian agama, krn banyak sekali penyimpangan2 yg terjadi, tidak hanya dalam jama'ah, tp didalam islam, terutama yg terjadi di Indonesia
Menulis Tata Krama Bertamu (ada 18 point, amal sholih di terapkan ya fitri)
Semoga Allah paring barokah untuk fitri.. Amiinn..</t>
  </si>
  <si>
    <t>June 13, 2025 8:23 pm</t>
  </si>
  <si>
    <t>1. Tilawati 4 : hal 17 baris 1-4
Alhamdulillah lancar, bisa continue ke next line ya.
2. Doa-doa
• untuk kedua orang tua
• doa mencari ilmu
• doa kebaikan dunia akhirat
Alhamdulillah hapalannya bagus.
3. Surat Al-Ma'un
Alhamdulillah sudah lancar dalam melafalkan ayat per ayatnya tinggal lebih menghapal dan memperlancar ya.
4. Surat Al-quraisy 
Baru memperkenalkan lafal ayat pertama. Alhamdulillah bisa di ulangi dengan baik.
Alhamdulillah jubilee bisa mengikuti pengajian hari ini dengan baik💖 semoga Allah memberikan jubilee menjadi anak yang solihah dan mendapatkan ilmu yang manfaat dan barakah. Aamiin🙏🏻✨</t>
  </si>
  <si>
    <t>June 13, 2025 8:46 pm</t>
  </si>
  <si>
    <t>sebelum mulai ngaji Afiqa diberi cerita tentang nabi Muhammad sebelum jadi moslem. Alhamdulillah, Afiqa excited dengernya. Dan aktif bertanya. Good girl 
- Tilawati 2 Halaman 35-36
&gt; Alhamdulillah, Afiqa udah nyampe mad thobi'i U. Udah ga bingung lagi, kalo mad thobi'i I Afiqa juga udah lancar. 
- Tata Krama Menerima Tamu 
&gt; karena kemarin pakai b.indo ga paham, hari ini pakai english. Alhamdulillah Afiqa bisa paham.
- Murajaah Surat Al Kafirun
- Asmaul Husna 1-40 (+5)
&gt; 1-40 Afiqa hafalan, kalo 41-45 Afiqa masih baca, karena memang belum menghafalkan. Udah bagus banget itu, Afiqa. Nice!
Sebelum ngajinya berakhir, Afiqa buat gambar sunflower 🌻  bareng". Alhamdulillah, Afiqa seneng, meskipun sebentar. Semoga ilmu hari ini bisa bermanfaat dan barokah. Aamiin</t>
  </si>
  <si>
    <t>Tilawati 5 page 42-43
&gt; karena di 42 cuma tanda" washol saja. Di hal 43 berisi surat al waqiah. Kirana masih belum paham kalo huruf ـة di akhir kalimat harus diubah menjadi H. 
- Hafalan 
Al Qoriah 
Al Humazah
Al Adiyat 1-6
Doa ketika turun hujan
Doa setelah mendengar adzan
Doa berbuka puasa
Doa berlindung dari sifat munafiq
&gt; Alhamdulillah, surat"nya udah lancar. Doa" masih baca sebagian, dan sebagian lain udah hafal. I hope Kirana applies the doa in her daily life. 
Alhamdulillah, ngaji hari ini really fun. Kami banyak bertukar cerita hari ini. Semoga Kirana feels same,yaa. Semoga ilmu hari ini bisa bermanfaat dan barokah. Aamiin</t>
  </si>
  <si>
    <t>June 14, 2025 5:20 am</t>
  </si>
  <si>
    <t>Bacaan QS. Al-baqarah : 178-181
Alhamdulillah good, ditingkatkan lagi panjang pendeknya. 
Makna k. Adab hal. 20-21
Isi hadist menjelaskan tentang bahwasanya ridho Allah itu berada pada ridhonya orang tua, begitupun sebaliknya murkanya Allah berada pada murkanya orangtua. Makan dari itu supaya kita sebagai anak bisa patuh dan taat terhadap orang tua, selama perintahnya tidaklah maksiat. 
Dan hadist yang kedua menjelaskan bahwa pergaulan antar manusia yang paling harus kita polkan adalah kepada ibu, bahkan nabi berucap sebanyak 3× baru kemudian ayah. Menunjukkan bahwasanya ibu itu kedudukannya untuk dipatuhi lebih tinggi, namun bukan berarti kita tidak perlu patuh kepada ayah. 
Alhamdulillah Fitri bisa mengikuti dengan baik, adapun cerita yang mungkin kurang make sense menurut Fitri cukup dijadikan pelajaran dan di ambil hikmahnya. Cause sometimes agama itu memang ga masuk logika manusia, dan kewajiban kita hanyalah mempercayainya. 
Surat-surat;
At-takatsur✅
Al-qoriah✅
Al-adiyat✅
Al-zalzalah (85%) 
Alhamdulillah, amal sholih sering dimurojaah lagi nggih. 
Hafalan:
Doa mohon kesehatan
Sudah lumayan lancar alhamdulillah, supaya tetap dihafalkan lagi. 
Alhamdulillah good, semoga Allah selalu memberikan ilmu yang bermanfaat serta barokah ❤‍🔥</t>
  </si>
  <si>
    <t>June 14, 2025 5:32 am</t>
  </si>
  <si>
    <t>Bacaan tilawati 2 hal. 14
Alhamdulillah khadijah mau repeat after mba nedha. 
Doa-doa;
Doa mau &amp; setelah makan ✅
Doa mau &amp; bangun tidur✅
Doa masuk &amp; keluar wc (75%) 
Asmaul husna 1-20 (80%) 
Alhamdulillah good, amal sholeh untuk juga dipraktikkan doanya ketika dirumah. 
Menulis angka Arab (31-40) 
Today kita adain quiz, karena khadijahnya bel mau untuk menulis tapi dia mau untuk tebak-tebakan, jadinya mba nedha yang menuliskan dan alhamdulillah khadijah bisa menebak angka berapa yang sudah mba nedha tuliskan. 
Tetap disemangatkan nggih ngajinya, amal sholeh khadijah supaya lebih pede lagi untuk baca tilawatinya, don't be afraid~ may Allah bless you 💖</t>
  </si>
  <si>
    <t>June 14, 2025 5:37 am</t>
  </si>
  <si>
    <t>Surat pendek;
Al-fatihah
An-nas
Al-falaq
Alhamdulillah sudah hafal, tapi khadijaj khadijah membacanya kurang semangat. 
And ya ngajinya tidak berlanjut karena tiba-tiba khadijah bete, karena today sudah mengira ngaji with cheryl. But cherylnya gabisa dihubungi. 
Semoga khadijab tetap semangat terus yaa ngajinya, amal sholeh ibu tetap menyimakan bacaan dan hafalan doanya khadijah. Semoga Allah paring kebarokahan 💖</t>
  </si>
  <si>
    <t>June 14, 2025 5:42 am</t>
  </si>
  <si>
    <t>Bacaan tilawati 2 hal. 28
Alhamdulillah mas khayri bisa baca repeat after mba nedha, tapi hari ini mas khayri kurang fokus sehingga binggung bagian mana yang lagi dibacain. Amal sholeh ketika ngaji supaya lebih fokus lagi nggih. 
Doa-doa;
Doa pagi &amp; sore✅
Doa minta ilmu yang bermanfaat✅
Doa minta ilham yang baik✅
Doa masuk &amp;keluar rumah (70%) 
Alhamdulillah good, amal sholih doa yang masih belum hafal supaya dihafalkan agar bisa dipraktikkan sehari-hari. 
Tata krama bertamu (poin no. 1-6) 
Alhamdulillah mas khayri bisa mengikuti dengan baik, we made a little narration terus beberapa kali mas khayri dikasih quiz sama mba nedha, dan walau ada yang salah mas khayri akhirnya mengerti dengan yang sudaah mba nedha perbaiki jawabannya. 
Menulis angka arab (21-30) 
Alhamdulillah mas khayri sudah bisa, tapi mas khayri kalau nulis posisinya masih belum diurutkan. Masih random menulis dibagian kertas mana aja😂
Alhamdulillah good, semoga Allah memberikan ilmu yang bermanfaat serta barokah✨</t>
  </si>
  <si>
    <t>June 14, 2025 5:49 am</t>
  </si>
  <si>
    <t>Bacaan tilawati 2 hal. 28
Mas khayri masih suka kurang fokus ya ketika baca halaman ini, karena emang agak sedikit membingungkan. Ketika mba nedha bilang baris kedua, mas khayri binggung yang bagian mana. Next kita ulangin lagi halaman ini yaa. 
Doa-doa;
Doa untuk kedua orang tua
Doa kebaikan dunia dan akhirat
Doa ketika mau &amp; bangun tidur
Asmaul husna 1-30 (75%) 
Alhamdulillah good, supaya dihafalkan lagi yang belum hafal. 
May Allah bless you✨</t>
  </si>
  <si>
    <t>June 14, 2025 5:54 am</t>
  </si>
  <si>
    <t>Bacaan tilawati 2 hal. 28
Masih sama seperti kemarin mas khayri kebingungan baris mana yang dibaca sekarang. Supaya lebih fokus lagi nggih. Insyaallah tetap sama untuk pertemuan berikutnya. 
Surat-surat;
Al-lahab
Al-ikhlas
Al-falaq
An-nas
Al-kafirun (1-3) 
Good alhamdulillah, jangan lupa tetap di murojaah ketika dirumah. Dan untuk hafalan yang baru jangan lupa ditambahkan lagi. 
Materi Faqih (mengenal batas-batas mahrom) 
Alhamdulillah mas khayri mau mendengarkan walau sambil menulis. Dan juga mas khayri belajar tentang mahrom persusuan jugaa. 
Semoga Allah paring menjadi anak yang sholeh, serta mendapatkan ilmu bermanfaat dan barokah ✨</t>
  </si>
  <si>
    <t>June 14, 2025 6:54 am</t>
  </si>
  <si>
    <t>Bacaan
Tilawaty 2 halaman 38-39
👉Halaman 38 sudah lancar yang halaman 39 amal sholih di deres lagi ya
Menjelaskan ttg tajwid mad thobi'i
👉sudah saya kirim juga lewat Wa, amal sholih di catat di buku tulis
Murojaah bacaan sholat mulai dari takbiratul ikhrom sampai attahiyat awal
👉Alhamdulillah Afiqa sudah hafal sampai baccan sujud, tinggal bacaan attahiyat awal dan akhir
PR
Menderes tilawaty 39,40,41
Menghafal bacaan attahiyat awal
Mencatat mad thobi'i
Report
Alhamdulillah pengajian berjalan dg lancar, tidak ada kendala. Mudah2an Alloh paring manfaat dan barokah. Aamiiin🤲 sampai jumpa di pengajian berikutnya 👋</t>
  </si>
  <si>
    <t>June 14, 2025 9:16 am</t>
  </si>
  <si>
    <t>1. Membaca QS. Al Baqarah 216-217 dan penjelasan ayat 216
2. Makna k. Jannah wannar b.indonesia hal. 48
&gt; Alhamdulillah Nissa bisa mengikuti pengajian dengan baik
&gt; Alhamdulillah Nissa bisa mengaji meskipun mintanya hari ini 40 menit
&gt; semoga Allah paring bisa selalu mengaji dengan lancar sesuai jadwalnya...Amin</t>
  </si>
  <si>
    <t>June 14, 2025 7:37 pm</t>
  </si>
  <si>
    <t>1. Tilawati 1 : hal 10
Alhamdulillah bacaannya bagus
2. Do'a-do'a
•doa untuk kedua orang tua
•doa pagi dan sore (3 kali)
•doa mencari ilmu
3. Mengenalkan tata Krama bertamu
Alhamdulillah Cheryl sudah tau beberapa point bertata Krama bertamu.
Alhamdulillah Cheryl bisa mengikuti pengajian hari ini dengan baik. Semoga selalu semangat ya mencari ilmunya☺️🤍</t>
  </si>
  <si>
    <t>June 14, 2025 9:24 pm</t>
  </si>
  <si>
    <t>Kami mengisi sesi hari ini dengan BCM khususnya kegiatan menggambar. Jubilee sangat baik sekali dalam menggambar. Dan kami senang dia menggambarkan dirinya dan gurunya. Dan terakhir kami tutup dengan clap-clap. Jubilee sangat menikmatinya.
Semoga next day jubilee bisa lebih semangat lagi ya call mba-mba nya dan mengaji bersama🫶🏻💖</t>
  </si>
  <si>
    <t>June 14, 2025 9:40 pm</t>
  </si>
  <si>
    <t>1. Membaca tilawati 5 hal. 19
&gt; Alhamdulillah chester membaca 1 halaman dan mau diulang-ulang tapi karena masih terlalu banyak yang kurang seperti bacaan waqof, dengung dan ayat mutasabihatnya maka supaya diulang lagi di pertemuan berikutnya 
2. Review hafalan Al Quraisy 
&gt; Ayat 3 dan 4 banyak yang lupa, tapi alhamdulilah mau di baca ulang ulang
3. Membaca Teks Asmaul Husna 1-99 dan Bacaan2 Sholat 
&gt; Alhamdulillah good
4. Menulis pengertian mahram
&gt; Alhamdulillah sudah ditulis dan sedikit 2 bisa menjawab pertanyaan dengan benar, insyaallah akan di teruskan di pertemuan 
Moga2 Allah paring ilmunya manfaat dan barokah</t>
  </si>
  <si>
    <t>June 15, 2025 7:49 am</t>
  </si>
  <si>
    <t>1. Opening nasehat, syukur.
2. Manqul surat An Nuur ayat 31 tentang wajib nya pakai hijab, dan menutup aurot dan ke siapa saja boleh nampakin aurot (yg mahrom)
3. Baca doa raja istighfar &amp; Asmaul Husna 1-10
4. Etiquette when visiting others: 1-18 points, di dikte. Alhamdulillah. Banyak tapi semoga ngerti semua.
5. Doa after read Qur'an by Erma and etc.
NB: Alhamdulillah lancar. Semoga Qalesya paham semua nya. Bisa praktek di sehari2 nya, semoga mau pake jilbab jg. Aamiin</t>
  </si>
  <si>
    <t>June 15, 2025 7:45 pm</t>
  </si>
  <si>
    <t>Sakit1</t>
  </si>
  <si>
    <t>June 15, 2025 9:25 pm</t>
  </si>
  <si>
    <t>- Doa berpakaian
- Doa masuk rumah
- Doa berbuka puasa
- Doa ketika ada petir
- Doa masuk pasar
- Baca Tilawati 6 page 40
&gt; Alhamdulillah, Dinda bisa membaca huruf yang tidak dibaca seperti tulisannya. Untuk kelancaran, Alhamdulillah sudah baik. 
- Penjelasan Mahram
&gt; Insyaallah Dinda paham, buktinya saat ditanya kembali, bisa menjawab dengan benar. Nice!
- Makna K. Sholat Hal. 4
Penjelasan tentang Segala Sesuatu yang Dikerjakan Tergantung pada Niatnya
- Hafalan Asmaul Husna 1-40
&gt; Mungkin karena kurang murojaah, ada beberapa yang Dinda lupa. 
Alhamdulillah, ngaji hari ini berjalan lancar. Dinda juga sudah aktif lagi, mau bertanya dan mau menjawab. Semoga Allah paring manfaat,lancar, dan barokah. Aamiin</t>
  </si>
  <si>
    <t>June 16, 2025 7:06 am</t>
  </si>
  <si>
    <t>1. Doa pembuka
• mencari ilmu
• untuk kedua orang tua
• pagi dan sore
• kebaikan dunia akhirat
2. Tilawati 4 hal 17
Alhamdulillah bagus, bisa continue to the next page
3. Almaun
Alhamdulillah baik, bisa diperlancar lagi ya
Semoga Allah memberikan ilmu manfaat dan barakah. Aamiin💗</t>
  </si>
  <si>
    <t>June 16, 2025 6:03 pm</t>
  </si>
  <si>
    <t>Bacaan QS. An-Nisa : 102
Alhamdulillah good, diperbanyak menderesnya nggih, panjang pendek dan juga makhroj dan tanda bacanya nggih. 
Surat pendek:
At-takatsur (80%) 
Al-qoriah(80%) 
Al-adiyat(80%) 
Al-zalzalah(80%) 
Amal sholinya tetap rajin di murojaah yaa ketika diluar jam pengajian, agar hafalannya tidak ketukar tukar dan semakin hafal. 
Review doa:
Doa ketika ada angin kencang
Doa ketika menjenguk orang yang sakit
Amal sholih untuk dihafalkan lagi okeyy
Tajwid 
Alhamdulillah hari ini mas Rambo materinya mencari tajwid di ayat yang barusan dibaca. Lumayan banyak menemukan hukum bacaan mad thobi'i, kemudian  idghom, gunnah, ikhfa, dll. 
Semoga Allah memberikan ilmu yang manfaat dan barokah ✨</t>
  </si>
  <si>
    <t>June 16, 2025 8:21 pm</t>
  </si>
  <si>
    <t>1. Doa pembuka
2. Bacaan : Annur 32-36
Alhamdulillah dibaca dengan baik.
3. Tata krama bertamu
Amal solih lebih dipelajari lagi ya
Report: Alhamdulillah saya menyaksikan kesemangatan dylan dalam melonggarkan waktunya untuk mengaji. Next time lebih dipersiapkan dirinya lebih baik ya agar pengajian bisa lebih lancar.
Semoga Allah memberikan ilmu yang manfaat dan barakah. Aamiin💖</t>
  </si>
  <si>
    <t>June 16, 2025 8:32 pm</t>
  </si>
  <si>
    <t>Murajaah 
- Doa raja istighfar
- Doa minta kesehatan
&gt; Amalsholih lebih sering dibaca ya, Dehan. Banyak yg lupa soalnya
- Surat Al adiyat
- Surat At Takatsur
- Surat Al Lahab
- Surat Al Ikhlas, Al Falaq, An Nas
&gt; Alhamdulillah, sudah lancar
Bacaan Surat Fatir ayat 31-44
&gt; Alhamdulillah, sudah semakin lancar, tajwidnya juga mulai pas semua. Cuma ada sedikit yg kurang teliti harokatnya. 
Asmaul Husna 1-80
&gt; banyak yg lupa ya, Dehan. Terutama mulai nomor 30an sudah mulai banyak yg lupa. 
Bab Mahram 
&gt; Alhamdulillah, Dehan ternyata sudah tau siapa mahramnya. Jadi hari ini tinggal review saja. Insyaallah Dehan sudah apply in daily live.
Makna K. Adab halaman 39-40
- Penjelasan tentang bersenda gurau dan berseri" di dalam keluarga
- Penjelasan tentang tetap berbicara yang baik meskipun dengan orang yang buruk akhlaqnya
&gt; Insyaallah Dehan paham. Bisa summarize kedua haditsnya itu.
Semoga ilmu hari ini bisa bermanfaat dan barokah. Aamiin</t>
  </si>
  <si>
    <t>June 17, 2025 5:30 am</t>
  </si>
  <si>
    <t>Bacaan tilawati 2 hal. 29
Today new page~ alhamdulillah mas khayri bisa repeat after mba nedha well. Jangan lupa dideres okeyy biar lancar bacanya. 
Doa-doa:
Doa akan &amp; bangun tidur (90%) 
Doa akan &amp; setelah makan (90%) 
Doa masuk &amp; keluar wc (80%) 
Doa pagi dan sore
Alhamdulillah good, jangan lupa dipraktekan doa hariannya yaa. 
Surat al-fatihah
Hari ini mas khayri penasaran sama surat ini, jadi selain murojaah tadi sedikit penjelasan kalau surat al-fatihah itu adalah surat pertama yang ada didalam al Qur'an. 
Menulis angka
Alhamdulillah sudah bisa menulis dan juga menyebutnya dengan bahasa Inggris, good job!! 
Semoga Allah memberikan ilmu yang manfaat serta barokah✨</t>
  </si>
  <si>
    <t>June 17, 2025 2:10 pm</t>
  </si>
  <si>
    <t>June 17, 2025 2:12 pm</t>
  </si>
  <si>
    <t>*BACAAN*
Q.S An-Nisa ayt. 103-104
&gt; kita bacaannya only once, karena materi yang harus di pelajari oleh mas rambo banyak
*HAFALAN*
Do'a Setelah Adzan
Do'a Sebelum dan Sesudah Wudhu
Do'a Minum Susu
Do'a Minta Ilmu yg Bermanfaat 2
Do'a Nabi Musa
Do'a Ketika ada Petir 
D. Ketika menjenguk orang sakit
asmaul husna 1-50
Doa mohon kesabaran
*KEILMUAN*
Melanjutkan menulis 29 karakter ( 5 syarat kerukunan no.4&amp;5) dan memberi contoh sebagai gambaran untuk mas rambo, agar d praktekkan dalam kehidupannya
Semoga Allah paring manfaat dan barokah untuk mas rambo, menjadi anak yg sholih.. Amiinn..</t>
  </si>
  <si>
    <t>June 17, 2025 9:21 pm</t>
  </si>
  <si>
    <t>Baca Tilawati 2 page 39-40
&gt; untuk halaman 40, Afiqa masih belum lancar. Kurang teliti juga. Jadi, next meeting kita baca lagi page 40.
PR: amalsholih,please nderes page 41 yaa.
Asmaul Husna 1-45
&gt; kalau 1-40 sudah lumayan hafal, tinggal nomor 37-40 agak lupa. Ditambah yg 41-45 masih baca, but that's fine. 
Amalsholih ini juga dideres ya, Afiqa.
Doa-Doa
- Doa mencari ilmu 1
- Doa memakai pakaian
- Doa untuk kedua orang tua
- Doa kebaikan dunia dan akhirat
&gt; doa memakai pakaian masih baca. Doa mencari ilmu ada yg lupa di awal". Gapapa, Afiqa. Tapi, kalo mau pakai baju, amalsholih Afiqa baca doanya,yaa
Alhamdulillah, hari ini Afiqa semangat ngaji. Meskipun agak kurang fokus waktu baca Tilawati, tapi masih bisa dikondisikan. Alhamdulillah jazakillahukhairo ya, cantik. Semoga Allah paring ilmu yang bermanfaat dan barokah. Aamiin</t>
  </si>
  <si>
    <t>Tilawati 6 page 40
&gt; Alhamdulillah, lancar. Next meeting lanjut page 41
Baca Asmaul Husna 1-80
&gt; Karena Dinda belum mau menghafal,jadi sementara membaca dulu. Tapi kalau didengar, insyaallah Dinda sudah hafal. 
Menulis Dalil Mengamal 1
Alhamdulillah, pengajian berjalan lancar. Dinda udah mulai chill ngajinya, meskipun di awal seperti kurang semangat, tapi ditengah ngaji Dinda mau cerita sedikit" dan ada beberapa misunderstanding 😂 karena gurunya kurang faham sama apa yang dikatakan Dinda. Semoga ilmu hari ini bisa bermanfaat dan barokah. Aamiin</t>
  </si>
  <si>
    <t>June 17, 2025 10:05 pm</t>
  </si>
  <si>
    <t>1. Bacaan 
&gt; QS an Nisa ayat 155-170
2. Makna hadist 
&gt; Nawafil halaman 96- khatam 
3. Materi tambahan 
&gt; Batas batas mahrom 
Report: 
Alhamdulillah Zahra bisa mengikuti pengajian dengan sangat baik, Alhamdulillah Nawafil sudah khatam, sebelumnya karna masih ada beberapa halaman yang blank, untuk materi mahrom, saya explain again ke Zahra versi Englishnya, Alhamdulillah Zahra sudah discus dengan ibu, sehingga lebih mudah menyampaikannya kembali, Alhamdulillahi jazakillahu khoiro mba, 
Semoga Alloh paring Zahra menjadi anak yang Sholihah dan mendapatkan kebarokahan ilmu yang bermanfaat aamiin..</t>
  </si>
  <si>
    <t>1. Bacaan 
&gt; QS Al insyiqoq 1-6, mengulang ngulang sampai bacaanya benar sesuai dengan tajwidnya 
2. Hafalan 
&gt; Surat at takasur 80% 
&gt; Surat Al humazah 85% 
&gt; Surat Al Ashr 80% 
&gt; Surat Al humazah 80% 
&gt; Surat Al fil 80% 
&gt; Surat Al Quraisy 78% 
&gt; Surat Al Maun 85% 
&gt; Surat Al Kausar 85% 
&gt; Surat Al Kafirun 80% 
&gt; Surat an Nashr 80% 
&gt; Surat Al lahab 80% 
&gt; Asmaul Husna 1-99, 89% 
3. Tajwid : Ikhfa Haqiqi
&gt; Dawud mengerti meskipun belum hafal semua huruf Ikhfa, jadi masih perlu sering lihat catatan, 
Report: 
Alhamdulillah Dawud bisa mengikuti pengajian dengan sangat baik, semoga Alloh paring menjadi anak yang Sholih mendapatkan kebarokahan ilmu yang bermanfaat aamiin,</t>
  </si>
  <si>
    <t>1. Doa pembuka + Asmaul Husna 1-99 
2. Murajaah surat 
&gt; QS Al Kafirun 
&gt; QS Al Kautsar 
&gt; QS Al Quraisy 
3. Menulis : surat Al lail 1-5 
4. Tilawati 5 halaman 19 
&gt; Good for bacaan, bisa next page 
Report: Alhamdulillah chester bisa mengikuti pengajian dengan sangat baik, semoga Alloh paring menjadi anak yang Sholih dan  mendapatkan kebarokahan ilmu yang bermanfaat aamiin</t>
  </si>
  <si>
    <t>1. Tilawati 5 halaman 20 ( 4 line ) 
&gt; Alhamdulillah Chester seneng bisa lancar, jadi tidak perlu pengulangan kembali 
2. Murajaah 
&gt; QS an Nashr 
&gt; QS Al lahab 
3. Tajwid : idgom bilagunnah 
&gt; Alhamdulillah Chester mengerti, dan bisa menunjukan contoh contoh dari idgom bilagunnah 
4. Hafalan baru 
&gt; Al fil ayat 1 
&gt; Alhamdulillah sudah lumayan hafal untuk ayat 1
Report: 
Alhamdulillah Chester Bisa mengikuti pengajian dengan sangat baik semoga Alloh paring menjadi anak yang Sholih dan mendapatkan kebarokahan ilmu yang bermanfaat aamiin</t>
  </si>
  <si>
    <t>June 17, 2025 10:31 pm</t>
  </si>
  <si>
    <t>*Berdo'a Sebelum Ngaji*
D Nabi Musa
D Minta ilham yg baik
D mencari ilmu
*BACAAN*
Tilawati 2 Hal 29
&gt; alkhamdulillah lancar, hanya panjang pendeknya yg kurang di perbaiki, untuk huruf2 hijaiyah dan tanwin sudah betul
*HAFALAN*
S. An-Nas 90
S. Al-Lahab 85
S. Al-Ikhlas 90
Semoga Allah paring barokah untuk mas khairy.. Amiinn..</t>
  </si>
  <si>
    <t>1. Tilawati 4 Hal 18 ( line 1-4 ) 
2. Surat alkafirun 
3. Asmaul Husna 
4. Tata cara berwudhu 
Report: Alhamdulillah jubilee bisa mengikuti pengajian dengan sangat baik, terlebih didampingi dan dibantu oleh Mikail, dan kita praktik bersama sama mengenai berwudhu,</t>
  </si>
  <si>
    <t>*Berdo'a sebelum ngaji*
Doa mencari ilmu 
Do'a Minta Ilmu yg Bermanfaat 1&amp;2
Do'a Nabi Musa
📚 *BACAAN*
Q.S An-Nisa 105-110
&gt; alkhamdulillah bacaan mas rambo hari ini lancar sekali, good job, hnaya 1 mistake yang bacaan Alloh saja yg kurang tepat
📚 *HAFALAAN*
Surat At- Takatsur 90
Surat Al-Qoriah 90
Surat Al-'Adiyat 85
Surat Al-Zalzalah 80 (sudah muali perfect, tanpa reading)
Asmaul Husna 1-50
Doa ketika menjenguk orang yg sakit (di baca 3x)
Doa ketika ada angin kencang (meskipun sudah ganti target, tp tetap harus di deres ya mas rambo )
🔖 Tadi jadwalnya seharusnya ad apenyampaian tentang batas2 mahrom, tp Insya Allah sudah saya sampaikan minggu lalu, insya Aloh besok kita review Kembali ya mas ramboo
Semoga mas rambo menjadi anak yg sholih... Amiinn...
الحمدلله جزاكم الله خيرا</t>
  </si>
  <si>
    <t>June 18, 2025 8:37 pm</t>
  </si>
  <si>
    <t>- Hafalan 1
Asmaul husna 1-30
Doa sebelum dan bangun tidur
Doa berpakaian
Doa masuk dan keluar kamar mandi
Surat Al ashr
&gt; Alhamdulillah, kirana udah lancar semua
- Doa memakai pakaian baru
- Doa setelah mendengar adzan
- Doa berlindung dari sifat munafik
&gt; Disini Kirana masih baca text.
Tilawati 5 page 43
&gt; Alhamdulillah,bacaan Kirana hari ini bagus banget 👏🌷 Bacaan, tajwid, dan makhrajnya moslty udah bener. Waktu baca sendiri juga bagus bacaannya 
- Surat Al Zalzalah
- Surat Al Adiyat
&gt; Al Zalzalah masih perlu lebih sering di murajaah lagi. Kalau Al Adiyat masih di ayat 7.
Semoga Allah paring manfaat dan barokah. Aamiin</t>
  </si>
  <si>
    <t>June 18, 2025 9:26 pm</t>
  </si>
  <si>
    <t>*Berdo'a sebelum ngaji*
Doa mencari ilmu 
Do'a Minta Ilmu yg Bermanfaat 1&amp;2
Do'a Nabi Musa
📚 *BACAAN*
Q.S An-Nisa 111-113
&gt; alkhamdulillah lancar
📚 *HAFALAAN*
Do’a ketika akan tidur 100
Do'a setelah bangun tidur 100
Doa ketika akan makan dan selesai makan 100
Do’a kebaikan dunia dan akhirot 100
Do’a untuk kedua orangtua 100
Do’a masuk dan keluar WC 100
Surat Al-Zalzalah 85
&gt; (Panjang pendeknya mulai stabil, good job, tingkatnkan terus ya mas rambo)
Asmaul Husna 1-50 
&gt; (no. 35-45 terbalik2)
Doa ketika menjenguk orang yg sakit (di baca 3x)
Doa ketika ada angin kencang 
Doa Mohon Kesehatan
📚*KEILMUAN*
- Review materi bab Batas-Batas Mahrom, alkhamdulillah mas rmabo sudah paham dan masih ingat juga, tadi menambah sedikit tetntang bab mahrom susuan
- Menulis soal pegon (tp bukan pegon baku)
Semoga Allah paring mas rmabo jadi anak yg sholih.. Amiin..</t>
  </si>
  <si>
    <t>📚*BACAAN*
Q.S AL-Baqarah ayt. 
&gt; mohon di tingkatkan lagi ya fitri bacaannya, di perbanyak menderesnya
📚*HAFALAN*
PR Bapak Imam 1-5
&gt; Lama gk d deres jadi lupa
Q.S Al-Zalzalah
&gt; Amal sholih dengerin murotalnya yg d kirim mb nedha d group, biar mudah menghafalkanya
Doa Mohon Kesehatan
Doa Ketika Ada angin kencang
📚 *KEILMUAN*
Explain lanjut surat Jinn ayt. 18-23
&gt; mohon d tulis ya fitri yg sudah mb rika send tadi
Talk about religion, then pemahaman tetnang agama di dalam jama'ah supaya fitri semakin luas pemahamanannya
Semoga Allah paring barokah.. Amiin..</t>
  </si>
  <si>
    <t>June 18, 2025 9:13 pm</t>
  </si>
  <si>
    <t>1. Doa pembuka dan Asmaul Husna
Alhamdulillah nice memorize. Hanya saja perlu lebih dihapalkan lagi ya Asmaul Husna nya.
2. Surat-surat
• Al fatihah
• Annas
• Alfalaq
• Alikhlas
Untuk Al falaqnya lebih diperbanyak bacanya ya.
3. Praktek wudhu
Alhamdulillah Cheryl mau mempraktekkannya dan mau melihat koreksian dari mba nya.
Semangat Cheryl, semoga Allah memberikan ilmu manfaat dan barakah ya. Aamiin💖</t>
  </si>
  <si>
    <t>June 19, 2025 8:00 am</t>
  </si>
  <si>
    <t>Bacaan 
Surat Annisa 23
Alhamdulillah bacaan Irsan cukup bagus, tinggal ngurangi kecepatannya. 
Tajwid
Alhamdulillah hari ini juga Irsannya bisa menjawab pertanyaan tajwid bahkan perbedaan antara idzhar halqi, idzhar safawi, ikhfa hakiki dan ikhfa safawi, idghom bigunnah dan idghom bilagunnah hampir perfect. Bisa  semua. idghom mimi dan  iqlab pun hari ini kita bahas, irsan nya bisa. 👍👍👍👍
Makna kitabusshola hal. 11
Alhamdulillah Irsan bisa memahami isi hadis dengan baik
Report
Alhamdulillah pengajian berjalan dengan lancar tanpa kendala, Irsan bisa fokus, bisa memahami apa yang saya sampaikan. Jazakallohu hoiro Irsan. Tante seneng banget hari ini, tetap di pertahanksn ya Irsan tapi jangan lupa juga hafalan doa besok tante check, plesae prepare it 😅 
Mudah2an Alloh paring manfaat dan barokah. Good Job Irsan👍🥰🙏</t>
  </si>
  <si>
    <t>June 19, 2025 8:13 am</t>
  </si>
  <si>
    <t>1. Pembukaan ngaji : cerita perjuangan sahabat Bilal bin ro'bah
&gt; Alhamdulillah ternyata Nadeen pernah dengar cerita nya dan saling melengkapi cerita serta Nadeen cerita kisah Umar bin Khattab menjadi Islam
2. Membaca QS. Al-Baqarah 284-250
&gt; Alhamdulillah sudah tepat tajwid dan panjang pendeknya 
&gt; hanya saja seringkali restart di kata/ huruf  yang kurang tepat dan saya tadi dilupakan untuk mengingatkan 
&gt; Contoh tadi nadeen restart di huruf  "قَةَ"  padahal ini adalah kata dari "لَا طاقة"
&gt; Insyaallah besok akan diingatkan kembali tapi mohon di bantu ingatkan juga di rumah : jika mau restart bacaan, paling aman restart di kata setelah tanda waqof atau bisa ikutin arahan Bu azki jika belum tau artinya 
3. Murojaah Al lail, Asy Syams, Al balad, Ath Thoriq, Al buruj
&gt; Alhamdulillah Nadeen berusaha membaca ulang hafalan yang di lupakan
4. Menulis pengertian mahram
&gt; Alhamdulillah sudah di tulis dan Nadeen menjawab dengan benar pertanyaan ringan tentang batasan magrib seseorang</t>
  </si>
  <si>
    <t>June 19, 2025 9:25 am</t>
  </si>
  <si>
    <t>1. Bacaan 
&gt; QS Al baqarah ayat 21-24
2. Tajwid 
&gt; Mad badal 
3. Doa 
&gt; Doa agar bisa bersyukur 
&gt; Doa sapu jagad 
&gt; Doa berlindung dari jeleknya anggota badan 
4. Makna 
&gt; Melengkapi hadist jannawannar yang kosong ( khatam ) 
&gt; Halaman 70-79
Report: 
&gt; Alhamdulillah Abi bisa mengikuti pengajian dengan sangat baik, hanya lagi batuk jadi kurang maksimal ketika bacaan 
Semoga Alloh paring menjadi anak yang Sholih dan mendapatkan ilmu yang bermanfaat aamiin</t>
  </si>
  <si>
    <t>June 19, 2025 8:57 pm</t>
  </si>
  <si>
    <t>Murajaah Surat
- Al Kafirun
- Al Lahab
- Al Kautsar (new)
- An Nashr
&gt; Surat al kafirun masih perlu lebih sering dibaca. Karena di 3 ayat terakhir, Afiqa masih bingung, belum bisa lancar. Surat Al-Kautsar alhamdulilah, Afiqa udah hafal sedikit". Amalsholih dideres semua,yaa.
Tilawati 2 page 41-42
&gt; Wahh, Masyaallah,langsung lancar semua. Bacanya juga semangat. Insyaallah besok baca next page. 
Tapi amalsholih nderes yang halaman 42 juga yaa. Biar lancar di page selanjutnya.
Menulis pegon
&gt; Afiqa seneng banget kalo nulis di whiteboard. Bisa nulis huruf pegon meskipun masih agak berantakan, tapi Afiqa sudah tau huruf"nya 
PR: - Amalsholih baca tilawati page 42-44
- Menghafal surat al kafirun dan al kautsar
Semoga Allah paring manfaat dan barokah. Aamiin</t>
  </si>
  <si>
    <t>June 19, 2025 9:15 pm</t>
  </si>
  <si>
    <t>Murajaah 
- Asmaul Husna 1-80
&gt; Dehan masih lupa, selalu di tempat yang sama. Yang 71-75 lupa semua.
- Doa raja istighfar
- Doa mencari ilmu 
- Doa minta ilham yang baik
- Doa minta kesehatan
- Doa pengayoman
&gt; Amalsholih dibaca everyday, Dehan. Banyak yang lupa soalnya. Doa minta kesehatan ditengah" lupa.
- Surat Al Qoriah
Baca surat Fatir 35- Surat Yasin 27
&gt; Alhamdulillah, bacaannya Dehan sudah semakin bagus. Masih kurang untuk mad jaiz munfasil dan mad wajib  muttasilnya. Kurang panjang, seharusnya 5-6 harokat, dehan cuma baca 3 harokat
Makna K. Adab 40-42
Penjelasan tentang perbuatan baik itu sodaqoh. Dan pengertian barangsiapa yang tidak syukur kepada manusia berarti tidak syukur kepada Allah
Semoga Allah paring manfaat dan barokah. Aamiin
&gt;</t>
  </si>
  <si>
    <t>1. Bacaan : Yunus 39-51
Alhamdulillah baik bacaannya.
2. Al Quraisy 
Memperlancar ayat 1 dan 2. Alhamdulillah dihapal dengan baik.
3. Asmaul Husna 
Amal solih lebih dihapalkan lagi ya dari nomor 1 - 70. Insyaallah Grazia udah mengenal isi-isi Asmaul Husna, tinggal memberikan waktu untuk menghapalkannya ya.
4. Daily do'a (hapalan 1)
Alhamdulillah lancar
5. Belajar makna (Yunus 44-46)
Good job grazia, mba sangat berterima kasih atas kesemangatan grazia.
PR : Al Quraisy ayat 3
Amal solih dihapalkan ya. Semoga Allah memberikan ilmu manfaat dan barakah. Aamiin 🫶🏻 
Alhamdulillah sangat lancar 
5. Surat-surat
•al fatihah
•annas
•al Falaq
•al ikhlas
•an nashr
•al kafirun
•al ashr
•al maun
•al kautsar
•al lahab
Alhamdulillah lancar.</t>
  </si>
  <si>
    <t>June 19, 2025 9:31 pm</t>
  </si>
  <si>
    <t>Murajaah
(Hafalan 2)
- Surat Al kautsar 
- Surat An nashr
- Surat Al lahab
- Surat Al kafirun
- Surat Al maun
&gt; mostly Kirana lupa depannya. Untuk selanjutnya Kirana sudah lancar.
- Doa keluar rumah
- Doa ketika mendapat musibah
- Doa ketika ada petir
- Doa naik kendaraan
- Doa berlindung dari sifat pelit dan penakut
&gt; Alhamdulilah, sudah lancar semua. Except yang terakhir itu doa baru, jadi masib baca text
Tilawati 5 page 44
&gt; Yeyy🎉 Kirana sudah finish tilawati 5 nya. Alhamdulillah. Bacaannya juga bagus. Goodjob girl👏👏. 
Semoga Allah paring manfaat lancar dan barokah. Aamiin</t>
  </si>
  <si>
    <t>June 20, 2025 7:54 am</t>
  </si>
  <si>
    <t>Bacaan
Annisa 24-25
Alhamdulillah bacaan Irsan cukup bagus
Murojaah :
-Surat Azzalzalah 100
-Surat Al adiyat 98(qolqolahnya kurang tampak) 
-Doa syukur nikmat 100
-Asmaulhusna 1-99   75
-Doa sapu jagad 75
Makna kitabusshola 112
Alhamdulillah Irsan bisa memahami isi hadis dengan baik
Report
Alhamdulillah pengajian berjalan dg lancar tanpa kendala. Mohon maaf ngajinya tidak sampai 1 jam karna sata ada sesuatu yang harus di kerjakan🙏Semoga Alloh paring manfaat dan barokah. Aamiiin🤲
-surat</t>
  </si>
  <si>
    <t>June 20, 2025 8:10 am</t>
  </si>
  <si>
    <t>1. Baca tilawati 5 hal 18
&gt; Alhamdulillah Gabriel bisa membaca dengan cukup baik tapi masih perlu diulang
2. Belajar Tajwid idghom bilagunah (Lam, Ro')
3. Asmaul khusna 1-50 
4. PR
- Membaca Tilawati 5 hal 18
- Menghafalkan surat AlQodr 1-5
Semoga Alloh paring kemudahan, kelancaran, kebarokahan dan ilmu yang bermanfaat,</t>
  </si>
  <si>
    <t>1. Baca tilawati 5 hal 18
&gt; Alhamdulillah Gabriel bisa membaca dengan sangat baik dan lanjut hal 19
2. Hafalan Surat surat pendek
3. PR
- Membaca Tilawati 5 hal 19
- Menghafalkan surat AlQodr 1-5
Semoga Alloh paring kemudahan, kelancaran, kebarokahan dan ilmu yang bermanfaat,</t>
  </si>
  <si>
    <t>June 20, 2025 7:06 am</t>
  </si>
  <si>
    <t>1. Tilawati 5 hal. 20 baris ke 5-akhir
&gt; Tadi sudah janjian sama Chester kalau besok diulangi lagi baris ini, supaya lebih lancar
2. Membaca teks Asmaul Husna 1-99 dan materi doa doa usia 6 tahun
&gt; Alhamdulillah good di baca semua
3. Lanjutan bab mahrom : mahrom by blood dan mahram by marriage 
&gt; Insyaallah akan dilanjutkan lagi di pertemuan berikutnya 
4. Kisah nabi zakaria as yang mengingatkan rajanya yang ingin menikahi anak tirinya / keponakan 
Moga2 Allah paring ilmunya manfaat dan barokah</t>
  </si>
  <si>
    <t>June 20, 2025 8:16 am</t>
  </si>
  <si>
    <t>1. Membaca QS. Al Baqarah 251-253
 &gt; Alhamdulillah panjang pendek dan tajwid sudah bagus, terutama restart di kata yang tepat terlihat sudah ada kemajuan
2. Murojaah: ayat kursi, Al lail, Asy Syams, Al balad, Al alaa, Ath Thoriq dan Al buruj
&gt; murojaah surat hari ini sengaja sama dengan yang kemarin
&gt; Dan Alhamdulillah lebih lancar dari kemarin👍
3. Melanjutkan materi batas-batas mahram : 1. Mahram by blood, 2. Mahram by marriage 
Dan kisah nabi zakaria as yang mati syahid karena mengingatkan rajanya yang mau menikahi anak tiri/keponakan nya
Moga2 Allah paring ilmunya manfaat dan barokah amin</t>
  </si>
  <si>
    <t>June 19, 2025 9:36 pm</t>
  </si>
  <si>
    <t>1. Doa pembuka
• doa mencari ilmu
• doa untuk kedua orang tua
• doa pagi dan sore
• doa kebaikan dunia akhirat
2. Tilawati 1 hal 11
Belum bisa next page karena masih belum bisa fokus dan kurang lancar. Amal solih besok bisa lebih fokus ya.
Report : Cheryl ingin menggambar jadi kami isi sisa waktu dengan menggambar</t>
  </si>
  <si>
    <t>1. Doa pembuka
• doa mencari ilmu
• doa untuk kedua orang tua
• doa pagi dan sore
• doa kebaikan dunia akhirat
2. Tilawati 1 hal 11
Belum bisa next page karena masih belum bisa fokus dan kurang lancar. Amal solih besok bisa lebih fokus ya.
Report : Khadijah ingin menggambar jadi kami isi sisa waktu dengan menggambar</t>
  </si>
  <si>
    <t>June 20, 2025 4:49 pm</t>
  </si>
  <si>
    <t>1. Bacaan : Yunus 52-54
Alhamdulillah bagus bacaannya.
2. Review hapalan 2
Untuk doa tertimpa musibah dan melihat orang terkena musibah Grazia lupa bagian depannya. Dan harus menghapalakan ulang untuk doa Lailatul qadar, pakai baju baru, ketika masuk pasar, ketika menjenguk orangnya yang sakit.
3. Al Quraisy ayat 3
Amal solih lebih diperkuat lagi ya.
4. Pegon
Alhamdulillah grazia sangat antusias untuk menulis pegon dan banyak sekali Pegon baku yang telah dia tulis. 
PR : 
1. Doa Lailatul qadar
2. Doa pakai baju baru
3. Asmaul Husna 1-3
Amal solih menyempatkan waktu untuk menghapalnya ya.
Semoga Allah memberikan kelancaran dan kebarakahan. Aamiin💖</t>
  </si>
  <si>
    <t>Doa pembuka
• doa mencari ilmu
• doa untuk kedua orang tua
• doa pagi dan sore
• doa kebaikan dunia akhirat
1. Bacaan : Ali Imran 81-83
Alhamdulillah bacaannya bagus. Amal solih dipertahankan ya.
2. Murajaah
Alhamdulillah hafiz sangat antusias kami ajak tebak-tebakan surat. Menebak ayat surat, meneruskan ayat, dan menebak ayat sebelumnya. Masyaallah keren banget hafiz.
3. Setoran Al jin 14-24
Alhamdulillah bagus hapalannya. Amal solih untuk diperbaiki lagi ya panjang pendeknya.
4. Do'a berlindung dari sifat munafik
Hari ini baru menuliskan doanya dan memankulkan cara membacanya. Alhamdulillah hafiz bisa mengikutinya dengan baik.
Semoga Allah memberikan ilmu manfaat dan barakah. Aamiin💖</t>
  </si>
  <si>
    <t>1. Doa pembuka
• doa mencari ilmu
• doa untuk kedua orang tua
• doa pagi dan sore
• doa kebaikan dunia akhirat
2. Review surat
• Al-Ma'un
• Annas 
Alhamdulillah bagus, lebih diperlancar lagi ya.
3. Asmaul Husna 1-50
Alhamdulillah bisa diikuti dengan baik. Amal solih selalu dibaca ya agar lebih lancar.
NB : jangan lupa untuk Menderes tilawati nya ya.
Semoga Allah memberikan ilmu manfaat dan barakah. Aamiin💖</t>
  </si>
  <si>
    <t>June 20, 2025 7:21 pm</t>
  </si>
  <si>
    <t>June 20, 2025 7:24 pm</t>
  </si>
  <si>
    <t>Hafalan;
Doa masuk rumah
Doa mau tidur
Doa bangun tidur
Doa minta ilmu yang bermanfaat
Doa minta ilham yang baik
Alhamdulillah good, tapi almost all khadijah maunya repeat after mba nedhaaa. 
And sorry for today, tiba-tiba sinyalnya hilang, padahal khadijah semangat mau baca tilawati eh malah koneksinya putus-putus dikarenakan hujan ⛈️
Semoga Allah memberikan manfaat dan barokah✨</t>
  </si>
  <si>
    <t>June 20, 2025 7:28 pm</t>
  </si>
  <si>
    <t>Hafalan ;
Doa masuk rumah 
Asmaul husna 1-25
Khadijah wanna repeat after mba nedha. 
Review surat;
Al-ikhlas
Al-falaq
An-nas
Sebenernya khadijah sudah hafal but she ask to repeat after me, karena kurang fokus ngajinya today. Khadijah sambil mainin mainannya yg harus dilepas pasang. 
But alhamdulillah ibu mau bantu semakin khadijah buat baca tilawati dirumah. 
Amal sholih lebih disemangatin dan fokus lagi ya khadijah, we can play tapi after ngajinya done. 
Semoga Allah memberikan kesemangatan ilmu yang bermanfaat serta barokah 💖</t>
  </si>
  <si>
    <t>1. Doa pembuka
2. Tilawati 1 hal 11
Alhamdulillah baik. Amal solih ditingkatkan ya semangat membacanya.
3. Mengenal apa itu mahram
Belum terselesaikan karena tiba-tiba jaringannya putus.
Semoga Allah memberikan ilmu manfaat dan barakah 💖</t>
  </si>
  <si>
    <t>June 20, 2025 9:01 pm</t>
  </si>
  <si>
    <t>Tilawati 2 halaman 43-44.
&gt; alhamdulilah, Afiqa udah lancar, udah fokus dan teliti juga. Next meeting udah ke tilawati 3. Yeyy!. Semoga di tilawati 3 bisa terus lebih baik. Amiin.
PR: Sebelum menderes tilawati 3, Amalsholih baca lagi page Tilawati 2.
Murojaah Surat
- Al Kafirun
- Al Kautsar
&gt; untuk al kautsar sudah lumayan lancar, tinggal ayat 3 yg masih belum hafal. 
Amalsholih dibaca lagi yaa.
Penjelasan Bab Mahram 
&gt; pakai penjelasan yg simple, insyaallah Afiqa sudah paham. Ditambah dengan penjelasan dari Bu Nia, jadi memperkuat penjelasan bab mahram ini.
Semoga Allah paring manfaat dan barokah. Aamiin</t>
  </si>
  <si>
    <t>June 20, 2025 9:27 pm</t>
  </si>
  <si>
    <t>Tilawati 6 page 41 (last page)
&gt; Alhamdulillah, udah bagus bacaannya Dinda. Mulai dari panjang pendek,dengung"nya, jelasnya sudah pas semua. Insyaallah besok kita lanjut ke al quran yaa
Review Tajwid nun sukun/ tanwin
&gt; mencari hukum bacaan Nun sukun di tilawati halaman 41. Tapi Dinda masih belum bisa menemukan jawabannya, jadi masih diberi tau dan baca text. 
Alhamdulillah,  hari ini Dinda sangat ceria,fun ngajinya. Semoga Allah paring manfaat dan barokah. Aamiin</t>
  </si>
  <si>
    <t>June 21, 2025 7:17 am</t>
  </si>
  <si>
    <t>1. Membaca Tilawati 5 hal. 20 baris 3 dari bawah Sampai akhir
&gt; Alhamdulillah sudah bagus bacaannya sehingga boleh lanjut ke halaman berikutnya 
2. Membaca teks Asmaul Husna 1-99 dan materi doa2 usia 7 tahun
&gt; Alhamdulillah good di baca semua
3. Review Al Fiil ayat 1
&gt; Amal Soleh di hafalin lagi di rumah ya
4. Lanjutan materi batas-batas mahrom : 3. Mahrom dari susuan serta cerita nabi Muhammad dan ibu susuannya yaitu ibu Halimah
&gt; Alhamdulillah saat quiz chester menjawab dengan baik, hanya 1 pertanyaan yang tidak bisa di jawab
Moga2 Allah paring ilmunya manfaat dan barokah amin</t>
  </si>
  <si>
    <t>June 21, 2025 11:30 am</t>
  </si>
  <si>
    <t>1. Baca tilawati 5 hal 19
&gt; Alhamdulillah Gabriel bisa membaca dengan sangat baik dan lanjut ke hal 20
2. Idghom bigunah dan idghom bilagunah
3. PR
- Membaca Tilawati 5 hal 20
- Menghafalkan surat AlQodr 1-5
Semoga Alloh paring kemudahan, kelancaran, kebarokahan dan ilmu yang bermanfaat.</t>
  </si>
  <si>
    <t>June 21, 2025 1:29 pm</t>
  </si>
  <si>
    <t>1. Doa pembukaan
2. Bacaan : Ali Imran 84-86
Alhamdulillah lancar dan bisa mengikuti dengan baik
3. Murajaah : Al-mulk
Alhamdulillah masih dihapal dengan baik
4. Setoran : Al jin 1-24
Amal solih selalu memperhatikan panjang pendeknya ya. Selebihnya sudah baik
5. Doa berlindung dari sifat munafik
Alhamdulillah sudah hapal. Dan kami menjelaskan tentang keutamaannya membaca doa tersebut : 
• terhindar dari sifat munafik
• mengikuti sunah nabi
• membersihkan hati
Amal solih doanya selalu dipraktekkan ya agar mendapat manfaatnya dan tidak lupa lagi. Semoga Allah memberikan ilmu manfaat dan barakah. Aamiin 💖</t>
  </si>
  <si>
    <t>June 21, 2025 8:26 pm</t>
  </si>
  <si>
    <t>1. Bacaan : Yunus 55-60
Alhamdulillah bagus, amal solih lebih diperhatikan tanda bacanya dan panjang pendeknya ya.
2. Hapalan : Al Quraisy 4
Alhamdulillah bisa menghapalkan sampai "..min juu"
Dan lancar ketika membaca dari ayat 1-3
3. Asmaul Husna 1-75
Amal solih lebih dihapalkan dengan baik lagi ya.
4. Pemahaman Quran Hadis Jamaah
Insyaallah akan dilanjutkan di next schedule.
Semoga Allah memberikan ilmu manfaat dan barakah. Aamiin💖</t>
  </si>
  <si>
    <t>June 21, 2025 9:24 pm</t>
  </si>
  <si>
    <t>Bacaan Surat Al Baqoroh ayat 1-5
&gt; alhamdulilah,hari ini Dinda sudah mulai baca al quran, bacaannya juga sudah bagus. Panjang pendeknya mulai teratur. Untuk mad jaiz dan mad wajibnya juga lebih baik.
Hafalan Doa 
- Doa masuk pasar
- Doa memakai pakaian
- Doa berbuka puasa
&gt;Doa masuk pasar dan berbuka puasa masih belum hafal
Baca Asmaul Husna 1-80
&gt; karena Dinda tidak mau menghafal, jadi membaca dulu
Makna K. Sholah 4-5
&gt; Melanjutkan makna sebelumnya.
Semoga ngaji hari ini bisa bermanfaat dan barokah. Aamiiin</t>
  </si>
  <si>
    <t>Tilawati 6 page 1
&gt; isinya surat pendek. Al ikhlas, alfalaq, an nas. Alhamdulillah, kirana bagus bacaannya, terlebih lagi sudah hafal,jadi bacaan kali ini lebih ke memperbaiki tajwidnya
Hafalan 3
- Asmaul Husna 1-80
- Doa menjenguk orang sakit
- Doa pagi dan sore
- Doa masuk pasar
- Doa berbuka puasa
- Doa berlindung dari syirik
&gt; mostly kirana masih baca
- Surat al qoriah
- At takatsur
- Al humazah 
- Al fiil
- Al quraisy
&gt; Alhamdulillah,sudah lancar hafalan suratnya.
Pegon
&gt; hari ini Kirana belajar menulis sesuai aturan menulis. Misal, ada huruf yang harusnya menggantung, atau diatas garis. Alhamdulillah, Kirana bisa mengikuti. Dan juga menulis pegon 2 kata saja.
Semoga ngaji hari ini bisa bermanfaat dan barokah untuk kedepannya. Aamiin</t>
  </si>
  <si>
    <t>June 22, 2025 7:55 pm</t>
  </si>
  <si>
    <t>Bacaan Surat Al Baqoroh ayat 6-8
&gt; Alhamdulillah,bacaannya lebih bagus, dibagian idgham bighunnah sudah baik.
Murajaah Surat
- Al Lahab
- Al Kafirun
- Al Falaq
- An Nashr
&gt; Dinda masih lupa awalannya. Tapi,untuk al kafirun masih lupa
Menulis Dalil Mengamal 2
- Walikullindarojatummimma 'amilu wama robbuka bighofilin 'amma ya'malun
&gt; Setelah menulis Dinda menghafalkan sedikit dengan cara dibaca sampai 3 kali. 
Alhamdulillah,ngaji hari ini lancar, meskipun vibesnya agak kaku, mungkin karena Dinda lagi ga mood. Tapi Dinda sudah menyelesaikan materi hari ini. Nice! Semoga bermanfaat dan barokah.Aamiin</t>
  </si>
  <si>
    <t>June 22, 2025 7:56 pm</t>
  </si>
  <si>
    <t>1. Bacaan : Yunus 61-72
Alhamdulillah bagus bacaannya. Amal solih lebih diperhatikan lagi ya tanda bacanya dan utamanya untuk kalimat Allah.
2. Doa-doa hapalan 2
• doa ketika tertimpa musibah
• doa ketika melihat orang terkena musibah
• doa ketika ada petir
• doa ketika ada angin kencang
• doa berlindung dari siksa qubur
• doa masuk dan keluar masjid
• doa lailatul qadar
• asmaul husna
Alhamdulillah bagus. Amal solih dihapalkan untuk bagian doa memakai pakain barunya ya.
Report : grazia mengajak discuss about keutamaan Alquran and the intention karena Allah
Alhamdulillah bisa kami sampaikan dengan baik dan diterima dengan baik.
NB : jangan lupa untuk mempelajari tajwid chart yang sudah kami kirimkan ya.
Semoga Allah memberikan ilmu manfaat dan barakah. Aamiin💖</t>
  </si>
  <si>
    <t>June 23, 2025 7:37 am</t>
  </si>
  <si>
    <t>1. Opening nasehat, remind ourselves that Allah sees, Allah listens, and bless us always. 
Harus banyak2 syukur dengan ucapan dan perbuatan, karena hidup kita aman, keluarga masih komplit, akses kita utk dpt internet &amp; air bersih sangat gampang, &amp; Allah still guide us to be a Muslim, Alhamdulillah.
2. Doa by Qalesya (seek knowledge etc)
3. Baca Tilawati 3 pg 32-33, Alhamdulillah lancar, semua huruf rata2 Qalesya bisa baca nya. Tinggal atur nafas nya aja. 
4. Hafalan:
A. Doa raja istighfar 70 (msh ada yg lupa2)
B. Annas 
C. Al Falaq 
D. Al ikhlas 
E. Al Lahab (masih di baca)
5. Doa after reading Qur'an by Erma (Minggu inshaAllah doa ini di manqulin)
NB: Alhamdulillah semua lancar, dia lebih suka baca kata nya, hehe.
Next inshaAllah kita ngaji di hari Rabu ya Tante.</t>
  </si>
  <si>
    <t>June 23, 2025 10:53 pm</t>
  </si>
  <si>
    <t>1. Bacaan : Yunus 73-80
Alhamdulillah baik bisa tetap menjaga napasnya, amal solih koreksinya untuk memperhatikan tanda bacanya ya.
2. Al Maun dan Al-quraisy 
Amal solih untuk lebih banyak dideres ya supaya lebih lancar, untuk hapalnya masih 80 persen
3. Doa hapalan 1
Lebih dihapalkan untuk doa memakai pakaian bajunya. Dan Asmaul husnanya need more practice.
4. Review surat 1
Untuk Al falaqnya bisa lebih banyak dibaca ya. Dan Al asr nya dihapalkan ulang.
5. Pegon
Menulis nama-nama nabi yang Grazia tahu. Alhamdulillah berjalan dengan baik.
Report : setelah menulis pegon Grazia menceritakan tentang ceritanya nabi ibrahim yang Grazia pahami dengan baik. She did great on it.
Semoga Allah memberikan ilmu manfaat dan barakah, Aamiin💖</t>
  </si>
  <si>
    <t>June 23, 2025 11:08 pm</t>
  </si>
  <si>
    <t>1. Doa pembukaan
Alhamdulillah untuk doa berlindung dari syirik sudah dihapal dengan baik.
2. Bacaan : Ali imran 87-90
Alhamdulillah bacaannya baik.
3. Murajaah 
Tebak-tebakan ayat di surat Al insyiqoq 
4. Setoran : Al jin 1-26
Alhamdulillah peningkatan yang baik.
5. Pegon
Menulis 10 nama nama nabi dalam Pegon. Alhamdulillah berjalan dengan baik
PR : jangan lupa menghapalkan Asmaul husnanya 41-45 ya
Semoga Allah memberikan ilmu manfaat dan barakah. Aamiin💖</t>
  </si>
  <si>
    <t>June 24, 2025 7:43 am</t>
  </si>
  <si>
    <t>1. Baca tilawati 5 hal 20
&gt; Alhamdulillah Gabriel bisa membaca dengan cukup baik tapi masih perlu diulang.
2. Hafalan Surat Al Qodr dan surat surat pendek
3. PR
- Membaca Tilawati 5 hal 20
- Menghafalkan surat AlQodr 1-5
Semoga Alloh paring kemudahan, kelancaran, manfaat dan barokah.</t>
  </si>
  <si>
    <t>June 24, 2025 4:34 pm</t>
  </si>
  <si>
    <t>*Berdo'a Before Ngaji*
*BACAAN*
Q.S Al-Baqarah ayt. 254-257
&gt; Alkhamdulillah lancar, tp ada beberapa kalimat yg mb nadeen berhentinya tidak sesuai dg bacaannya
*HAFALAN*
D. ketika masuk pasar 100
D. berlindung dari syirik 95 (lupa awal2annya, perlu di deres lagi)
D. berlindung dari siksa kubur 95 (lupa awal2annya, perlu di deres lagi)
D. Sujud Al Quran 100
D. Agar Bisa Bersyukur 100
D. berlindung dari sifat munafik 95 (lupa awal2annya, perlu di deres lagi)
D. berlindung dari sifat pelit dan penakut 95 (lupa awal2annya, perlu di deres lagi)
Asmaul husna 1-99 
Ayat kursi 100
*KEILMUAN*
- Belajar Pegon Baku / Asli
&gt; hari ini belajar penulisan kalimat Aurot, Ikhlas, Ilmu, Islam dalam pegon, and mb nadeen did it well
- Tadi membahas tetang orang2 munafik, dan ciri2nya, mbak nadeeen very creative, bertanya tentang bagaimana cara mereka membuktikan bahwa mereka adalah orang islam jika dikalangan orang muslim..
dan keren banget tadi mb nadeen meninjukkan skillnya dalam split.. dan pertahankan menderes Al-Qur'annya everyday selama summer break yaaa...
semoga mb nadeen menjado anak yg sholihah, membanggakan orang tua.. Amiin..</t>
  </si>
  <si>
    <t>June 24, 2025 6:17 pm</t>
  </si>
  <si>
    <t>Bacaan QS. Al-baqarah : 186-187
Alhamdulillah always improve, tetap ditingkatkan lagi nggih!! 
Makna k. Adab hal 21-23
Alhamdulillah good, Fitri bisa mengikuti dengan baik. Hadist masih berisikan pengertian tentang birrul walidain (berbuat baik terhadap kedua orang tua) 
Hafalan:
Qs. Al-baqarah : 1-5 ✅
Qs. Al-baqarah : 255-257 80% (amal sholih dideres lagi) 
Doa ketika ada angin kencang ✅
Qs. Al-zalzalah✅
Alhamdulillah good, jangan lupa hafalannya tetang sering di murojaah. 
Tajwid;
Gunnah, alhamdulillah Fitri sudah tau praktek membacanya, hanya ketika membaca kadang masih kelupaan. 
Ikhfa, amal sholih dideres lagi pengertiannya. 
Qolqolah, dideres lagi nggih materi qolqolahnya. 
Semoga Allah memberikan ilmu yang bermanfaat serta barokah❤‍🔥</t>
  </si>
  <si>
    <t>June 24, 2025 6:27 pm</t>
  </si>
  <si>
    <t>Tilawati 3 page 1 dan 2
&gt; Afiqa masih bingung sama bacaan lam sukun dan alif lam sukun. Jadi besok Afiqa masih baca this page. Amalsholih dideres lagi yaa 
Murajaah Doa
- Pagi dan sore
- Doa keluar dan masuk rumah
- Doa berpakaian 
- Doa mencari ilmu yang bermanfaat
- Doa minta ilham yang baik
- Doa untuk kedua orang tua
- Doa kebaikan dunia dan akhirat
- Doa sebelum dan bangun tidur
- Doa sebelum dan sesudah makan
- Doa masuk dan keluar kamar mandi
&gt; Alhamdulillah, mostly Afiqa udah lancar. Tapi Afiqa masih bingung untuk doa yang awalannya alhamdulillahilladzi. Untuk doa minta ilham dan mencari ilmu masih belum hafal. Juga doa keluar rumah,biasanya lancar, kenapa ya,kok lupa?
Asmaul Husna 1-45
&gt; Wahhh, Masyaallah, Afiqa udah lancar.Nice! Amalsholih tetep dideres yaa, kalau bisa nambah 5 lagi:)
Menulis huruf hijaiyah bersambung.
&gt; Seharusnya hari ini Afiqa menulis dengan cara menebali, tapi karena ada sedikit kesalahan, untuk menebali rumus huruf bersambung tidak jadi. Jadi dilanjutkan dengan menebali contoh huruf bersambung. 
Amalsholih Afiqa menulis rumus huruf hijaiyah bersambung yaa, mulai alif sampai kho'
Alhamdulillah, Afiqa mengaji dengan sangat tertib. Bagus sekali. Semoga Allah paring manfaat dan barokah. Aamiin</t>
  </si>
  <si>
    <t>June 25, 2025 8:16 am</t>
  </si>
  <si>
    <t>1. Baca tilawati 5 hal 20
&gt; Alhamdulillah Gabriel bisa membaca dengan sangat baik dan lanjut ke hal 21
2. Munaqosah doa doa harian
3. PR
- Membaca Tilawati 5 hal 21
- Mempraktekan doa doa harian
Semoga Alloh paring kemudahan, kelancaran, manfaat dan barokah.</t>
  </si>
  <si>
    <t>June 25, 2025 9:33 am</t>
  </si>
  <si>
    <t>Bacaan
Surat Al Baqarah ayat 25-26
Alhamdulillah bacaannya sudah cukup bagus
Murojaah doa dan surat pendek
-Doa syukur nikmat 75
-Doa sapu jagad 75
-Asmaulhusna 75
-surat Al maun 98
-Surat al quraisy 98
-Surat Al fiiil  95
-Surat Alhumazah 90
Makna kitabu ahkam halaman2-3
Alhamdulillah Abi bisa memahami isi hadis dengan baik
Belajar tajwid mad iwadz
Report
Alhamdulillah pengajian berjalan dengan baik, tanpa kendala. Semoga Alloh paring manfaat dan barokah. Aamiiin🤲</t>
  </si>
  <si>
    <t>June 26, 2025 5:33 am</t>
  </si>
  <si>
    <t>Bacaan QS al-baqarah :191-194
Alhamdulillah good, terus ditingkatkan lagii. 
Hafalan;
Doa mohon kesehatan
Qs. Al-adiyat
Alhamdulillah sudah hafal lancar, tinggal dikoreksi lagi panjang pendeknya. 
Menulis dalil 6 Thobi'at luhur poin (5&amp;6) 
Alhamdulillah good, jangan lupa dilafalkan yaa dalil amanat &amp; mujhid muzhid. 
Semoga Allah memberikan ilmu yang manfaat serta barokah ❤‍🔥</t>
  </si>
  <si>
    <t>June 26, 2025 6:32 am</t>
  </si>
  <si>
    <t>Tilawati 3 page 1 dan 2
&gt; Alhamdulillah, Afiqa sudah lancar. Udah ngga bingung kalo baca lam alif. Goodgirl!. Next meeting baca next page yaa.
Amalsholih nderes halaman 3 dan 4
Murajaah Surat
- Al Fatihah
- Al Ikhlas
- Al Falaq
- An Nas
- Al Lahab
- An Nashr
- Al Kafirun
- Al Kautsar 
&gt; Wahh, masyaallah Afiqa sudah lancar hafalannya. Amalsholih lebih sering dideres yaa. Al Kautsarnya masih ada beberapa yang lupa. 
Alhamdulillah, ngaji hari ini lancar. Afiqa sangat bersemangat ngajinya. Semoga Allah jadikan Afiqa anak yang rajin, berbakti pada ortu, jadi anak yang sholihah yang barokah. Semoga Allah paring manfaat, lancar, dan barokah. Aamiin</t>
  </si>
  <si>
    <t>June 24, 2025 8:28 pm</t>
  </si>
  <si>
    <t>1. Bacaan : Yunus 81-100
Amal solih lebih memperhatikan tanda bacanya ya, selebihnya alhamdulillah keren.
2. Materi tajwid (hukum nun sukun)
• iqlab
• idhar
Amal solih untuk lebih dipahami ya
NB : jangan lupa untuk menderes doa dan surat hapalannya ya5
Semoga Allah memberikan ilmu manfaat dan barakah. Amiin💖</t>
  </si>
  <si>
    <t>June 26, 2025 7:15 am</t>
  </si>
  <si>
    <t>Bacaan
Annisa ayat 27-30
Alhamdulillah bacaan  sudah cukup bagus, tinggal banyakin nderesnya
Tebak2an tajwid
Alhamdulillah Irsan juga sdh cukup menguasai tajwidnya tinggal memperdalam lagi tajwid yg selain hk. Nun sukun dan mim sukun
Makna 
Kitabusshola 112-113
Alhamdulillah Irsan bisa memahami isi hadis dengan sangat baik
Report
Alhamdulillah pengajian berjalan dengan lancar, Irsan juga bisa fokus, semoga Alloh paring Irsan menjadi anak yg sholih, alim, fakih, berakhlakul karimah juga mandiri, sukses dunia akhiratnya. Aamiiin🤲</t>
  </si>
  <si>
    <t>June 26, 2025 7:39 am</t>
  </si>
  <si>
    <t>1. Opening, remember to always syukur to Allah. We're still healthy, safe, complete and guided by Allah. Alhamdulillah 
2. Doa before ngaji by Qalesya 
3. Read Tilawati 3 pg 34-36, Alhamdulillah 3 halaman lancar.
4. Manqul Kitabussholah halaman 2, bab pertamana ttg firman Allah utk sholat (2 baris awal), available in Qur'an surat Al Baqoroh: 43, inshaAllah she understand that.
5. Hafalan
Al Kautsar: 80
Al Falaq 
Doa king of istighfar (Alhamdulillah hafal) 80
6. Doa after read Qur'an by Erma
NB: Alhamdulillah ngaji nya lancar. Semoga semangat trs ngaji nya. 
inshaAllah kita ngaji lagi Senin ya Tante.</t>
  </si>
  <si>
    <t>June 26, 2025 7:51 am</t>
  </si>
  <si>
    <t>Bacaan(-) haid
Hafalan doa-doa;
Doa sujud Alquran✅
Doa ketika ada petir✅
Doa pengayoman✅
Doa sapu jagad ✅
Alhamdulillah good lancar hafalannya, jangan lupa tetap sering untuk di murojaah ya. 
Surat (al-zalzalah) 
Alhamdulillah sudah hafal, tinggal dilancarkan lagi dan perlu memperhatikan panjang pendek, makhroj dan tanda bacanya. 
Menulis dalil 6 Thobi'at luhur (5&amp;6) 
Jangan lupa setelah ditulis amal sholinya untuk dihafalkan nggih. 
Semoga Allah memberikan ilmu yang bermanfaat serta barokah💖</t>
  </si>
  <si>
    <t>June 26, 2025 8:10 am</t>
  </si>
  <si>
    <t>1. Membaca QS. Al Baqarah 258-260
&gt; Tadi sempet nyeritain ayat 260 tentang nabi Ibrahim yang minta ditunjukkan ke pa sesuatu yang mati bisa hidup lagi, 
&gt; Alhamdulillah Nadeen bisa menceritakan nya kembali
2. Murojaah 
- Asmaul Husna 1-99
- Ayat Kursi
- Asy Syams
- Al lail
- Adh Dhuha
- Asy Syrah
- At Tin
- Al Alaa
3. Melanjutkan batas batas mahrom :
- mahrom by breastfeeding dan mahrom by marriage through breastfeeding
- contoh dari nabi Muhammad dan ibu susuannya ibu halimah
- apa yang tidak boleh dilakukan kepada yang bukan mahrom
Moga2 Allah paring ilmunya manfaat dan barokah amin</t>
  </si>
  <si>
    <t>June 26, 2025 11:16 am</t>
  </si>
  <si>
    <t>*BACAAN*
Tidak ada (HAID)
*HAFALAN*
Do'a ASAD
1. Do'a Mohon kesehatan
2. Q.S Al-'Adiyat
*KEILMUAN*
- Tatakrama kedatangan tamu
- Makna Q.S An-Nuh 1-4
(penjelasan cerita saat zaman nabi Nuh)</t>
  </si>
  <si>
    <t>June 26, 2025 1:54 pm</t>
  </si>
  <si>
    <t>*Berdo'a Sebelum Ngaji*
Do'a Minta Ilham yg baik
Do'a Minta Ilmu yg Bermanfaat 1&amp;2
Do'a Nabi Musa
*HAFALAN*
Doa dan dzikir setelah sholat
Doa ketetapan iman
Doa minta ilmu yang manfaat
Doa minta ilham yang baik
Doa masuk rumah
Doa keluar rumah
Doa pagi dan sore
Doa masuk dan keluar masjid
Doa memakai pakaian
Doa ketika berbuka puasa
Asmaul Husna
Q.S Al-Zalzalah
*BACAAN*
Q.S An-nisa 126-127
&gt; Dari kemarin mas rambo setiap ada huruf Qo' rata2 dibaca jim
*KEILMUAN*
- mention 5 bab, 4 tali keimanan, 6 tobiat Luhur
- menulis potongan ayat dr al-qur'an
Semoga Allah paring barokah.. Amiin..</t>
  </si>
  <si>
    <t>June 26, 2025 2:06 pm</t>
  </si>
  <si>
    <t>*BACAAN*
Q.S An-Nisa ayt.117-121
*HAFALAN*
Doa Minta Kesabaran
Doa Setelah Adzan
Do'a Ketika Bersin
Doa Ketika Minum Susu
Asmaul Husna
Doa Ketika ada angin Kencang
Q.S Al- Humazah
Surat Al-Zalzalah
Surat Al-Qurosy
*KEILMUAN*
- Tajwid (Idghom Bighunnah)
mencari 3 contoh dr Al-Qur'an dan mas rambo bisa mencari contoh2 nya
Semoga Allah paring kepintaran untuk mas rambo.. Amiin..</t>
  </si>
  <si>
    <t>June 26, 2025 7:22 pm</t>
  </si>
  <si>
    <t>*BACAAN*
Q.S An-Nisa ayt.122-125
*HAFALAN*
Doa Ketika Menjenguk Orang Sakit
Asmaul Husna
Doa Ketika ada angin Kencang
Surat Al-'Adiyat
Surat Al-Kautsar
Surat Al-Maun
Surat Al-Quroisy
Surat Al-Fiil
Surat Al-Humazah
Surat Al-Ashr
*KEILMUAN*
- Melanjutkan Menulis Tata Krama Ketika Bertamu (Poin 11-18)
Besok Melanjutkan Nulis Tata Krama ketika Menerima Tamu dg mbak nedha yaaa
Semoga Allah paring Kebarokahan untuk mas rambo.. Amiin..</t>
  </si>
  <si>
    <t>June 26, 2025 7:42 pm</t>
  </si>
  <si>
    <t>1. Doa pembuka
• untuk kedua orang tua
• mencari ilmu
• pagi dan sore
2. Tilawati 1 : 12
Amal solih lebih fokus ya dan bedakan antara Alif dan sa
3. Surat-surat 
• An nas
• Al falaq
• Al ikhlas
Amal solih Menderes surat-suratnya ya
Semoga Allah memberikan ilmu manfaat dan barakah. Aamiin💖</t>
  </si>
  <si>
    <t>June 26, 2025 7:36 pm</t>
  </si>
  <si>
    <t>Tilawati 3 halaman 42
&gt; Bacaan Abell hari ini sudah bagus. Alhamdulillah. Bisa koreksi bacaannya sendiri. Tadi bisa koreksi panjang pendeknya sendiri. Nice girl!
Murajaah Doa
- Doa masuk kamar mandi
- Doa berpakaian
- Doa masuk rumah
- Doa masuk kamar mandi
- Doa untuk kedua orang tua
- Doa minta ilham yang baik
- Doa pagi dan sore
&gt; doa masuk rumah masih kebolak-balik. Kalau doa berpakaian masih kurang di tengah"nya. Ada beberapa yang lupa.
- Hafalan doa tasyahud akhir. 
&gt; Abell masih banyak yang bingung dari awal. Terutama di bagian sholawat. Masih kebalik"
Asmaul Husna 1-40
&gt; Alhamdulillah, sudah lebih baik dari sebelumnya. Mulai 31-40 lebih lancar. 
Semoga ngaji hari ini Allah paring kelancaran dan kebarokahan. Aamiin</t>
  </si>
  <si>
    <t>June 26, 2025 9:03 pm</t>
  </si>
  <si>
    <t>A. Bacaan Surat Yasin ayat 28-54
• Amalsholeh untuk memperbanyak menderes in order you can improve the bacaan
B. Makna K. Adab page 43-45
• Membahas tentang grateful. Dehan bisa menyampaikan ulang salah satu hadist yang tadi dipelajari.
C. Di akhir ngaji Dehan baca Doa pengayoman</t>
  </si>
  <si>
    <t>June 27, 2025 7:15 am</t>
  </si>
  <si>
    <t>1. Baca tilawati 5 hal 21
&gt; Alhamdulillah Gabriel bisa membaca dengan cukub baik tapi masih perlu diulangi 
2. enulis Arabic word
3. PR
- Membaca Tilawati 5 hal 21
- Mempraktekan doa doa harian
Semoga Alloh paring kemudahan, kelancaran, manfaat dan barokah.</t>
  </si>
  <si>
    <t>June 27, 2025 7:55 am</t>
  </si>
  <si>
    <t>Bacaan
Annisa 31-33
👉Alhamdulillah bacaannya cukup lancar, bagus
Murojaah doa2
-Doa sapu jagad 85
-Doa syukur nikmat 100
-asmaulhusna 80
👉3 doa ini sebenernya target hafalan  selama bulan
 juni tapi Irsannya belum semuanya hafal, jadi InsyaAllah  saya masukkan lagi di teaching plan bulan Juli.Mohon kerjasamanya ya Irsan😊
Makna kitabusshola 113
Baru dapat 1 baris, tapi gpp. Saya mengapresiasi Irsan sudah  mau melonggarkan waktu untuk ngaji. Amal sholih next ngaji di usahakan on time ya Irsan, biar tidak kekurangan waktu😅
Report:
Alhamdulillah Pengajian bisa berjalan dengan lancar, semoga Alloh paring manfaat dan barokah</t>
  </si>
  <si>
    <t>June 27, 2025 6:09 pm</t>
  </si>
  <si>
    <t>Bacaan tilawati 2 hal. 29
Alhamdulillah bisa mengikuti dengan baik. Amal sholehnya dideres nggih. 
Doa-doa;
Doa minta ilmu yang bermanfaat
Doa minta ilham yang baik
Doa kebaikan dunia dan akhirat
Doa untuk kedua orang tua
Alhamdulillah sudah lancar hafalannya
Hafalan surat (al-kafirun) 
Sudah lumayan hafal (70%), Amal sholehnya untuk sering di murojaah nggih ketika diluar jam pengajian. 
Semoga Allah memberikan ilmu yang bermanfaat serta barokah✨</t>
  </si>
  <si>
    <t>June 27, 2025 6:17 pm</t>
  </si>
  <si>
    <t>Bacaan tilawati 2 hal. 29
Ternyata mas khayri masih binggung dengan beberapa huruf seperti 'lam' lalu digandengkan dengan 'ya' ( لى) dan juga ketika posisi 'lam' itu ada di tengah beberapa kali mas khayri membacanya 'A'. Insyaallah dengan seringnya diberikan penjelasan semoga bisa membantu mengatasi binggungnya mas khayri. 
Doa-doa;
Doa untuk kedua orang tua
Doa kebaikan dunia dan akhirat
Doa masuk &amp; keluar WC
Alhamdulillah good, sudah bagus untuk hafalan hari ini. Amal sholehnya doa tersebut juga dipraktikkan di kehidupan sehari-hari nggih. 
Asmaul husna 1-30
Sudah hafal (75%) Amal sholehnya supaya juga Menderes ketika diluar jam pengajian. 
4 tali keimanan
Alhamdulillah mas khayri lancar tepuknya, tidak tertukar dengan 5bab.
Semoga Allah memberikan ilmu yang bermanfaat serta barokah ✨</t>
  </si>
  <si>
    <t>June 27, 2025 6:23 pm</t>
  </si>
  <si>
    <t>Bacaan tilawati 2 hal. 30
Alhamdulillah bisa mengikuti dengan baik, tapi perlu diingat lagi untuk panjangnya yaa jangan sampai lupa. Amal sholehnya supaya dideres lagii. 
Surat-surat;
Al-fatihah ✅
An-nas✅
Al-falaq✅
Al-lahab(88%) 
Al-kafirun (75%) 
Alhamdulillah good, untuk surat yang masih kurang lancar Amal sholeh supaya sering di murojaah nggih. 
Doa-doa (pembukaan) 
Doa pagi dan sore
Doa minta ilmu yang bermanfaat
Doa kebaikan dunia dan akhirat
Alhamdulillah sudah lancar hafalannya, good! Jangan lupa untuk dipraktikkan sehari-hari yaa. 
Tata krama ketika bertamu. 
Alhamdulillah mas khayri ketika review dan ditanyain ulang, bisa menjawab dengan baik. 
Menulis (huruf hijaiyah) 
Today mba menuliskan beberapa kata bahasa Indonesia dalam bentuk hijaiyah, alhamdulillah mas khayri bisa mengikuti tulisannya. 
Semoga Allah memberikan ilmu yang bermanfaat serta barokah ✨</t>
  </si>
  <si>
    <t>June 27, 2025 6:52 pm</t>
  </si>
  <si>
    <t>- Baca Tilawati 3 page 4 dan 5
&gt; page 4 sudah bagus,tapi masih ada beberapa yang belum teliti harokatnya. amalsholih dideres lagi yaa. Besok bisa lanjut ke halaman 5 dan 6.
- Murajaah Asmaul Husna 1-45
&gt; Alhamdulillah, Afiqa sudah bagus hafalannya. Tapi di nomor 33 dan 34 masih lupa. Untuk selanjutnya sampai nomor 45, alhamdulilah lancar.
- Menulis Materi Ihsan
Ihsan means doing your best and being kind, even when no one is watching.
It is about doing good things because you know Allah is always watching you.
- Doa-doa
Doa Mencari ilmu 1
Doa Untuk kedua orang tua
Doa bangun tidur
Doa keluar rumah
Doa pagi dan sore
&gt; Doa bangun tidur amalsholih dipraktekkan,yaa. 
PR: 
- Membaca Tilawati halaman 4-6
- Menderes asmaul husna 1-45
Semoga Allah paring manfaat dan barokah. Aamiiin</t>
  </si>
  <si>
    <t>Bacaan Surat Al Baqoroh ayat 9-12
&gt; karena masih permulaan baca, Dinda masih membaca sedikit-sedikit. Bacaannya lumayan bagus, panjang pendek dan makhrajnya juga bagus. Cuma ada beberapa kata yg Dinda bingung bagaimana pengucapannya. Apalagi saat waqof.
Baca Asmaul Husna 1-85
&gt; Dinda agak lupa di awal" baca, akhirnya membaca saja.
Murojaah Surat 
Al Lahab
An nashr
Al Maun
Al Quraisy
&gt; hafalan barunya surat Al Quraisy, jadi Dinda masih repeat. Kalau Al Maun, Dinda belum mau menghafal, bahkan saat repeat tidak sungguh" bacanya.
Alhamdulillah, pengajian hari ini berjalan kondusif. Dinda juga semangat, meskipun saat baca terkadang agak nggrundel kalau dikoreksi, tapi tetap mau melanjutkan. Semoga Allah paring lancar dan barokah. Aamiin</t>
  </si>
  <si>
    <t>June 27, 2025 5:25 pm</t>
  </si>
  <si>
    <t>*Berdo'a before ngaji*
*BACAAN*
Tilawati 2 Hal 30
( untuk hurufnya sudah lancar semua, tinggal panjangnya saja yg tinggal melancarkan, misal ada huruf alif / alif kecilnya, itu dibaca panjang )
*HAFALAN*
S. Al-Fatehah
S. Al-Lahab
Asmaul husna 1-30 ( perlu memperbanya menderes ini biar gk hilang hafalan asmaul husnanya )
Ngajinya mas khairy good hari ini, maaf mb rika gk bisa lama2 karena sedang batuk dan pilek
semoga mas khairy menjadi anak yg cerdas.. Amiin..</t>
  </si>
  <si>
    <t>June 28, 2025 5:11 am</t>
  </si>
  <si>
    <t>Bacaan tilawati 2 hal. 16 
Alhamdulillah today khadijah mau membaca, sudah bisa namun masih struggle untuk membaca yang bertanda dhomah. 
Doa masuk rumah
Masih repeat after mba nedha, amal sholeh khadijah untuk menghafalkan nggih. 
Surat-surat;
Al-fatihah
An-nas
Al-falaq
Al-ikhlas
Alhamdulillah sebenarnya khadijah sudah lancar, tapi mungkin karena kurang fokus jadi lebih banyak minta untuk repeat, amal sholinya untuk tetap sering di murojaah juga yaa. 
Asmaul husna 1-25
Alhamdulillah sudah lumayan hafal, tetap perlu Menderes dan dihafalkan lagii 
Tatakrama menerima tamu (12-14) 
Alhamdulillah bisa mendengarkan penjelasan dengan baik
Semoga Allah memberikan ilmu yang bermanfaat serta barokah ✨</t>
  </si>
  <si>
    <t>June 28, 2025 7:24 am</t>
  </si>
  <si>
    <t>Bacaan 
Tilawaty 3  halaman 4,5,6&amp;7
Alhamdulillah bacaan cukup lancar boleh lanjut di halam 8.Jangan lupa di deres ya Afiqa
Bacaan attahiyat
Alhamdulillah almost hafal semuanya 
Report
Alhamdulillah pengajian berjalan dengan lancar, tanpa kendala. Dan yang bikin seneng kalau ngajar Afiqa itu karna ada komunikasi 2 arah antara murid dan guru. Anaknya komunikatif. Good Job Afiqa. Semoga Alloh parong manfaat dan barokah</t>
  </si>
  <si>
    <t>June 28, 2025 8:43 pm</t>
  </si>
  <si>
    <t>1. Doa pembuka
2. Doa berlindung dari sifat munafik
Alhamdulillah dihapal dengan baik
3. Bacaan : Yunus 91-93
Alhamdulillah lancar
4. Murajaah : Al haqqah
Kami mengajak hafiz murajaah dengan bermain tebak-tebak an seputar surat Al haqqah
5. Setoran : Al jin 14-28
Alhamdulillah sudah menghapal sampai akhir, amal solih diperbaiki lagi ya panjang pendeknya dan terapkan yang sudah mba koreksi tadi di ayat 24, 25, 26
6. Membahas batas-batas mahram dan menjaga pergaulan antara laki-laki dan perempuan. 
Report : 
Juga kami ajarkan untuk hafiz bagaimana cara mandi junub</t>
  </si>
  <si>
    <t>June 28, 2025 8:53 pm</t>
  </si>
  <si>
    <t>1. Bacaan : Hud 11-14
Alhamdulillah dibaca dengan baik
2. Memperlancar
• doa setelah mendengarkan adzan
• doa naik kendaraan
• Al Quraisy
• Al Maun
• Asmaul hunsa
Amal solih memorizing more ya
3. Tajweed : nun sakinah
Kami belajar dari sebuah video 
https://youtu.be/hy8V7CsxaQk?si=8yTri0i0_XIAYE2f
Alhamdulillah grazia mau meresume penjelasannya dari awal sampai akhir video. So jangan lupa untuk dipahami lagi ya.
Semoga Allah memberikan ilmu manfaat dan barakah. Aamiin💖</t>
  </si>
  <si>
    <t>June 28, 2025 11:54 pm</t>
  </si>
  <si>
    <t>Membaca Tilawati 3 page 1 dan 2
&gt; Alhamdulillah, bacaannya sudah bagus hari ini. Sudah bisa mengerti bagaimana baca huruf lam sukun dan juga lam alif.  Amalsholih menderes page 3 dan 4 yaa
Semoga Allah paring manfaat dan barokah. Aamiin</t>
  </si>
  <si>
    <t>June 29, 2025 6:44 pm</t>
  </si>
  <si>
    <t>*Berdo'a Before Ngaji*
*BACAAN*
Q.S Al-Baqarah ayt. 261-264
&gt; Lumayan lancar, tp terkadang ada bacaan yg seharusnya dibaca pendek, tp terlalu panjang, mgkn krn speed mb nadeen saat bacaan lebih sllowly dr biasanya
*HAFALAN*
Asy-syams
Al-Balad
Al-A'laa
Ath-Thoriq
Al Buruj
S. Al-Lail
Ayat Kursi
&gt; Hafalan hari ini surat2nya lumayan panjang, tp alkhamdulillah mb nadeen rata2 hafal semua, hanya dibeberapa ayat saja yg kliru atau kelupaan
*KEILMUAN*
Tata Krama Bertamu 
&gt; Menulis Poin 1-5, mbak nadeen bisa menjelaskan kembali apa saja tata krama bertamu yang harus dilakukan, dan untungnya ada bunda indri yang membantu untuk mentranslatekan... alkhamdulillahijazakillahuqoiro..
Semoga Allah paring manfaat dan barokah untuk mbak nadeen dan menjadikan mb nadeen anak yg pintar serta sholihah.. Amiinn..</t>
  </si>
  <si>
    <t>June 29, 2025 8:48 pm</t>
  </si>
  <si>
    <t>1. Bacaan : Hud 15-17
Alhamdulillah bagus amal solih ditingkatkan terus ya.
2. Membahas tajwid nun sukun dan gunnah
Alhamdulillah grazia bisa mencarikan contoh kalimat per point hukum yang sudah dia tuliskan.
NB : 
Amal solih untuk Menderes lagi surat Al qariah dan Al-Ma'un juga Asmaul Husna nya ya.
Untuk doanya dihapalkan lagi ya :
1. Doa setelah mendengar adzan
“Allahumma rabba hadzihid-da‘watit-tammah, wash-shalatil qa’imah, ati Muhammadanil wasilata wal fadilah, wab‘ats-hu maqaman mahmudanil ladzi wa‘adtahu.”
2. Doa naik kendaraan
"Bismillah (3×), Alhamdulillah, Subhanalladzi sakhkhara lana hadza wama kunna lahu muqrinin, wa inna ila rabbina lamunqalibun.
Alhamdulillah (3×), Allahu Akbar(3×), subhannaka qad' dolamtu nafsi fagfirli fainnahu la yaghfirudzunuba Illa anta"
Semoga Allah memberikan ilmu manfaat dan barakah. Aamiin💖</t>
  </si>
  <si>
    <t>June 30, 2025 5:58 pm</t>
  </si>
  <si>
    <t>membaca tilawati 5 hal. 21 baris 1-4
= alhamdulillah bacaan nya meskipun ter bata-bata tapi bena panjang pendek dan tawidnya
mohon maaf ngaji nya cepat karena mbak azki sedang sakit</t>
  </si>
  <si>
    <t>June 30, 2025 7:34 pm</t>
  </si>
  <si>
    <t>1. Bacaan surat An nur ayat 28-31
2. Makna Al Qur'an surat Al Baqarah ayat 211-213
Note:
Alhamdulillah pengajian berjalan dengan lancar, dylan juga semangat ngajinya. Untuk bacaan al Qur'an juga berjalan dengan lancar, akan tetapi dylan perlu banyak nderesnya dirumah</t>
  </si>
  <si>
    <t>1. Bacaan surat An nur ayat 37-53
2. Makna Al Qur'an surat Al Baqarah ayat 214-215
Note :
Pengajian hari ini berjalan dengan baik, tapi dylan sempat tertidur saat ngaji
Amal sholih ditertibkan lagi untuk waktu ngajinya
Alhamdulillah materi tercapai dengan baik</t>
  </si>
  <si>
    <t>1. Bacaan surat An nur ayat 54-58
2. Materi batas-batas mahrom
Note
Alhamdulillah pengajian berjalan dengan lancar,bacaan dylan juga baik dan lancar,tapi ada beberapa kesalahan harokat karena kurang teliti
Dan untuk materi faqih sudah kami sampaikan. Akan tetapi dylan masoh belum mengerti 100 %
InshaAllah akan kami ulas kembali</t>
  </si>
  <si>
    <t>June 30, 2025 9:20 pm</t>
  </si>
  <si>
    <t>ketiduran, karena summer break jadi kemalaman tidurnya</t>
  </si>
  <si>
    <t>ketiduran</t>
  </si>
  <si>
    <t>June 30, 2025 8:34 pm</t>
  </si>
  <si>
    <t>1. Bacaan : Hud 18-28
Alhamdulillah grazia semangat sekali membacanya. Amal solih untuk tanda baca (harakatnya) diperhatikan selalu ya.
2. Doa-doa
• saat mendengar adzan
• ketika naik kendaraan
• ketika melihat orang terkena musibah 
• saat terkena musibah
• ketika ada angin kencang
• berlindung dari siksa qubur
• berlindung dari syirik
• berbuka puasa
• Lailatul Qadar
3. Review surat Al fatihah-al Quraisy
Amal solih selalu dideres ya
4. Menulis angka arab
Alhamdulillah grazia sudah tau bentuk-bentuk angka arab hingga bisa membuat ke angka ribuan
Semoga Allah memberikan ilmu manfaat dan barakah. Aamiin💖</t>
  </si>
  <si>
    <t>1. Bacaan : Annur 37-53
Amal solih untuk memperbanyak waktu Menderes ya dan amal solih selalu perhatikan tanda baca (harakat) saat membaca.
2. Materi menghormati orang yang lebih tua dan menyayangi saudara yang muda.
Alhamdulillah bisa tersampaikan dengan baik.
Report : 
Alhamdulillah hari ini Dylan sangat semangat dan mengajinya berjalan lancar.
Semoga Allah memberikan ilmu manfaat dan barakah. Aamiin💖</t>
  </si>
  <si>
    <t>July 1, 2025 5:40 am</t>
  </si>
  <si>
    <t>Doa masuk rumah
Amal sholeh dideres lagi nggih. 
Hafalan surat;
Al-fatihah
An-nas
Al-falaq
Alhamdulillah sudah hafal, tinggal ditingkatkan lagi saja fokusnya. 
Nb: sorry for today, karena tiba-tiba pemadaman listrik soo ngajinya terputus begitu saja. 🙏🏻
Lancar Barokah! May Allah bless us always, dan semoga diberikan ilmu yang bermanfaat serta Barokah 💖</t>
  </si>
  <si>
    <t>July 1, 2025 6:17 am</t>
  </si>
  <si>
    <t>Bacaan tilawati 2 hal. 18
Alhamdulillah sudah bisaa, tinggal dilancarkan lagi di next meeting. 
Doa masuk rumah
Masih perlu sering dideres, dan supaya juga dipraktikkan. 
Review surat:
Al-ikhlas
An-nas
Alhamdulillah sudah hafal, hanya khadijah still wanna to repeat karena masih kurang fokus untuk baca hafalannya. 
Asmaul husna 1-30
Alhamdulillah sudah setengahnya khadijah hafal, amal sholih juga di murojaah ketika diluar jam pengajian. 
Semoga Allah memberikan ilmu yang bermanfaat serta Barokah 💖</t>
  </si>
  <si>
    <t>Bacaan QS. Al-baqarah : 128-130
Alhamdulillah good, diperbanyak lagi menderesnya ketika diluar jam pengajian. Di perhatikan lagi panjang pendek dan makrojnya. 
Doa-doa;
Doa mohon kesabaran
Doa mohon kesehatan
Doa ketika bersin
Doa ketika ada angin kencang
Doa ketika menjenguk orang yang sakit
Alhamdulillah sudah hafal, tinggal sering di murojaah jugaa. 
Review hafalan;
Asmaul husna 1-50
Qs. Al-zalzalah
Doa ketika ada angin kencang
Doa ketika menjenguk orang sakit
Alhamdulillah sudah hafal, good✅
Review Tajwid. 
-ikhfa haqiqi
-mad thobi'i
-gunnah
-idgom biggunah
-idgom billagunnah
-qolqolah
Alhamdulillah today mas Rambo prakteknya mencari langsung di ayat yang barusan dia baca, alhamdulillah bisaa walau sedikit ada yang lupa. Tapi sebagian besar mas Rambo sudah tau 
Tata krama ketika menerima tamu
Last week we told about ketika bertamu, berarti kita menjadi tamunya. Nah today ketika kita jadi pemilik rumahnya. Alhamdulillah mas Rambo bisa pay attention dengan baik, dan bisa paham maksud materi yang telah disampaikan. 
Alhamdulillah, semoga Allah paring ilmu yang bermanfaat serta barokah ✨</t>
  </si>
  <si>
    <t>July 1, 2025 7:02 am</t>
  </si>
  <si>
    <t>Bacaan tilawati 2 hal. 18
Alhamdulillah sudah bisa dengan baik, no repeat today😆 next meeting we go on next page!!! 
Hafalan surat
Al-fatihah
An-nas
Al-falaq
Al-ikhlas
Alhamdulillah sudah hafal sebenarnya, but she wanna repeat. Dan beberapa ga repeat but harus dipancing sedikit. Next meeting just be confident yaa khadijahhh
New Hafalan✨
Surat Al-Lahab
Today khadijah mengenal surat baru, dan baru mba nedha bacakan bagaimana suratnya. Dan for today she only read ayat. 1 for 5 times. Amal sholeh dihafalkan okeyy. 
Materi: 'Perbuatan baik yang mendatangkan pahala dan memasukkan kita ke dalam surga'
Today mba nedha command Khadijah buat cerita kemarin ngapain aja, then alhamdulillah khadijah cerita dikit after went to lake with her dad!. Then I ask her, menurut khadijah kemaren ada perbuatan baik yang dia lakukan atau tidak. Alhamdulillah she can tell it. 
Dan juga khadijah bisa menyebutkan banyak contoh perbuatan baik yang bisa dia lakukan (example: membantu ibu, berkata jujur, memberi makan hewan, baca tilawati, merapikan tempat tidur, dll.) 
Alhamdulillah for today! Semoga Khadijah bisa menjadi anak sholihah yang selalu bisa berbuat baik, semoga Allah memberikan ilmu bermanfaat yang barokah 💖</t>
  </si>
  <si>
    <t>July 1, 2025 7:11 am</t>
  </si>
  <si>
    <t>1. Baca tilawati 5 hal 21
&gt; Alhamdulillah Gabriel bisa membaca dengan sangat baik dan lanjut ke hal 22
2. Menulis doa naik kendaraan
3. PR
- Membaca Tilawati 5 hal 22
- Menghafalkan doa naik kendaraan
Semoga Alloh paring kemudahan, kelancaran, manfaat dan barokah.</t>
  </si>
  <si>
    <t>July 1, 2025 7:49 am</t>
  </si>
  <si>
    <t>*Berdo'a Before ngaji, opening speech by mbak Nadeen*
1. *BACAAN*
Q.S Al-Baqarah ayt. 265-267
&gt; Untuk bacaan taawudznya too short, jadi tadi mb nadeen saya minta mengulangi agar panjang pendeknya pas bagian ta'awudz..
2. *HAFALAN*
Surat Al-Maun
Surat Al-Quroisy
Surat Al-Fiil
Surat Al-Humazah
Surat Al-Ashr
Surat At- Takatsur
Surat Al-Qoriah
Surat Al-'Adiyat
Asmaul Husna ( no mistake)
3. *KEILMUAN*
- Belajar tentang ilmu Faqih : Mengetahui Perbuatan Baik yang Berpahala dan Memasukkan ke dalam Surga, mulai dr definition, example, and why mb nadeen has to do it
dan mb nadeen alkhamdulillah bisa explain kembali dan juga memberi contoh2 nya menurut mb nadeen version
Semoga Allah menjadikan mb nadeen anak yg sholikhah, sukses dunia khirot.. Amiinn...</t>
  </si>
  <si>
    <t>July 1, 2025 7:50 pm</t>
  </si>
  <si>
    <t>Tilawati 3 halaman 8 dan 9
&gt; wahh, masyaallah, Afiqa sudah lancar bacaan yang panjang. Congrats 🎉. Padahal di awal dikira susah, tapi Afiqa bisa melewati dengan baik. Goodjob 👏 
Hafalan Doa 
- Pagi dan sore
- Doa kedua orang tua
- Dzikir sesudah solat
- Doa minta ilham yang baik
- Doa mencari ilmu yang bermanfaat
&gt; untuk murojaah hari ini yang paling banyak diulang" yaitu doa mintal ilham yang baik. Afiqa bisa mengulangi sebanyak 3 kali. Insyaallah kalimatnya menjadi lebih mudah dilafalkan daripada sebelumnya.
Pegon
&gt; Menulis beberapa kata dengan pegon. Alhamdulillah, sudah hafal beberapa huruf seperti Bakso, Afiqa sudah tidak bertanya hurufnya.
Semoga Allah paring manfaat dan barokah. Aamiin</t>
  </si>
  <si>
    <t>July 1, 2025 10:30 pm</t>
  </si>
  <si>
    <t>Murojaah Doa
- Doa mencari ilmu 1
- Doa masuk rumah
- Doa untuk kedua orang tua
- Doa ketika ada angin kencang
- Doa ketetapan iman
- Doa ketika tertimpa musibah 
&gt; alhamdulilah, doa-doa ini meskipun sebelumnya jarang di murojaah, Kirana tetap hafal, lancar.
Murojaah Surat
- Al Kautsar
- Al Ashr
- Al Maun
- Al Lahab
- An Nashr
&gt; semua surat ini alhamdulilah, Kirana hafal dengan baik. Di tengah murojaah, ada beberapa surat yang kami buat seperti tebak nama surat. Ternyata Kirana tau isi suratnya, tapi tidak tau nama suratnya. Akhirnya kami beri tips, kalau ingin tau nama surat, bisa dilihat dari kata" yang ada didalam surat itu sendiri. Insyaallah, Kirana paham. 
Membaca Tilawati halaman 6
&gt; bacaannya masih banyak yang kurang teliti seperti di Mad Thobi'i maupun di Mad Jaiz Munfashil. Biasanya Kirana baca kurang panjang. Kalau yang lain, misal qolqolah, sudah bagus memantulnya. 
Alhamdulillah, ngaji hari ini sangat cheerful. Kirana bercerita tentang kisah nabi yang dia tau, meskipun singkat. Semoga Allah paring ilmu yang bermanfaat dan barokah. Aamiin</t>
  </si>
  <si>
    <t>July 2, 2025 8:51 pm</t>
  </si>
  <si>
    <t>Bacaan :
- Tilawati 5 Hal 32
(Alhamdulillah bacaan bagus)</t>
  </si>
  <si>
    <t>Bacaan
- Tilawati 5 Hal 32
(Alhamdulillah mikail bisa mengikuti dan bacaan bagus)
Hafalan 
- doa setelah baca quran (progress)
Semoga Allah paring manfaat lancar dan barokah</t>
  </si>
  <si>
    <t>July 2, 2025 8:48 pm</t>
  </si>
  <si>
    <t>1. Tilawati 1 hal 13
Alhamdulillah bisa membaca huruf dho dengan baik
2. Baca doa
Mencari ilmu
Untuk kedua orng tua
Pagi dan sore
3. Pengenalan tata krama tidur
• membersihkan diri dengan cuci kaki dan cuci muka
• membersihkan tempat tidur 
• tidur miring ke kanan
• berdoa sebelum tidur, alhamdulillah dihapal dengan baik.
Semoga Allah memberikan ilmu manfaat dan barakah. Aamiin💗</t>
  </si>
  <si>
    <t>1. Bacaan : Hud 29-32
Alhamdulillah dibaca dengan cukup baik, amal solih selalu ditingkatkan ya. Dan selalu perhatikan tanda bacanya.
2. Asmaul husna 1-40
Amal solih dihapalkan lagi sampai 75 ya.
3. Menulis arab di surat al ashr
Alhamdulillah ditulis dengan baik.
Semangat ya untuk selalu improve, semoga Allah memberkan ilmu manfaat dan barakah. Aamiiin💗</t>
  </si>
  <si>
    <t>July 2, 2025 9:01 pm</t>
  </si>
  <si>
    <t>*Berdo'a Sebelum Mengaji*
*BACAAN*
Q.S An-Nisa' ayt. 135-136 ( waw alkhamdulillah bacaannya mau naik juz 6 , kurang 1 lembar )
&gt; jika ada huruf yg ada alisnya ( ~ ) di baca panjang yaa mas rambo, tadi rata2 kependekan..
*HAFALAN*
Surat At- Takatsur 90
Surat Al-Qoriah 90
Surat Al-'Adiyat 90
Surat Al-Zalzalah 90
Doa ketika ada angin kencang 98%
Doa ketika menjenguk orang sakit 95%
Asmaul husna (36-50 membaca, krn kurang lancar )
*KEILMUAN*
Latihan Pegon Sambung
&gt; sudah mulai ada peningkatan, mulai mengerti cara nyambung yg pas, meski kadang bingung seperti ro' dan dzal itu bisa d sambung apa tidak..
*PR*
Insya Allah next week, jika mb rika gk lupa mas rambo nulis do'a baru "Doa ketika naik kendaraan" karena doa menjenguk orang sakit dan angin kencang sudah hafal</t>
  </si>
  <si>
    <t>July 3, 2025 5:08 am</t>
  </si>
  <si>
    <t>Bacaan tilawati 2 hal. 30
Alhamdulillah sudah bisa membaca dengan tepat, insyaallah Next meeting mas khayri naik ke halaman berikutnya. (Hal.31) 
Doa-doa;
Doa mau &amp; setelah makan ✅
Doa mau &amp; bangun tidur✅
Doa masuk WC (85%) 
Doa keluar WC✅
Alhamdulillah sudah hafal, good! Amal sholeh untuk doa masuk wc nya dihafalkan lagi nggih dan jangan lupa untuk doa hariannya supaya bisa diterapkan/dipraktekkan juga. 
✨New hafalan doa✨
Doa mau Wudhu
Doa setelah Wudhu
Alhamdulillah ketika dimangkulkan mas khayri bisa mendengarkan dengan seksama dan juga bisa memperhatikan dengan baik. Amal sholih untuk wudhunya lebih ditertibkan lagi juga yaa ketika mau sholat. Jangan sampai ketika wudhu malah untuk bermain air 😁
Tata krama Tidur (1-3) 
Alhamdulillaateri materi kali ini  bisa menambah wawasan mas khayri. Mas khayri jadi tau kalau tidur dimulai dengan menghadap ke arah kanan, dan juga harus membersihkan tempat tidur dahulu sebelum tidur. 
Semoga Allah memberikan ilmu yang bermanfaat serta barokah ✨</t>
  </si>
  <si>
    <t>July 3, 2025 5:37 am</t>
  </si>
  <si>
    <t>Bacaan QS. An-Nisa : 131-134
Alhamdulillah sudah lumayan baik, tetap masih perlu teliti dengan panjang &amp; pendeknya. Diperhatikan lagi tanda bacanya, dan hurufnya. 
Doa-doa;
Doa ketika menjenguk orang yang sakit (75%, masih perlu dihafalkan lagi) 
Doa setelah mendengar adzan ✅
Doa sebelum &amp; sesudah wudhu✅
Doa minta ilmu yang bermanfaat 2✅
Doa ketika mendengar petir✅
Doa nabi Musa✅
Alhamdulillah sudah lancar untuk hafalan doanya, hanya perlu untuk tetap dideres agar tidak lupa dengan bagian awalnya doa bagaimana. 
Asmaul husna 1-50
Alhamdulillah sudah hampir lancar, hanya perlu dideres lagi mulai dari asmaul husna no. 40-50-nya. Karena beberapa kali masih sering keliru/tertukar bacanya. 
Tata krama Tidur (1-8) 
Alhamdulillah today mas Rambo menulis poin-poin dari tata krama ketika mau tidur. Disitu juga ketika diberi penjelasan amal sholehnya mas Rambo lebih fokus lagi ya, karena kadang ke distract sesuatu sehingga hilang fokus. 
Alhamdulillah mas Rambo bisa memahami materi hari ini dengan baik. Supaya bisa diterapkan dirumah. 
Semoga Allah memberikan ilmu yang bermanfaat serta barokah ✨</t>
  </si>
  <si>
    <t>July 3, 2025 7:53 am</t>
  </si>
  <si>
    <t>Bacaan
Annisa 34-35
Bacaan Alhamdulillah cukup bagus, amal sholih di tingkatin lagi ketelitiannya ya😃
Tebak2an tajwid
Alhamdulillah untuk hk. Nun sukun, mim sukun dan 
tanwin, lam jalalah, madthobi'i,mad layyin, qolqolah alhamdulillah  Irsan sudah faham tinggal  tajwid yang lainnya  kita pelajari lagi di next meeting😊
Makna Kitabusshola 113
Alhamdulillah Irsan bisa memahami isi hadis dengan baik
Report
Alhamdulillah pengajiannya lancar, tapi bolehkah saya usul Irsannya ngajinya pake komputer saja? Pake zoom juga gpp ,karna kalau pake hp ibu katanya nggak bisa video call. Dan misal pake komputer ,misal mau share screen kan lebih jelas😊😊 sekedar usul nggih😅😅😅
Mudah2an Alloh paring manfaat dan barokah</t>
  </si>
  <si>
    <t>July 3, 2025 8:55 am</t>
  </si>
  <si>
    <t>*Berdo'a before ngaji, &amp; mention sebagian nama2 nabi*
*BACAAN*
Q.S Al-Baqarah ayt. Al Baqoroh 268 - 272
&gt; Alkhamdulillah lancar
*HAFALAN*
Surat Al-Zalzalah
Surat Al-Bayyinah
Surat Al-Qodr
Surat Al-'Alaq
Surat At-Tin
Surat As-Syarh
Adh-Duha
Al-Lail (ada beberapa ayat yg terlewat dan kliru sedikit, mungkin di surat ini mb nadeen belum hafal 100%, so she murojaah with speed slowly)
Assmaul husna (ada beberapa yg terlewat)
*KEILMUAN*
Latihan Pegon baku
&gt; 2 questions, but very long sentences.. don't forget send ke mbak rika ya nadeen hasil pegonnya tadii...
Alkhamdulillah mb nadeen ngaji dg baik, even di awal tadi agak cemberut sedikit waktu tebak2 an nama nabi, but waktu pegon she was very excited...</t>
  </si>
  <si>
    <t>July 4, 2025 6:36 am</t>
  </si>
  <si>
    <t>1. Membaca Tilawati 5 hal. 21 baris ke 5- akhir 
&gt; Dengung dan panjang pendeknya masih banyak yang kurang sehingga perlu diulangi lagi besok
2. Review hafalan Al Fiil 1-2
&gt; Masih perlu di hafalin lagi karena tadi keputus2 bacaannya
3. Membaca bacaan2 sholat
&gt; Alhamdulillah good
4. Quiz about mahrom
&gt; Salah 2 dan benar 8, tapi Chester mau ulangi lagi quiz-nya sampe bener semua 
Moga2 Allah paring ilmunya manfaat dan barokah</t>
  </si>
  <si>
    <t>July 4, 2025 7:01 am</t>
  </si>
  <si>
    <t>- Bacaan : Ali imran 97
- 100
(Alhamdulillah bisa diikuti dengan baik)
-  Murajaah : Q.S Alburuj - Al-A'la
(Alhamdulillah hafalannya bagus dan supaya sering dideres agar tidak lupa)
- Setoran Hafalan : Al-Jin 1-28
(Alhamdulillah sudah Hafal, dan perlu dideres agar tidak lupa)
- Review tajwid
Hukum nun sukun dan mad thobi'i ,igham bigunnah,ikhfa haqiqi,idzhar halqi alhamdulillah sudah dipahami, harus sering di deres untuk kelancarannya
Semoga Allah paring ilmu manfaat,lancar dan barokah.</t>
  </si>
  <si>
    <t>July 4, 2025 7:42 am</t>
  </si>
  <si>
    <t>1. Bacaan QS. Al Baqarah 273-275
2. Murojaah : ayat kursi Dan Asmaul Husna 
3. Quiz about mahrom 
Alhamdulillah Nadeen mengikuti pengajian dengan sangat baik
Mohon maaf ngajinya faster karena Bu azki nya agak kurang enak badan
Moga2 Allah paring ilmunya manfaat dan barokah amin</t>
  </si>
  <si>
    <t>July 4, 2025 8:06 am</t>
  </si>
  <si>
    <t>Bacaan
Annisa 36-37
Alhamdulillah bacaan cukup lancar
Belajar Tata krama bertamu dan menerima tamu 
Alhamdulillah Irsan bisa memahami poin poin nya dengan baik
Murojaah doa2
-Doa syukur nikmat 100
-Asmaulhusna (alhamdulillah sudah hafal sampai no. 61) 
-Doa sapu jagad (masih ada yg lupa tapi part terakhir sdh hafal) 
Mengenalkan doa berlindung dari jeleknya anggota badan
Report:
Alhamdulilah pengajian berjalan lancar, untuk doa2 Irsan  masih suka lupa awalannya. Hari ini sengaja di selipin materi tata krama yg sebenarnya itu teaching olan bulan lalu yg belum tersampaikan supaya Irsan tidak tertinggal materi dan karena tadi, ada doa baru amal sholih di salin di buku catatan ya Irsan. Semoga Alloh paring manfaat dan barokah. Aamiiin🤲</t>
  </si>
  <si>
    <t>July 4, 2025 8:15 am</t>
  </si>
  <si>
    <t>1. Syukur to Allah. Tanya Qalesya jg what makes her feel bless, grateful, and happy? Dia blm jawab.
- cerita sedikit tentang iblis and nabi Adam yg sama2 tinggal di Surga, kenapa iblis di keluarin dari surga, dan job desk nya iblis setelah keluar dari surga, itu jadi alasan kenapa kita harus inget Allah, ibadah yg banyak dimana pun kapan pun gimana pun.
2. Doa before ngaji (seeking knowledge) by Qalesya 
3. Dikte tata Krama tidur, 8 points, Alhamdulillah lancar, tinggal di review.
4. Hafalan 
A. Doa before sleep 70 
B. Doa when wake up 70
Ada part yg lupa. Semoga di baca in time daily.
5. Baca Tilawati 3 pg 37, Alhamdulillah lancar, atur nafas nya utk kalimat yg panjang sudah lumayan. So proud of her!
6. Doa after read Qur'an by Erma. 
Doa raja istighfar nya mulai lancar Alhamdulillah.
NB: Alhamdulillah ngaji nya lancar Tante.
Tadi Erma minta jawaban dari what makes you feel blessed, grateful, and happy, di jawab via text, bisa amal-sholeh bilangin utk text Erma, hehe. Tadi lupa utk send me that, sama her writing about etiquette for sleep. 
Semoga semangat trs ngaji nya. Aamiin</t>
  </si>
  <si>
    <t>July 4, 2025 8:56 am</t>
  </si>
  <si>
    <t>1. Baca tilawati 5 hal 22
&gt; Alhamdulillah Gabriel bisa membaca dengan cukup baik tapi masih perlu diualng
2. menghafalkan doa naik kendaraan
3. PR
- Membaca Tilawati 5 hal 22
- Menghafalkan doa naik kendaraan
Semoga Alloh paring kemudahan, kelancaran, manfaat dan barokah.</t>
  </si>
  <si>
    <t>July 4, 2025 8:57 am</t>
  </si>
  <si>
    <t>July 4, 2025 9:11 am</t>
  </si>
  <si>
    <t>1. Bacaan surat An nur ayat 59-61
2. Makna Al Qur'an surat Al Baqarah ayat 216-217
Note :
Alhamdulillah pengajian berjalan dengan baik dan lancar
Untuk bacaan, Alhamdulillaah dylan bacaannya hari ini cukup baik dan lancar, kesalahan dalam membaca juga minim, terutama dalam konsistensi panjang dan pendek bacaan
Amal sholih bunda, dylan dirumah selalu dipantau dan diarahkan untuk menderes bacaannya ya bunda agar tambah lancar
Dan materi makna Al Qur'an dylan juga bisa mengikuti dengan baik, bisa menyampaiakan kembali materi yang kami sampaikan
Mudah mudahan dylan bisa menjadi Generus yang faham sukses dunia akhirat</t>
  </si>
  <si>
    <t>July 4, 2025 6:36 pm</t>
  </si>
  <si>
    <t>Bacaan Tilawati 2 hal. 31 (new) 
Alhamdulillah bisa mengikuti dengan baik, today mas khayri kesusahan membaca huruf Kho kemudia Hu. Hu nya masih ngikuti makrojnya Kho, it's okeyy nanti kita practice terus yaa. 
Surat-surat;
Al-fatihah✅
An-nas✅
Al-falaq✅
Al-kafirun(60%) 
Semangat menghafalkan surat yang masih baru dihafalkan yaa, Amal sholehnya di murojaah ketika diluar jam pengajian
Tata krama Tidur no. 4
Dilarang tidur sambil tengkurap, alhamdulillah mas khayri bisa menerima penjelasan materi hari ini
Semoga Allah memberikan ilmu yang bermanfaat serta barokah ✨</t>
  </si>
  <si>
    <t>July 4, 2025 9:40 pm</t>
  </si>
  <si>
    <t>Tilawati 6 halaman 8
- surat al bayyinah ayat 6-9
&gt; bacaannya Kirana sudah lebih baik, hanya kurang teliti di harakatnya. Dan panjang pendeknya
Asmaul Husna 1-80
Murajaah Surat 
- Al Quraisy
- Al Fiil
- Al Humazah
Menulis Surat At Tin 4 dan 5
&gt; Setelah menulis, Kirana diminta membaca mulai ayat 1-5
Menulis Doa ketika bersin
&gt; ternyata Kirana masih bingung dengan ucapannya, baik yang bersin ataupun yang mendengar. Insyaallah dengan ditulis, Kirana jadi lebih mengerti
Semoga Allah paring manfaat dan barokah. Aamiiin</t>
  </si>
  <si>
    <t>July 5, 2025 6:00 am</t>
  </si>
  <si>
    <t>1. Tilawati 4 : 20 baris 4-8
Insyaallah harus diulang lagi agar bisa lancar panjang dan pendeknya.
2. Al Maun
Alhamdulillah sudah paham awalan surat Al Maun, maka amal solih untuk lebih diperlancar lagi di ayat terakhirnya ya
Semoga Allah memberikan ilmu manfaat dan barakah. Aamiin 💖</t>
  </si>
  <si>
    <t>1. Doa-doa
2. Tilawati 1 hal 15
Alhamdulillah sudah mengenal huruf tho dan bisa melafalkannya dengan baik.
3. Tata Krama tidur
1.
Dianjurkan berwudhu sebelum tidur.
2. Membersihkan tempat tidur.
3. Mengawali tidur dengan miring ke kanan.
4. Tidak boleh tidur dengan tengkurap.
5. Tidak tidur ditempat yang membahayakan.
6. Jika tidur ditempat umum dengan bersarung, misalnya di masjid,
hendaknya memakai celana.
7. Membaca do’a sebelum tidur dan sesudah tidur.
8. Merapikan kembali tempat tidur sesudah bangun tidur.
Amal solih jangan lupa untuk dipraktekkan ya.
Semogaa Allah memberikan ilmu manfaat dan barakah. Aamiin 💖</t>
  </si>
  <si>
    <t>July 5, 2025 7:06 am</t>
  </si>
  <si>
    <t>1. Membaca teks doa Asmaul Husna 1-99
2. Review Al Fiil 1-2
3. Murojaah doa sebelum tidur dan bangun tidur
4. Membaca Tilawati 5 hal. 21 baris 5-akhir
5. Menulis the etiquette of sleeping 
&gt; Alhamdulillah chester bacaan nya boleh naik ke halaman berikutnya 
&gt; Alhamdulillah chester mengikuti pengajian dengan sangat baik hari ini, mau di baca berulang-ulang tilawati dan hafalan doanya yg lupa 
Moga2 Allah paring manfaat dan barokah amin</t>
  </si>
  <si>
    <t>July 5, 2025 10:12 am</t>
  </si>
  <si>
    <t>1. Doa-doa
• mencari ilmu
• untuk kedua orang tua
• berlindung dari sifat munafik
• raja istighfar
2. Bacaan : Ali Imran 101-103
Alhamdulillah bisa membaca sendiri dengan baik
3. Murajaah 
• Al A'la
• At takwir
4. Mengetahui perbuatan baik yang berpahala dan memasukkan surga
Amal solih untuk dipraktekkan ya dalam beramal baiknya
Semoga Allah memberikan ilmu manfaat dan barakah. Aamiin💖</t>
  </si>
  <si>
    <t>July 5, 2025 11:25 am</t>
  </si>
  <si>
    <t>Bacaan Tilawati 2 hal. 19 (new) 
Alhamdulillah good, mau mengikuti/merepeat dengan semangat, next meeting khadijah time for read by herself. 
Hafalan;
Doa minta ilmu yang bermanfaat✅
Doa minta ilham yang baik✅
Doa kebaikan dunia dan akhirat✅
Doa untuk kedua orang tua✅
Doa mau &amp; bangun tidur✅
Doa masuk &amp; keluar WC✅
Doa mau &amp; setelah makan✅
Doa masuk &amp; keluar rumah (70%) 
Alhamdulillah sudah bisa hafalannya, amal sholeh dipraktikkan juga diluar jam pengajian. Dan doa yang belum hafal supaya dihafalkan lagi. 
Materi: Perbuatan baik yang mendatangkan pada pahala. 
Alhamdulillah today khadijah bisa mengikuti materi dengan baik, memberikan contoh berbuat baik kepada orang tua. Seperti wash the dishes, tidy the room, say honestly, etc. 
Semoga Allah memberikan ilmu yang bermanfaat serta barokah ✨</t>
  </si>
  <si>
    <t>July 6, 2025 6:26 am</t>
  </si>
  <si>
    <t>1. Bacaan : Hud 56-59
Alhamdulillah dibaca dengan baik, amal solih dari orang tua untuk selalu memantau ya bacaannya grazia agar bisa lebih baik dan lancar.
2. Doa ketika marah
Alhamdulillah grazia mengingatnya dengan jelas dan tau sebab marah itu dari setan.
3. Review tajwid (nun sukun) dengan bermain quiz di blooket
Alhamdulillah grazia mengikutinya dengan semangat, dan sepertinya harus lebih banyak Menderes lagi tajwidnya terlebih lagi untuk ikhfa' nya
Semoga Allah memberikan ilmu manfaat dan barakah ya. Aamiin💖</t>
  </si>
  <si>
    <t>July 7, 2025 7:59 am</t>
  </si>
  <si>
    <t>1. Baca tilawati 5 hal 23
&gt; Alhamdulillah Gabriel bisa membaca dengan cukup baik tapi masih perlu diulang
2. PR
- Membaca Tilawati 5 hal 23
- Menghafalkan doa naik kendaraan
Semoga Alloh paring kemudahan, kelancaran, manfaat dan barokah.</t>
  </si>
  <si>
    <t>July 6, 2025 8:52 pm</t>
  </si>
  <si>
    <t>1. Bacaan : Hud 60-62
Alhamdulillah terus meningkat, tinggal memperlancar dan lebih teliti lagi dalam panjang pendeknya ya.
2. Mencari contoh tajwid hukum iqlab
Alhamdulillah untuk contoh nun sukun sudah bisa menemukan, tinggal memahami lagi contoh tanwin dari hukum iqlab
3. Review hapalan 1 dan asmaul husna
Alhamdulillah untuk doa-doanya masih sangat lancar. 
4. Al quraisy
Amal solih lebih dihapalkan lagi ya.
Semoga Allah memberikan ilmu manfaat dan barakah. Aamiin💖</t>
  </si>
  <si>
    <t>July 7, 2025 10:09 am</t>
  </si>
  <si>
    <t>1. Review doa
Alhmdulillah doa berlindung dari sifat munafik sudah hapal, jangan lupa untuk dipraktekan ya dalam doa sehari-harinya.
Untuk asmaul husna alhamdulillah hapal 1-50, amal solih diperlancar lagi ya
2. Bacaan : Ali Imran 104-108
Alhamdulillah bisa diikuti dengan baik
3. Murajaah 
Dengan tebak-tebakan ayat di surat almulk dan al qalam. Alhamdulillah berjalan dengan baik.
4. Setoran Al jin 1-13
Alhamdulillah semakin baik. Jangan lupa selalu dideres, begitu juga surat-surat yang sebelumnya sudah dihapal.
5. Menulis huruf hijaiyah dengan benar
Alhamdulillah hafiz bisa menuliskan dengan baik huru alif sampai syin.
Semoga Allah memberikan ilmu manfaat dan barakah. Aamiin💖</t>
  </si>
  <si>
    <t>July 7, 2025 8:25 pm</t>
  </si>
  <si>
    <t>Ketiduran</t>
  </si>
  <si>
    <t>July 7, 2025 8:55 pm</t>
  </si>
  <si>
    <t>- Hafalan Surat Albayyinah ayat 1</t>
  </si>
  <si>
    <t>July 7, 2025 9:08 pm</t>
  </si>
  <si>
    <t>*Berdoa before ngaji*
*BACAAN*
Q.S An-Nisa' ayt. 137-140
&gt; Alkhamdulillah lancar *
*MUROJAAH*
Al-Fatihah (lupa awal2annya)
An-Nas
Al-Falaq
Al-Ikhlas
Al-Lahab
An-Nashr
Al-Kafirun
Al-Zalzalah
Doa Ketika ada angin kencang
Doa Ketika menjenguk orang sakit
Asmaul husna 1-50
&gt; untuk doa mungkin karena kemarin libur beberapa hari jadi agak lupa2 ingat, minggu lalu sudah lancar
*KEILMUAN*
mention Tata Krama Tidur
&gt; Alkhamdulillah mas rambo masih ingat, ada 8 poin, dan bisa menyebutkan semua, semoga mas rambo bisa mempraktikkan semuanya yaa.. Bismillah..
Insya Allah besok lanjut menulis Do'a Baru yaa (Doa Ketika Naik Kendaraan)
Semoga Allah paring manfaat dan barokah... Amiinn..</t>
  </si>
  <si>
    <t>July 7, 2025 9:16 pm</t>
  </si>
  <si>
    <t>LIBURAN KELUAR KOTA + ASRAMA</t>
  </si>
  <si>
    <t>July 7, 2025 9:17 pm</t>
  </si>
  <si>
    <t>ketiduran, habis sahur kebablasan tidur</t>
  </si>
  <si>
    <t>July 7, 2025 9:19 pm</t>
  </si>
  <si>
    <t>July 7, 2025 9:20 pm</t>
  </si>
  <si>
    <t>- Q.S Al-Baqarah ayt. 229-231
- HAFALAN Dalil 5 Bab 
&gt; (Mengaji, Mengamal, membela, Sambung Jama'ah, To'at + Artinya )</t>
  </si>
  <si>
    <t>July 7, 2025 9:22 pm</t>
  </si>
  <si>
    <t>Surat al-Fatihah
Surat an-Nas
Surat Al Falaq
Surat Al Ikhlas
Surat Al lahab
Surat An nasr
Surat Al Kafirun
Q.S Al-Baqarah ayt. 205-210</t>
  </si>
  <si>
    <t>July 8, 2025 7:19 am</t>
  </si>
  <si>
    <t>1. Baca tilawati 5 hal 23
&gt; Alhamdulillah Gabriel bisa membaca dengan cukup baik tapi masih perlu diulang
2. Membaca doa naik kendaraan
3. membaca doa doa harian
4. PR
- Membaca Tilawati 5 hal 23
- Menghafalkan doa naik kendaraan
Semoga Alloh paring ke</t>
  </si>
  <si>
    <t>July 8, 2025 8:29 am</t>
  </si>
  <si>
    <t>1. Membaca QS. Al Baqarah 276-281 
&gt; Alhamdulillah very good (90)
2. Murojaah: Asmaul Husna, Al buruj, Ath Thoriq, Al lail, Al bayyinah 
&gt; Alhamdulillah all good (90)
3. Melanjutkan materi tatakrama ketika bertamu
&gt; Alhamdulillah Nadeen aktif menjawab soal dan memberi alasan serta melanjutkan menulis materi tatakrama poin 6-8
Moga2 Allah paring ilmunya manfaat dan barokah amin</t>
  </si>
  <si>
    <t>July 9, 2025 7:19 am</t>
  </si>
  <si>
    <t>1. Baca tilawati 5 hal 23
&gt; Alhamdulillah Gabriel bisa membaca dengan sangat baik dan lanjut ke hal 24
2. Membaca surat surat pendek
- S. Alhumazah
- S. Attakasur
- S. AlQuroisy
- S. AlQodr
- S. Alfil
- S. Alzalzah
3. PR
- Membaca Tilawati 5 hal 24
- Menderes surat surat pendek
Semoga Alloh paring kemudahan, kelancaran, manfaat dan barokah.</t>
  </si>
  <si>
    <t>July 9, 2025 9:19 am</t>
  </si>
  <si>
    <t>Bacaan tilawati 2 hal. 19 &amp; hal. 20(repeat) 
Alhamdulillah hari ini khadijah semangatt buat baca tilawati, even she wants more. Good job girl😆
Asmaul husna 1-25
Alhamdulillah sudah 80% tinggal dilancarkan lagi yang part akhirnya. 
Praktek wudhu
Alhamdulillah today khadijah mau try buat practice wudhu, beserta doa memulai dan ketika selesainya. 
Semoga Allah memberikan ilmu yang manfaat dan barokah💖🌸</t>
  </si>
  <si>
    <t>July 9, 2025 9:30 am</t>
  </si>
  <si>
    <t>Bacaan tilawati 2 hal. 19
Alhamdulillah khadijah sudah lancar, she no need me to read it first. Sooo next meeting kita lanjut halaman berikutnya ya pretty 😍
Asmaul husna 1-25
Alhamdulillah, lebih lancarnya amal sholih untuk tetap di murojaah ketika di luar jam pengajian
Doa-doa;
Doa masuk rumah (75%) 
Dan keluar rumah (75%) 
Doa untuk kedua orang tua✅
Doa kebaikan dunia dan akhirat✅
Doa mau &amp; sesudah makan✅
alhamdulillah! Amal sholehnya dideres lagi doa yang masih belum hafal. 
Faqih;
Perbuatan baik yang berpahala &amp; memasukan ke dalam surga
Alhamdulillah today we talk about perbuatan kepada Allah, and yaa Khadijah can answer apa aja perbuatan baik itu, she said ngaji, membaca tilawati/quran and sholat. That's good! She can understand it well. 
Semoga Allah memberikan ilmu yang bermanfaat dan barokah 🪄💖</t>
  </si>
  <si>
    <t>July 9, 2025 9:37 am</t>
  </si>
  <si>
    <t>Bacaan tilawati 2 hal. 20
Alhamdulillah, actually this is new page tapi khadijah doesn't want to repeat after me. She wanna do by herself from the first, and good job! Mungkin masih bingung untuk pelafalan fathahtain, dan tanwin lainnya. Tapi khadijah mau bertanya ketika bingung. 
New hafalan; Al-lahab (1-2) 
Today alhamdulillah khadijah belajar menghafal surat baru, today baru ayat 1&amp;2 kita repeat berulang kali. 
Faqih;
Perbuatan baik yang berpahala &amp; memasukan kedalam surga
Alhamdulillah today talk about perbuatan baik kepada diri sendiri, yaitu contoh kecilnya adalah dengan makan sehari 3× yang tujuannya membuat badan sehat dan berenergi, lalu diniati agar bisa menjadikan energi kita itu sebagai lancarnya ibadah . 
Semoga Allah memberikan ilmu yang bermanfaat serta barokah ✨🎀</t>
  </si>
  <si>
    <t>July 9, 2025 8:18 pm</t>
  </si>
  <si>
    <t>Bacaan QS an-nisa : 141-143
Alhamdulillah sudah bisa teliti, hanya perlu ditingkatkan lagi untuk panjang pendeknya. 
Surat pendek:
Al-kautsar
Al-maun
Al-quraisy
Al-fiil
Al-humazah
Al-ashr
Alhamdulillah sudah lancar hafalannya, diingat lagi ayat pertamanya karena sering kelupaan. 
Asmaul husna 1-50
Alhamdulillah sudah hafal, tinggal last part nya aja oerlu di murojaah lagi. 
Tajwid (idghom billagunnah) 
Alhamdulillah bisa mencari contohnya langsung dari al-quran dan mempraktikkan bagaimana cara membacanya. 
Semoga Allah memberikan ilmu yang bermanfaat serta barokah✨</t>
  </si>
  <si>
    <t>July 10, 2025 5:38 am</t>
  </si>
  <si>
    <t>Bacaan tilawati 2 hal. 32 (new page) 
Alhamdulillah mas khayri bisa mengikuti dengan baik, beberapa huruf yang menurutnya susah pun langsung ditanyakan oleh mas khayri. Soo jangan lupa dideres nggihh. 
Doa-doa;
Doa minta ketetapan iman (75%) 
Doa minta ilmu yang bermanfaat✅
Doa minta ilham yang baik✅
Alhamdulillah, amal sholinya doanya dihafalkan lagii
Hafalan;
Al-kafirun
Amal sholinya di murojaah lagi nggih ketika diluar jam pengajian, karena Alhamdulillah sudah lumayan hafaln untuk ayat 1-3, walau kurang fokus dan harus dipancing dulu. 
6 Thobiat luhur (jujur) 
Alhamdulillah mas khayri bisa menerima materi yang disampaikan, he said jujur itu tidak berbohong. That's good, tapi ketika diminta memberikan contoh mas khayri fokusnya sudah buyar duluan 😅
Semoga Allah memberikan ilmu yang bermanfaat serta barokah ✨</t>
  </si>
  <si>
    <t>July 10, 2025 9:09 am</t>
  </si>
  <si>
    <t>1. Bacaan 
&gt; QS Al maidah ayat 71-76 
2. Makna hadist jannawannar 
&gt; Page 51-53 
3. Surat Al zalzalah 
&gt; Masih belum hafal semuanya, 
4. Murajaah surat 
&gt; Al adiyat, Al Qoriah, At Takasur 
&gt; Masih perlu di murajaah kembali sebab ada yang lupa 
5. Asmaul Husna 1-50 
&gt; Alhamdulillah sudah hafal, insyaalloh next week we try add 5 number again 
6. Materi tambahan 
&gt; Tata Krama tidur, 
&gt; Alhamdulillah bisa menerima 3 point awal tentang hikmah dan dasar dalilnya, insyaalloh nanti kita tambah point di lain kesempatan, 
Report; 
Alhamdulillah Zahra bisa mengikuti pengajian dengan sangat baik semoga Alloh paring menjadi anak yang Sholihah dan mendapatkan ilmu yang bermanfaat aamiin,</t>
  </si>
  <si>
    <t>July 10, 2025 7:58 pm</t>
  </si>
  <si>
    <t>1. Doa pembuka + Asmaul husna 1-50
Alhamdulillah lancar asmaul husnanya
2. Bacaan Ali Imran 109-111
Alhamdulillah bisa mengikuti dengan baik.
3. Murajaah
4. Setoran Al jin 14-28
Alhamdulillah dihapal dengan baik. Tinggal memperbaiki panjang pendeknya dan gunnahnya.
5. Tajweed Qalqalah
Alhamdulilah hafiz mau menuliskan penjelasannya. Insyaallah akan dibahas kembali selanjutnya.
Semoga Allah memberikan ilmu manfaat dan barakah. Aamiin💗</t>
  </si>
  <si>
    <t>July 11, 2025 6:43 am</t>
  </si>
  <si>
    <t>1. Membaca Tilawati 5 hal. 22 baris 4
&gt; Alhamdulillah chester mau membaca berulang kali sampai benar
&gt; Alhamdulillah chester berusaha menjawab semua pertanyaan tentang idhar yang ada di halaman ini 
2. Menghafalkan Al Fiil ayat 3
&gt; Alhamdulillah ayat 3 nya lancar tapi ayat 1&amp;2 banyak yang keliru 
&gt; Amal Solih tolong di deres lagi di rumah ya
3. Review tatakrama tidur dengan true false sentences 
&gt; Alhamdulillah chester aktif menjawab
&gt; Benar 4/5
4. Murojaah : Al Quraisy dan Al Fiil
Moga2 Allah paring ilmunya manfaat dan barokah amin</t>
  </si>
  <si>
    <t>July 11, 2025 7:18 am</t>
  </si>
  <si>
    <t>A. Bacaan tilawati 2 halaman 21
Alkhamdulillah bacaannya sudah lancar dan bisa langsung baca sendiri dan lancar (masyaallah). Besok bisa next page yaaa🤍
B. Murajaah
Surat al fatihah
Surat an naas
Surat al falaq
Surat al ikhlas
Surat al lahab (new hafalan)
Asmaul Husna 1-20
Doa minta ilham yang baik
Doa minta ilmu yang bermanfaat
Doa ketetapan iman
Doa pagi dan sore
Doa untuk kedua orang tua
Doa kebaikan dunia dan akhirot
Doa sebelum dan sesudah makan
Doa sebelum dan sesudah tidur
Doa masuk dan keluar rumah
C. Tepuk 5 bab dan 4 tali keimanan</t>
  </si>
  <si>
    <t>A. Bacaan tilawati 2 halaman 19
Alkhamdulillah bacaannya sudah lancar dan bisa langsung baca sendiri dan lancar. Besok bisa next page yaaa
B. Murajaah
Doa minta ilham yang baik
Doa minta ilmu yang bermanfaat
Doa ketetapan iman
Doa pagi dan sore
Doa untuk kedua orang tua
Doa kebaikan dunia dan akhirot
Doa sebelum dan sesudah makan
Doa sebelum dan sesudah tidur
Doa masuk dan keluar rumah</t>
  </si>
  <si>
    <t>July 11, 2025 7:57 am</t>
  </si>
  <si>
    <t>1. Opening by syukur to Allah, Rosulullah, imams, teachers &amp; parents who taught us about this religion. 
2. What did you do which bring rewards from Allah?
She answered
A. Give charity: she did give money to someone else.
B. Help people: she helped her friend to do Math homework 
-  Erma tanya,
What is pillar? Q answered: like a foundation. 
What if there's no pillar? Q answered: the things will fall a part. Good start.
- Erma explained a little bit about 5 pillars of Islam which are the basic things that bring more rewards (syahadat, solat, puasa, zaka5, haji)
- syahadat = doa after wudhu, Alhamdulillah hafal
- sholat, Erma tanya, brp kali sholat hari ini? She answered 2 times, ok lah, semoga makin pas sholat nya 5x sehari.
3. Read Tilawati 3 pg 38, Alhamdulillah lancar bisa baca 1 kalimat panjang 1 nafas. (Lanjut halaman selanjutnya)
4. Manqul Kitabussholah pg 2 (1 hadist), tentang firman Allah pd Rosulullah isi nya kewajiban sholat utk umat nya Muhammad Saw, dan janji Allah atas nya. (Sedikit boring Krn penjelasan panjang tentang manqul hadist, yg harus bacain Sanad/ chain of the story, sebelum masuk ke isi nya hadist). Semoga Q gak boring dan makin paham manqulan yg benar kedepan nya.
5. Doa by Qalesya, 
NB: Alhamdulillah lancar Tante. 
inshaAllah kita ngaji lagi di hari Sabtu.</t>
  </si>
  <si>
    <t>July 11, 2025 9:21 am</t>
  </si>
  <si>
    <t>A. Bacaan Surat Al Maidah ayat 77–82
Today kita cuma baca 1 halaman karena zahra ngantuk diawal😅 Tapi saya review tajwid / mencari tajwid hukum nun sukun di halaman tersebut dan alkhamdulillah bisa find it and explain the name. And we learn tentang mim sukun a lil bit.
B. Murajaah
Doa minta ilham yang baik
Doa mencari ilmu yang bermanfaat
Doa ketetapan iman
Doa pagi dan sore
Doa untuk kedua orang tua
Doa kebaikan dunia dan akhirot
Doa ketika ada petir (lupa banyak)
Doa berpakaian
Doa masuk dan keluar rumah
Doa masuk dan keluar WC
Doa masuk dan keluar masjid
Doa sebelum dan sesudah makan
Doa sebelum dan sesudah tidur
Doa mohon kesabaran
C. Makna K. Jannah wannar 83-84
Sebelum mulai makna zahra saya minta to pick one hadist and explain it dan alkhamdulillah she did it well. Terus lanjut makna 1 hadist tentang “4 tipe manusia yang give the excuses on the judgement day”</t>
  </si>
  <si>
    <t>July 11, 2025 6:15 pm</t>
  </si>
  <si>
    <t>Baca Surat Al Baqoroh ayat 13-16
&gt; mostly bacaannya Dinda sudah bagus, tapi ada beberapa yang masih susah pelafalannya. Dan ada beberapa tajwid yang missed, terutama di mad thobi'i. Jadi, insyaallah besok masih perlu diulangi lagi. 
Membaca Dalil Membela 1
&gt; Dinda belum bisa lancar membaca tulisan arabnya. Alternatifnya, harus membaca dalil dengan tulisan latin. 
Makna K. Sholah halaman 5
- Bab tentang membaca Bismillah sebelum wudhu
&gt; untuk hari ini menulis maknanya dulu, belum ada keterangan dan penjelasan.
Semoga Allah paring ilmu yang manfaat dan barokah. Aamiiin
semoga Allah paring</t>
  </si>
  <si>
    <t>July 11, 2025 8:05 pm</t>
  </si>
  <si>
    <t>*BACAAN*
Q.S An-Nisa' ayt. 144-147
&gt; Alkhamdulillah sangat lancar
*HAFALAN*
Doa dan dzikir setelah sholat
Doa ketetapan iman
Doa minta ilmu yang manfaat
Doa minta ilham yang baik
Doa masuk rumah
Doa keluar rumah
Doa pagi dan sore
Doa masuk dan keluar masjid
Doa memakai pakaian
Doa ketika berbuka puasa
Doa ketika ada angin kencang
Doa ketika menjenguk orang sakit
Q.S AL-Zalzalah
*KEILUAN*
- Menulis Do'a Baru (Doa Ketika Naik Kendaraan)
mohon dihafalkan ya mas rambo...
Semoga Allah paring manfaat dan barokah..
amiinn..</t>
  </si>
  <si>
    <t>July 11, 2025 7:54 pm</t>
  </si>
  <si>
    <t>1. Doa pembuka
• asmaul husna 1-55
Alhamdulillah hafiz mau menambah hapalan asmaul husnanya dan dihapal dengan baik.
• mencari ilmu
• untuk kedua orang tua
• raja istighfar
2. Bacaan : Ali Imran 112-115
Alhamdulillah bisa diikuti dengan baik
3.Murajaah Al zalzalah-Alqoriah
Amal solih untuk dibaca lagi dan diperlancar lagi hapalannya ya.
3. Hapalan Al muzzammil 1-2 
Alhamdulillah hafiz mau diajak menghapal surat baru dan menghapalkannya dengan antusias dan lancar
4. Doa agar bisa bersyukur
Kami menjelaskan doa yang pernah nabi sulaiman ucapkan agar bisa bersyukur di surat An naml ayat 19. Dan kami juga mengajak hafiz untuk mengenali cerita dari adanya nabi sulaiman mengucapkan doa itu. Dan dari pertanyaan, "kenapa sih kita harus bersyukur" alhamdulillah hafiz bisa menjawabnya dengan sangat baik • agar ditambah nikmatnya
• agar mendapat pahala
• disenangi Allah
Alhamdulillah hafiz sangat mengikuti pengajian dengan sangat baik dan semangat hari ini. Semoga Allah memberikan ilmu yang manfaat dan barakah. Aamiin💖</t>
  </si>
  <si>
    <t>July 11, 2025 9:25 pm</t>
  </si>
  <si>
    <t>1. *BACAAN*
Tilawati 2 Hal 32
&gt; lancar, tinggal melancarkan yg bagian belakang, yg warna pink, rata2 kurang panjang ya bacanya
2. *HAFALAN*
Doa Masuk kamar mandi 85
Doa Keluar Kamar mandi 100
Doa Kedua orang tua 100
Q.S Al-Kafirun 60
*KEILMUAN*
Belajar sedikit tentang maca-macam perbuatan yang dapat memasukkan kedalam suraga, Insya Allah next week kita belajar ini lagi yaa, biar mas kahiry makin faham 100%
Semoga Allah pariing manfaat dan barokah.. Amiin..</t>
  </si>
  <si>
    <t>July 12, 2025 6:33 am</t>
  </si>
  <si>
    <t>1. Membaca teks Asmaul Husna 1-99, materi doa-doa (d. Minta Ilham yg baik, d. Mencari ilmu 1&amp;2, d. Masuk dan keluar rumah, d. Pagi sore)
&gt; Alhamdulillah very good 
2. Membaca Tilawati 5 hal. 23
&gt; Alhamdulillah bacanya mau di ulang berkali-kali hingga benar, 
&gt; Boleh lanjut ke baris 5 
3. Menulis tatakrama bertamu dan quiz
&gt; Alhamdulillah chester aktif menulis, membaca dan menjawab quiz serta bertanya tentang materi
4. Review hafalan Al Fiil 1-3
&gt; Masih perlu diulang-ulang supaya lancar</t>
  </si>
  <si>
    <t>July 12, 2025 7:07 am</t>
  </si>
  <si>
    <t>1. Review doa
• mau dan setelah makan
• minum susu
•akan dan setelah tidur
• memakai pakaian
• mencari ilmu
• untuk kedua orang tua
• kebaikan dunia akhirat
• Asmaul Husna 1-55
Amal solih untuk lebih dihapalkan ya dengan dipraktekan di kehidupan sehari-hari.
2. Bacaan : Ali Imran 116-118
Alhamdulillah bisa mengikuti dengan baik
3. Murajaah : At takatsur-Al Kautsar
Alhamdulillah baik, amal solih perbanyak Menderes lagi ya.
4. Mengenal perbuatan baik yang memasukkan surga (review)
Alhamdulillah hari sudah mengenal beberapa perbuatan baik dan inti dari perbuatan baik adalah dilakukan dengan hati niat karena Allah tanpa meminta imbalan.
PR :
Amal solih membaca doa, dari :
• masuk dan keluar rumah
• masuk dan keluar masjid
• mencari ilmu (2) / minta ilmu yang bermanfaat 
Semoga Allah memberikan ilmu manfaat dan barakah. Aamiin💖</t>
  </si>
  <si>
    <t>July 12, 2025 7:12 am</t>
  </si>
  <si>
    <t>Bacaan
Tilawaty 3 halaman 18 
Alhamdulillah cukup lancar, boleh lanjut ke halaman 19
Mengenalkan mad Layyin
Sebenarnya nggak ada di teaching plan tapi karna ngepasi ada contohnya di halaman 16 hadi sekalian di jelasin
Report
Alhamdulillah pengajian berjalan dengan lancar. Tadi sebenarnya mau check bacaan at tahiyat tapi di lupakan karna membahas lagi tentang kenapa nabi Ibrahim di sebut di bacaan attahiyat(karna nabi Ibrahim itu di kenal dengan bapaknya para nabi, hampir semua nabi itu keturunan nya nabi Ibrohin. Jadi ketika mendoakan keluarganya nabi ibrohim,semua keturunannya ikut kesebut termasuk para nabi) kemudian tadi merembet ke kenapa kalau doa di dahului dengan  memuji Alloh dan menambahkan kata barokah di doa, seperti minta kaya yg barokah, sehat yg barokah, pintar yang barokah. Ya mungkin bahasa saya pas menjelaskan tadi kurang rapi jadi mungkin Afiqa masih agak bingung. Amal sholih mbak Nia bantu jelasin lagi ke Afiqa ya mbk, sama Afiqa mulai di biasakan sholat 5 waktu. Misal pas subuh susah di bangunin berarti nanti pas sudah bangun meskipun kesiangan di usahakan tetap sholat subuh.sejujurnya saya senang ngaji dengan Afiqa , anaknya itu ramah, semangat, full of senyum,memperhatikan pengajian cepet nangkepnya. Semoga Alloh paring manfaat dan barokah dan semoga Afiqa menjadi anak yang sholihah alim Fakih mandiri sukses dunia akhiratnya. Sampai jumpa di pengajian berikutnya ya Afiqa🖐
PR
Menghafal bacaan attahiyat
Menulis mad Layyin di buku</t>
  </si>
  <si>
    <t>July 12, 2025 7:01 pm</t>
  </si>
  <si>
    <t>1. Baca tilawati 5 hal 24
&gt; Alhamdulillah Gabriel bisa membaca dengan cukup baik namun masih perlu diulang
2. Membaca surat surat pendek
- S. Alhumazah
- S. Attakasur
- S. AlQuroisy
- S. AlQodr
- S. Alfil
- 
3. PR
- Membaca Tilawati 5 hal 24
- Menderes surat surat pendek
Semoga Alloh paring kemudahan, kelancaran, manfaat dan barokah.</t>
  </si>
  <si>
    <t>July 12, 2025 8:13 pm</t>
  </si>
  <si>
    <t>Membaca Asmaul Husna 1-85
&gt; waktu baca, Dinda sudah bisa lancar sampai 70an. Untuk selanjutnya masih ada pengucapan yang salah. Misal yaa muakhkhiru, masih keliru. 
Hafalan Surat
- Al Kafirun
- Al Quraisy
- Al Maun
&gt; ketiga surat ini Dinda masih perlu lebih banyak membaca dengan benar. 
Menulis Idgham Mimi
&gt; hari ini menulis pengertian dan contohnya. Juga menulis 1 contoh dari idgham mimi. Yang diambil dari halaman bacaannya Dinda. Kemudian Dinda mencari 3 contohnya lagi. Juga dicari di 1 halaman setelahnya. Alhamdulillah, Dinda bisa menemukannya dengan benar. Insyaallah sudah paham
Hari ini Dinda tidak ada bacaan. Karena Dinda sedang haid, sehingga tidak bisa baca Alquran. Untuk ngaji hari ini alhamdulilah lancar, Dinda juga semangat ngajinya. Semoga ngaji hari ini bisa bermanfaat dan barokah. Aamiin</t>
  </si>
  <si>
    <t>July 13, 2025 8:15 am</t>
  </si>
  <si>
    <t>1. Open, syukur to Allah, Rosulullah, and all
2. Doa for seeking knowledge by Qalesya 
3. Baca Tilawati 3 halaman 39, Alhamdulillah lancar, lanjut ke halaman berikut nya.
4. Manqulan makna &amp; keterangan Surat An Nuur ayat 31 masih tentang aurot dan mahrom. 
Semoga Qalesya ngerti dan mau cover their body except her hands and face (tertulis jelas di ayat ini, perintah Allah utk nutup aurot)
5. Doa after read Qur'an by Erma.
NB: Alhamdulillah ayat tentang berkerudung nya sudah, semoga Allah paring hidayah Taufiq ke Qalesya supaya bisa pake kerudung. Aamiin.</t>
  </si>
  <si>
    <t>July 13, 2025 8:37 pm</t>
  </si>
  <si>
    <t>1. Baca tilawati 5 hal 24
&gt; Alhamdulillah Gabriel bisa membaca dengan sangat baik dan lanjut ke hal 25
2. BCM (spin wheel)
- 
3. PR
- Membaca Tilawati 5 hal 25
- Menderes surat surat pendek
Semoga Alloh paring kemudahan, kelancaran, manfaat dan barokah.</t>
  </si>
  <si>
    <t>July 14, 2025 7:37 pm</t>
  </si>
  <si>
    <t>1. Bacaan : Hud 77-80
Alhamdulillah baik
2. Mengenal perbuatan baik
Alhamdulillah grazia bisa menambahi penjelasan sesuai dengan bahasa nya sehingga bisa dipahami dengan baik.
Semoga Allah memberikan ilmu manfaat dan barakah. Aamiin💗</t>
  </si>
  <si>
    <t>July 14, 2025 9:02 pm</t>
  </si>
  <si>
    <t>1. Baca tilawati 5 hal 25
&gt; Alhamdulillah Gabriel bisa membaca dengan cukup baik namun masih perlu diulang
2. Tajwid (ikhfa')
3. Drawing 
4. PR
- Membaca Tilawati 5 hal 25
- Menderes doa doa harian
Semoga Alloh paring kemudahan, kelancaran, manfaat dan barokah.</t>
  </si>
  <si>
    <t>1. Bacaan : Ali Imran 119-121
Alhamdulillah bisa mengikuti dengan baik
2. Murajaah Al fatihah dan Albaqarah 1-5
Alhamdulillah masih dihapal dengan baik. Amal solih untuk dideres terus ya. 
3. Membaca pegon dari buku kelas materi lambatan
Alhamdulillah hafiz mau membacakan nasehat pokok dengan tulisan pegon. Dan bisa dibaca dengan baik. Amal solih dilatih baca pegonnya dengan buku itu ya. Agar lancar membacanya dan tau isi nasehat pokok.
Semoga Allah memberikan ilmu manfaat dan barakah. Aamiin💗</t>
  </si>
  <si>
    <t>July 16, 2025 7:50 am</t>
  </si>
  <si>
    <t>1. Baca tilawati 5 hal 25
&gt; Alhamdulillah Gabriel bisa membaca dengan sangat baik dan lanjut ke hal 26
2. Menulis Surat Attin 1-5
3. PR
- Membaca Tilawati 5 hal 26
- Menghafalkan S. Attin 1-5
Semoga Alloh paring kemudahan, kelancaran, manfaat dan barokah.</t>
  </si>
  <si>
    <t>July 16, 2025 7:48 am</t>
  </si>
  <si>
    <t>1. Doa pembuka 
2. Tilawati 4 halaman 24 
&gt; Last 4 line ( insyaalloh besok kita ulangi sekali lagi ya ) 
3. Murajaah surat Al lahab 
&gt; Mulai ayat 3 banyak yang lupa, masih perlu dideres kembali nggih
4. Asmaul Husna 
&gt; She said feel sleep, jadi belum bisa dilanjutkan sampai 50 
5. Murajaah surat Al maun 
&gt; She did well, setelah ini kita coba move ke surat Al quraisy, tapi kita tetap baca surat Al Maun juga, 
Report: 
&gt; I am sorry, ada materi yang belum tersampaikan, 
&gt; Dan di awal pengajian tadi kita gunakan untuk bermain dulu, sehingga ketika mengaji kurang maksimal karena sudah merasa ngantuk,
&gt; I give her 3 Homework ( Menderes tilawati again, surat Al lahab and Asmaul Husna, ) insyaalloh we will check it again tomorrow, 
Semoga Alloh paring menjadi anak yang Sholihah dan mendapatkan kebarokahan ilmu yang bermanfaat aamiin..</t>
  </si>
  <si>
    <t>July 16, 2025 12:04 pm</t>
  </si>
  <si>
    <t>Materi 
Makna Alqur'an surat ali imron122-126
Alhamdulillah  ABI bisa mengikuti pengajian dengan sangat baik</t>
  </si>
  <si>
    <t>July 16, 2025 7:52 pm</t>
  </si>
  <si>
    <t>1. Daily doa
• mau makan
• setelah makan
• minum susu
• memakai pakaian
• mencari ilmu
• untuk kedua orang tua
• pagi dan sore
2. Bacaan : Ali Imran 122-125
Alhamdulillah hafiz mengikuti dengan baik
3. Murajaah : Al ghasiyah 
Alhamdulillah lancar
4. Menghapal Al muzzamil ayat 4
Alhamdulillah dihapal dengan baik
5. Mereview Qalqalah
Alhamdulillah hafiz bisa membedakan Qalqalah surga dan kubra dengan baik
Semoga Allah memberikan ilmu manfaat dan barakah. Aamiin💖</t>
  </si>
  <si>
    <t>July 16, 2025 8:43 pm</t>
  </si>
  <si>
    <t>Bacaan 
- Tilawati 5 hal 33
(Alhamdulillah bacaannya bagus dan supaya sering di deres)
Hafalan
- Surat albayyinah ayat 2
(Alhamdulillah hafalan bagus)</t>
  </si>
  <si>
    <t>Bacaan 
- Tilawati 5 hal 33
(Alhamdulillah bacaannya bagus dan supaya lebih teliti lagi panjang dan pendeknya)
Hafalan
- Surat albayyinah ayat 3
(Alhamdulillah hafalan bagus)</t>
  </si>
  <si>
    <t>Hafalan
- Surat albayyinah ayat 4
(hafalannya harus di deres kembali karena msh bnyk yg lupa)</t>
  </si>
  <si>
    <t>Bacaan 
- Tilawati 5 hal 33
(Alhamdulillah bacaannya bagus dan supaya lebih teliti lagi panjang dan pendeknya)
Hafalan
- Surat albayyinah ayat 1- 4
(Hafalannya supaya sering di deres terutama ayat 4 )
Semoga allah paring manfaat lancar dan barokah</t>
  </si>
  <si>
    <t>July 16, 2025 8:37 pm</t>
  </si>
  <si>
    <t>Bacaan Surat As Shofat 1-51
&gt; Alhamdulillah,bacaannya bagus. Panjang pendeknya sudah benar, juga sudah mulai lancar. Tapi, Dehan masih belum bisa nderes sendiri waktu di rumah 
Murojaah Surat
- Al Kautsar- Al Qoriah
&gt; amalsholih tetap menderes ya, Dehan. Masih banyak yang lupa. 
Asmaul Husna 1-80
&gt; sudah lumayan lancar, tapi dari nomer 20 ke 21 masih lupa. 
Makna K. Adab 46-48 atas</t>
  </si>
  <si>
    <t>1. *BACAAN*
Q.S Al-Baqarah ayt. 216-217
&gt; lumayan lancar harii ini, untuk alis, madtobi'i dan W kecil, mostly kurang panjang bacanya, supaya perbanyak menderes fitrii
2. *HAFALAN*
Al-Baqarah 1-5
&gt; beberapa di tengah ayat lupa, mungkin krn kita jarang murojaah, tapi mohon tetap dijaga ya fitri hafalannya, supaya nggak hilang
3. *KEILMUAN*
Makna Q.S An-Nuh (71) ayt. 5-10 (makna dan explain)
Semoga Allah paring manfaat dan barokah untuk fitri.. Amiin..</t>
  </si>
  <si>
    <t>July 16, 2025 9:35 pm</t>
  </si>
  <si>
    <t>Bacaan Tilawati 2 hal. 20
Alhamdulillah good, sudah bisa dan percaya diri buat baca by herself. 
Hafalan (doa masuk rumah) 
Sudah mulai bisa dipancing dikit-dikit kemudian dilanjutkan, alhamdulillah. 
Praktek wudhu
Today is a special day, karena mba Erma and mba Nedha at a same place. So we practicing together
Semoga Allah memberikan ilmu yang bermanfaat serta barokah 💖🌿</t>
  </si>
  <si>
    <t>July 17, 2025 7:23 am</t>
  </si>
  <si>
    <t>1. Doa
• untuk kedua orang tua
• mencari ilmu
2. Tilawati 4 hal 24
Amal solih dideres lagi ya. Insyaallah perlu diulang lagi.
3. Review Al Maun
Alhamdulillah bisa melafalkan dengan baik ayat per ayat
Semoga Allah memberikan ilmu manfaat dan barakah. Aamiin💖</t>
  </si>
  <si>
    <t>July 17, 2025 7:24 am</t>
  </si>
  <si>
    <t>Tilawati 22-24
&gt; Alhamdulillah, Afiqa sudah lancar semua. Besok bisa lanjut yaa.
Materi tentang Perbuatan Jelek yang Memasukkan neraka
&gt; Afiqa bisa memberikan contoh perbuatan jelek. Kemudian diberikan penjelasan kenapa perbuatan itu bisa memasukkan kedalam neraka, yaitu karena Allah tidak suka dengan perbuatan seperti itu. Sehingga kalau nanti tidak minta maaf ke Allah, Allah akan menghukum dengan dimasukkan neraka. Yang mana panasnya neraka 70 times hotter daripada api di dunia.
Pegon.
&gt; Afiqa so excited nulis pegon, karena pakai pen baru. Menulis 3 kata; neraka, surga, dan me. Untuk menulis neraka Afiqa sudah tau perbedaan nulis pegon e dan ê
Semoga Allah paring manfaat dan barokah. Aamiin</t>
  </si>
  <si>
    <t>July 17, 2025 1:19 pm</t>
  </si>
  <si>
    <t>Tilawati 4 halaman 2
&gt; Alhamdulillah, sudah lancar, untuk tasydidnya juga sudah bagus
Murojaah Doa
- Doa masuk rumah
- Doa berpakaian
- Doa ketetapan iman
- Doa ketika bersin
&gt; Alhamdulillah, Abell masih ingat doa"nya, amalsholih diamalkan yaa
Asmaul Husna 1-40
&gt; Abell masih belum lancar mulai 31-40</t>
  </si>
  <si>
    <t>July 17, 2025 11:31 pm</t>
  </si>
  <si>
    <t>1. Doa 
• untuk kedua orang tua
• mencari ilmu
• Asmaul Husna 1-20
2. Tilawati 1 hal 18
Alhamdulillah bisa next page 
Alhamdulillah Semangat terus ya Cheryl💖</t>
  </si>
  <si>
    <t>July 17, 2025 11:39 pm</t>
  </si>
  <si>
    <t>Bacaan An-Nisa : 148-151
Alhamdulillah sudah mulai bisa mengkoreksi sendiri kekeliruannya, setelah mba Nedha kasih challenge maximal 4 kesalahan aja didalam sekali baca. 
Doa-doa;
Doa mohon kesabaran ✅
Doa mohon kesehatan 80%
Doa ketika bersin✅
Doa ketika ada angin kencang✅
Sudah hafal sebenernya alhamdulillah, hanya perlu dimurojaah lagi saja. Karena masih keliru atau kebolak balik bacanya. 
Hafalan Qs. Al-zalzalah
Alhamdulillah sudah hafal, tinggal diperlancar lagi. 
Hafalan baru;
Doa ketika naik kendaraan
Karena baru today menghafalkannya, jadi kita baca sampai 3×
Materi Faqih (perbuatan baik yang berpahala dan mengantarkan pada surga) 
Alhamdulillah mas Rambo sudah bisa memberikan beberapa contoh perbuatan baik kepada orang lain, didalam lingkungan keluarga. Sudah bisa menjelaskan sedikit juga, untuk apa pahala itu. 
Semoga Allah memberikan ilmu yang bermanfaat serta barokah ✨</t>
  </si>
  <si>
    <t>July 17, 2025 11:37 pm</t>
  </si>
  <si>
    <t>1. Bacaan : Hud 87-90
Alhamdulillah baik bacaannya
2. Review doa menjenguk orang sakit
Amal solih dihapalkan lagi ya
3. Tata Krama tidur 
🌙 8 Islamic Sleeping Etiquettes:
1. Do wudhu before sleeping.
→ Cleans the body and soul before rest.
2. Clean your bed.
→ Prophet Muhammad ﷺ used to brush his bed with his clothes or hands before lying down (Hadith).
3. Sleep on your right side.
→ This is a sunnah! It's better for the heart and breathing.
4. Do not sleep on your stomach.
→ The Prophet disliked this sleeping position. It's also not good for your body.
5. Do not sleep in dangerous places.
→ Make sure your sleeping area is safe (not near fire, electric plugs, or wild areas).
6. If sleeping in public with a sarong or long cloth, wear pants underneath.
→ To protect your modesty and avoid embarrassment.
7. Read dua before and after sleep.
→ Before:
“Bismika Allahumma amutu wa ahya”
→ After waking up:
“Alhamdulillahilladzi ahyana ba’da ma amatana wa ilaihin-nushur”
8. Make your bed again after waking up.
→ It keeps your space neat and builds responsibility.
Amal solih dipraktekan ya
4. Mengenal doa bangun dari duduk
Alhamdulillah grazia bisa repeat after mba dan mau menanyakan kenapa harus doa ini.
Semoga Allah memberikan ilmu manfaat dan barakah. Aamiin💖</t>
  </si>
  <si>
    <t>July 17, 2025 11:43 pm</t>
  </si>
  <si>
    <t>July 17, 2025 11:44 pm</t>
  </si>
  <si>
    <t>Pembukaan;
Doa minta ilmu yang bermanfaat✅
Doa minta ilham yang baik✅
Doa untuk kedua orang tua✅
Bacaan Tilawati 2 hal. 21-24
Woah! Good job for khadijah today~ Alhamdulillah bacanya ternyata sudah bisa lancar, bahkan today saking semangatnya dia minta baca sampai 4 halaman. Walau yang 3 halaman khadijah minta bacanya seling-seling (khadijah, mba nedha. Repeat) 
Doa masuk rumah
Alhamdulillah Sudah lumayan bisa dikit-dikit, hanya perlu dihafalkan lagi
Semoga Allah memberikan ilmu yang bermanfaat serta barokah ✨</t>
  </si>
  <si>
    <t>July 18, 2025 7:00 am</t>
  </si>
  <si>
    <t>- Bacaan : Ali imran 126-132
(Alhamdulillah bisa diikuti dengan baik)
-  Murajaah : Q.S Al-Mulk
(Alhamdulillah hafalannya bagus dan supaya sering dideres )
- Setoran Hafalan : Al-Muzzammil ayat 1-6
(Alhamdulillah sudah Hafal, dan perlu dideres )
- Review tajwid
Tajwid qolqolah 
(alhamdulillah sudah dipahami, harus sering di deres untuk kelancarannya)
Semoga Allah paring ilmu manfaat,lancar dan barokah.</t>
  </si>
  <si>
    <t>July 18, 2025 7:24 am</t>
  </si>
  <si>
    <t>1. Baca tilawati 5 hal 26
&gt; Alhamdulillah Gabriel bisa membaca dengan cukup baik namun masih perlu diulang
2. Menulis Surat Attin 6-8
3. PR
- Membaca Tilawati 5 hal 26
- Menghafalkan S. Attin 1-8
Semoga Alloh paring kemudahan, kelancaran, manfaat dan barokah.</t>
  </si>
  <si>
    <t>July 18, 2025 9:39 am</t>
  </si>
  <si>
    <t>Bacaan 
Al-baqarah ayat 77-80
Alhamdulillah bacaannya  bagus👍
Makna surat Al ankabut ayat 1-6
Alhamdulillah Dwiki bisa memahami isi ayat dengan baik
Report
Finally Dwiki bisa ngaji lagi , saya seneng sekali. Alhamdulillah pengajian berjalan dengan lancar tanpa kendala tapi mohon maaf baru dapat  48 menit, saya harus jemput anak yg TK jadi ngajinya selesai🙏 see you in the next ngaji Dwiki👋</t>
  </si>
  <si>
    <t>July 18, 2025 7:25 pm</t>
  </si>
  <si>
    <t>1. Baca doa
• untuk kedua orang tua
• mencari ilmu
2. Baca tilawati 1 hal 19
Insyallah masih harus diulang lagi ya
3. Asmaul Husna 1-20</t>
  </si>
  <si>
    <t>July 18, 2025 8:26 pm</t>
  </si>
  <si>
    <t>Bacaan Tilawati 2 hal. 32
Alhamdulillah sudah lancar, panjang pendeknya pun sudah lumayan bisa. Insyaallah next kita lanjut ke next page ya
Doa-doa;
Doa pagi dan sore ✅
Doa minta ilmu yang bermanfaat✅
Doa minta ilham yang baik ✅
Doa minta ketetapan iman (85%) 
Good alhamdulillah! 
Hafalan baru;
Doa ketika mau &amp; sesudah wudhu
Alhamdulillah bisa mengikuti dengan baik
Tata krama tidur
Alhamdulillah today poin yang kita bahas adalah tidak boleh tidur di tempat yang berbahaya. Dan mas khayri sedikitnya sudah bisa menyebutkan dimana aja tempat yang berbahaya itu. Di dekat pintu, di kursi, di tangga. 
Semoga Allah memberikan ilmu yang bermanfaat serta barokah ✨</t>
  </si>
  <si>
    <t>July 18, 2025 10:02 pm</t>
  </si>
  <si>
    <t>Tilawati 3 halaman 25-26
&gt; hari ini sudah memasuki beberapa bacaan berharokat sukun yang baru. Afiqa sudah bagus saat melafalkan kho'. Alhamdulillah. Besok bisa baca next page yaa
Cerita Nabi Nuh
&gt; Sebelumnya Afiqa menonton video Kisah Nabi Nuh, ternyata Afiqa sudah pernah lihat itu. Alhamdulillah, Afiqa masih ingat dengan kejadian great flood. Saat ditanya kembali tentang ceritanya nabi Nuh, Afiqa bisa menjawab dengan baik dan benar. 
Menggambar
&gt; Karena hari ini bercerita tentang nabi Nuh, akhirnya kami menggambar Kapal Nabi nuh diatas air banjir. Alhamdulillah, Afiqa looks happy and attractive. Masyaallah.
Semoga Allah paring ilmu yang bermanfaat dan barokah. Aamiiin</t>
  </si>
  <si>
    <t>July 18, 2025 10:24 pm</t>
  </si>
  <si>
    <t>A. Bacaan Tilawati 2 Hal. 26
It's amazing bruhhh. Dengan cara khadijah membaca dan memahami, mengenal, bisa membenarkan ketika ada yang salah. Tadi dengan sistem baca bergantian. but it"s really good. Dengan lantang berani baca. terus pas saya baca nya langsung cepet khadijah amaze bilang "it's so fast" semoga aja bisa ditiruin sam akhadijah. aamiin
B. Menulis
A lil bit games tebak2an angka sampai ratusan. Awalnya cuma sampai puluhan tapi aku coba naik level ke ratusan dan she was trying to geuss the number dan finally bener. Masyaallah sekali.
C. Hafalan
Hafalan using wheel spinner biar ada selingan supaya nggak bosen ngajinya. Dan Khadijah semangat ngaji bisa fokus ngaji for about 1 jam. terus yng 15 menit khadijah ngajak nonton by share screen. but it's fine biar sekalian temani khadijah dan mantau tontonan khadijah apa aja.</t>
  </si>
  <si>
    <t>July 19, 2025 7:01 am</t>
  </si>
  <si>
    <t>Bacaan
Tilawaty 3 halaman 27 &amp; 28
Alhamdulillah bacaan untuk halaman 27 sudah cukup lancar, jadi boleh lanjut halaman 28.tadi sudah di deres bareng aku, amal sholih nanti di deres lagi di rumah ya Afiqa
Nge check bacaan sholat mulai dari takbiratul ikhrom sampai attahiyat
Alhamdulillah Afiqa sudah hafal bacaan sholat, tinggal di praktekkan ya Afiqa. Usahakan  sudah mulai di tertibkan sholatnya ya
Mengenalkan Tayamum ,bagaimana mempraktekkannya  &amp; syarat - syarat di perbolehkannya  mengerjakan tayamum
Alhamdulillah Afiqa bisa memahami dan bisa mempraktekkannya
Report
Alhamdulillah pengajian berjalan dengan lancar tanpa kendala, Alhamdulillah jaza kumullohu hoiro, samai jumpa di pengajian berikutnya👋</t>
  </si>
  <si>
    <t>July 20, 2025 7:25 am</t>
  </si>
  <si>
    <t>Doa pembukaan
Bacaan Tilawati 2 hal.22+23
Since yesterday alhamdulillah semangat banget buat baca Tilawati. Even she invite me to bacanya seling seling bergantian dan khadijah yang nunjuk bacaannya 😍
Asmaul husna 1-25
Alhamdulillah bisa mengikuti dengan baik, amal sholehnya untuk dihafalkan lagi yaaa
Tata Krama tidur
HAlhamdulillah khadijah sudah bisa menerima poin ketika tidur harus membersihkan tempat tidur terlebih dahulu dan juga tidur diawali dengan menghadap ke arah kanan
Semoga Allah memberikan ilmu yang bermanfaat serta barokah ✨💖</t>
  </si>
  <si>
    <t>Bacaan Tilawati 2 hal. 26
Khadijah sendiri yang pilih page nya untuk dibaca, harusnya khadijah di page 22. But keren banget, ternyata khadijah udah bisa sendiri alhamdulillah! 
Hafalan qs. Al-lahab (1-2) 
Sudah lumayan bisa mengikuti dengan baik, tapi ketika disuruh untuk mengulangi sendiri masih belum bisaa. Amal sholehnya ketika diluar jam pengajian supaya dideres jugaa. 
Praktek wudhu
Hari ini khadijah prakteknya by herself, mba Nedha cuma bantu pimpin doa aja. Alhamdulillah sudah bisa mempraktikkan wudhu sesuai dengan urutannya dan sudah benar🥰
Semoga Allah memberikan ilmu yang bermanfaat serta barokah ✨</t>
  </si>
  <si>
    <t>July 20, 2025 7:44 am</t>
  </si>
  <si>
    <t>1. Opening by syukur to Allah, perantara agama, and to Qalesya herself for ngaji together.
2. Doa for seeking knowledge by Qalesya 
3. Read Tilawati 3 pg 40-41, Alhamdulillah lancar. Bisa lanjut halaman selanjutnya.
4. Hafalan 
A. Asmaul Husna 1-20, baru hafal 1-10
B. Al Lahab, masih struggle.
C. Doa berpakaian (and translated it in English)
5. Doa after read Qur'an by Erma.
NB: Alhamdulillah lancar ngaji hari ini, inshaAllah kita ngaji lagi di hari Rabu. Semoga gak ada halangan. Aamiin.</t>
  </si>
  <si>
    <t>July 20, 2025 1:05 pm</t>
  </si>
  <si>
    <t>bacaan tilawati 2 hal.33(new)
alhamdulillah bisa mengikuti dengan baik, amal sholeh tetap dideres diluar jam pengajian yaa.
doa-doa;
doa sebelum &amp; sesydah makan
doa mau &amp; bangun tidur
doa masuk &amp; keluar wc
alhamdulillah bisa mengikuti dengan baik, dan juga sudha bisa mempraktikannya ketika mengerjakan aktivitas tersebut.
hafalan surat qs. al-kafirun (1-4)
sudah lumayan hafal, tinggal sering dimurojaah saja karena yang mas khayri hafal baru bagian last partnya.
semoga Allah memberikan ilmu yang bermanfaat serta barokah~</t>
  </si>
  <si>
    <t>July 20, 2025 9:47 pm</t>
  </si>
  <si>
    <t>1. Do'a-do'a 
• untuk kedua orang tua
• kebaikan dunia akhirat
• mencari ilmu
• Asmaul Husna 1-35
Don't forget to deres tilawati okay😊💕</t>
  </si>
  <si>
    <t>1. Bacaan : Bacaan 101-109
Alhamdulillah grazia semangat membacanya. 
2. Review hapalan by telling story
It was great hafalan how Grazia brought it while she told the story. She could make a good story and don't forget to apply it in your daily life.
3. Talk story of prophet Muhammad. (A miracle of splitting the moon)
By explain and watch a video. And she was excited because she just know the story.
Semoga Allah memberikan ilmu manfaat dan barakah. Aamiin💖</t>
  </si>
  <si>
    <t>July 21, 2025 6:11 am</t>
  </si>
  <si>
    <t>bacaan qs. al-baqarah : 220-221
alhamdulillah sudah bisa hanya perlu teliti lagi dengan pamjang dan pendek serta beberapa tajwid yang sudah pernah disampaikan seperti gunnah, idghom biggunah.
dalam mengambil nafas juga supaya lebih dilatih lagi.
membaca doa asad
alhamdulillah sudah bisa membacaknnya, supaya mengamlkan pada doa asad ini yang mana bisa dijadikan sebagai doa penjagaan diri dari bahaya yang terlihat maupun yang tidak terlihat (ghaib)
makna k.adab hal.22-23
lanjutan seseorang yang menceritakan tentang amalan atau kebiasaan yang sudah dia perbuat kepada kedua orang tuanya kepada allah agar allah membukakan sedikit akses dari pintub gua yang tertutupi batu besar. dan akhirnya Allah kabulkan sebab Allah tau bahwasanya niat seseorang itu berbuat baik kepada orang tuanya,hanya untuk mencari pada ridho atau wajahnya Allah.
nb; today fitri sharing about keadaan muda-mudi disana.
Alhamdulillah, semoga Allah selalu memberikan kesemangatan didalam mencari ilmu akhirat maupun dunianya. Lancar barokah buat setiap yang diharapkan &amp;lt;3</t>
  </si>
  <si>
    <t>July 21, 2025 9:36 pm</t>
  </si>
  <si>
    <t>Bacaan 52-102
&gt; Sudah banyak progress untuk bacaannya Dehan. Alhamdulillah. Semoga bisa terus meningkat. Kekurangan dari bacaannya Dehan hari ini beberapa ada di hukum ikhfa' haqiqi.
Murojaah Doa
- Doa minta kesehatan
- Doa berlindung dari amal jelek
- Doa raja istighfar 
- Doa minta surga
&gt; sepertinya Dehan kurang menderes,ya. Banyak yang lupa.
Asmaul Husna 1-85
&gt; untuk 1-50 lumayan lancar. Mulai 51-70an, Dehan banyak yang lupa, Alhamdulillah, 70an akhir sudah lancar lagi sampai 85
Makna k. adab: 48-49
&gt; meskipun cuma. dapat 3 hadits, insyaallah Dehan paham dengan inti maksud haditsnya
Semoga Allah paring ilmu yang bermanfaat dan barokah. Aamiin</t>
  </si>
  <si>
    <t>July 18, 2025 6:47 pm</t>
  </si>
  <si>
    <t>1. Asmaul Husna+ doa pembuka 
2. Baca Tilawati 
&gt; Tilawati 5 halaman 23 ( 4 last line ) 
Correction : 
Baris 5-6 Alhamdulillah good 
Baris 7 -8 masih kurang lancar, sehingga perlu kita ulangi next pertemuan ya 
3. Murajaah doa 3
&gt; Doa mohon kesabaran 80%
&gt; Doa mohon kesehatan 80%
&gt; Doa ketika bersin  75 %
&gt; Doa berlindung dari syirik 80%
&gt; Doa ketika berbuka puasa 70%
4. Menulis kitabaty 3 pg 4 
5. Hafalan surat Al fil
&gt; Melancarkan ayat 1-3 
&gt; Menulis ayat 4-5 
&gt; Mengulang ngulang ayat 4 
6. Q n A 
&gt; Hafalan doa usia 6 th 
&gt; Doa ketika akan tidur, bangun tidur, doa ketika makan dan selesai makan, doa kebaikan dunia akhirat, doa untuk kedua orang tua, doa ketika masuk dan keluar kamar mandi 
Semoga Alloh paring menjadi anak yang Sholih dan mendapatkan kebarokahan ilmu yang bermanfaat aamiin</t>
  </si>
  <si>
    <t>1. Asmaul Husna+ doa pembuka 
2. Baca Tilawati 5 halaman 23 
&gt; Sudah lancar, bisa melanjutkan halaman selanjutnya 
3. Menghafalkann surat Al fil 
&gt; Membaca berulang gantian, 
&gt; Memberi waktu untuk menghafalkan 
&gt; Mendengarkan murotal surat Al fil 
&gt; Mengetahui kisah didalam surat Al fil 
4. Murajaah surat 3
&gt; Surat Al Kafirun ( banyak yang lupa ) 
&gt; Surat Al Kautsar ( 80% ingat ) 
&gt; Surat Al quraisy ( banyak yang lupa juga ) 
Homework: 
Menderes surat Al Kafirun 
Semoga Alloh paring menjadi anak yang Sholih dan mendapatkan kebarokahan ilmu yang bermanfaat aamiin..</t>
  </si>
  <si>
    <t>Homework: 
1. Menderes tilawati 5 halaman 24 ( 4 first line ) 
2. Menderes surat Al fil
3. Menderes surat Al Kafirun dan surat Al quraisy 
Semoga Alloh paring menjadi anak yang Sholih dan mendapatkan kebarokahan ilmu yang bermanfaat aamiin..</t>
  </si>
  <si>
    <t>July 22, 2025 7:09 am</t>
  </si>
  <si>
    <t>1. Daily doa + Asmaul Husna 1-55
2. Bacaan : Ali Imran 136-140
Alhamdulillah bagus dan bisa mengikuti dengan baik
3. Murajaah : Al buruj
Alhamdulillah lancar
4. Setoran : Al Muzzammil 1-10
Alhamdulillah lancar dan dihapal dengan baik
5. Baca Tulis Pegon
a. Membaca nasehat pokok
b. Membaca Pegon yang dituliskan guru
Alhamdulillah hafiz cukup pandai membaca pegonnya.
Semoga Allah memberikan ikan ilmu manfaat dan barakah. Aamiin💖</t>
  </si>
  <si>
    <t>1. Bacaan : Hud 110-123
Alhamdulillah grazia semangat untuk mengkhatamkan surat hud. Dan dibaca dengan baik So, next is surat yusuf.
2. Review surat dari Alfatihah sampai Annas
Dipraktekkan dengan membaca Alquran digital kemudian dia membaca artinya
3. Mengenal surat Al lahab
Dengan cara menonton video di youtube
https://youtu.be/BKGzaaOSIWA?si=BfOZtZT_-MWbiNv8
https://youtu.be/yok01tyyCnw?si=9cggIz7uKBT6PjV6
Semoga Allah memberikan ilmu manfaat dan barakah aamiin💖</t>
  </si>
  <si>
    <t>1. Bacaan : Al Furqan 5-20
Alhamdulillah dibaca dengan cukup baik. Amal solih untuk bisa mengatur nafas dan panjang pendeknya ya.
2. Tata Krama ketika kedatangan tamu
Alhamdulillah Dylan mendengarkan dengan baik. Dan bisa merespon apa yang ditanyakan guru.
Amal solih Dylan disemangat-semangatkan ya mengajinya, semoga Allah memberikan ilmu manfaat dan barakah. Aamiin✨</t>
  </si>
  <si>
    <t>July 22, 2025 7:37 am</t>
  </si>
  <si>
    <t>1. Tilawati 4 pg 24 
&gt; She did well line 1-4 
&gt; Tomorrow can next line ( there 2 line more )
2. Murajaah surat 
&gt; Surat Al maun ( she did well, only minus one ayat last ) 
&gt; Surat Al Kautsar ( Many forget)
&gt; Surat al Kafirun ( almost perfect, but she skip one ayat ) 
3. Asmaul Husna 
&gt; Still need Menderes, So that she doesn't forget what he has memorized. 
Semoga Alloh paring menjadi anak yang Sholihah dan mendapatkan kebarokahan ilmu yang bermanfaat aamiin..</t>
  </si>
  <si>
    <t>July 22, 2025 7:36 am</t>
  </si>
  <si>
    <t>1. Bacaan : Hud 77-80
Alhamdulillah cukup
2. Doa ketika marah dan ketika bersin
Alhamdulillah sudah hapal dengan baik
3. Mengenal perbuatan baik yang berpahala dan memasukkan surga
Alhamdulillah grazia bisa memahami apa itu good deeds dan diharuskannya niat karena Allah dalam amal kita. 
Semoga Allah memberikan ilmu manfaat dan barakah. Aamiin💞</t>
  </si>
  <si>
    <t>1. Doa-doa
• untuk kedua orang tua
• mencari ilmu
• kebaikan dunia akhirat
2. Review surat Al maun
Good reading</t>
  </si>
  <si>
    <t>July 22, 2025 7:47 am</t>
  </si>
  <si>
    <t>1. Baca tilawati 5 hal 26
&gt; Alhamdulillah Gabriel bisa membaca dengan cukup baik namun masih perlu diulang
2. Membaca surat Attin, Doa pagi sore, doa mendengar petir.
3. PR
- Membaca Tilawati 5 hal 26
- Menghafalkan S. Attin 1-8
Semoga Alloh paring kemudahan, kelancaran, manfaat dan barokah.</t>
  </si>
  <si>
    <t>1. Baca tilawati 4 hal 23 atas
Alhamdulillah nice bacaan 
2. Review al maun
Lebih dihapalkan lagi ya
Semoga Allah memberikan ilmu manfaat dan barakah. Aamiin</t>
  </si>
  <si>
    <t>July 22, 2025 8:55 pm</t>
  </si>
  <si>
    <t>- Tilawati 3 halaman 28-29
&gt; alhamdulilah,huruf" sukunnya sudah mulai lancar. Dan juga sudah mulai bisa mengoreksi makhrojnya sendiri. Masyaallah.
Murojaah Doa
- Keluar Rumah 
- Pagi dan Sore 
- Masuk rumah
&gt; Doa masuk rumah Afiqa baru menulis, untuk keutamaannya dijelaskan kalau mau baca doa ini, nanti setan ngga mau "nginap" di rumah. Karena sudah dijaga oleh Allah. Dan ketiga doa ini dibaca sambil bercerita. 
Alhamdulillah,ngaji hari ini lancar. Afiqa banyak sekali bercerita, dan happy. Semoga Allah paring manfaat dan barokah. Aamiiin</t>
  </si>
  <si>
    <t>July 23, 2025 8:00 am</t>
  </si>
  <si>
    <t>1. Baca tilawati 5 hal 26
&gt; Alhamdulillah Gabriel bisa membaca dengan sangat baik dan lanjut ke hal 27
2. Menghafal surat Attin
3. PR
- Membaca Tilawati 5 hal 27
- Menghafalkan S. Attin 1-8
Semoga Alloh paring kemudahan, kelancaran, manfaat dan barokah.</t>
  </si>
  <si>
    <t>July 23, 2025 9:27 am</t>
  </si>
  <si>
    <t>Bacaan 
Al baqoroh ayat 38-41
Alhamdulillah bacaannya bagus
Murojaah 
Surat al ashr 100
Surat Attakatsur 98
Surat Al qori'ah 75
Doa sujud qur'an 100
Doa sapu jagad 75
Doa syukur nikmat 75
Doa berlindung dari jeleknya anggota badan 78
Asmaulhusna 75
Makna hadis ahkam halaman 3-5
Alhamdulillah Abi bisa memahami isi hadis dg baik
Report
Alhamdulillah pengajian berjalan dg lancar tanpa kendala, semoga Alloh paring manfaat dan barokah. Sampai jumpa di pengajian berikutnya👋</t>
  </si>
  <si>
    <t>July 23, 2025 11:19 am</t>
  </si>
  <si>
    <t>Bacaan
Al-baqarah ayat 81-83
Alhamdulillah bacaannya bagus👍
Makna surat al ankabut 7-10
Alhamdulillah Dwiki bisa memahami isi ayat dg baik
Report
Alhamdulillah pengajisn berjalan dengan lancar.Jaza kallohu hoiro  Dwiki atas effortnya buat ngaji. Semoga tambah semangat ngaji laginya. Meskipun hari ini cuma bisa 40 menit tetap saya apresiasi👍. Semoga Alloh paring manfaat dan barokah. Aamiiin</t>
  </si>
  <si>
    <t>July 24, 2025 7:28 am</t>
  </si>
  <si>
    <t>1. Opening, syukur, Alhamdulillah Allah gave free time, healthiness, safe place, complete family members, and guidance.
2. Doa by Qalesya (seeking knowledge)
3. Read Tilawati 3 pg 42 Alhamdulillah lancar. Lanjut ke halaman selanjutnya nya.
4. Hafalan:
A. Surat Al Kautsar 
B. Al ikhlas 
C. Al Falaq
D. An Naas
E. Al Lahab 
F. Doa raja istighfar 
5. Tell her a lil bit about special thing of 3 Qul (3 surat terakhir)
6. Doa for morning and after 3x together 
7. Doa after read Qur'an by Erma.
NB: Alhamdulillah lancar ngaji sore ini. inshaAllah ngaji lagi on Saturday.</t>
  </si>
  <si>
    <t>July 24, 2025 7:34 am</t>
  </si>
  <si>
    <t>1. Bacaan Tilawati 4 : 24
Alhamdulillah nice bacaan and she can next new page
2. Doa-doa 
• pagi dan sore
• untuk kedua orang tua
• Asmaul Husna
3. Surat Al Quraisy
We read together
She was fine today, semoga Allah memberikan ilmu manfaat dan barakah, aamiin 💖</t>
  </si>
  <si>
    <t>July 24, 2025 9:53 am</t>
  </si>
  <si>
    <t>Bacaan
Surat Al baqoroh ayat 84-85
Alhamdulillah bacaan Dwiki sudah cukup bagus, cuman kurang sedikit di mahroj
Tata krama makan dan minum
Alhamdulillah Dwiki bisa  memahami tiap poin poinnya 
Hadis kitabu jannah wannar halaman 6
Alhamdulillah Dwiki juga bisa faham dengan isi hadisnya
Report
Alhamdulillah pengajian berjalan dg  lancar, tapi mohon maaf  karna adilah saya ada yg kosong  saya belum sempet siapin materi, akhirnya di isi makna jannah wannar. Awalnya saya mau sampaiian ahkam tetapi Dwiki tidak berhasil nemuin hadisnya😅 mudah2an Alloh paring lancar barokah. Aamiiin🤲</t>
  </si>
  <si>
    <t>July 24, 2025 10:09 am</t>
  </si>
  <si>
    <t>Makna bahasa Indonesia hadits Jannah wannar
by VN
= Alhamdulillah sudah di salin
*Moga2 Allah paring bisa ngaji live dengan lancar lagi ya Nissa*</t>
  </si>
  <si>
    <t>July 24, 2025 11:40 am</t>
  </si>
  <si>
    <t>Rambo dan khay izin gak ngaji dulu dr tgl 21-29 july ya. Insyaallah bisa ngaji tgl 30 july</t>
  </si>
  <si>
    <t>July 24, 2025 11:42 am</t>
  </si>
  <si>
    <t>FITRI
Jum'at, 18 July 2025
- Q.S Al-Baqarah ayt. 222-228
- Do'a ASAD
- Dalil 5 Bab + artinya</t>
  </si>
  <si>
    <t>July 24, 2025 9:48 pm</t>
  </si>
  <si>
    <t>Tilawati 4 halaman 30 dan 31
&gt; Alhamdulillah, Afiqa sudah lancar, bisa lanjut next page
Murajaah Surat
- Al Lahab
- Al.maun
- Al Kautsar
&gt; Afiqa hari ini dapat surat baru, yaitu surat Al Maun. Untuk surat yang lain alhamdulilah lancar. Hari ini Afiqa dapat cerita tentang surat al kautsar. Yaitu berupa huge lake yang akan ada nanti setelah hari kiamat tiba. Dan Alhamdulillah, Afiqa antusias dengan ceritanya. 
Alhamdulillah ngaji hari ini berjalan lancar. Afiqa juga semangat dan antusias. Semoga Ilmu hari ini bisa bermanfaat dan barokah. Aamiin</t>
  </si>
  <si>
    <t>July 25, 2025 6:03 am</t>
  </si>
  <si>
    <t>Makna K. Sholah halaman 95-97 atas
Alkhamdulillah nissa kali ini yang nerobosin ngaji sendiri😇  you’re doung great</t>
  </si>
  <si>
    <t>July 25, 2025 6:54 am</t>
  </si>
  <si>
    <t>1. Baca tilawati 5 hal 27
&gt; Alhamdulillah Gabriel bisa membaca dengan cukup baik namun masih perlu diulang
2. Menghafal Doa naik kendaraan dan membaca doa doa harian
3. PR
- Membaca Tilawati 5 hal 27
- Menghafalkan Doa naik kendaraan dan mempraktekan doa doa yang sudah di hafal
Semoga Alloh paring kemudahan, kelancaran, manfaat dan barokah.</t>
  </si>
  <si>
    <t>July 24, 2025 3:25 pm</t>
  </si>
  <si>
    <t>*BACAAN*
hari ini tidak ada bacaan karena fitri sedang halangan
*KEILMUAN*
Makna Q.S An-Nuh (71) ayt. 11-20
Menulis Do'a Ketika menjenguk Orang Sakit
*HAFALAN*
Doa Setelah Membaca Al-Qur'an 80%
Semoga Allah paring manfaat dan barokah.. Amiin..</t>
  </si>
  <si>
    <t>July 25, 2025 12:30 pm</t>
  </si>
  <si>
    <t>*BACAAN*
hari ini tidak ada bacaan karena fitri sedang halangan
*KEILMUAN*
Makna Q.S An-Nuh (71) ayt. 21-25 (24&amp;25 belum explain)
*HAFALAN*
membaca Do'a Ketika menjenguk Orang Sakit 3x (ini adalah do'a yg harus dihafalkan bulan ini - september, semoga lancar ya fitri dan cepat hafalnya, yg penting di deres aja setiap hari )
Asmaul husna 1-99 (banyak yg ke skip, mohon d deres lagi ya fitri, bisa d baca every after sholat wajib)
Semoga Allah paring manfaat dan barokah.. Amiin..</t>
  </si>
  <si>
    <t>July 25, 2025 12:36 pm</t>
  </si>
  <si>
    <t>July 25, 2025 9:33 pm</t>
  </si>
  <si>
    <t>1. Doa-doa
Untuk kedua orang tua
Mencari ilmu
Pagi dan sore
Kebaikan dunia akhirat
Good memory🫶🏻
2. Tilawati 4 hal 25 (1-4)
Nicee,, tapi Insyaallah perlu diulang lagi ya, agar bisa lebih tepat dalam melafalkan huruf-huruf ya
3. Membaca surat
• Al Maun
• Al-quraisy 
Untuk Al Quraisy masih perlu sering dibaca lagi ya.
Semoga Allah memberikan ilmu manfaat dan barakah aamiin 💖</t>
  </si>
  <si>
    <t>1. Doa-doa 
Untuk kedua orang tua
Mencari ilmu
Pagi dan sore
Kebaikan dunia akhirat
2. Tilawati 1 hal 20
Amal solih untuk dideres ulang di rumah dengan Cece ya
Diperkenalkan bunyi huruf fa.
3. Surat Al ikhlas
Amal solih untuk dihapalkan lagi di rumah ya, dan saat ngaji supaya lebih fokus lagi
Semoga Allah memberikan ilmu manfaat dan barakah aamiin 💖</t>
  </si>
  <si>
    <t>July 24, 2025 9:43 pm</t>
  </si>
  <si>
    <t>1. Pembukcaan 
Alhamdulillah lancar dan bisa diikuti dengan baik
2. Bacaan: Al Furqon 12-32
Alhamdulillah nice bacaan, don't give time to deres at home okay
Dikarenakan Dylan akan ada acara keluarga, maka hanya bisa sempat membaca Al Qur'an saja.
Amal solih untuk hari ini saya berikan Home work Menderes surat-surat yang sudah dihapal ya, Dylan.
Semoga Allah memberikan ilmu manfaat dan barakah aamiin 💖v</t>
  </si>
  <si>
    <t>July 25, 2025 8:10 pm</t>
  </si>
  <si>
    <t>Tilawati 3 halaman 33-35
&gt; Afiqa sangat semangat saat baca tilawati, alhamdulilah, dengan sering menderes bacaan Afiqa bisa cepat lancar. Goodjob Girl!
Asmaul Husna 1-50
&gt; Wahh, masyaallah, Afiqa sudah lancar asmaul husnanya, tapi masih perlu diperbanyak menderesnya,yaa. Ada yang masih kurang, terutama mulai nomor 40 dst, lebih banyak dideres, yaa
Kisah Nabi Ayyub
&gt; Disini Afiqa menonton video, dan Alhamdulillah Afiqa antusias dengan ceritanya. tapi Afiqa masih belum bisa mengambil pelajaran dari video tersebut. Akhirnya diceritakan ulang, dan diberitau tentang pelajaranya yaitu di setiap keadaan supaya selalu beriman kepada Allah. Meskipun sedang sakit ataupun sehat. 
Melanjutkan menulis Surat Al Maun
&gt; menulis dari ayat 5 sampai 7
Semoga Allah paring ilmu yang bermanfaat dan barokah. Aamiiin</t>
  </si>
  <si>
    <t>July 26, 2025 5:47 am</t>
  </si>
  <si>
    <t>A. Baca tilawati 2 halaman 27
- Khadijah bacaannya sekarang sudah lancar Alkhamdulillah tapi harus dijaga fokusnya karena kadang tiba2 ke distrack😂
B. Menulis angka arab
Sudah masuk ke angka ratusan. Toi pas saya coba masuk ke 200+ tiba2 nge lag. Seharusnya khadijah mampu tpi sepertinya tidak fokus😂</t>
  </si>
  <si>
    <t>July 26, 2025 7:09 am</t>
  </si>
  <si>
    <t>Bacaan 
Tilawaty 3 halaman 36-37
*Alhamdulillah bacaannya bagus, amal sholih tetap nderes supaya tambah lancar lagi*
Membahas ttg hal2 yg membatalkan wudhu dan sholat
Membahas ttg suci dan najis
Membahas ttg cara berjabat tangan(Salim) 
*Alhamdulillah afiqa bisa faham tiap2 poin di atas*
Murojaah bacaan attahiyat
*Alhamdulillah Afiqa sudah hafal*
Report
Alhamdulillah ngajinya berjalan dengan lancar tanpa kendala, Afiqa juga bisa mengikuti dengan sangat baik, anaknya komunikatif, 
PR
- Nderes tilawaty dan doa2
-mengusahakan bisa  mengerjakan sholat 5 waktu setiap harinya</t>
  </si>
  <si>
    <t>July 26, 2025 9:59 am</t>
  </si>
  <si>
    <t>Tilawati 3 halaman 30-31
&gt; Meskipun Afiqa belum nderes, bacaannya sudah lumayan bagus. Tapi masih belum lancar. Amalsholih besok diulangi lagi yaa
Penjelasan tentang Kewajiban Beribadah kepada Allah
&gt; awalnya Afiqa tertarik dengan arti dari salah satu kalimat di tilawati. Yang menjelaskan kehidupan di neraka itu tidak mati dan tidak hidup. Terus merambat ke penjelasan kewajiban beribadah kepada Allah, yang bisa memasukkan ke surga yang nikmat. Yang rumahnya terbuat dari diamond. Insyaallah Afiqa sudah bisa menerima informasi yang disampaikan
Murojaah Doa
- Doa masuk rumah dan keluar rumah
- Doa pagi sore
- Doa berpakaian 
- Doa mencari ilmu
- Doa minta ilham yang baik
&gt; Alhamdulillah, Afiqa sudah lancar.</t>
  </si>
  <si>
    <t>July 26, 2025 9:31 pm</t>
  </si>
  <si>
    <t>1. bacaan 
Qs an naba' ayat 31-35
2. murajaah doa
daily doa usia 6 y.o
daily doa usia 7 y.o
&gt; untuk doa usia 6 th dawud hafal dengan baik, untuk doa usia 7 th masih perlu sering dimurajaah sebab ada beberapa yang sudah dawud lupa, 
3. murajaah surat 
surat al fatihah - surat al ashr
&gt; mulai dari surat al quraisy - surat al ashr perlu dimurajaah kembali, karena banyak yang ayatnya terbalik dan salah, untuk surat yang lainnya, alhamdulilah sudah hafal baik, masih perlu penyesuaian dengan tajwidnya 
4. Hafalan 
surat at takasur 
&gt; sudah hafal, tapi masih sering salah di ayat terakhir saja 
doa raja istighfar 
&gt; masih susah dalam menghafal, jadi masih sering membaca catatan 
asmaul husna 1-99 
&gt; nomor 86-99 masih sering salah 
5. materi tambahan
tata krama tidur 
&gt; mereview 8 point dalam tata krama tidur yang sudah dia ketahui dan pelajari di pertemuan sebelumnya 
mengetahui perbuatan baik yang berpahala dan bisa memasukkan kedalam surga 
&gt; disampaikan berupa nasehat di awal pembukaan pengajian 
Report : alhamdulilah dia bisa mengikuti pengajian dengan baik 					
semoga alloh memberikan ( _ ) kebarokahan ilmu yang bermanfaat, menjadi anka yang sholih sholihah, berbakti kepada kedua orang tua, diberikan kefahaman yang barokah, berakhlakul kharimah dan alim faqih, serta sukses dalam kehidupan dunia dan akhiratnya, aamiin..</t>
  </si>
  <si>
    <t>1. bacaan surat 
surat an naba' ayat 36-40
doa setelah membaca alquran 
2. writing 
dalil mengaji 
mengetahui perbuatan baik yang berpahala dan bisa memasukkan kedalam surga 
3. Murajaah hafalan 
asmaul husna 1-99 
surat at takasur 
doa raja istighfar 
Report : alhamdulilah dia bisa mengikuti pengajian dengan baik 					
semoga alloh memberikan dawud kebarokahan ilmu yang bermanfaat, menjadi anka yang sholih sholihah, berbakti kepada kedua orang tua, diberikan kefahaman yang barokah, berakhlakul kharimah dan alim faqih, serta sukses dalam kehidupan dunia dan akhiratnya, aamiin..</t>
  </si>
  <si>
    <t>July 26, 2025 10:42 pm</t>
  </si>
  <si>
    <t>1. Daily doa + Asmaul Husna
2. Bacaan : Ali Imran 141-144
Alhamdulillah bisa mengikuti dengan baik, amal solihnya untuk lebih fokus ya
3. Murajaah : An Naba' 
Nice hafalan
4. Setoran : Al Muzzammil 1-12
Alhamdulillah tambah 2 ayat lagi, dipertahankan ya dan semangat menambah ayat hafalannya
5. Baca Pegon
Meneruskan Pegon nasihat pokok
Alhamdulillah hafizbisa mengenal Pegon baku baru dan bisa membacakannya dengan masih butuh tuntunan.
Lain-lain : membahas tentang 5 bab
Semoga Allah memberikan ilmu manfaat dan barakah aamiin 💖</t>
  </si>
  <si>
    <t>1. bacaan 
Qs an naba' ayat 31-35
2. murajaah doa
daily doa usia 6 y.o
daily doa usia 7 y.o
&gt; untuk doa usia 6 th dawud hafal dengan baik, untuk doa usia 7 th masih perlu sering dimurajaah sebab ada beberapa yang sudah dawud lupa, 
3. murajaah surat 
surat al fatihah - surat al ashr
&gt; mulai dari surat al quraisy - surat al ashr perlu dimurajaah kembali, karena banyak yang ayatnya terbalik dan salah, untuk surat yang lainnya, alhamdulilah sudah hafal baik, masih perlu penyesuaian dengan tajwidnya 
4. Hafalan 
surat at takasur 
&gt; sudah hafal, tapi masih sering salah di ayat terakhir saja 
doa raja istighfar 
&gt; masih susah dalam menghafal, jadi masih sering membaca catatan 
asmaul husna 1-99 
&gt; nomor 86-99 masih sering salah 
5. materi tambahan
tata krama tidur 
&gt; mereview 8 point dalam tata krama tidur yang sudah dia ketahui dan pelajari di pertemuan sebelumnya 
mengetahui perbuatan baik yang berpahala dan bisa memasukkan kedalam surga 
&gt; disampaikan berupa nasehat di awal pembukaan pengajian 
Report : alhamdulilah dia bisa mengikuti pengajian dengan baik 					
semoga alloh memberikan dawud kebarokahan ilmu yang bermanfaat, menjadi anka yang sholih sholihah, berbakti kepada kedua orang tua, diberikan kefahaman yang barokah, berakhlakul kharimah dan alim faqih, serta sukses dalam kehidupan dunia dan akhiratnya, aamiin..</t>
  </si>
  <si>
    <t>1. makna hadist jannawannar
page 55-60
&gt; karena zahra lagi mens, jadi kita skip materi bacaan dan fokus ke materi makna
Report : alhamdulilah dia bisa mengikuti pengajian dengan baik 					
semoga alloh memberikan zahra kebarokahan ilmu yang bermanfaat, menjadi anka yang sholih sholihah, berbakti kepada kedua orang tua, diberikan kefahaman yang barokah, berakhlakul kharimah dan alim faqih, serta sukses dalam kehidupan dunia dan akhiratnya, aamiin..</t>
  </si>
  <si>
    <t>1. murajaah surat 
surat al fatihah, surat an nas, surat al falaq, surat al humazah, surat al zalzalah
2. asmaul husna 1-50 
3. makna hadist jannawaanar 
&gt; page 60-62
Report : alhamdulilah dia bisa mengikuti pengajian dengan baik 					
semoga alloh memberikan zahra kebarokahan ilmu yang bermanfaat, menjadi anka yang sholih sholihah, berbakti kepada kedua orang tua, diberikan kefahaman yang barokah, berakhlakul kharimah dan alim faqih, serta sukses dalam kehidupan dunia dan akhiratnya, aamiin..</t>
  </si>
  <si>
    <t>July 26, 2025 11:51 pm</t>
  </si>
  <si>
    <t>1. Bacaan tilawati 6 hal.9 surat al qodr
☆ alhamdulillah kirana mampu mengulang dan mengikuti bacaan denga sangat baik dan lancar 
2. Muroja'an surat at tin ayat 1-6
3. Lanjutkan menulis surat attin ayat 7-8
4. Review doa2 harian 
☆ doa berlindung dari siksa kubur
☆ doa berlindung dari syirik
☆ doa masuk pasar
☆ doa masuk &amp; keluar masjid
☆ doa pakai baju baru
5. Latihan menulis pegon 
☆ alhamdulillah kirana mudah memahami dan bisa praktek menulis dengan baik, semangat latihan pegon yaa kirana 💪😉
Alhamdulillah pengajian berjalan dengan lancar,
Semoga alloh memberi kefahaman dan ilmu yg bermanfaat dan barokah 
Aamiiin ❤️</t>
  </si>
  <si>
    <t>July 26, 2025 11:52 pm</t>
  </si>
  <si>
    <t>1. Bacaan tilawati 6 hal.11 surat al insyiroh
☆ alhamdulillah kirana mampu mengulang dan mengikuti bacaan dengan sangat baik dan lancar 
2. Muroja'an surat at tin
☆ alhamdulillah kirana sudah hafal 3 ayat pertama 👏👏
3. Asma'ulhusna 1-80
4. Review doa2 harian 
☆ doa berlindung dari siksa kubur
☆ doa berlindung dari syirik
☆ doa masuk pasar
☆ doa masuk &amp; keluar masjid
☆ doa pakai baju baru
5. Latihan menulis pegon 
☆ alhamdulillah kirana mudah memahami dan bisa praktek menulis dengan baik, semangat latihan pegon yaa kirana 💪😉
Alhamdulillah pengajian berjalan dengan lancar,
Semoga alloh memberi kefahaman dan ilmu yg bermanfaat dan barokah 
Aamiiin ❤️</t>
  </si>
  <si>
    <t>1. Bacaan tilawati 6 hal.11 surat ad duha
☆ alhamdulillah kirana mampu mengulang dan mengikuti bacaan dengan sangat baik dan lancar 
2. Muroja'an surat at tin
☆ alhamdulillah kirana sudah hafal 3 ayat pertama 👏👏
3. Asma'ulhusna 1-80
4. Review doa2 harian 
☆ doa berlindung dari siksa kubur
☆ doa berlindung dari syirik
☆ doa masuk pasar
☆ doa masuk &amp; keluar masjid
☆ doa pakai baju baru
5. Latihan menulis pegon 
☆ alhamdulillah kirana mudah memahami dan bisa praktek menulis dengan baik, semangat latihan pegon yaa kirana 💪😉
Alhamdulillah pengajian berjalan dengan lancar,
Semoga alloh memberi kefahaman dan ilmu yg bermanfaat dan barokah 
Aamiiin ❤️</t>
  </si>
  <si>
    <t>1. Bacaan tilawati 6 hal.14 
☆ alhamdulillah kirana mampu mengulang dan mengikuti bacaan dengan sangat baik dan lancar 
2. Muroja'an surat at tin
☆ alhamdulillah kirana sudah hafal 5 ayat dan lancar sekali hafalannya, good job kirana👏👏
3. Asma'ulhusna 1-80
4. Review doa2 harian 
☆ doa berlindung dari siksa kubur
☆ doa berlindung dari syirik
☆ doa masuk pasar
☆ doa masuk &amp; keluar masjid
☆ doa pakai baju baru
5. Latihan menulis pegon 
☆ alhamdulillah kirana mudah memahami dan bisa praktek menulis dengan baik, semangat latihan pegon yaa kirana 💪😉
Alhamdulillah pengajian berjalan dengan lancar,
Semoga alloh memberi kefahaman dan ilmu yg bermanfaat dan barokah 
Aamiiin ❤️</t>
  </si>
  <si>
    <t>1. Bacaan : Ar ra'du
Alhamdulillah nice bacaan. Di dalam sesi ini, kami juga membahas tentang sujud Al Qur'an dan mempraktekkannya langsung di tempat.
2. Review surat (dengan spin wheel)
Al kafirun : -
An nashr : -
An nash : +
Al ikhlas : +
Al falaq : -
Al maun : see the quran
Al quraisy : -
Al lahab : +
Yang bertanda (-) amal solih dihapalkan lagi ya.
Semoga Allah memberikan ilmu manfaat dan barakah aamiin 💖</t>
  </si>
  <si>
    <t>July 27, 2025 7:35 am</t>
  </si>
  <si>
    <t>1. Opening, Alhamdulillah syukur to Allah for everything. Erma tanya Qalesya, apa yg bikin happy, dia jawab semalam hadirin performance teman nya, Alhamdulillah punya friendship yg bagus ke temen2 nya. Semoga manfaat barokah. Aamiin 
2. Doa by Qalesya 
3. Manqul Kitabussholah pg 3, very top hadist (only 1 hadist) tentang perintah Nabi untuk perintah ke anak2 kecil kita utk sholat di umur 7 tahun. Di umur 10 mereka boleh di pukul (yg mengingatkan dan mendidik) jika mrk tidak sholat. 
Semoga Allah paring kita selalu di beri kemampuan untuk sholat &amp; always remember Him. 
4. Hafalan: 
A. Alfatihah 
B. An Naas 
C. Al Falaq 
D. Al Ikhlas 
E. Al Lahab 
F. Al Kautsar 
G. Asmaul Husna
5. Doa by Erma + closing 
NB: Alhamdulillah all good, tante. Erma request 7 hafalan diatas bisa dihafalin sampe batas summer break ini selesai. Semoga bisa. Aamiin.</t>
  </si>
  <si>
    <t>July 27, 2025 8:41 pm</t>
  </si>
  <si>
    <t>1. Bacaan : Ar ra'du 18-2
Alhamdulillah nice bacaan dan grazia membacakan artinya juga dalam bahasa inggris
2. Menderes hafalan surat
Grazia membuat list dalam spinner kemudian membacanya
3. 29 noble characters
Dengan spinner, dia menyebutkan point-point yang ada dalam masing-masing karakter
4. Menderes doa hafalan 2
Alhamdulillah nice, lebih dihapalkan lagi ya agar tidak perlu melihat catatan lagi
Alhamdulillah grazia semangat seperti biasa, semoga Allah memberikan ilmu manfaat dan barakah. Aamiin💗</t>
  </si>
  <si>
    <t>July 27, 2025 10:18 pm</t>
  </si>
  <si>
    <t>Bacaan Al Baqarah 38-41
&gt; Alhamdulillah, bacaannya Dinda sudah baik. Saat bacanya repeat, Dinda sudah bagus, dan ada 1-2 kesalahan. Waktu baca sendiri, alhamdulilah kesalahannya sudah berkurang. Amalsholih lebih teliti lagi,yaa.
Makna Kitabussholah halaman 5-6
&gt; Alhamdulillah, Dinda sudah paham dengan cara maknanya, tapi masih kurang untuk kerapiannya. Kami tidak bisa memantau karena ngajinya hanya pakai voice call.
Alhamdulillah,ngajinya berjalan lancar. Di awal memang Dinda kurang polite saat jawab salam.Sudah ditegur tapi masih sama. Tapi alhamdulilah, untuk seterusnya Dinda sudah lebih baik saat berbicara, kadang masih membentak. Semoga ilmu hari ini bisa bermanfaat dan barokah. Aamiiin</t>
  </si>
  <si>
    <t>July 28, 2025 7:51 am</t>
  </si>
  <si>
    <t>• Makna AlQuran surat Al Mulk 4-6
• Membaca doa-doa 
     • Asmaul khusna
     • Pagi Sore (versi banyak)
     • PR 13
     • Doa Asad
• Membaca AlQuran dan mencari tajwid
Mugo2Allah paring aman selamat lancar barokah, Allah paring ilmu yang bayak bermanfaat dan barokah  Aamiin</t>
  </si>
  <si>
    <t>• Bacaan surat Al Hijr 42-45
• Menghafal tajwid 5Bab dan mencari tajwid
• Mangkulan Alquran Al Mulk 7-8
• Murojaah surat Albayyinah - Al ghariyah
Mugo2Allah paring aman selamat lancar barokah, Allah paring ilmu yang bayak bermanfaat dan barokah  Aamiin</t>
  </si>
  <si>
    <t>• Makna AlQuran surat Al Mulk 9-10
• Membaca doa-doa 
     • Asmaul khusna
     • Pagi Sore (versi banyak)
     • PR 13
     • Doa Asad
• Membaca AlQuran Alhijr 46-50 dan mencari tajwid
Mugo2Allah paring aman selamat lancar barokah, Allah paring ilmu yang bayak bermanfaat dan barokah  Aamiin</t>
  </si>
  <si>
    <t>• Bacaan tilawaty 4 hal 2
• Menghafal Surat An-Nass s.d Al Qoriah
• Mengahafal doa masuk rumah dan keluar rumah
• Tajwid idhar halqi mencari dan menghafal
Mugo2Allah paring aman selamat lancar barokah, Allah paring ilmu yang bayak bermanfaat dan barokah
Aamiin</t>
  </si>
  <si>
    <t>• Bacaan tilawaty 4 hal 2
• Menghafal tajwid 5Bab dan mencari tajwid
• Mengahafal doa masuk rumah dan keluar rumah
• Murojaah surat Albayyinah - Al ghariyah
Mugo2Allah paring aman selamat lancar barokah, Allah paring ilmu yang bayak bermanfaat dan barokah</t>
  </si>
  <si>
    <t>• Bacaan tilawaty 4 hal 3
• Menghafal Surat An-Nass s.d Al Qoriah
• Mengahafal doa masuk rumah dan keluar rumah
• Menulis pegon
Mugo2Allah paring aman selamat lancar barokah, Allah paring ilmu yang bayak bermanfaat dan barokah</t>
  </si>
  <si>
    <t>Pemahaman temtang sholat</t>
  </si>
  <si>
    <t>July 28, 2025 8:39 am</t>
  </si>
  <si>
    <t>1. Bacaan : Tilawati 4, 25 baris 1-5
Alhamdulillah bisa continue to the next line
2. Hafalan doa
• untuk kedua orang tua
• mencari ilmu
• pagi dan sore
• Asmaul Husna 1-20
3. Surat al kafirun and al maun
Nice hafalan
Semoga Allah memberikan ilmu manfaat dan barakah aamiin 💖</t>
  </si>
  <si>
    <t>1. Doa pembuka
2. Bacaan : Ali imran 145-148
Alhamdulillah bisa mengikuti dengan baik
3. Murajaah
Al buruj dan Al zalzalah
4. Setoran Al Muzzammil 1-13
Alhamdulillah good memory
5. Main teka teki silang tentang 5 bab
Alhamdulillah berjalan dengan baik
Semoga Allah memberikan ilmu manfaat dan barakah aamiin 💖</t>
  </si>
  <si>
    <t>July 28, 2025 11:42 pm</t>
  </si>
  <si>
    <t>1. Doa pembuka
2. Bacaan : Ali imran 149-151
Alhamdulillah bisa mengikuti dengan baik
3. Murajaah
Al humazah, attaktsur, Al zalzalah
4. Setoran Al Muzzammil 1-14
Alhamdulillah nicee memory
5. Mengerjakan soal tentang 29 karakter
Alhamdulillah berjalan dengan baik
Semoga Allah memberikan ilmu manfaat dan barakah aamiin 🙏🏻</t>
  </si>
  <si>
    <t>July 29, 2025 3:38 pm</t>
  </si>
  <si>
    <t>1. Bacaan surat Al Mujadalah ayat 7-21
2. Makna Al Qur'an surat Ali Imran ayat 84-91
Alhamdulillah pengajian berjalan dengan lancar, tami bisa mengikuti pembelajaran dengan baik dan bisa menyampaikan kembali apa yg kami manqulkan</t>
  </si>
  <si>
    <t>July 29, 2025 3:41 pm</t>
  </si>
  <si>
    <t>1. Bacaan surat Al Mujadalah ayat 22-Al Hasyr Ayat 9
2. Makna Al Qur'an surat Ali Imran ayat 92-96
3. Tata Krama Menerima tamu
Alhamdulillah pengajian berjalan dengan lancar, tami bisa mengikuti pengajian dengan baik
Bacaan cukup baik,amal sholih lebih ditingkatkan lagi nderesnya dirumah,dan lebih teliti lagi saat baca
Materi makna bisa diterima dg baik
Begitu pula materi tata krama, Alhamdulillah tami memahami dan bisa menjelaskan ulang dengan baik</t>
  </si>
  <si>
    <t>July 29, 2025 3:47 pm</t>
  </si>
  <si>
    <t>1. Bacaan surat Al Furqon ayat 21-32
2. Makna Al Qur'an surat Al Baqarah ayat 220-221
Alhamdulillah pengajian berjalan dengan baik dan lancar, dylan ngajinya semangat 
Amalnsholih diperbanyak lagi nderesnya dirumah</t>
  </si>
  <si>
    <t>July 29, 2025 3:49 pm</t>
  </si>
  <si>
    <t>1. Bacaan surat Al Furqan ayat 33-55
2. Materi tata krama tidur
Alhamdulillah pengajian berjalan dengan baik dan lancar 
Bacaan dylan Alhamdulillah juga cukup baik dan lancar, tapi ketika akhir bacaan agak terburu2 jadi ada beberapa kesalahan
Amal sholih ditingkatkan lagi nderesnya dirumah. Lebih teliti juga saat membaca
Untuk materi tata krama juga diserap dan dipahami dengan baik oleh dylan, sempat berdiskusi juga tentang materi tata krama tersebut, tapi mohon maaf materi tata krama yg kami sampaikan belum sepenuhnya selesai, karena kemaren saya kedatangan tamu🙏🏻, InshaAllah kali lanjutkan di pertemuan selanjutnya.
Mudah2 an dylan bisa menjadi Generus yg faham sukses dunia akhirat</t>
  </si>
  <si>
    <t>July 29, 2025 8:48 pm</t>
  </si>
  <si>
    <t>Bacaan As Shofat 154- Shod' 16
&gt; Bacaan Dehan sudah bagus, lumayan lancar untuk hari ini. Alhamdulillah 
Murajaah Surat 
- Al Maun s/d Al Adiyat
&gt; Yang masih kurang lancar di surat al qoriah, al humazah, dan al adiyat. Amalsholih dideres lagi ya. Untuk yang lain, alhamdulilah sudah lancar
PR: murajaah surat al humazah, al qoriah, al adiyat
Makna K. Adab hal 52-53
- Bab Dosanya orang yang menyakiti tetangganya
- Tetangga perempuan tidak boleh menghina tetangganya
- Berbagi makanan dengan tetangga
 &gt; Alhamdulillah, insyaallah penjelasannya bisa diterima Dehan dengan baik. Meskipun mungkin sulit diterapkan disana karena kebiasaan yang berlaku, setidaknya Dehan tau sunnahnya nabi kepada tetangga
Semoga ilmu hari ini bisa bermanfaat dan barokah. Aamiiin</t>
  </si>
  <si>
    <t>July 29, 2025 10:57 pm</t>
  </si>
  <si>
    <t>1. Bacaan surat Al Mumtahanah ayat 1-11
2. Makna Al Qur'an surat Ali Imran ayat 96-100
3. Tata Krama tidur 
Alhamdulillah pengajian berjalan dg baik dan lancar hari ini
Bacaan tami juga cukup baik, akan tetapi ada beberapa kali kesalahan harokat saat membaca, amal sholih ditingkatkan lagi nderesnya dirumah, tidak perlu terburu-buru 
Materi makna dan tata krama juga sudah terserap dg baik. Tami bisa memahami dan menyampaikannya kembali</t>
  </si>
  <si>
    <t>July 30, 2025 7:08 am</t>
  </si>
  <si>
    <t>1. Baca tilawati 5 hal 27
&gt; Alhamdulillah Gabriel bisa membaca dengan sangat baik dan lanjut ke hal 28
2. PR
- Membaca Tilawati 5 hal 28
- Menghafalkan Doa naik kendaraan dan mempraktekan doa doa yang sudah di hafal
Semoga Alloh paring kemudahan, kelancaran, manfaat dan barokah.</t>
  </si>
  <si>
    <t>July 30, 2025 10:35 pm</t>
  </si>
  <si>
    <t>1. Doa pembuka
2. Bacaan : Ali imran 151-152
Alhamdulillah bisa mengikuti dengan baik
3. Murajaah
Al maun, Al Kautsar, Al falaq
4. Setoran Al Muzzammil 1-16
Alhamdulillah dihapal dengan baik
5. Membaca Pegon dari nasehat pokok
Alhamdulillah berjalan dengan baik
Semoga Allah memberikan ilmu manfaat dan barakah aamiin 💖</t>
  </si>
  <si>
    <t>July 30, 2025 10:33 pm</t>
  </si>
  <si>
    <t>Tilawati halaman 38-40
&gt; wahh, masyaallah, bacaannya Afiqa sudah bagus. Perlu lebih teliti lagi ya Afiqa, ada beberapa tadi missed di huruf ya tapi di baca ba, atau ja dibaca kho.
Murajaah Doa
- Masuk dan keluar rumah
- Mencari ilmu yang bermanfaat
- Minta ilham yang baik
- Berpakaian
&gt; untuk doa masuk rumah amalsholih dihafalkan yaa. Nanti bisa diamalkan in daily lifenya. 
Asmaul husna 1-50
&gt; 1-30 sudah lancar, 31- 40 lumayan lancar. Untuk 41-50 masih banyak struggle, amalsholih dideres lagi yaa
Alhamdulillah, hari ini Afiqa bisa happy dengan ngajinya, apalagi sebelum ngaji berakhir, kami sempatkan menggambar selama 10 menit. Semoga ngaji hari ini bisa bermanfaat dan barokah. Aamiin</t>
  </si>
  <si>
    <t>1. Doa dan Asmaul Husna 1-20
Alhamdulillah berjalan lancar
2. Tilawati 4 hal 24 baris 1-4
Alhamdulillah jubilee sudah lancar membaca bagian ini, insyallah bisa next ke baris selanjutnya 
3. Surat 
• al maun
• Al Quraisy
Amal solih alquraisy nya lebih dihapalkan lagi ya
Alhamdulillah jubilee dalam keadaan baik dan semangat
Semoga Allah memberikan ilmu manfaat dan barakah aamiin 💖</t>
  </si>
  <si>
    <t>July 30, 2025 10:45 pm</t>
  </si>
  <si>
    <t>Tilawati 4 halaman 3 dan 4
&gt; Karena Abell masih ragu dengan halaman 3,akhirnya mengulas lagi sebentar. Untuk halaman 4 sudah bagus, tapi perlu dideres lagi. Jadi besok masih di page ini,yaa.
Murajaah
- Surat Al Lahab
- Surat An Nashr
- Surat Al Kautsar
- Surat Al maun
- Surat Al quraisy
- Surat Al humazah
&gt; alhamdulilah, hafalan abell hari ini bagus. Bahkan beberapa surat sudah tidak di pancing awalnya. Wahh. Masyaallah.
Al Humazah masih jadi PR lho, yaa
- Dzikir sesudah sholat
- Doa ketetapan iman
- Doa raja istighfar 
- Doa masuk dan keluar wc
- Doa kebaikan dunia dan akhirat 
 &gt; untuk dzikir sesudah sholat, Abell masih lupa urutan yang ke 2. Tapi setelah dikasih tau, sudah bisa lancar. Seterusnya sudah lancar. Kalau doa yang lain, Alhamdulillah sudah bagus dan lancar.
Asmaul Husna 1-40
&gt; 31-40 masin jadi PR
Alhamdulillah, Abell bisa ngaji dengan tertibSemoga hari ini bisa bermanfaat dan barokah. Aamiiin .</t>
  </si>
  <si>
    <t>1. Doa-doa
2. Tilawati 1 hal 21
Alhamdulillah bisa next
3. Menulis huruf Alif
4. Membaca Surat Annas
Amal solih lebih fokus lagi ya Cheryl, semogaa Allah memberikan ilmu manfaat dan barakah aamiin 💖</t>
  </si>
  <si>
    <t>July 31, 2025 12:09 am</t>
  </si>
  <si>
    <t>bacaan tilawati. 2 hal. 28
today khadijah read it repeat after me. amal sholih untuk dideres nggih ketika diuar jam pengajian
hafalan doa ketika masuk reumah
alhadulillah sudah bisa ngelanjutin sendiri ketika mba nedha baca sepenggal kata, lalu dilanjut khadijah, mba nedha lagi sekata, dan seterusnya. insyaallah kalau sering dideres dirumah khadijah bisa lebih hafal lagi.
asmaul husna 1-30
alhamdulillah tinggal diperlancar lagi nggih.
semoga Allah memberikan ilmu yang bermanfaat serta barokah, &amp;lt;333</t>
  </si>
  <si>
    <t>July 31, 2025 12:17 am</t>
  </si>
  <si>
    <t>bacaan tilawati 2 hal.28
Alhamdulillah, today khadijah read by herself, walau beberapa kali she said ada yang susah tapi she wanna try ketika diberi keyakinan kalau she can do it!!!
insyaallah bisa diperlancar lagi dan lebih memperhatikan lagi dengan tanda baca fathah yang berdiri, supaya dibaca lebih panjang.
hafalan surat al-ikhas
alhamdulillah khadijah sudah lancar hafalannya, tadi ketika dibilang untuk baca hafalan al-lahabnya dia belum mau. so insyaallah we will do it next meeting only for 1&amp;2 ayat.
hafalan doa masuk rumah
insyaallah masih sama, supaya sering dideres ketika diluar jam pengajian. dan lebih baiknya supaya dipraktikan juga.
faqih; perbuatan baik yang berpahala dan mengantarkan pada surga.
today insyaallah only reminder to khadijah for helping ibu when ibu busy, like helping fot tidy the bedroom, clean the table after eat, help for bring something, etc.
May Allah bless u always! lancar barokah dan semoga menjadi anak yang sholihah~</t>
  </si>
  <si>
    <t>July 31, 2025 6:42 am</t>
  </si>
  <si>
    <t>1. Bacaan : Ar ra'du 29-34
Alhamdulillah nice bacaan 
2. Review surat (dengan spin wheel)
Al kafirun 
An nashr 
An nash 
Al ikhlas 
Al falaq 
Al maun 
Al quraisy 
Al lahab 
3. Asmaul Husna 1-99
Dengan membaca, amal solih diusahakan untuk menghafalnya ya.
4. Doa harian 2
Amal solih untuk lebih dihafalkan lagi dan dipraktekkan ya dalam keseharian
Semoga Allah memberikan ilmu manfaat dan barakah, aamiin💖</t>
  </si>
  <si>
    <t>July 31, 2025 8:36 am</t>
  </si>
  <si>
    <t>1. Doa-doa 
Untuk kedua orang tua, kebaikan dunia akhirat, mencari ilmu dan pagi sore
2. Bacaan surat
Al fatihah, annas, dan al falaq
3. Tilawati 1 hal 22
Alhamdulillah nice bacaan
Masih bingung huruf ro, za, fa, gho, dzo
Amal solih dideres halaman 23 dengan cece ya.
PR : MENGHAFAL AL LAHAB
Semoga Allah memberikan ilmh manfaat dan barakah. Aamiin💗</t>
  </si>
  <si>
    <t>July 31, 2025 9:24 am</t>
  </si>
  <si>
    <t>Bacaan surat Al Baqarah ayat42-48
Alhamdulillah bacaanya cukup lancar, tinggal belajar mengatur nafas
Tata krama bertamu
Tata krama kedatangan tamu
Tata krama tidur
Alhamdulillah Abi bisa mengerti dan memahami setiap poin2 yg di sampaikan
Makna hadis kitabu ahkam
Alhamdulillah Abi bisa memahami isi hadisnya (kali ini membahas ttg penciptaan Nabi adam dan anak turunnya dg berbagai macam warna kulit, berbagai macam watak dan sebagainya) 
Report
Alhamdulillah pengajian berjalan dengan lancar, tanpa kendala. Semoga Alloh paring manfaat dan barokah. Aamiin 🤲🙏</t>
  </si>
  <si>
    <t>July 31, 2025 9:25 pm</t>
  </si>
  <si>
    <t>Bacaan :
- Tilawati 5 hal 34
(Alhamdulillah bacaan bagus dan bisa mengikuti)
Hafalan :
- Surat albayyinah ayat 1-6
( Hafalan bagus, untuk ayat 5 dan 6 harus sering di deres kembali)
Lain-lain :
- Tulis arabic baris terakhir tilawati 5 hal 34
PR :
Menderes dengan orangtua Tilawati 5 hal 34 baris terakhir 
Semoga allah paring manfaat lancar dan barokah</t>
  </si>
  <si>
    <t>Hafalan :
- Surat albayyinah ayat 1-5
( Hafalan bagus, dan harus banyak di deres)
Semoga allah paring manfaat lancar dan barokah</t>
  </si>
  <si>
    <t>July 31, 2025 10:41 pm</t>
  </si>
  <si>
    <t>1. Bacaan surat Al Furqan ayat 56-67
2. Makna Al Qur'an surat Al Baqarah ayat 222-224
Secara keseluruhan Alhamdulillah pengajian berjalan dengan baik dan lancar
Untuk materi bacaan Alhamdulillah dylan membaca dengan cukup baik, amal sholih ditingkatkan lagi menderesnya dirumah 
Untuk materi makna Al-Qur'an juga berjalan dengan baik, dylan bisa mengerti isi ayat yang kami sampaikan, dan dylan bisa menerangkan kembali</t>
  </si>
  <si>
    <t>July 31, 2025 11:26 pm</t>
  </si>
  <si>
    <t>Tilawati 4 halaman 4 dan 5
&gt; wahh, masyaallah, sebelum ngaji, Abell ada kemauan untuk menderes dulu. That's so cool 😎. Jadinya hari ini Abell bisa baca 2 halaman. Di halaman 4 sudah sangat lancar. Yang halaman 5 masih perlu diperbaiki lagi.
Note: Jangan Lupa Menders halaman 5 dan 6,yaa
Murajaah Asmaul Husna 1-40
&gt; Abell sudah lumayan bagus hafalannya. Tapi masih belum fasih dan belum lancar. 
- Review doa attahiyat
- Doa mencari ilmu
- Doa minta ilham yang baik
- Doa ketetapan iman
- Doa raja istighfar
&gt; beberapa kata Abell agak lupa, karena jarang dideres. Tapi hampir keselurhan Abell sudah tau nama doanya.
Hari ini kami mostly bahas tentang hal random, tapi yang menjurus ke masalah agama. Tadi ada sedikit pembahasan tentang barang mentol, sholat, dll. Wahh, ternyata Abell sudah faham dengan hal" seperti itu
Semoga ilmu hari ini bisa bermanfaat dan barokah.Aamiiin</t>
  </si>
  <si>
    <t>July 31, 2025 11:39 pm</t>
  </si>
  <si>
    <t>1. Bacaan al qur'an suray ibrohim ayat 1-5 
*alhamdulillah lancar, semangat nderes dirumah yaa 
2. Muroja'ah 
Al fatihah
Annaas
Al falaq 
Al ikhlas
Al asr
Al kautsar
3. Asma'ulhusna 1-50 
4. Doa2 harian 
Doa kebaikan dunia akhirot
Doa minta sehat
Doa ketetapan iman
Doa pagi sore
Doa minta ilmu yg bermanfaat
Doa minta ilham yg baik
Doa u/ kedua orangtua
4. Latihan pegon
*alhamdulillah sudah lancar pegonnya, tinggal dilatih lagi supaya tambah lancar yaa</t>
  </si>
  <si>
    <t>July 31, 2025 11:44 pm</t>
  </si>
  <si>
    <t>1. Bacaan tilawati 6 hal.17
Alhamdulillah lancar, kirana mampu mengikuti dan mengulang bacaan dengan baik
2. Review hafalan 1
Surat alfatihah
Annaas
Alfalaq
Al ikhlas
Al asr
Al kautsar
Doa mau makan
Doa sesudah makan
Doa mau tidur
Doa bangun tidur
Doa masuk &amp; keluar kaar mandi
Doa pakai baju
3. Review/memperlancar
Doa berlindung dari sifat munafik
Doa berlindung dari siksa kubur
Doa berlindung dari syirik
Doa paai baju baru
Doa ketika turun hujan
Doa setelah mendengar adzan
4. Latihan pegon 
Alhamdulillah semangat sekali nulis pegonnya, dan tambah pinter nulis pegonnya 
Alhamdulillah pengajian berjalan dengan lancar, semoga alloh paring kefahaman yg barokah 
Aamiiin</t>
  </si>
  <si>
    <t>1. Bacaan tilawati 6 hal.17-18
Alhamdulillah lancar, kirana mampu mengikuti dan mengulang bacaan dengan sangat baik
2. Latihan pegon
Alhamdulillah tambah lancar dan sudah faham cara penulisannya
Mungkin next meeting bisa kita coba paka buku tulis supaya bisa terbiasa dan lebih terlatih dengan pencil dan bukunya yaa 😉</t>
  </si>
  <si>
    <t>August 1, 2025 7:22 am</t>
  </si>
  <si>
    <t>1. Murojaah 
 - Murojaah hafalan surat Al-Mulk&amp; Al-Qolam
- Murojaah hafalan surat al muzzammil ayat 1-18
(Alhamdulillah hafalannya bagus)
2. Membaca QS Ali imron 154-155
&gt; Alhamdulillah bacaannya bagus dan bisa menjawab tentang tajwid yang diberikan
Moga-moga Allah paring manfaat lancar dan barokah</t>
  </si>
  <si>
    <t>August 1, 2025 7:41 am</t>
  </si>
  <si>
    <t>1. Baca tilawati 5 hal 28
&gt; Alhamdulillah Gabriel bisa membaca dengan cukup baik namun masih perlu diulang
2. PR
- Membaca Tilawati 5 hal 28
- Menghafalkan Doa naik kendaraan dan surat Attin
Semoga Alloh paring kemudahan, kelancaran, manfaat dan barokah.</t>
  </si>
  <si>
    <t>August 1, 2025 7:45 am</t>
  </si>
  <si>
    <t>1. Doa - doa
• pagi dan sore
• untuk kedua orang tua
• kebaikan dunia akhirat
2. Tilawati 1 hal 25 line 5-8
Nice bacaan, insyaallah akan diulang lagi untuk lebih memperlancar
3. Surat Al-quraisy
Alhamdulillah sudah lancar membacanya, insyallah for next kita coba without baca ya and next ke surat selanjutnya
Report : she is enjoying her draw today♡
Semoga Allah memberikan ilmu manfaat dan barakah. Aamiin💗</t>
  </si>
  <si>
    <t>August 1, 2025 9:42 am</t>
  </si>
  <si>
    <t>Bacaan
Surat Al baqoroh ayat 49-53
Alhamdulillah bacaan cukup lancar
Murojaahdoa sapu Jagad
Doa syukur nikmat
Berlindung dari jeleknya anggota badan
Asmaul husna
Makna surat Al ankabut ayat 5-8
Isi ayatnya membahas ttg jihad, benefit dari jihad, kemudian perintah berbuat baik kepada orang 
tua(respecting, listening, obeying)  kecuali di perintah 
untuk berbuat syirik. 
Alhamdulillah Abi bisa memahami isi ayatnya dengan
 sangat baik 
Report
Alhamdulillah pengajian berjalan dengan lancar tanpa 
kendala. Tadi sempat membahas bbrp dosa besar termasuk syirik (akibat syirik yang di bawa sampai mati) ,termasuk juga  dosa Zina dan cara taubatnya (jilid/ranjam) .Alhamdulillah Abi sudah faham ttg hal itu
Semoga Alloh paring manfaat dan barokah. Aamiiin 🤲🤲🤲</t>
  </si>
  <si>
    <t>August 1, 2025 10:16 am</t>
  </si>
  <si>
    <t>1. Daily doa
• pagi dan sore
• untuk kedua orang tua
2. Bacaan : Al furqan 68-77
Nice bacaan. Koreksinya hanya dibacaan idzharnya.
3. Makna hadis kitabussolah hal 36-37
Alhamdulillah Dylan bisa mengikuti dengan baik. Dan bisa menangkap maksud hadisnya, bahwa adzan dilakukan 2 kali pengucapan disetiap katanya. Dan iqamah itu 1 kali kecuali pada kalimat qad' qa matissolah.
Alhamdulillah today, Dylan was Soo fine. Bisa mengikuti kegiatan dari awal sampai akhir dengan baik. Jangan lupa ya untuk Menderes daily doa-doanya dan bacaan alqurannya. Amal solih bunda untuk bisa mengingatkan Dylan selalu. 
Semoga Allah memberikan ilmu manfaat dan barakah. Aamiin💖</t>
  </si>
  <si>
    <t>August 1, 2025 11:57 am</t>
  </si>
  <si>
    <t>1. Opening nasehat. Syukur to Allah, Rosulullah, and herself. Alhamdulillah Alhamdulillah 
2. Doa by Qalesya (seeking knowledge)
3 . Remind tentang ibadah wajib dan sedikit knowledge tentang sholat Sunnah (extra pray) ada sholat Sunnah qobliah, ba'diah, taubat, tasbih, istikharah, hajat, ktk perang.
4. Ilmu tentang iblis, (Erma copy dari MT Erma, dan dikte ke Qalesya pake bahasa inggris)
Ktika iblis di usir dr surga, dia minta 10 hal pd Allah sbgai ganti rugi untuk menggoda manusia yg telah menyebabknya di usir.
1*dia minta bagian dr harta manusia yg tdk brzakat dn mndapt harta dg cara haram
*2 dia minta ikut dlm hubungan suami istri yg TDK mnyertakn doa.
3*dia minta agar psar sbgai masjidnya
4* dia minta pemabok sbgai teman tidurnya
*5 Dia minta ikut dlm prjalann org yg maksiat.
*6 dia minta agar plaku maksiat/pendosa mnjadi saudranya.
7* dia minta agar musik dn syair2 yg mlalaikn manusia untuk ibdah sbgai bacaan quranya.
8*dia minta agar manusia TDK bisa mlihatnya.
9*dia minta kamar sbgai tmpt tingglnya.
*10, dia minta agar dia beri kmampuan bisa bergerak dlm aliran darah manusia.
(Kitab :Fathul bari imam Al hajar atsqolani)
5. Sedikit bahasa tentang hafalan, semoga hafal 6. hafalan yg harus dihafal sebelum summer break end. Aamiin.
7. Doa by Erma.
NB: Alhamdulillah lancar. Semoga hafalan nya di lancarin.</t>
  </si>
  <si>
    <t>August 1, 2025 11:31 am</t>
  </si>
  <si>
    <t>1. *BACAAN*
Q.S Al-Baqarah ayt.225-228
&gt; Alkhamdulillah lancar 80%
2. *HAFALAN*
Doa Ketika Menjenguk Orang yang Sakit (9th) (dibaca 3x)
Q.S Al-Zalzalah (8th)
Q.S Al-Qodr (dibaca, pengenalan surat untuk hafalan baru)
Doa Pengayoman
Do'a Ketika Terkena Musibah
Do'a Setelah Adzan
Do'a Sebelum dan Sesudah Wudhu
3. *KEILMUAN*
Makna Q.S Al-Ma'rij (72) ayt. 1-10
&gt; Talking about Kisah Yakjuj dan Makjuj dan Dajjal
*NB*
Bulan Agustus ini Fitri punya target hafalan baru
- Doa Ketika Menjenguk Orang yang Sakit
- Q.S Al-Qodr
amal sholih supaya sering2 di baca/dideres ya fitrii
Semoga Allah paring manfaat dan barokah.. Amiinn..</t>
  </si>
  <si>
    <t>August 1, 2025 9:26 pm</t>
  </si>
  <si>
    <t>Tilawati 4 halaman 1
&gt; Wahh, masyaallah. Afiqa sudah naik tilawati 4, sudah dapat harakat baru yaitu tasydid. Alhamdulillah, Afiqa bisa langsung paham cara bacanya. Dan nada tilawatinya sudah benar. Amalsholih sebelum ngaji next meeting menderes page 2,yaa
Asmaul Husna 1-50
&gt; Disini kami mencoba baca selang-seling 5-5. Alhamdulillah, Afiqa bisa tetap fokus menbacanya
Menulis Pegon dan Menggambar
- Kata: Karpet dan Apa
&gt; mungkin karena Afiqa buru" ingin menggambar,yaa. Jadi mau nulis pegonnya yang pendek" aja. Karena itu, amalsholih Afiqa kerjain homework dari mba yaa.
PR: Menulis pr sesuai dengan pegon yang benar dan rapi
- Mobil Merah
- Baju Baru
- Topi Hijau
Semoga bisa bermanfaat dan barokah. Aamiiin</t>
  </si>
  <si>
    <t>Tilawati 3 halaman 41-44
&gt; Afiqa sangat bersemangat, sampai baca 4 halaman. Wahh,kerenn. Alhamdulillah ,bacaannya sudah lancar. Meskipun ada yang belum dideres. Berarti disini Afiqa susah paham dengan harokat sukun. Good job. Insyaallah besok sudah ke tilawati 4 yaa
Murojaah Surat An Nas- Al Maun
&gt; Afiqa ada beberapa yang agak lupa. Seperti surat Al Falaq. Masih kebalik bacaannya.
Asmaul Husna 1-50
&gt; Alhamdulillah, disini sampai 40 sudah oke. Untuk 41-50 masih ada beberapa yang kurang hafal. Amalsholih lebih sering dideres lagi ya. Dan juga jangan lupa makhraj dan panjang pendeknya tetap diperhatikan
Semoga ilmu hari ini bisa bermanfaat dan barokah. Aamiin</t>
  </si>
  <si>
    <t>August 2, 2025 7:20 am</t>
  </si>
  <si>
    <t>Bacaan : 
Tilawaty 4 halaman 2
Amal sholih di deres lagi ya
Menulis nama2 malaikat
Tadi baru dapet 4 nama, tapi Alhamdulillah Afiqa mau nyatat di buku. InsyaAllah di lanjut di pertemuan berikutnya
Report
Alhamdulillah pengajian berjalan dengan lancar, menyenangkan, Afiqanya komunikatif dan responsif, full of smile juga.semoga Alloh paring manfaat dan barokah. Aamiiin. See you in the next ngaji👋
PR 
- Menderes tilawaty 4 halaman 2
- Menderes hafalan doa dan surat pendek yang belum di hafal
- merutinkan sholat 5 waktu</t>
  </si>
  <si>
    <t>August 2, 2025 8:38 am</t>
  </si>
  <si>
    <t>1. Membaca  teks doa2 sebelum belajar, Asmaul Husna
2. Membaca Tilawati 5 hal. 24 baris 1-4
&gt; Alhamdulillah meskipun bacanya terputus 2 tapi benar panjang pendek dan dengungnya hari ini, sehingga boleh naik ke hal. Berikutnya 
&gt; PR : banyak menderes tilawati supaya terbiasa membaca arab shg bisa lebih lancar bacaannya insyaallah 
3. Materi alim faqih : Mengetahui perbuatan baik bisa mendapatkan surga
&gt; Alhamdulillah chester aktif membaca dan diskusi
4. Main game puzzle tentang 10 perbuatan baik
Moga2 Allah paring ilmunya manfaat dan barokah amin</t>
  </si>
  <si>
    <t>1. Membaca teks doa2 dan Asmaul Husna 1-99
&gt; Alhamdulillah good
2. Membaca Tilawati 5 hal. 24 baris 5-akhir
&gt; Alhamdulillah chester mau membaca berulang kali sampai benar dan juga menjawab pertanyaan2 hukum bacaan panjang-pendek dan dengung dengan benar
&gt; Boleh naik ke hal. Berikutnya 
3. Materi Alim Faqih : Mengetahui Kewajiban Ibadah Kepada-nya Allah
&gt; Hari ini jaringannya seperti nya buruk jadi agak banyak miskomunikasi dan kurang lancar diskusi nya
&gt; Tapi Alhamdulilah chester saya lihat tetep merhatiin layar dan membaca materi
&gt; Semoga Allah paring faham materinya 
4. Menulis Potongan ayat surat adz dzariyat :56
&gt; Alhamdulillah good sudah di tulis arabnya
Moga2 Allah paring manfaat dan barokah ilmunya amin</t>
  </si>
  <si>
    <t>August 2, 2025 10:03 am</t>
  </si>
  <si>
    <t>1. Baca tilawati 5 hal 28
&gt; Alhamdulillah Gabriel bisa membaca dengan cukup baik namun masih perlu diulang
2. Tatakrama membersihkan peralatan makan
3. PR
- Membaca Tilawati 5 hal 28
- Menghafalkan Doa naik kendaraan dan surat Attin
Semoga Alloh paring kemudahan, kelancaran, manfaat dan barokah.</t>
  </si>
  <si>
    <t>August 2, 2025 6:58 pm</t>
  </si>
  <si>
    <t>Bacaan Surat Al Baqarah 41- 48
&gt; Bacaan Dinda sudah bagus, cuma tidak seperti biasanya. Kayaknya Dinda moodnya lagi bagus, jadi banyak bercandanya, termasuk bacaannya. Setelah itu Dinda membaca doa setelah baca quran. Ternyata Dinda familiar dengan doa itu. tapi Dinda lupa😂😂
Menulis Surat Al Quraisy 1-2
&gt; Alhamdulillah, tulisannya Dinda sudah bagus, termasuk sudah rapi. Sesuai garisnya, sudah tau huruf apa yang menggantung. Nice! 
Murajaah Doa
- Ketika ada angin kencang
- Raja istighfar
- Ketika ada petir
&gt; Semoga ilmu hari ini bisa bermanfaat dan barokah. Aamiiin 
Semoga</t>
  </si>
  <si>
    <t>August 3, 2025 3:15 pm</t>
  </si>
  <si>
    <t>1. Membaca teks doa2, Asmaul Husna 1-99, surat Al Quraisy dan surat Al Fiil, serta Bacaan Sholat 
2. Membaca Tilawati 5 hal. 25
&gt; Alhamdulillah chester mau membaca berulang kali sampai benar 
&gt; Boleh naik ke hal. Berikutnya 
3. Review hukum Izhar karena kebetulan halaman tilawati yang dibaca adalah tentang Izhar
Moga2 Allah paring ilmunya manfaat dan barokah amin</t>
  </si>
  <si>
    <t>August 3, 2025 7:40 pm</t>
  </si>
  <si>
    <t>1. Bacaan : ibrahim 11-13 
Nice bacaan
2. Discus : kewajiban ibadah kepada Allah
Alhamdulillah berjalan dengan baik. Amal solih Grazia nya untuk bisa diajak solat berjamaah nggih agar memahami kewajiban solat 5 waktunya.
3. Hafalan surat
 Al Kautsar
Al lahab
An nas
Al Fatihah
Al Maun
Al humazah : need to open her quran
Al fil : -
Al falaq
Al ikhlas
Al Quraisy
Al Ashr
An nashr : forget
Amal solih perbanyak murajaah ya
Semoga Allah memberikan ilmu manfaat dan barakah aamiin 💖</t>
  </si>
  <si>
    <t>August 3, 2025 8:50 pm</t>
  </si>
  <si>
    <t>1. Bacaan : ibrahim 14-18
Alhamdulillah nice bacaan and she read it with the meaning
2. Review doa
Doa ketika bersin
Doa ketika marah
Doa ketika turun hujan
Doa ketika naik kendaraan
Doa sujud al quran
Amal solih untuk dihapalkan lagi ya
3. Hafalan surat
 Al Kautsar
Al lahab
An nas
Al Fatihah
Al Maun
Al humazah 
Al fil
Al falaq
Al ikhlas
Al Quraisy
Al Ashr
An nashr
4. Membaca meaning dari Asmaul Husna
NB : amal solih untuk doa dan suratnya diperbanyak menderesnya ya.
Alhamdulillah berjalan dengan lancar. Semoga Allah memberikan ilmu manfaat dan barakah aamiin 💖</t>
  </si>
  <si>
    <t>1. Murajaah doa 1
Alhamdulillah lancar semua
2. Bacaan : 156-157
Nice bacaan
3. Murajaah Al haqqah 1-26
Alhamdulillah masih dihafal dengan baik
4. Baca pegon dari nasihat pokok
Alhamdulillah good reading, hafiz juga belajar mengenal pegon baku mengenai 
Paham : فهم
Jamaah : جماعة
Nikmat : نعمة
Waktu : وقت
Semoga Allah memberikan ilmu manfaat dan barakah aamiin 💖</t>
  </si>
  <si>
    <t>August 4, 2025 7:40 am</t>
  </si>
  <si>
    <t>1. Opening as always syukur to Allah, perantara agama, and Qalesya herself.
2. Doa by Qalesya (seeking knowledge)
3. Baca Tilawati 3 pg 42, Alhamdulillah lancar. Lanjut halaman selanjutnya.
4. Manqul surat Al Fatihah 1-7 in English. 
5. Hafalan
- Al Lahab masih blm hafal 
- Al Kautsar
- Asmaul Husna masih blm hafal
6. Dictate doa for getting into vehicle (arti nya belum,  next ngaji inshaAllah)
7. Doa after read Qur'an, finishing ngaji by Erma.
NB: Alhamdulillah pengajian lancar. inshaAllah ngaji lagi di hari Rabu ya Tante.</t>
  </si>
  <si>
    <t>August 4, 2025 8:43 pm</t>
  </si>
  <si>
    <t>- Bacaan Tilawati 5 hal 34
(Alhamdulillah bacaan is good, karena waktu sdh habis untuk PR lanjutkan kebaris ke 2)
- afalan surat albayyinah 1-7
( Alhamdulillah bacaan bagus untuk ayat 6 &amp; 7 harus sering di hafal)
- Murojaah 1
&gt; D.tidur dan bangun tidur
&gt; D.makan dan setelah makan
&gt; D. Kebaikan dunia akhirat 
&gt; D. Kedua orangtua
&gt; D. Dzikir setelah solat
Semoga allah paring manfaat lancar dan barokah</t>
  </si>
  <si>
    <t>August 4, 2025 10:55 pm</t>
  </si>
  <si>
    <t>Bacaan Surat Al Baqoroh 49-52
- Dinda bisa fokus dengan ngajinya. Alhamdulillah. Ketika dikoreksi mau menerima. Setelah baca al quran, Dinda juga membaca doa setelah baca quran, meskipun masih perlu diingatkan. Nice!
Makna K. Sholah hal 6
- ini melanjutkan makna sebelumnya, yang menjelaskan tentang jumlah basuhan untuk wudhu. Di hadits ini penjelasan yang jumlahnya campuran. 
Semoga ilmu hari ini bisa bermain dan barokah. Aamiiin</t>
  </si>
  <si>
    <t>August 6, 2025 6:12 am</t>
  </si>
  <si>
    <t>1. Tilawati 4 hal 26 baris 1-4
Alhamdulillah lancar, bisa next new page
2. Doa mencari ilmu
Nice memory, good job jubilee
3. Asmaul husna 1-20
Alhamdulillah baik
4. Al quraisy ayat 1
Alhamdulillah jubilee mau diajak memorise ayat 1 dan mau mengulang membaca sampai 5 kali
Semoga Allah memberikan ilmu manfaat dan barakah. Aamiin💗</t>
  </si>
  <si>
    <t>August 6, 2025 8:24 am</t>
  </si>
  <si>
    <t>1. Baca tilawati 5 hal 28
&gt; Alhamdulillah Gabriel bisa membaca dengan sangat baik dan lanjut ke hal 29
2. Menulis doa ketika ada angin kencang
3. PR
- Membaca Tilawati 5 hal 29
- Menghafalkan Doa ketika ada angin kencang
Semoga Alloh paring kemudahan, kelancaran, manfaat dan barokah.</t>
  </si>
  <si>
    <t>August 6, 2025 8:25 am</t>
  </si>
  <si>
    <t>1. Baca tilawati 5 hal 29
&gt; Alhamdulillah Gabriel bisa membaca dengan cukup baik namun masih perlu diulang
2. Menghafalkan doa ketika ada angin kencang, menderes surat atTiin, Alqodr
3. PR
- Membaca Tilawati 5 hal 29
- Menghafalkan Doa ketika ada angin kencang
Semoga Alloh paring kemudahan, kelancaran, manfaat dan barokah.</t>
  </si>
  <si>
    <t>August 6, 2025 9:49 am</t>
  </si>
  <si>
    <t>Bacaan 
Surat Al baqoroh 58-60 
Bacaan Abi hari ini kurang lancar, banyak harokat yang ketuker misalnya a di baca u  dan semacamnya. 
Makna surat Al baqoroh ayat 238-240 with mas Zul
-Membahas ttg pentingnya menjaga waktu  sholat  terutama sholat ashar dan menjaga tumakninah maupun kekusyukan dalam sholat (ayat 238) 
- tentang  wajibnya  sholat meskipun in danger situation (ayat 239) 
-tentang seorang wanita yg di tinggal mati suaminya, suaminya suami supaya wasiat dengan harta selama 1 tahun ( selama 1 tahun masih mendapatkan harta untuk keperluan hidupnya) dan mengerjakan iddah di rumah /tidak boleh keluar rumah selama 1 tahun. Tapi ayatnya di mansuh dengan  surat al baqoroh 234.iddahnya cuman 4bulan 10 hari dan wasiat dg harta di mansuh dengan ayat waris
👉Alhamdulillah Abi bisa memahami isi ayatnya dg baik
Makna hadis Ahkam halaman 6-7
Masih melanjutkan yg kemaren, ttgdi ciptakannya anak turun adam yg di qodar masuk neraka dan surga. 
Report
Alhamdulillah pengajian berjalan dengan lancar, semoga Alloh paring manfaat dan barokah. Aamiiin</t>
  </si>
  <si>
    <t>August 6, 2025 10:31 pm</t>
  </si>
  <si>
    <t>membaca tilawati 4 halama 2-3
- alhamdulillah untuk halaman 2 afiqa sudah lancar.  Untuk halaman 3 amalsholih dideres lagi,yaa
menghafal doa 
- doa berpakaian
- doa masuk rumah
&gt; hari ini afiqa lebih senang bercerita, sampai kurang fokus di ngajinya. Alhamdulillah, untuk target hafalan doanya sudah ada yang tercapai, mesipun belum semua. 
report: 
mulai dari awal ngaji afiqa sangat semangat untuk bercerita, banyak hal random diceritakan. Sampai" ngajinya agak kurang fokus, sehingga target hari ini ada yang belum tercapai. Mungkin afiqa agak capek, jadi kurang fokus. Saya sangat memaklumi itu. Semoga di pertemuan selanjutnya kendalanya berkurang, jadi Afiqa bisa lebih tertib saat ngaji. 
Semoga Allah paring ilmu yang bermanfaat dan barokah. aamiiin</t>
  </si>
  <si>
    <t>Membaca tilawati 4 halama 3 dan 4
&gt; alhamdulillah, hari ini afiqa mambaca dengan sangat baik. tidak perlu mengulangi lagi, yaa
Murajaah Doa
- doa keluar rumah+ doa pagi dan sore
- doa berpakaian
- doa masuk kamar mandi
- doa masuk rumah
- doa minta ilham yang baik
&gt; alhamdulillah, sudah banyak yang lancar. Doa minta ilham yang baik dihafalkan lagi, yaa. Tadi masih kurang lancar. Semoga Afiqa bisa menerapkannya in daily life. Amiin
Murajaah Surat Pendek
- al ikhlas
- al falaq
- an nas
- an nashr
- al maun
&gt; wahh, masyaallah, Afiqa sudah hafal surat al maun. Pasti Afiqa sudah struggle ya, buat ngehafalin surat ini. Semoga istiqomah yaa, dalam hafalannya. Amiin
Alhamdulillah, ngaji hari ini bisa kondusif. Setelah mengaji, Afiqa menggambar di whiteboard, masyaallah, senangnyaa.
semoga Allah paring ilmu yang bermanfaat dan barokah. Amiin.</t>
  </si>
  <si>
    <t>August 6, 2025 11:10 pm</t>
  </si>
  <si>
    <t>1. Bacaan Tilawati pg 24 ( 4 last line ) 
Report : kita baru menyelesaikan bacaan tilawati, kita tidak melanjutkan pengajian sebab jubilee lelah dan kurang sehat, sehingga pengajian berhenti
Semoga alloh segera memberikan kesembuhan dan kebarokahan ilmu yang bermanfaat, aamiin</t>
  </si>
  <si>
    <t>1. Tilawati 4 halaman 26 (5-8) 
&gt; good job, sudah lancar 
2. Doa 
&gt; minta ilham yang baik 
&gt; pagi dan sore 
3. Asmaul husna 
4. Surat al quraisy 
&gt; ayat 1 sudah hafal baik 
&gt; ayat 2, masih kurang pas, lafadnya masih ada yang terbalik, okai this for homework yaa..
Report : 
Alhamdulilah jubilee bisa mengikuti pengajian dengan sangat baik 
Semoga alloh menjadikan anak yang sholihah dan berbakti pada orang tua, dan mendapatkan ilmu yang faham dan barokah aamiin..</t>
  </si>
  <si>
    <t>August 6, 2025 11:50 pm</t>
  </si>
  <si>
    <t>1. Bacaan 
&gt; surat al an'am ayat 1-18
2. Materi tambahan : kewajiban beribadah pada alloh
&gt; part sholat wajib dan sunah, serta puasa 
3. Makna hadist jannawannar pg 63-64
&gt; Keutamaan orang yang mampu menahan marah marah 
&gt; penyakit yang mencukur pada agama 
&gt; upaya agar saling sayang terhadap sesama saudara islam dengan menebarkan salam</t>
  </si>
  <si>
    <t>August 7, 2025 9:47 am</t>
  </si>
  <si>
    <t>Bacaan
Al baqoroh 54-57
Alhamdulillah bacaan Abi hari ini lebih baik dari yang kemaren
Tebak2an tajwid
Alhamdulillah Abi masih inget sebagian besar nama2 tajwid , sempet lupa gunnah musaddah, mad jaiz munfasil dan mad arid lissukun tapi untuk praktek baca sesuai tajwidnya dia bisa. 
Murojaah doa
Akan dan bangun tidur
Akan dan selesai makan
Kebaikan dunia akhirat
Doa orang tua
Doa masuk WC
Ketetapan iman
Doa mencari ilmu 1 &amp; 2
Doa minta ilham yg benar
Dari list doa di atas abi lupa di doa mencari ilmu 2 dan doa minta  ketetapan iman
Makna hadis ahkam halaman 5-6 
-Menceritakan ttg malaikat2 nya Alloh yang memikul arsy nya Alloh
-setiap anak turun adam akan di makan tanah kecuali tulsng ekornya, dan dari tulang ekor itu Alloh akan menciptakan kembali, dan menyusun kembali tubuh manusia
Alhamdulillah Abi bisa memahami isi hadisnya
Report
Alhamdulillah pengajian berjalan dengan lancar, ngaji hari ini terasa sdri karena Abi penasaran ttg tulang ekor orang yg mati apakah beneran  secara fisik masih ada di dalam tanah kalau sudah di kubur lama, kemudian saya merambat cerita ttg pahalanya orang yg mau mensholati jenazah dan mengantarkan jenazah ke kuburan juga larangan wanita ikut megantar jenazah ke kuburan. Semoga Alloh paring manfaat dan barokah aamiiin 🤲</t>
  </si>
  <si>
    <t>1. Bacaan 
&gt; surat As Shaff Ayat 6-Al Jumu'ah Ayat 8
2. Makna alquran 
&gt; Ali Imron Ayat 101-108
3. Nasehat Akhlaq/Adab Tata Krama : Tatakrama Ta'dhim dan Berbuat Baik pada Orangtua
Report : 
Alhamdulilah Tami bisa mengikuti pengajian dengan sangat baik 
Semoga alloh menjadikan anak yang sholihdan berbakti pada orang tua, dan mendapatkan ilmu yang faham dan barokah aamiin..</t>
  </si>
  <si>
    <t>August 7, 2025 7:59 pm</t>
  </si>
  <si>
    <t>1. Tilawati 4 : 27 baris 1-4
Excellent, bisa next line
2. Doa minta kesabaran
Alhamdulillah mau mengikuti membaca, amal solih dilatih menghafalnya ya
3. Asmaul Husna 1-20
Nice, tapi next day supaya lebih fokus lagi ya
4. Menghafal Al Quraisy ayat 3
Alhamdulillah jubilee mau menghafal dengan baik. Amal solih untuk diperlancar lagi ya.
Today she was awesome, mau sharing dan cerita dengan kami. Semoga Allah memberikan ilmu manfaat dan barakah aamiin 💖</t>
  </si>
  <si>
    <t>August 7, 2025 8:14 pm</t>
  </si>
  <si>
    <t>A. Bacaan Tilawati 2 Halaman 28-29
Alkhamdulillah halaman 28 sudah lancar dan pas saya tawarin untuk baca 1 halaman lagi ternyata mau. And she tried it. Masyaallah khadijah sudah mencoba dengan baik walaupun perlu diulang lagi.
B. Murajaah
- Asmaul Husna 1-25
- Doa mencari ilmu yang bermanfaat
- Doa minta ilham yang baik
- Doa untuk kedua orang tua
- Doa kebaikan dunia dan akhirot
- Doa sebelum dan sesudah makan
- Doa masuk dan keluar WC
- Doa ketetapan iman
- Doa masuk dan keluar rumah</t>
  </si>
  <si>
    <t>A. Bacaan : Surat Sod 17-42
B. Murajaah
Doa minta ilham yg baik
Doa mencari ilmu yg bermanfaat
Doa ketetapan  iman
Doa untuk kedua orang tua
Doa kebaikan dunia dan akhirot
Doa masuk dan keluar rumah
Doa ketika ada petir
Doa ketika ada angin kencang
Asmaul husna 1-85
C. Makna K. Adab halaman 53-54
- It's only one hadist and I asked dehan to read makna and keterangan in the same hadist</t>
  </si>
  <si>
    <t>August 7, 2025 8:04 pm</t>
  </si>
  <si>
    <t>1. Tilawati 1 hal 22 baris 1-4
2. Doa-doa
Mencari ilmu
Untuk kedua orang tua
Kebaikan dunia akhirat
3. Surat Al-fatihah 
Amal solih Menderes surat Al lahab dan besok kita menghafal ya
Semoga Allah memberikan ilmu manfaat dan barakah aamiin 💖</t>
  </si>
  <si>
    <t>August 7, 2025 8:42 pm</t>
  </si>
  <si>
    <t>Bacaan :
- Tilawati 5 hal 45 
(Alhamdulillah bacaan bagus )
- Hafalan surat albayinha ayat 7
(Hafalan bagus dan harus sering di deres kembali)</t>
  </si>
  <si>
    <t>August 8, 2025 7:05 am</t>
  </si>
  <si>
    <t>Bacaan
1. QS Ali-Imron 166-169
&gt; Alhamdulillah bacaannya bagus
 Murojaah
 - QS Nuh - QS Jin bersama
(Hafalan bagus)
- Murojaah hafalan baru surat Al-Muzzamil 1-19
&gt; Alhamdulillah hafalannya bagus
Materi lain:
- Menderes Tajwid dan tanya jawab
Moga-moga Allah paring manfaat lancar dan barokah</t>
  </si>
  <si>
    <t>August 8, 2025 7:17 am</t>
  </si>
  <si>
    <t>1. Baca tilawati 5 hal 29
&gt; Alhamdulillah Gabriel bisa membaca dengan cukup baik namun masih perlu diulang
2. Menghafalkan doa ketika ada angin kencang.
3. PR
- Membaca Tilawati 5 hal 29
- Menghafalkan Doa ketika ada angin kencang
Semoga Alloh paring kemudahan, kelancaran, manfaat dan barokah.</t>
  </si>
  <si>
    <t>August 8, 2025 8:02 pm</t>
  </si>
  <si>
    <t>1. Tilawati 4 hal 27 (5-6)
Alhamdulillah lancar, bisa next new page
2. Doa-doa
Kebaikan dunia akhirat
Untuk kedua orang tua
Ketetapan iman : need to read frequently
3. Hafalan surat Alquraisy 1-3
Alhamdulillah mau membaca 5 kali. Untuk lebih lancar lagi next kita baca lagi lebih banyak
4. Asmaul husna 1-20
Nice, tapi untuk nomor 11-20 harus lebih practice more
Semoga Allah memberikan ilmu manfaat dan barakah. Aamiin💗</t>
  </si>
  <si>
    <t>August 8, 2025 8:21 pm</t>
  </si>
  <si>
    <t>1. Tilawati 1 hal 23
Alhamdulillah nice, bisa membaca dan tahu huruf kaf
2. Doa-doa
Mencari ilmu
Untuk kedua orang tua
Kebaikan dunia akhirat
3. Menghafal surat Al lahab ayat 1
Nice, mau mengikuti dengan baik. For next, kita hafalin lagi ya
Semoga Allah memberikan ilmu manfaat dan barakah. Aamiin💗</t>
  </si>
  <si>
    <t>August 8, 2025 8:31 pm</t>
  </si>
  <si>
    <t>1. Murajaah doa
Mencari ilmu
Untuk kedua orang tua
Minta kesabaran : 
رَبَّنَا أَفْرِغْ عَلَيْنَا صَبْرًا وَثَبِّتْ أَقْدَامَنَا وَانْصُرْنَا عَلَى الْقَوْمِ الْكَافِرِينَ
2. Bacaan : Assyuaro 40-60
Alhamdulillah nice bacaan for dylan
3. Makna hadits kitabussolah 37-38
Alhamdulillah dylan bisa mengikuti dengan baik dan bisa menjelaskan isi dari hadits tentang keutamaan adzan.
NB : amal solih disempatkan waktumya untuk menghafal doa minta kesabarannya ya dan perbanyak baca qurannya
Semkga Allah memberikan ilmu manfaat dan barakah. Aamiin💗</t>
  </si>
  <si>
    <t>August 8, 2025 10:06 pm</t>
  </si>
  <si>
    <t>Membaca Tilawati 4 halaman 5
&gt; Alhamdulillah untuktanda baca tasydid Afiqa sudah lancar, dan paham cara membacanya
Hafalan Asmaul husna 1-50
&gt; hari inikami coba mengulang asmaul husna dengan membaca bergantian lima-lima. Alhamdulillah Afiqa bisa nyambung, dan bisa lancar menghafal sampai selesai
Penjelasan Tata Krama Berbuat baik kepada orang tua
&gt; disini saya sajikan ppt, di halaman awal Afiqa tam[pak semangat, tapi waktu di tengah afiqa kurang excited. 
Hari ini pengajian sangat kondusif, tapi afiqaa kurang aktif, dan mulai tertarik merespon melalui chat. Semoga di pengajian selanjutnya materinya bisa lebih menarik perhatiannya Afiqa, yaa. Sehingga Afiqa bisa lebih bersemangat ngajinya. Semoga afiqa selalu dalam keadaan sehat. Aamiiin
Semoga ilmu hhari ini bisa bermanfaat dan  barokah. Aamiin</t>
  </si>
  <si>
    <t>August 8, 2025 10:57 pm</t>
  </si>
  <si>
    <t>Tilawati 4 halaman 6
&gt; wahh, masyaallah, Afiqa sudah masuk ke tema baru. Mad jaiz munfashil- Kalau ada mad thobi i bertemu di lain kata, maka dibaca panjang 5 harokat. Saat baca tadi ternyata Afiqa baru pertama kali baca halaman itu, jadi masih belum bisa lancar. amalsholih besok dibaca lagi, yaa.
Murajaah Surat dan Doa
- doa berpakaian
- surat an nashr
- doa minta ilham yang baik
&gt; disini saya buatkan spin wheel. Nah, karena afiqa ga bisa spin sendiri, moodnya Afiqa agak ilang. Tapi alhamdulillah Afiqa mau menerima challenge dari spin wheel itu, meskipun belum semuanya
drawing
- seharunya materi hari ini pegon, tapi setelah buka white board jadi lupa pegonnya, langsung menggambar. Di akhir ngaji ini moodnya afiqa kembali bagus lagi
Semoga di next  meeting, kita bisa sama-sama dalam keadaan baik ya, Afiqa. Jafi ngaji kita bisa asik kayak yang sebelumnya. Semoga Allah paring manfaat dan  barokah. Aamiin.</t>
  </si>
  <si>
    <t>August 9, 2025 6:44 am</t>
  </si>
  <si>
    <t>1. Membaca teks doa2 dan Asmaul Husna
&gt; Alhamdulillah good
2. Membenarkan panjang pendek dengung (hukum bacaan) surat Al Quraisy dan Al Fiil  dan review tajwidnya
&gt; Alhamdulillah chester mengikuti terus tuntunan acaan dan mengulang2 bacaan hingga pas, saat di tes tanpa reading bisa lebih baik bacaan hafalan nya dan lancar hafalannya 90%
3. Menulis kitabati 3 hal. 5
&gt; Alhamdulillah very good
4. Cerita Ashabul Kahfi</t>
  </si>
  <si>
    <t>August 9, 2025 7:04 am</t>
  </si>
  <si>
    <t>Bacaan
1. QS Ali-Imron 170-173
&gt; Alhamdulillah bacaannya bagus
 Murojaah
 - QS annaba' bersama
(Hafalan bagus)
- Murojaah hafalan baru surat Al-Muzzamil 1-19
&gt; Alhamdulillah hafalannya bagus
Materi lain:
- Menderes Tajwid Mad Thobi'i di setiap ayat
(Alhamdulillah Sudah mengerti tentang mad thobii tanpa liat buku)
Moga-moga Allah paring manfaat lancar dan barokah</t>
  </si>
  <si>
    <t>August 9, 2025 8:20 am</t>
  </si>
  <si>
    <t>Bacaan
Tilawaty 4 halaman 6-7
Alhamdulillah bacaanya bagus boleh lanjut halaman 8
Menulis nama2 malaikat melanjutkan yang minggu lalu (Raqib, Atid, malik, Ridwan, Munkar, Nakir) 
Murojaah doa2:
-Doa masuk rumah
-Doa minta ilham yang benar
-Bacaan atrahiyat
Alhamdulillah Afiqanya sudah hafal. 
PR 
Mencatat tajwid Gunnah musaddah
Saya kirim fotonya lewat Wa.
Report
Alhamdulillah pengajian berjalan dengan lancar tidak ada kendala. Mudah- mudahan Alloh paring manfaat dan barokah. Aamiiin🤲
Jangan lupa di kerjakan PR nya ya Afiqa🤗🤗🤗</t>
  </si>
  <si>
    <t>August 9, 2025 9:20 am</t>
  </si>
  <si>
    <t>1. Membaca teks doa-doa
&gt; alhamdulillah good
2. Murojaah al fiil dan al quroisy
&gt; alhamdulillah sudah lebih baik panjang pendeknya 
3. membaca tilawati 5 hal. 26 baris 1-4
&gt; untuk bacaan di akhir kalimat/ waqof masih sering keliru mana yang harokatnya di baca atau tidak, bacaan yang perlu di dengung juga masih kurang
&gt; tapi alhamdulillah chester mau membaca berulang kali
&gt; dan tadi sudah janjian kalau besok diulang lagi baris pertama supaya lebih lancar, katanya gapapa
4. Tatakrama takdzim dan toat pada orang tua
&gt; alhamdulillah sudah di catat no. 1-8
&gt; insyaallah penjelasan dan menulisnya di lanjut besok karena mbak azki tadi harus buru-buru pegi
moga2 Allah paring ilmunya manfaat dan barokah amin</t>
  </si>
  <si>
    <t>August 9, 2025 8:13 pm</t>
  </si>
  <si>
    <t>1. Bacaan : Ibrahim 34-52
Nice bacaan, mau menyelesaikan surat Ibrahim. Semoga bisa tambah baik dan lancar.
2. Membaca surat hafalan dengan artinya
Al Fatihah - Al humazah
3. Doa-doa
- mau tidur
- masuk kamar mandi
- mau wudhu
- masuk masjid : reading
- keluar masjid
- mendengar adzan
- doa doa dalam solat :
a. Tasyahud
• mencari ilmu
• getting house in Jannah
Semoga Allah memberikan ilmu manfaat dan barakah. Aamiin💗</t>
  </si>
  <si>
    <t>August 10, 2025 7:16 pm</t>
  </si>
  <si>
    <t>Bacaan Surat Al Baqoroh 54-57
&gt; bacaan Dinda sudah baik, alhamdulillah. Tapi saat ada huruf lam di tengah Dinda masih bingung sehingga dibaca alif. Setelah dijelaskan, alhamdulillah Dinda bisa paham. setelah ngaji dinda juga membaca doa setelah membaca al quran
Murajaah Asmaul Husna 1-85
&gt; Dinda masih banyak yang lupa, jadi masih membaca teks
Membahas tentang tata krama terhadap orang tua
&gt; kami membahas sedikit tentang materi ini, dan alhamdullillah Dinda mau menjawab pertanyaan" dengan baik. insyaallah dinda sudah bisa menerapkan tata krama ini, dan harus lebih ditingkatkan lagi
Murajaah doa
- doa masuk rumah
- doa minta kesabaran
Semoga ilmu hari ini bisa bermanfaat dan  barokah. Aamiiin</t>
  </si>
  <si>
    <t>August 11, 2025 5:09 am</t>
  </si>
  <si>
    <t>- Bacaan : Alhijr 1-31
- Surat-surat pendek dengan arti 
- Doa-doa : 
1. Keluar rumah
2. Memakai pakaian
3. Memakai pakaian baru
4. Setelah makan
5. Setelah minum susu
6. Berbuka puasa
7. Dzikir setelah solat
8. Mencari ilmu
9. Memulai suatu kegiatan
10. For seeking guidance
11. Entering the market
Alhamdulillah grazia was excited doing ngaji today, she did opening and reading well
Semoga Allah memberikan manfaat dan barakah. Aamiin💗</t>
  </si>
  <si>
    <t>August 11, 2025 10:35 am</t>
  </si>
  <si>
    <t>1. Baca tilawati 5 hal 29
&gt; Alhamdulillah Gabriel bisa membaca dengan sangat baik dan lanjut ke hal 30
2. Menulis tulisan arab
3. PR
- Membaca Tilawati 5 hal 30
- Menghafalkan Doa ketika ada angin kencang
Semoga Alloh paring kemudahan, kelancaran, manfaat dan barokah.</t>
  </si>
  <si>
    <t>August 11, 2025 7:03 pm</t>
  </si>
  <si>
    <t>1. Bacaan : Ali Imran 134-136
2. Murajaah : 
a. Al lail
b. Ad duha
c. Al Muzzammil 11-19
3. Membaca Pegon 
Kami tuliskan tentang ucapannya nabi Ibrahim kepada anaknya yaitu nabi ismail.
4. Memberikan contoh ta'dhim pada orang tua
Mencontoh perilakunya nabi Ismail terhadap bapaknya ketika akan disembelih karena menjalankan perintahnya Allah. 
Alhamdulillah semuanya berjalan dengan lancar dan diikuti dengan baik oleh hafiz. Semoga bisa menjadi anak yang Soleh sukses dunia akhirat. Aamiin💖</t>
  </si>
  <si>
    <t>August 11, 2025 7:39 pm</t>
  </si>
  <si>
    <t>bacaan surat shod ayat 43-61
&gt; alhamdulillah bacaannya dehan sudahlebih baik. sudah mulai memperhatikan tajwid ikhfa haqiqinya. tapi Deham masih kurang di doa setelah membaca alquran. masih ada beberapa yang kebalik
hafalan doa 2
- doa mencari ilmu yang bermanfaat
- doa minta ilham yang baik 
- doa masuk rumah
- doa keluar rumah
- doa masuk dan keluar masjid
- doa memakai pakaian
- doa minta kesabaran
&gt; alhamdulillah untuk doa-doa ini hafalannya Dehan masih tergolong aman. Tapi untuk doa masuk dan keluar masjid masih perlu ditingkatkan lagi, dan harus diamalkan. Mungkin waktu Dehan pergi jumatan, doanya amalsholih dibaca.
Asmaul Husna 1-85
&gt; masih perlu banyak murajaah,yaa. tapi untuk hari ini alhamdulillah sudah lumayan bagus hafalannya.
makna k.adab
- menjelaskan tentang memuliakan tamu
- batas waktu melayani tamu
&gt; untuk penjelasan dari pak aji lebih dapat diterima oleh dehan, alhamdulillah dehan bisa menjelaskan ulang tentang hadits ini
semoga ilmu hari ini bisa bermanfaat dan barokah. aamiiin</t>
  </si>
  <si>
    <t>August 11, 2025 8:52 pm</t>
  </si>
  <si>
    <t>Bacaan :
- Tilawati 5 hal 35
(Alhamdulillah bacaannya bagus dan meningkat)
Hafalan
- Surat albayyinah (Finish)
(Alhamdulillah sudah hafal tp harus tetap di deres di rumah agar tidak lupa)
Murojaah doa
- Memakai pakaian 
- Naik kendaraan 
- Berbuka puasa
- Mohon Kesabaran 
- ketetapan Iman
Semoga allah paring lancar dan barokah</t>
  </si>
  <si>
    <t>August 12, 2025 7:57 am</t>
  </si>
  <si>
    <t>1. Baca tilawati 5 hal 30
&gt; Alhamdulillah Gabriel bisa membaca dengan cukup baik namun masih perlu diulang
2. Hafalan doa doa harrian
3. PR
- Membaca Tilawati 5 hal 30
- Menghafalkan Doa ketika ada angin kencang
Semoga Alloh paring kemudahan, kelancaran, manfaat dan barokah.</t>
  </si>
  <si>
    <t>August 12, 2025 8:42 am</t>
  </si>
  <si>
    <t>*Berdo'a sebe;um mengaji*
*BACAAN*
Q.S An-Nisa' ayt. 173-175
&gt; mostly yg gada tanda tasjidnya ( "w" kecil ) dibacanya terlalu pendek, seharusnya lebih Panjang, yg panjangnya 3 ketukan/3 jari, lebih d perhatikan lagi ya mas Rambo 
*HAFALAN*
Surat Al-Kautsar
Surat Al-Maun
Surat Al-Quroisy
Surat Al-Fiil
Surat Al-Humazah
Surat Al-Ashr
Bacaan Sholat : At-tahiyat
Surat Al-Qodr (9th) ( target hafalan bulan agustus ini)
*KEILMUAN*
 Latihan pegon sambung (10th)
&gt; PEGON
&gt; 1. Ayat ini menjadi yang terakhir
&gt; 2. Jama'ah harus faham
&gt; 3. Harus mempelajari Halal dan Harom
Semoga Allah paring manfaat dan barokah.. Amiin..</t>
  </si>
  <si>
    <t>August 12, 2025 10:04 am</t>
  </si>
  <si>
    <t>1. Bacaan : Al hijr 32-70
Nice bacaan, alhamdulillah sedikit demi sedikit grazia mau menerima koreksian dari kami
2. Surat-surat
Al fatihah
Al maun
Al kafirun
Al humazah
Al quraisy
An nash
Alhamdulillah bagus Grazia juga menghafal artinya, untuk Al humazah dan Al quraisy dilancarkan lagi ya.
3. Doa-doa
Grazia membaca doa dalam aplikasi yang ada di hp nya. Amal solih untuk Menderes doa yang sebelumnya sudah dihafal ya.
Semoga Allah memberikan ilmu manfaat dan barakah aamiin 💖</t>
  </si>
  <si>
    <t>1. Bacaan : Ali Imran 177-179
Alhamdulillah bagus, semangat terus ya deresnya. Jangan lupa doa setelah membaca Qur'an juga dibaca di rumah.
2. Murajaah :
a. Attakwir
b. Al Muzzammil 1-10
Good job masih diingat dengan baik
3. Ta'dhim dan berbuat baik kepada kedua orang tua.
Kami berikan challenge untuk mengucapkan sayang dan syukur kepada orang tua dan saudara.
Lakukan yang terbaik hafiz🫶🏻
Semoga Allah memberikan ilmu manfaat dan barakah aamiin 💖</t>
  </si>
  <si>
    <t>August 12, 2025 7:36 pm</t>
  </si>
  <si>
    <t>Tilawati 4 halaman 7
&gt; Alhamdulillah,Afiqa sudah paham cara membaca bacaan mad wajib dan mad jaiz, yaitu dibaca panjang 5 harokat. Karena bacaannya menurut Afiqa agak susah, jadinya cuma baca 1 halaman saja
Murajaah Doa
- Doa keluar rumah
- Doa pagi dan sore
- Doa berpakaian
- Doa mencari ilmu
- Doa minta ilham yang baik
- Doa untuk kedua orang tua
- Doa masuk rumah
&gt; hari ini kami coba murajaah pakai spin wheel, alhamdulilah doa"nya sudah hafal semua. Amalsholih diterapkan in daily life yaa
Alhamdulillah,ngaji hari ini berjalan lancar, kondusif dan juga moodnya Afiqa bagus. Sebelum ngaji diakhiri, Afiqa coba membaca doa berdiri dari duduk 
Semoga Allah paring manfaat dan barokah. Aamiiin</t>
  </si>
  <si>
    <t>August 12, 2025 8:41 pm</t>
  </si>
  <si>
    <t>Bacaan 
- Tilawati 5 hal 35
(Bacaan bagus dan bisa dilanjut ke halaman berikutnya 36)
- Murojaah 
- QS. Aladiyat
(Hafalan harus banyak di deres karena banyak yan dilupakan)
-QS. Alzalzalah 
( PR di rumah dideres kembali agar supaya lebih lancar)
Semoga Allah paring manfaat lancar dan barokah</t>
  </si>
  <si>
    <t>August 13, 2025 8:35 am</t>
  </si>
  <si>
    <t>*Berdo'a Sebelum Ngaji*
Do'a Minta Ilham yg baik
Do'a Minta Ilmu yg Bermanfaat 1&amp;2
Do'a Nabi Musa
*BACAAN*
Q.S An-Nisa' ayt. 176
&gt; Alkhamdulillah hari ini bacaannya lancar, tinggal mengatur nafasnya agar pas saat pemberhentian
*HAFALAN*
Doa ketika menjenguk orang sakit 80
Do’a ketika naik kendaraan
&gt; (do'a baru jadi dibaca 3x sambil menderes)
Asmaul husna 1-50
&gt; (no. 35-50 masih kurang lancar)
Doa mohon kesabaran 100
Doa mohon kesehatan 100
Doa ketika bersin 95
Doa ketika ada angin kencang 95
Q.S Al-Qodr
&gt; (dibaca, ini target hafalan surat baru di bulan agustus ini)
*KEILMUAN*
Mention semua poin dari 29 karakter, alkhamdulillah lancar, mungkin yg lupa bagian 3 prinsip kerja, 5 syarat kerukunan dan 4 maqodirulloh, agak lupa2 ingat mas rambo menyebutkannya
*PR*
Do’a ketika naik kendaraan
Q.S Al-Qodr
&gt; (dibaca, ini target hafalan surat baru di bulan agustus ini)
Semoga Allah paring manfaat dan barokah untuk mas ramboo... Amiiin</t>
  </si>
  <si>
    <t>August 13, 2025 8:46 am</t>
  </si>
  <si>
    <t>ada tamu</t>
  </si>
  <si>
    <t>August 13, 2025 9:01 am</t>
  </si>
  <si>
    <t>1. Baca tilawati 5 hal 30
&gt; Alhamdulillah Gabriel bisa membaca dengan cukup baik namun masih perlu diulang
2. Hafalan surat surat pendek
3. PR
- Membaca Tilawati 5 hal 30
- Menghafalkan Doa ketika a.da angin kencang
Semoga Alloh paring kemudahan, kelancaran, manfaat dan barokah.</t>
  </si>
  <si>
    <t>August 13, 2025 9:51 am</t>
  </si>
  <si>
    <t>Bacaan
Al Baqarah ayat 61
Bacaannya cukup bagus, tapi terkesan sering ragu2 takut salah
Tajwid
Madthobi'i, lam jalalah tarkik, idhar halqi, idhar safawi, ikhfa' hakiki, mad layyin mad arid lissukun, qolqolah
 Alhamdulillah dia bisa mengingat nama tajwidnya dan mempraktikkan di bacaan
Murojaah doa2:
- Doa masuk dan keluar rumah
- Doa masuk  dan keluar masjid
-Doa mohon kesehatan
-Doa mohon kesabaran
-Doa pagi sore
-Doa buka puasa
-Doa ada angin kencang
-Doa memakai pakaian
Dari list doa di atas yg belum hafal doa pagi sore, yg lupa sebagian doa masuk rumah, doa kesabaran, doa mohon kesehatan dan doa ketika ada angin kencang
Makna hadis ahkam 7,8, 9
Alhamdulillah Abi bisa memahami isi hadis dg baik
Tambahan cerita ttg Nabi musa dan koum bani isroli serta nikmat2 yg di berikan Alloh kepada mereka
Alhamdulillah Abi masih ingat dg sebagian ceritanya nabi musa
Report
Alhamdulillah pengajian berjalan dg lancar, tidak ada kendala. Semoga Alloh paring manfaat dan barokah
Aamiiin🤲🤲🤲🤲</t>
  </si>
  <si>
    <t>August 14, 2025 8:55 am</t>
  </si>
  <si>
    <t>*Opening Speech by Mas Rambo*
&gt; ( keren banget, ternyata mas rambo bisa bikin pembukaan mengaji sendiri tanpa membaca, pertahankan ya mas rambo)
*1. HAFALAN*
Surat At- Takatsur 95%
Surat Al-Qoriah 85%
&gt; Diulang, karena terbalik2, mungkin krn lama tidak di murojaah
Surat Al-'Adiyat 90%  
&gt; Diulang karena ayat 4-6 ke skip
Surat Al-Zalzalah 95%
Asmaul Husna 1-50
&gt; ( no. 35-45 masih terbalik2 )
Do’a ketika naik kendaraan
&gt; ( sambil di baca 3x )
*2. BACAAN*
Q.S Al-Ma'idah ayt. 1-2
*3. KEILMUAN*
Menulis Potongan ayat dari Al-Qur’an ( agar mas Rambo semakin terampil dan rapi dalam menulis Arab )
*PR*
Do’a ketika naik kendaraan
Q.S Al-Qodr
&gt; (amal sholih di murojaah setiap hari, ini target hafalan surat baru di bulan agustus ini)
Semoga Allah paring mas Rambo menjadi anak yg sholih… Amiin..</t>
  </si>
  <si>
    <t>August 14, 2025 9:00 am</t>
  </si>
  <si>
    <t>*1. BACAAN*
Q.S al - Baqarah ayt. 241-245
&gt; Untuk panjang pendeknya ( madthobi'i dan juga ghunnah ) masih kurang panjag, mostly kependekan, mohon lebih d perhatikan dan di deres lagi ya fitriii
*2. KEILMUAN*
Makna al ma'rij ayt 26 - 31
&gt; talking about indigo, syetan, and malaikat, are they visible or invisible
*3. HAFALAN*
Doa pengayoman
Doa Ketika ada petir
Doa sujud sahwi
surat al qodr (Sambil di baca)
Surat al 'adiyat
*PR*
Doa Ketika Menjenguk Orang Sakit
Q.S Al-Qodr
&gt; (amal sholih di murojaah setiap hari, ini target hafalan surat baru di bulan agustus ini
Semoga Allah paring kelancaran dan kebarokahan untuk fitri... Amiin</t>
  </si>
  <si>
    <t>August 14, 2025 9:56 am</t>
  </si>
  <si>
    <t>1. Membaca doa2 sebelum belajar 
2. Membaca QS Al Baqarah 282
3. Murojaah 
- Asmaul Husna 1-99
- Al Maun
- Al Quraisy 
- Al Fiil
- Al Humazah
- Al Asr
- At Takatsur
- Al Qoriah
- Al Adiyat
4. Materi Faqih : *Knowing our duty to worship Allah*
&gt; Mohon maaf tadi mati lampu, ternyata ada pemadaman listrik hingga sore ini di sini
Sehingga materinya belum selesai dan belum sempat penutupan 
&gt; Alhamdulillah Nadeen mengikuti pengajian dengan sangat baik sekali
Moga2 Allah paring ilmunya manfaat dan barokah amin</t>
  </si>
  <si>
    <t>August 14, 2025 9:08 pm</t>
  </si>
  <si>
    <t>Bacaan
Annisa' 38-42
Alhamdulillah bacaan Irsan cukup bagus, lancar 
Report
Mohon maaf, hari ini Irsan belum masuk materi, dia excited menceritakan liburannya selama di Indonesia.. Mau masuk materi waktunya nggak cukup dan ndilalahnya jam 8 saya ada acara kerja bakti di sekolahan anak2. InsyaAllah materi di mulai besok🙏🙏🙏</t>
  </si>
  <si>
    <t>August 15, 2025 6:40 am</t>
  </si>
  <si>
    <t>1. Baca tilawati 5 pg 26 line 1-3 
&gt; saya berikan tanda agar chester mengerti bagaimana cara membaca huruf ini atau mungkin panjang dan pendeknya bisa pas 
2. Review hafalan 
&gt; surat al kafirun 
&gt; chester lupa, dan tadi chester minta waktu untuk memulihkan hafalan suratnya, alhamdulilah tidak sepenuhnya lupa, mungkin perlu sering dibaca agar tidak lupa 
&gt; doa minta kesabaran 
&gt; chester belum hafal doanya, insyaalloh untuk dua hari kedepan kita akan sering menderes doa ini, kalau lupa amalsholih bisa melihat pada catatan dibawah ini, dan juga ini homeworknya chester buat menderees di rumah nggih
3. Writing surat al ashr ayat 1 
4. Tajwid : ikhfa haqiqi ( 5 huruf ) 
&gt; hari ini kita baru mempelajari 5 huruf yaitu ( ta, tsa, jim, dal, dzal ) 
Report : 
Alhamdulilah chester bisa mengikuti pengajian dengan sangat baik 
Semoga alloh menjadikan anak yang sholih dan berbakti pada orang tua, dan mendapatkan ilmu yang faham dan barokah aamiin..</t>
  </si>
  <si>
    <t>August 15, 2025 8:08 am</t>
  </si>
  <si>
    <t>Bacaan
Surat Annisa 43-47
Alhamdulillah bacaan cukup bagus, tapi sepertinya terlalu kecepatan jadi panjang pendeknya kurang
Murojaah doa2
Doa akan dan bangun tidur
Akan dan selesai makan
Kebaikan dunia dan akhirat
Doa untuk orang tua
Doa masuk dan keluar WC
Doa ketetapan imN
Doa mencari ilmu 1&amp;2
Doa minta ilham yg baik
Doa masuk dan keluar rumah
Doa pagi sore 
Doa raja istighfar
Doa masuk dan keluar masjid
Doa memakai pakaian
Doa buka puasa
Doa kesabaran
Doa mohon kesehatan
Doa ada angin kencang
Dari list doa- doa di atas sebagian besar doa Irsan masih hafal hanya lupa beginningnya, tapi:
1.Doa selesai makan harusnya muslimin bukan minal 
muslimin😅
2.Doa kesabaran awalannya betul tp di tengah2 nyambung ke doa lain😂
3.Doa ada angin kencang Irsan lupa
Tata krama berbuat baik kepada Orang tua
Alhamdulillah irsan faham dan tidak ada pertanyaan
Makna kitabusshola hal. 113-114
Alhamdulillah Irsan juga faham dg isi hadisnya
Report 
Alhamdulillah pengajian berjalan dengan lancar tanpa kendala, materi untuk kemaren dan hari ini bisa kekejar.mudah2an Alloh paringanfaat dan barokah.</t>
  </si>
  <si>
    <t>August 15, 2025 8:55 am</t>
  </si>
  <si>
    <t>*BERDO'A SEBELUM NGAJI*
Do'a Minta Ilham yg baik
Do'a Minta Ilmu yg Bermanfaat 1&amp;2
Do'a Nabi Musa
*1. HAFALAN*
Do'a Setelah Adzan 100
Do'a Sebelum dan Sesudah Wudhu 100
Do'a Minum Susu 100
Do'a Minta Ilmu yg Bermanfaat 2 100
Do'a Nabi Musa 100
Do'a Ketika ada Petir 100 
Doa Ketika naik kendaraan (dibaca)
Doa ketika menjenguk orang yg sakit 90
*2. BACAAN*
Q.S Al-Ma'idah ayt. 3
&gt; only 1 ayat, krn ayatnya juga panjag, pengoreksian jika ada tasjid "w kecil" supaya dibaca dengan masuk yaa mas ramboo
*KEILMUAN*
Menulis materi "KNOWING OUR DUTY TO WORSHIP ALLAH", Insya Allah untuk penjelasan lebih luas akan dilakukan next meeting
📌PR
Do’a ketika naik kendaraan
Q.S Al-Qodr
&gt; (amal sholih di murojaah setiap hari, ini target hafalan surat baru di bulan agustus ini)
Semoga Allah paring manfaat dan barokah.. Amiinn..</t>
  </si>
  <si>
    <t>August 15, 2025 9:01 am</t>
  </si>
  <si>
    <t>*BERDO'A SEBELUM NGAJI*
Do'a Minta Ilham yg baik
Do'a Minta Ilmu yg Bermanfaat 1
Do'a Nabi Musa
*1. HAFALAN*
Asmaul husna 1-30 
&gt; Alkhamdulillah lancar, meski terkadang ada yg terlewat terutama no. 20 ke atas
Suart Al-Fatekhah 100
*2. BACAAN*
Tilawati 2 Hal. 34
&gt; alkhamdulillah sangat lancar hari ini bacaannya, nest meeting naik halaman 35 yaa,, semngat mas khairy
*KEILMUAN*
tebak2 an adab/tata krama terhadap orang tua..
Semoga Allah paring manfaat dan barokah untuk mas khairy.. Amiinn..</t>
  </si>
  <si>
    <t>August 15, 2025 6:20 pm</t>
  </si>
  <si>
    <t>1. Materi bacaan di skip langsung pada makna 
2. makna surat Albaqoroh 241-243
#. diskusi : menjawab pertanyaan : 
a. "kalau memang manusia itu diciptakan hanya untuk disiksa/dimasukkan ke neraka , lalu kenapa harus diciptakan?"
b. membahas tentang Qodar : bahwasanya Qodar baik atau qodar jelek itu adalah pilihan , bukan paksaan dari Alloh.
hari ini memang fokusnya diskusi dari pertanyaan abi ke mba artha di pertemuan sebelumnya. jadi materi yang lain saya skip dulu, kebetulan di ayat 243 ada sedikit korelasi dengan pertanyaan abi mengenai poin diatas.
alhamdulillah Jazakumullohu Khoiro
semoga Alloh beri ilmu yang manfaat barokah, amin</t>
  </si>
  <si>
    <t>August 15, 2025 8:08 pm</t>
  </si>
  <si>
    <t>Tilawati 4 halaman 10 dan 11
&gt; Alhamdulillah, Afiqa sudah lancar bacaan ghunnahnya,  tapi untuk halaman 11 amalsholih dideres lagi ya, 
Murajaah Doa
- pagi sore
- masuk rumah
- minta Ilham yang baik
- mencari ilmu yang bermanfaat
- berpakaian
- untuk kedua orang tua
&gt; wahh, masyaallah, doanya sudah lancar semua nih, Afiqa. Semoga tetep istiqomah ya, dalam mengamalkan doanya.
Murajaah Surat
- surat an nashr
- surat al maun
- surat al ikhlas
&gt; alhamdulilah,surat" nya sudah lancar semua. Tetap menderes,yaa.
Asmaul Husna 1-55
&gt; karena sampai 50 Afiqa sudah cukup lancar, hari ini kami coba nambah hafalan sampai 55, 
51. Yaa Syahiidu
52. Yaa Haqqu
53. Yaa Wakiilu
54. Yaa Qawiyyu
55. Yaa Matiin
Amalsholih dibaca ya, Afiqa
Cerita nabi Musa
&gt; yeay, hari ini kami menonton video tentang nabi Musa. Dan masih sebagian saja, insyaallah someday kita lanjutkan lagi. 
Sebelum ngaji diakhiri, kami baca doa berdiri dari duduk
" subhanaka allahumma wabihamdika asyhadu alla ilaha illa anta, astaghfiruka wa atuubu ilaik"
Semoga ngaji hari ini bisa bermanfaat dan barokah.Aamiin</t>
  </si>
  <si>
    <t>Tilawati 4 halaman 9
&gt; wahh, Afiqa sudah mulai bacaan ghunnah. Alhamdulillah, Afiqa langsung nangkep cara bacanya. 
Murajaah Surat 
- An Nas
- Al Falaq
- Al lahab
- Al Maun
&gt; untuk surat Al Falaq Amalsholih lebih banyak dibaca,yaa. Masih banyak yang kebalik". Alhamdulillah,kalau yang lain sudah lancar
- Doa masuk rumah
- Doa minta ilham yang baik
&gt; alhamdulilah,sudah lancar semua
Asmaul Husna 1-50
&gt; masih banyak yang lupa,yaa. Afiqa. Amalsolih dideres lagi,yaa
Semoga Allah paring manfaat dan barokah. Aamiiin
Menggambar
&gt; ini sebagai bentuk reward ke Afiqa,karena udah hafalan surat dan doa</t>
  </si>
  <si>
    <t>August 15, 2025 9:01 pm</t>
  </si>
  <si>
    <t>1. Tilawati 1 hal 24
Good job. Amal solih lebih fokus.
2. Doa-doa
Mencari ilmu
3. Surat-surat
Al Fatihah
Semoga Allah memberikan ilmu manfaat dan barakah. Aamiin💗</t>
  </si>
  <si>
    <t>1. Tilawati 1 hal 25
Alhamdulillah nice, bisa membaca dan tahu huruf mim
2. Doa-doa
Mencari ilmu
Untuk kedua orang tua
Pagi dan sore
3. Surat-surat
Al Fatihah
Al falaq
Nice, mau mengikuti dengan baik.
Semoga Allah memberikan ilmu manfaat dan barakah. Aamiin💗</t>
  </si>
  <si>
    <t>Bacaan Surat Al Baqoroh ayat 61
&gt; ayat ini lumayan panjang, alhamdulilah Dinda bisa baca dengan bagus,tanpa repeat. Meskipun masih ada beberapa huruf/tajwid yang masih bingung, tapi setelah diberitahu, Dinda langsung paham
Murajaah Doa
- mencari ilmu
- minta ilham yang baik
- masuk rumah
- untuk kedua orang tua
- ketika ada petir 
- ketika ada angin kencang
- minta kesabaran
&gt; wahh, Alhamdulillah. Dinda mulai responsible. Doa" ini Dinda sendiri yang minta, masyaallah. Meskipun ada yang baca beberapa, tapi Dinda bisa semangat
Murajaah Surat
- al ashr
- al lahab
- al kautsar
&gt; Hari ini Dinda sangat semangat menghafal surat al ashr. Bahkan minta saya untuk mengulang" suratnya, biar dia bisa hafal dengan baik. Alhamdulillah,untuk surat al ashr sudah lumayan hafal
Alhamdulillah. Ngaji hari ini sangat kondusif, Dinda juga asik. Beberapa kali Dinda mau bercerita. Dan sudah mulai baik dalam menjawab pertanyaan. Semoga Dinda bisa menjadi anak yang sholehah, faham yang barokah.Aamiiin</t>
  </si>
  <si>
    <t>1. Baca doa mencari ilmu
Nice, bisa mengikuti dengan baik. Awalnya Dylan tidak tau tapi dia ingat setelah membaca bagian akhirnya dan bisa meneruskan sendiri.
2. Bacaan : Assyuaro 112-136
Nice bacaan, good job Dylan. Semoga bisa lebih baik lagi ya.
3. Makna kitabussolah 28
Alhamdulillah bisa mendapatkan 2 hadist, dan Dylan bisa mengerti maksud dari hadist yang dikaji. Yaitu mengenai adabnya adzan dan keutamaan membaca doa setelah adzan. 
Semoga Allah memberikan ilmu manfaat dan barakah aamiin 💖</t>
  </si>
  <si>
    <t>August 15, 2025 9:28 pm</t>
  </si>
  <si>
    <t>Assalamu alaikum
1. Bacaan : surat Attaghobun Ayat 1 sampai 9 , alhamdulillah secara umum lancar, cuma butu baca rutin saja untuk kelancaran baca Qurannya
2. Nasehat pembukaan tentang mengenal tujuan kita dibumi hubungannya dengan kewajiban kita beribadah kepada Alloh, 
cantolan nasehat:  setiap tahun usia kita bertambah, ujian kenaikan level kita juga bertambah, kalau kita belum lulus di ujian sebelumnya karena kurangnya ilmu maka kita akan esulitan untuk menghadapi ujian yang ada mungkin tidak akan lulus.
sama seperti sekolah, yang setiap tahun pasti harus  naik kelas, jika ujian saat primary school kita ga bagus karena kurangnya ilmu pengetahuan maka saat di midle school kita akan kesulitan untuk mengikuti pelajaran dan kemungkinan tidak lulus 
3. makna hadits K. janaiz hal 29-33
semoga Alloh berikan ilmu yang manfaat Barokah, amin
alhamdulillah jazakumullohu khoiro</t>
  </si>
  <si>
    <t>August 16, 2025 7:09 am</t>
  </si>
  <si>
    <t>1. Bacaan : Ali Imran 180-182
Alhamdulillah nice bacaan, bisa membenarkan sendiri bacaan yang salah.
2. Murajaah : 
- Al ghasiyah
- As syams
- Al Muzzammil 20
Good hafalan. For next kita review Al muzzamil 1-20 ya
• Tugas : membuat list membantu pekerjaan orang tua di rumah.
Semoga Hafiz bisa menjadi anak yang Soleh dan sukses dunia akhirat. Semoga Allah memberikan ilmu manfaat dan barakah aamiin 💖</t>
  </si>
  <si>
    <t>August 16, 2025 7:18 am</t>
  </si>
  <si>
    <t>Bacaan
Tilawaty 4 halaman 11,12,13
Alhamdulillah bacaan Lancar
Murojaah doa minta ketetapan iman
Niatnya murojaah, tapi pas di tanya sudah di ajarin belum sama mbak Millati, Afiqa jawabnya nggak tau, lupa jadi tadi dia follow after me. 
Belajar tajwid idhar halqi
Niat awalnya mau kenalin tajwid ini. Saya share screen ternyata malah buat mainan  coret2 sama Afiqa🤦‍♀️, jadi dia nggak fokus ke materi yg saya bagikan. Saya minta copy di notebook katanya nggak ada😹  mau minta tolong mbk Nia dampingi nulis, pas mbak Nia lagi sibuk ya sepertinya😄😃
Report
Alhamdulillah ngajinya  bisa terlaksana tapi memang tantangan ngajar anak- anak itu menjaga dia tetap fokus, jadi saya maklum umur segitu lagi seneng2nya main. Jadi malah sekalian saya kasih liat video lomba2 17 agustusannya orang indo biar dia seneng. Tapi tetap ada PR ya. Mudah2an Alloh paring manfaat dan barokah
PR
1.menghafal doa minta ketetapan iman
2.copy on her Notebook tajwid  idzhar halqi. Nanti saya dikirim fotonya lewat  wa</t>
  </si>
  <si>
    <t>August 17, 2025 5:59 am</t>
  </si>
  <si>
    <t>1. Bacaan : An nahl 1-7
2. Wajibnya beribadah kepada Allah
Alhamdulillah grazia paham tentang kewajiban ibadah kepada Allah. Bisa menyebutkan bentuk ibadah : solat, puasa, charity. Tau pahalanya berupa surga. Dan ketika tidak ibadah, maka Allah akan membalasnya
3. Review doa
• ketika turun hujan
• ketika bersin
• ketika marah
• asmaul husna
4. Surat-surat
• al quraisy
• al fatihah
• al lahab
• al kafirun
PR : menghafal asmaul husna 41-80
Report : alhamdulillah grazia bisa mengikuti pengajian dengan baik seperti biasa. Grazia juga menunjukan doa asad dan membacakannya.</t>
  </si>
  <si>
    <t>August 17, 2025 7:18 pm</t>
  </si>
  <si>
    <t>1. Bacaan : Ali Imran 183-185
2. Murajaah : 
a. At tin
b. Al Muzzammil 20 (memperlancar)
3. Mengenal kewajiban beribadah kepada Allah
4. Membahas sedikit tentang balig
Alhamdulillah hari ini bisa sharing dengan hafiz mengenai materi yang dibahas. Semoga bisa dipahami ya apa yang sudah dijelaskan. Aamiin✨</t>
  </si>
  <si>
    <t>August 18, 2025 8:49 pm</t>
  </si>
  <si>
    <t>Bacaan Surat Al baqoroh 62-64
&gt; bacaan hari ini Dinda baca sendiri, alhamdulilah sudah bagus bacaannya. Bacaan yang maish bingung itu ada di pelafalan lafadz Allah setelah harakat fathah, kasrah, dan dhomah. Alhamdulillah, setelah dijelaskan, Dinda bisa paham sampai seterusnya
Makna K. Sholat hal 7
- Bab membaca syahadat setelah wudhu
&gt; insyaallah Dinda paham, dan ketika ditanya tentang isi haditsnya Dinda bisa menjelaskan dengan baik dan benar
Semoga ilmu hari ini bisa bermanfaat dan barokah. Aamiiin</t>
  </si>
  <si>
    <t>August 18, 2025 8:51 pm</t>
  </si>
  <si>
    <t>1. Bacaan : An nahl 8-15
2. Asmaul Husna 1-80 (membaca)
3. Surat-surat (hafalan)
Al Fatihah
An nas
Al falaq
Al ikhlas
Al kafirun
Al Ashr
Al Quraisy
3. Doa doa hapalan 1
Doa mau makan, setelah makan
Doa mau tidur, setelah tidur
Doa keluar rumah, masuk rumah
Doa memakai pakaian
Doa masuk, keluar kamar mandi
Report : sepertinya grazia semangat sekali membaca doa asad. Dia berencana untuk menambahkan doa asad disetiap pengajian. Saya senang sekali dengan semangatnya grazia. Semoga Allah memberikan ilmu manfaat dan barakah, menjadi anak Solehah sukses dunia akhirat. Aamiin💖</t>
  </si>
  <si>
    <t>August 19, 2025 6:54 am</t>
  </si>
  <si>
    <t>1. Bacaan : Ali Imran 186-188
2. Murajaah : 
• Ad duha
• As syarh
• At tin
• Al alaq
• Al Muzzammil
3. Pemahaman tentang balig
1. Apa itu Balig?
Balig adalah saat seorang anak sudah besar dan berubah menjadi remaja. Itu tandanya dia sudah mulai punya tanggung jawab seperti orang dewasa dalam agama.
2. Tanda : mimpi basah untuk laki-laki dan haid untuk perempuan 
Alhamdulillah hari ini lancar semua. Maaf ya karena belum bisa menjelaskan secara detail. Semoga Allah memberikan ilmu manfaat dan barakah. Aamiin💖</t>
  </si>
  <si>
    <t>August 19, 2025 7:00 am</t>
  </si>
  <si>
    <t>1. Bacaan An nahl : 17 - 29
2. Memories al adiyat (ayat 1)
Good job sudah hafal. Next kita new ayat ya.
3. Doa asad
4. Surat-surat pendek
5. Asmaul husna (amal solih untuk banyak menghafal di rumah ya)
6. Nama nabi and mukjizat
Alhamdulillah berjalan lancar. Semoga Allah memberikan ilmu manfaat dan barakah. Aamiin💖</t>
  </si>
  <si>
    <t>August 19, 2025 7:41 am</t>
  </si>
  <si>
    <t>1. Baca tilawati 5 hal 30
&gt; Alhamdulillah Gabriel bisa membaca dengan sangat baik dan lanjut ke hal 31
2. Hafalan surat surat pendek
3. PR
- Membaca Tilawati 5 hal 31
- Menghafalkan Doa ketika a.da angin kencang
Semoga Alloh paring kemudahan, kelancaran, manfaat dan barokah.</t>
  </si>
  <si>
    <t>August 19, 2025 9:11 pm</t>
  </si>
  <si>
    <t>Bacaan 
- Tilawati 5 hal 36
(Alhamdulillah bacaannya bagus dan bisa mengikuti, untuk panjang pendek amsol banyak dideres)
 Murojaah Surat2 pendek
- alfatihah 
- Annas- Almaun
(Alhamdulillah hafalan bagus dan supaya diingatkan sering di deres)
Semoga Allah paring manfaat lancar dan barokah</t>
  </si>
  <si>
    <t>- Bacaan 
tilawati 5 hal 36 
(Alhamdulillah bacaan bagus)
- Lain-lain
Game Menderes surat alzalzalah- albayyinah</t>
  </si>
  <si>
    <t>August 19, 2025 9:18 pm</t>
  </si>
  <si>
    <t>Murajaah Doa
- Mencari ilmu
- Minta Ilham yang baik
- Berpakaian
- Mendengar petir
- Ketika ada angin kencang
- Minta Kesabaran
- Masuk dan keluar rumah
&gt; Alhamdulillah,sudah lancar semua
Membahas materi faqih
- Why we must worship to Allah
&gt; Sepertinya Dinda kurang memperhatikan atau apa. Karena ketika ditanya kembali, Dinda belum bisa memberi penjelasan. Akhirnya diulang sekali lagi, alhamdulilah udah bisa lancar
Hari ini Dinda tidak membaca alquran, karena sedang masa haid. Alhamdulillah, pengajian sangat kondusif. Semoga bisa bermanfaat dan barokah.Aamiiin</t>
  </si>
  <si>
    <t>August 20, 2025 7:16 am</t>
  </si>
  <si>
    <t>Bro talk
awalnya denger suaranya lemes, trs cerita kalo capek, 
materi nasehat dari hasil curhatannya
surat attahrim ayat 6 (jaga dirimu dan keluargamu dari api neraka)
pembahasan:
1. karena merasa irsan ga dipercaya ,  
kalo ortu ga percaya sama perubahan kita , jgn langsung patah hati coba liat from other side. apakah mereka benci ke kita saat dia marah, bukannkah ituexpresi dari rasa cinta dan sayang karena mereka mau kita menjadi lebih baikhanya saja mereka tdk bisa benar2 tau kalo kita berusaha untuk berubah
2. fokus pada diri sendiri. maka saya nasehatnya, berdasarkan ayat tadi,bahwa kita bertanggung jawab atas masa depan kita (dunia akhirot) kaslo mau berubah , berubahlah untuk diri sendiri dan ikuti perintah Alloh, jangan untuk orang lain termasuk untuk ortu. (berbuat baik kepada ortu itu bagian dari perintah Alloh ,jd kalo berubah ke hal yang baik untuk ortu itu adalah expresi dari menetapi kewajiban dari perintah Alloh.
jujur kepada dirimu karena mulut bisa berbohong kepada ortu tapi kamu tidak akan pernah bisa berbohong pada hatimu, pun tidak akan bisa berbohong pada Aloh , karena alloh tdk akan pernah luput dari kita
tdk perlu proof ke ortu kalo kamu berubah ,tp Alloh akan menunjukkan pada mereka bahwa kamu anak baik , (tapi itu nanti/tdk instant)
penutup DOA
اللَّهُمَّ رَحْمَتَكَ أَرْجُو فَلاَ تَكِلْنِى إِلَى نَفْسِى طَرْفَةَ عَيْنٍ وَأَصْلِحْ لِى شَأْنِى كُلَّهُ لاَ إِلَهَ إِلاَّ أَنْتَ
O Allah, I hope for Your mercy.
Do not leave me to myself even for the blinking of an eye (i.e. a moment).
Correct all of my affairs for me.
There is none worthy of worship but You.
doa ketika kita sedang susah hati karena harapan yang belum terwujud dll
irsan terkadang baca doa tapi ga tau artinya atau baca doanya terlalu cepat, jadi kalo baca doa itu mean it to say, dan bacanya with humble and respect. 
ini intisari dari BRO talk tadi , semoga Alloh beri adek irsan hati yang bersih wise dan penuh dengan Hidayah Alloh, dijadikan anak yang solih dan kebanggan keluarganya di dunia dan akhirot, amin</t>
  </si>
  <si>
    <t>August 20, 2025 7:47 am</t>
  </si>
  <si>
    <t>1. Baca tilawati 5 hal 31
&gt; Alhamdulillah Gabriel bisa membaca dengan cukup baik namun masih perlu diulang
2. Menulis surat albayyinah 1-5
3. PR
- Membaca Tilawati 5 hal 31
- Menghafalkan Surat Albayyinah 1-3
- 
Semoga Alloh paring kemudahan, kelancaran, manfaat dan barokah.</t>
  </si>
  <si>
    <t>August 20, 2025 9:29 am</t>
  </si>
  <si>
    <t>Bacaan
Surat Al baqoroh ayat 66-69
Alhamdulillah bacaan Abi cukup lancar, ya kadang kurang teliti di harokatnya.contoh u di baca a.  Tapi hal yg wajar, secara keselueuhan cukup lancar
Tebak2an tajwid
Qolqolah, ikhfa' hakiki, ighom bilagunnah, mad jaiz munfasil, lam jalah tafkim,al komariyah, mad layyin, mad thobi'i mad arid lissukun, 
Dari sekian banyak tajwid alhamdulillah Abi bisa menebak satu persatu nama tajwid beserta huruf2nya. Cuma lupa 1 tadi mad jaiz munfasil, setelah di ingatkan  dia jadi ingat kembali. 
Murojaah doa2
--Doa menjenguk orang sakit 90
-Doa naik kendaraan 95
-Doa lailatul qodar 90
-Doa masuk pasar 90
-Doa berlindung dari syirik 95
- Doa mendengar adzan 90
- Doa ketika mendapat musibah 90
-Doa melihat orang yg tertimpa musibah 90
Dari list doa di atas, rata2 Abi lupa awalannya. InsyaAllah akan di murojaah tiap bulannya untuk menjaga hafalannya. 
Makna hadis ahkam halaman 9-10 
Halaman 9 : 
penjelasan dari Nabi ttg bagaimana sikap kita ketika melihat kemungkaran, yaitu mengingkari dg tangan, kalau tdk mampu dg tangan, dengan lisan, kalau tidak mampu dg lisan, ya dg hati(mendoakan spy tidak berbuat munkar) dan mengingkari dg hati itu merupakan selemah-lemahnya iman
Halaman 10:
Menceritakan ttg nabi isa yg nantinya akan turun kedunia, beliau akan menghancurkan semua salip dan berhala, membunuh semua babi, membebaskan pajak untuk kafir dhimmi, dan melimpahnya harta sehingga semua orang kaya sampai tdk ada orang yg mau menerima sodaqoh
Alhamdulillah Abi bisa memahami isi hadis dengan sangat baik. Ketika saya tanya adakah yg mau di tanyakan jawabnya tidak. Jadi bisa saya simpulkan dia sudah faham dg isi hadisnya
Report
Alhamdulillah pengajian berjalan dg lancar tanpa kendala. Sampai jumpa di pengajian selanjutnya Abi. Semoga Alloh paring manfaat dan barokah. Aamiiin</t>
  </si>
  <si>
    <t>August 20, 2025 12:07 pm</t>
  </si>
  <si>
    <t>Sakit ambeien, panas, sulit duduk</t>
  </si>
  <si>
    <t>Izin persiapan ada pengajian di rumahnya</t>
  </si>
  <si>
    <t>Berdoa sebelum mengaji
1. Bacaan
Baqarah 247 - 248
2. Keilmuan
Menulis tata krama terhadap ortu
3. Hafalan
Asmaul husna
Al zalzalah
Ketika terkena musibah
Melihat
Sesudah adzan
Sebelum dan sesudah wudhu
Makna al ma'rij ayt. 32 - 39</t>
  </si>
  <si>
    <t>August 20, 2025 8:22 pm</t>
  </si>
  <si>
    <t>Makna dan keterangan hadits k.jannah wannar hal. 49-50 by VN
= Alhamdulillah sudah kerjakan meskipun sampai seminggu lebih
Moga2 Allah paring bisa ngaji live lagi dan semakin tambah kefahaman QHJ nya untuk kita semua</t>
  </si>
  <si>
    <t>August 20, 2025 8:19 pm</t>
  </si>
  <si>
    <t>Tilawati 4 halaman 16
&gt; Amalsholih dideres lagi ya. Insyaallah besok baca halaman 16 dan 17.
Murajaah Doa
- Ketetapan iman
- Berpakaian
- Mencari ilmu
- Minta ilham yang baik
- Untuk kedua orang tua
- Masuk rumah
- Pagi dan sore
&gt; Alhamdulillah,sudah lancar semua. Hari ini Afiqa dapat doa baru, doa ketetapan iman. Kalau untuk membaca doanya, Afiqa sudah lancar, semoga untuk hafalannya juga mudah. Aamiin
Menulis nama 25 Rasulullah
&gt; Mungkin karena terlalu banyak ya untuk Afiqa, jadi hari ini baru menulis 5 saja, mulai Adam- Salih. Waktu saya share screen, di gambarnya ada beberapa simbol untuk masing" nabi. Nah, dengan itu Afiqa jadi tertarik untuk menanyakan masing" nabi. Akhirnya saya jelaskan singkat saja, insyaallah Afiqa paham
Semoga Allah paring manfaat dan barokah. Aamiiin</t>
  </si>
  <si>
    <t>August 20, 2025 9:26 pm</t>
  </si>
  <si>
    <t>*Berdo'a Sebelum Mengaji*
*1. BACAAN*
QS. Al Baqoroh 283-286
&gt; Bacaan mb nadeen hampir 1 page, dan alkhamdulillah lancar, amal sholih sebelum mengaji di perbanyak menderes juga ya untuk ayat selanjutnya, supaya semakin lancar lagi mbak nadeen..
*2. HAFALAN*
Asmaul Husna
&gt; Ada yg ke skip no.60
D. ketika akan tidur
D. setelah bangun tidur
D. ketika akan makan dan selesai makan
D. kebaikan dunia dan akhirot
D. untuk kedua orangtua
D. masuk dan keluar WC
D. dan dzikir setelah sholat
D. ketetapan iman
&gt; Agak lupa awal2annya
*3. KEIELMUAN*
review materi "Mengetahui Kewajiban Beribadah Kepada Alloh" dan menulis dalilnya, alkhamdulillah mbak nadeen masih ingat dg materinya yg di ajarkan oleh bu azki, jadi saya mengulas kembali, Insya Allah besok di lanjutkan oleh bu azkzi ya mbak nadee..
Semoga Allah paring mb nadeen menjadi anak yg sholikhah... Amiinn..</t>
  </si>
  <si>
    <t>August 21, 2025 8:00 am</t>
  </si>
  <si>
    <t>Bacaan
Annisa 48-56
Bacaan Alhamdulillah cukup lancar, amal sholih di tingkatin nderesnya biar tambah lancar
Murojaah doa2
-Doa menjenguk orang sakit
-Doa naik kendaraan
-Doa lailatul qodar 100
-Doa masuk pasar 98
-Doa berlindung dari syirik 100
-Doa setelah mendengar adzan 98
-Doa ketika  mendapat musibah 100
-Doa melihat orang lain mendapat musibah 100
- Asmaulhusna 1-99 80
Report 
Alhamdulillah pengajian sudah terlaksana, tapi ngajinya cuman bisa 35 menit. Irsan baru pulang katanya .jadi ,belum sempat makna hadisnya. InsyaAllah di lanjut besok. Jazakallohu hoiro Irsan meskipun capek tapi sudah menyempat ngaji. Semoga Alloh paring manfaat dan barokah. Aamiiin🤲</t>
  </si>
  <si>
    <t>August 21, 2025 10:39 am</t>
  </si>
  <si>
    <t>*hari ini tidak ada bacaan karena fitri sedang halangan*
*1. KEILMUAN*
- Mengoreksi materi pegon yang kemarin
&gt; ada beberapa yg salah, setiap awalan huruf vocal ( a, i, u, e, o ) jika penulisan pegon harus di awali dg huruf "alif", juga ada penggandengan alif di akhiryg tidak bisa di sambung jika peletakkannya di akhir. Alkhamdulillah fitri langsung faham selama pengoreksian tadi
- Makna Q.S al ma'rij ayt 40 - 44
*2. HAFALAN*
Pr bapak imam 1-5
Al qodr
&gt; 80%, sudah hafal ayt 1-4
Doa Ketika menjenguk orang yg sakit
Doa Ketika ada Angin kencang
📌PR
1. Doa Ketika Menjenguk Orang Sakit
2. Q.S Al-Qodr
&gt; (amal sholih di murojaah setiap hari, ini target hafalan surat baru di bulan agustus ini)
3. Menulis Akhlaq/Adab Tata Krama : Tatakrama Ta'dhim dan Berbuat Baik pada Orangtua
&gt; Sudah mb rika share d group 
Semoga Allah paring manfaat dan barokah untuk fitrii.. Amiin..</t>
  </si>
  <si>
    <t>August 21, 2025 6:58 pm</t>
  </si>
  <si>
    <t>1. Membaca QS. Ali Imron 1-9
2. Murojaah Asmaul Husna, Asy Syams, Al Balad, Doa Berlindung dari jeleknya pendengar, penglihatan dan ucapan
3. Review materi faqih : mengetahui kewajiban ibadah kepada Allah 
&gt; Alhamdulillah Nadeen mengikuti pengajian dengan sangat baik
&gt; Maaf pengajian nya faster karena Bu azki ada urusan
Moga2 Allah paring ilmunya manfaat dan barokah amin</t>
  </si>
  <si>
    <t>August 22, 2025 6:46 am</t>
  </si>
  <si>
    <t>1. Asmaul husna
2. Doa-doa *naik kendaraan
Sepertinya harus sering membaca ya agar bisa menghafalkan dengan baik.
3. Tilawati 4 hal. 30 (baris 5-8)
Alhamdulillah nice bacaan, kita up to next page ya
Report : amal solih lebih fokus lagi yaa</t>
  </si>
  <si>
    <t>August 22, 2025 6:59 am</t>
  </si>
  <si>
    <t>1. Baca tilawati 5 hal 31
&gt; Alhamdulillah Gabriel bisa membaca dengan cukup baik namun masih perlu diulang
2. Menulis surat albayyinah 5-8
3. PR
- Membaca Tilawati 5 hal 31
- Menghafalkan Surat Albayyinah 1-3
- 
Semoga Alloh paring kemudahan, kelancaran, manfaat dan barokah.</t>
  </si>
  <si>
    <t>1. Bacaan : Attholaq 6-12
Alhamdulillah ada peningkatan kelancaran. Sangat bagus bacaannya tami. Amal solih rajin Menderes Al Qur'an ya agar lebih lancar lagi.
2. Hadist : K. Janaiz 33 (bawah) - 38 (atas)
Alhamdulillah bisa diikuti dengan baik. Dan bisa membaca ulang keterangan yang dijelaskan.
Semoga Allah memberikan ilmu manfaat dan barakah. Aamiin.</t>
  </si>
  <si>
    <t>August 22, 2025 7:13 am</t>
  </si>
  <si>
    <t>Bacaan
1. QS Ali-Imron 189-195
&gt; Alhamdulillah bacaannya bagus
 Murojaah
- Murojaah hafalan baru surat Al-Muddasir 1-9
&gt; Alhamdulillah hafalannya bagus
Materi lain:
- Menderes Tajwid dan tanya jawab
Moga-moga Allah paring manfaat lancar dan barokah</t>
  </si>
  <si>
    <t>August 22, 2025 7:37 am</t>
  </si>
  <si>
    <t>1. Doa doa
Mencari ilmu
Untuk kedua orang tua
2. Tilawati hal 30
Alhamdulillah semakin lancar, good job jubilee.
3. Hafalan surat Al Quraisy
Alhamdulillah walau masih ada yang kurang jubilee tinggal memperlancar lagi
Semoga Allah memberikan ilmu manfaat dan barakah aamiin 💖</t>
  </si>
  <si>
    <t>August 22, 2025 8:08 am</t>
  </si>
  <si>
    <t>Bacaan 
Annisa 57-59
Bacaan Irsan hari ini kurang di dengung dan kurang panjang di mad jaiz/ mad wajib. Kemungkinan terbesar karena bacanya terlalu cepat, tapi untuk harokat2nya sudah benar. Jadi Amal sholih Irsan turunin sedikit kecepatannya ketika baca ya Irsan😊😅
Menjelaskan ttg kewajiban beribadah kepada Alloh mulai dari  apa itu ibadah? siapa yg wajib beribadah? kapan waktu beribadah? dimana bisa beribadah? bagaimana cara beribadah? Semua di jelaskan beserta contoh -contohnya
Alhamdulillah Irsan bisa memahami materi ini dengan baik. 
Makna hadis kitabusshola halaman 114-115
Isi hadis kali ini ttg mendoakan sholawat untuk nabi serta benefit ketika kita membaca sholawat
Alhamdulillah Irsan juga bisa memahami isi hadisnya dengan baik. 
Report
Alhamdulillah, pengajian berjalan dengan baik, Irsan juga bisa kerjasama yang baik, memperhatikan, semoga Alloh paring manfaat dan barokah. Untuk informasi, kedepannya insyaallah akan ada banyak  share screen materi ppt yang akan di di tampilkan di 
layar ketika pengajian .Tujuannya untuk memudahkan anak memahami materi pengajian karena ada tampilan visual dari materi yang di sampaikan. Semoga Irsannya tambah semangat ngajinya. Aamiiin</t>
  </si>
  <si>
    <t>August 22, 2025 10:07 am</t>
  </si>
  <si>
    <t>*Berdo'a sebelum mengaji*
*1. BACAAN*
Q.S Al-Imrom ayt 10-13
&gt; untuk panjang pendeknya insya Allah pas, hanya saja hari ini agak terbata2 bacaannya, untuk pertemuan berikutnya amal sholih di deres dulu yaa mbak nadeen untuk bacaan ayat selanjutnyam agar lancar saat mengaji, juga bisa menambah pahala untuk nadeennya sendiri
*2. HAFALAN*
Asmaul husna 1-99
Doa berlindung dari jeleknya pendengaran, ucapan, penglihatan
D. minta ilmu yang manfaat
D. minta ilham yang baik
D. masuk rumah
D. keluar rumah
D. masuk dan keluar masjid
D. memakai pakaian
D. ketika berbuka puasa
*3. KEILMUAN*
Pegon Sambung
1. Ayat ini menjadi yang terakhir
2. Jama'ah harus faham
3. Harus mempelajari Halal dan Harom
&gt; masih ada beberapa yang harus di betulkan, antara satu word dengan word selanjutnya tidak bisa di sambung, jadi yg bisa di sambung itu per alphabet, but that's okay, tadi mbak nadeen juga banyak pertanyaan seputar pegon "how to write al-Qur'an, dll"
*NB*
mbak rika tadi sudah kirim file Pegon ke nomor bapak gumilar, dan juga sudah pesan ke mbak nadeen supaya minta amal sholih ke bunda indri atau yandanya untuk print out the file, tujuannya sebagai panduan pada setiap materi pegon, untuk memudahkan mb nadeen mempelajarinya..
Semoga Allah paring manfaat dan barokah untuk mbak nadeen.. Amiin..</t>
  </si>
  <si>
    <t>August 22, 2025 10:20 am</t>
  </si>
  <si>
    <t>*BErdo'a Sebelum mengaji*
*1. BACAAN*
Q.S Al-Ma'idah ayt. 7-9
*2. HAFALAN*
Surat Usia 7 Tahun
- Surat Al-Kautsar
- Surat Al-Maun
- Surat Al-Quroisy
- Surat Al-Fiil
- Surat Al-Humazah
- Surat Al-Ashr
Asmaul husna
Surat Al-Qodr ( 95%)
&gt; Insya Allah bulan agustus Ganti surat At-Tiin
Doa Ketika naik ekndaraan 70%
*3. KEILMUAN*
Praktik Bacaan Sholat
&gt; perlu di ingat mas rambo, setiap sebelum Al-Fatehah harus di dahului dg ta'awudz, dan sebelum membaca surat pendek supaya membaca "Bismillah" terlebih dahulu
*NB*
Insya ALlah besok lanjut materi tata krama terhadap orang tua
Semoga Allah paring manfaat dn barokah.. Amiin..</t>
  </si>
  <si>
    <t>August 22, 2025 11:08 am</t>
  </si>
  <si>
    <t>1. Doa pagi dan sore
2. Bacaan : Assyuaro 184-206
Alhamdulillah bacaannya dylan ada peningkatan. Semangat menderes yaa agar lebih lancar lagi.
3. Makna : K.Solah 38-40 (atas)
Alhamdulillah dylan bisa mengikuti dengan baik. Dan semangat sekali ketika membacakan doa setelah adzan. 
Semoga Allah memberikan ilmu manfaat dan barakah. Aamiin💗</t>
  </si>
  <si>
    <t>August 22, 2025 2:13 pm</t>
  </si>
  <si>
    <t>*hari ini tidak ada bacaan karena fitri sedang halangan*
*1. KEILMUAN*
- Makna Q.S Al-Haqqah (69) ayt. 1-8
&gt; menceritakan tentnag kaum 'Ad (Nabi Nuh) dan kaum Tsamud (nabi sholeh) yang mereka tetap memilih menyembah berhala, bahkan kaum stamud juga membunuh unta yg itu adalah mukjizat dr Allah, surat Al-Haqqah ini membahas tentang Hari Kiamat
*2. HAFALAN*
Suart Al-Baqarah 255-256 80%
Doa Ketika menjenguk orang yg sakit 80%
 *📌PR*
1. Doa Ketika Menjenguk Orang Sakit
2. Q.S Al-Qodr
&gt; (amal sholih di murojaah setiap hari, ini target hafalan surat baru di bulan agustus ini)
3. Menulis Potongan ayat satu baris, bebas mau surat apa, untuk melatih ketemapilan fitri dalam emnulis arab..
Semoga Allah paring manfaat dan barokah untuk fitrii.. Amiin..</t>
  </si>
  <si>
    <t>August 22, 2025 7:45 pm</t>
  </si>
  <si>
    <t>Bacaan Tilawati 4 halaman 15
&gt; alhamdulilah,sudah lancar bacaannya, meskipun katanya belum nderes,tapi Afiqa sudah paham cara baca tasydidnya. Ada beberapa yang keliru waktu baca akhir kalimat, karena disitu sudah ada lingkaran jadi diwaqof, tapi secepatnya Afiqa ingat,jadi dibenarkan sendiri.Nice!
Hafalan Doa
- Ketetapan iman
- Pagi dan sore
- Berpakaian
- Kebaikan dunia akhirat
- Minta ilham yang baik
- Mencari ilmu yang bermanfaat
Asmaul Husna 1-50
&gt; masih kurang lancar dari 41 ke 50, amalsholih dideres lagi yaa
Membuat origami kupu-kupu
&gt; ini hanya untuk hiburan sedikit, karena sebelumnya Afiqa coba" melipat kertas, akhirnya sekalian nyoba bikin kupu", Afiqa sangat tertarik, tapi practicalnya Afiqa kesusahan, mungkin karena tutorialnya kurang jelas,yaa,Hahaha,.
Semoga ngaji hari ini bisa bermanfaat dan barokah,yaa. Aamiiin</t>
  </si>
  <si>
    <t>Tilawati 4 halaman 16 dan 17
&gt; wahh, masyaallah, sudah sangat lancar. Afiqa juga sangat pede bacanya. nice! Amalsholih selalu menderes ya
Murajaah Doa
- Berpakaian
- keluar masuk rumah
- pagi dan sore
- mencari ilmu yang bermanfaat
- minta ilham yang baik
- ketetapan iman (masih repeat)
- untuk kedua orang tua
- masuk kamar mandi
- bangun tidur
- setelah makan
&gt; untuk beberapa doa, Afiqa request sendiri,haha. Bagus. Bisa semangat hafalan doa
Murajaah Surat
- an nas
- al maun
- an nashr
&gt; wahh, sepertinya Afiqa harus lebih sering murajaah surat" ini deh. Soalnya, ada beberapa yang missed. Amalsholih dideres lagi yaa
Drawing
Semoga bisa bermanfaat dan barokah. Aamiiin</t>
  </si>
  <si>
    <t>Tilawati 4 hal 19
&gt; Insyaallah Afiqa sudah paham dengan bacaan al syamsiyah, tasydid, ghunnah, dan bacaan waqof (berhenti). Hari ini bacaannya juga lancar.
Murajaah 
- ketetapan iman
- mencari ilmu.
- minta ilham yang baik 
- surat Al kafirun
- Surat an nas
- surat al maun
&gt; untuk surat"nya amalsholih lebih banyak menderesnya lagi yaa. Alhamdulillah, doa ketetapan iman sudah hafal, mungkin untuk awalannya masih lupa, it's okay. Afiqa udah ga repeat dan baca lagi. Goodjob girl! 
Asmaul Husna 1-50
&gt; alhamdulilah,lumayan lancar.
Melanjutkan menulis Prophets of Allah
- Ibrahim
- Luth
- Ismail
- Ishaq
- Ya'qub
&gt; baru 10 nama nabi yang Afiqa tulis. 
Semoga ilmu hari ini bisa bermanfaat dan barokah. Aamiin</t>
  </si>
  <si>
    <t>Tilawati 4 halaman 7
&gt; berisi tentang cara membaca hukum bacaan mad jaiz munfashil. Alhamdulillah Abell sudah bisa membaca dengan benar. Tapi,karena belum lancar, Amalsholih besok diulangi lagi,yaa
Hafalan Doa 2
- Asmaul husna 1-40
&gt; Alhamdulillah,ini sudah lancar, insyaallah next meeting kita tambah lagi ya, hafalannya
- Doa mencari ilmu
- Doa berpakaian
- Doa minta ilham yang baik
- Doa setelah makan
- Doa masuk rumah
- Doa pagi dan sore
&gt; wahh, masyaallah.Cece udah lancar semua doanya. Semoga istiqomah dalam mengamalkannya,yaa
Discuss tentang Kewajiban Beribadah kepada Allah
- jawaban Abell mengenai pertanyaan tentang alasan kenapa harus beribadah kepada Allah sangat bagus dan benar, yaitu sebagai ungkapan terima kasih kepada Allah karena udah di berikan banyak kebaikan, meskipun mungkin kita belum sebaik yang seharusnya. 
- Kemudian saya tambahkan kalau beribadah kepada Allah itu sebagai persiapan untuk bekal kehidupan selanjutnya
&gt; dilanjutkan dengan beberapa pembahasan tentang ibadah kepada Allah. Insyaallah bisa menambah wawasan Abell mengenai ibadah,yaa. Aamiin
Alhamdulillah, ngaji hari ini sangat impressive. Semoga kita bisa beribadah kepada Allah dengan sebaik"nya, sakpol kemampuan masing". Aamiinn</t>
  </si>
  <si>
    <t>August 22, 2025 9:46 pm</t>
  </si>
  <si>
    <t>1. Doa-doa
Mencari ilmu
Untuk kedua orang tua
Kebaikan dunia akhirat
Pagi dan sore
2. Tilawati 1 : hal 26
Amal solihnya lebih fokus sama tilawatinya ya. Supaya bisa hafal sama huruf² hijaiyah dari tilawati 1 nya. Juga belajar membaca sendiri ya cheryl, kalau sudah part baca bareng gurunya next chance nya baca sendiri, okay!
3. Surat al lahab
Semangat ya cheryl, fokus biar ilmunya bisa dapat. Semoga Allah memberikan ilmu manfaat dan barakah. Aamiin💗</t>
  </si>
  <si>
    <t>Tilawati 6 halaman 21
&gt; ada beberapa makhraj dan tajwidnya kirana belum pas. Mostly di panjang pendeknya. Amalsholih untuk sering menderes bersama,yaa. Supaya ada yang membenarkan bacaannya. Alhamdulillah,kalau dikoreksi, kirana bisa menerima dengan baik
Murajaah surat
- al humazah
- al fiil
- Al quraisy
&gt; di alhumazah ada yang missed di akhir" ayat. Kalau yang lain sudah bagus
Ngaji hari ini meskipun singkat, semoga bisa tetap bermanfaat untuk Kirana. Aamin.</t>
  </si>
  <si>
    <t>August 23, 2025 6:54 am</t>
  </si>
  <si>
    <t>Bacaan
1. QS Ali-Imron 196-200
&gt; Alhamdulillah bacaannya bagus
 Murojaah
- Murojaah hafalan baru surat Al-Muddasir 1-11
&gt; Alhamdulillah hafalannya bagus
Materi lain:
- Menderes Tajwid dan tanya jawab tajwod mad thobii dan idzhar Halqi.
Moga-moga Allah paring manfaat lancar dan barokah</t>
  </si>
  <si>
    <t>August 23, 2025 8:02 am</t>
  </si>
  <si>
    <t>1. Asmaul husna 
2. Review surat 
&gt; surat al kautsar 
&gt; surat al kafirun 
* all good for murajaah surat, 
3. Review doa 
&gt; doa ketika bersin 
&gt; doa ketika kesehatan 
&gt; doa kesabaran 
* karena doa kesabaran chester belum hafal, jadi kkta pakai untuk menghafalkan doa ini, chester sudah mulai hafal meskipun kadang masih membaca catatan.
3.  Menulis kitabaty
* kitabaty 3 page 6 
Insyaalloh for next mengaji we will learn tajwid ikhfa haqiqi dan surat al ashr 
Report : 
Alhamdulilah chester bisa mengikuti pengajian dengan sangat baik 
Semoga alloh menjadikan anak yang sholih  dan berbakti pada orang tua, dan mendapatkan ilmu yang faham dan barokah aamiin..</t>
  </si>
  <si>
    <t>August 23, 2025 8:33 am</t>
  </si>
  <si>
    <t>*berdo'a Sebelum mengaji*
*HAFALAN*
*Doa Usia 7 Tahun*
Doa dan dzikir setelah sholat
Doa ketetapan iman
Doa minta ilmu yang manfaat
Doa minta ilham yang baik
Doa masuk rumah
Doa keluar rumah
Doa pagi dan sore
Doa masuk dan keluar masjid
Doa memakai pakaian
Doa ketika berbuka puasa
Doa Ketika ada angin kencang
Asmaul Husna 1-50
Al-Zalzalah
Al-‘Adiyat
*BACAAN*
Q.S Al-Ma'idah ayt. 10-11
*KEILMUAN*
Melanjutkan menulis dan pemahaman tentang : Akhlaq/Adab Tata Krama : Tatakrama Ta'dhim dan Berbuat Baik pada Orang tua No. 8-14
Alkhamdulilah pengajian hari ini berjalan dengan baik.. Semoga Allah paring manfaat dan barokah untuk mas rambo.. Amiinn..</t>
  </si>
  <si>
    <t>1. Asmaul husna 
2. Doa pembuka ( mencari ilmu dan raja istrigfar ) 
3. Bacaan alquran 
&gt; surat al qoriah - surat al zalzalah 
4. Murajaah surat 
&gt; surat an nas - at takasur 
5. Review tajwid 
&gt; idhar halqi, idghom 
6. Menulis dalil mengaji 
&gt; menulis arab dan translation nya 
Report : 
Alhamdulilah dawud  bisa mengikuti pengajian dengan sangat baik 
Semoga alloh menjadikan anak yang sholih dan berbakti pada orang tua, dan mendapatkan ilmu yang faham dan barokah aamiin..</t>
  </si>
  <si>
    <t>1. Asmaul husna 
2. Doa pembuka ( mencari ilmu + raja istigfar ) 
3. Bacaan juz 30 
&gt; surat al bayyinah 1-8 
4. Murajaah surat 
&gt; Surat al quraisy - at takasur 
5. Materi tambahan : mengetahui kewajiban beribadah kepada alloh 
&gt; mengetahui tentang beribadah kepada alloh 
Report : 
Alhamdulilah dawud bisa mengikuti pengajian dengan sangat baik 
Semoga alloh menjadikan anak yang sholih dan berbakti pada orang tua, dan mendapatkan ilmu yang faham dan barokah aamiin..</t>
  </si>
  <si>
    <t>August 23, 2025 8:26 am</t>
  </si>
  <si>
    <t>Ice breaking
Tepuk 5 bab
Tepuk 4 tali keimanan
Menyanyi 3 sukses generus
Menyanti 6 thobiat luhur
Bacaan:
Tilawaty 4 halaman 19
Alhamdulillah bacaannya cukup lancar, tapi dia belum mau lanjut ke halaman 20 next ngaji sudah boleh baca halaman 20
Murojaah doa ketetapan iman
Alhamdulillah afiqa sudah hafal
Memberi pemahaman tentang wajibnya berinadah kepada Alloh lewat ppt. 
Tantangan ketika share screen, Afiqanya bisa nyoret2 materi yang sedang di share. Jadi lebih asyik coret2 daripada fokus ke materi😁😅😂
Report
Alhamdulillah pengajian  sudah berjalan lancar, Di tilawaty 4 halaman 19 tadi ada tajwid ikhfa' hakiki yg di beri tanda warna merah di hurufnya. Afika sudah mempraktikkan membaca sesuai tajwidnya, Tadi juga sudah saya jelaskan sedikit ttg ikhfa' hakiki. InsyaAllah nanti saya kirim photo, amal sholih di salin di buku catatan Afiqa ya alhamdulillah jaza kumullohu hoiro. Semoga Alloh paring manfaat dan barokah. Aamiiin 🤲🤲🤲</t>
  </si>
  <si>
    <t>August 24, 2025 11:57 am</t>
  </si>
  <si>
    <t>1. Materi Faqih : Knowing Our Duty to Worship Allah
2. Membaca QS Al-Baqarah 218-220
3. Makna dan Keterangan K. Jannah Wannar hal. 49-50 Bahasa Indo
&gt; Alhamdulillah sangat appreciate Nissa bisa ngaji live hari ini meskipun baru pulang sekolah
&gt; Dan bisa mengikuti pengajian dengan sangat baik 
&gt; Moga2 Allah paring ilmunya manfaat dan barokah amin</t>
  </si>
  <si>
    <t>August 24, 2025 5:21 pm</t>
  </si>
  <si>
    <t>izin musyawaroh asad di desa</t>
  </si>
  <si>
    <t>August 24, 2025 5:29 pm</t>
  </si>
  <si>
    <t>1. Tilawati 6 hal.18 
alhamdulillah kirana mampu mengikuti dan mengulang bacaan dengan baik
2. hafalan 2 
Asma'ulhusna 26-50
Al kautsar
An nashr
Al lahab
Al kafirun
Al maa'uun
Doa masuk rumah
Doa keluar rumah
Doa ketika tertimpa musibah
Doa ketika melihat orang yg terkena musibah
Doa ketika ada petir
Doa ketika ada angin kencang
Doa naik kendaraan (go inside to vehicles)
3. doa penutup
Doa minta sehat
Doa minta ketetapan iman
Doa minta ilham yg benar
Doa minta ilmu yg manfaat
Doa minta sabar
Doa pagi sore 
Doa untuk kedua orangtua
Doa kebaikan dunia akhirot
alhamdulillah pengajian berjalan dengan lancar
semoga alloh paring kefahaman dan ilmu yg manfaat dan barokah
aamiiin</t>
  </si>
  <si>
    <t>1. Bacaan tilawati 6 hal.18
Alhamdulillah lancar, kirana mampu mengikuti dan mengulang bacaan dengan baik
2. Review hafalan 1
Surat alfatihah
Annaas
Alfalaq
Al ikhlas
Al asr
Al kautsar
Doa mau makan
Doa sesudah makan
Doa mau tidur
Doa bangun tidur
Doa masuk &amp; keluar kaar mandi
Doa pakai baju
3. Review/memperlancar
Doa berlindung dari sifat munafik
Doa berlindung dari siksa kubur
Doa berlindung dari syirik
Doa pakai baju baru
Doa ketika turun hujan
Doa setelah mendengar adzan
4. Latihan pegon dasar
alhamdulillah pengajian berjalan dengan lancar
semoga alloh paring kefahaman dan ilmu yg manfaat dan barokah
aamiiin</t>
  </si>
  <si>
    <t>August 24, 2025 5:48 pm</t>
  </si>
  <si>
    <t>1. Tilawati 6 hal.18-19
alhamdulillah kirana mampu mengikuti dan mengulang bacaan dengan baik
2. hafalan 2 
Asma'ulhusna 26-50
Al kautsar
An nashr
Al lahab
Al kafirun
Al maa'uun
Doa masuk rumah
Doa keluar rumah
Doa ketika tertimpa musibah
Doa ketika melihat orang yg terkena musibah
Doa ketika ada petir
Doa ketika ada angin kencang
Doa naik kendaraan (go inside to vehicles)
3. Doa penutup
alhamdulillah pengajian berjalan dengan lancar
semoga alloh paring kefahaman dan ilmu yg manfaat dan barokah
aamiiin</t>
  </si>
  <si>
    <t>August 24, 2025 5:52 pm</t>
  </si>
  <si>
    <t>1. Bacaan tilawati 6 hal.19
Alhamdulillah lancar, kirana mampu mengikuti dan mengulang bacaan dengan baik
2. Review hafalan 1
Surat alfatihah
Annaas
Alfalaq
Al ikhlas
Al asr
Al kautsar
Doa mau makan
Doa sesudah makan
Doa mau tidur
Doa bangun tidur
Doa masuk &amp; keluar kaar mandi
Doa pakai baju
3. Hafalan Doa berlindung dari sifat munafik
alhamdulillah bisa menghafal dengan cepat, tinggal di review ulang supaya tambah lancar yaa
4. Doa penutup 
alhamdulillah pengajian berjalan dengan lancar
semoga alloh paring kefahaman dan ilmu yg manfaat dan barokah
aamiiin</t>
  </si>
  <si>
    <t>August 24, 2025 6:00 pm</t>
  </si>
  <si>
    <t>1. Tilawati 6 hal.19-20
alhamdulillah kirana mampu mengikuti dan mengulang bacaan dengan baik
2. hafalan 2 
Asma'ulhusna 26-50
Al kautsar
An nashr
Al lahab
Al kafirun
Al maa'uun
Doa masuk rumah
Doa keluar rumah
Doa ketika tertimpa musibah
Doa ketika melihat orang yg terkena musibah
Doa ketika ada petir
Doa ketika ada angin kencang
Doa naik kendaraan (go inside to vehicles)
3. Review Doa Selesai mendengar adzan
4. Doa penutup
alhamdulillah pengajian berjalan dengan lancar
semoga alloh paring kefahaman dan ilmu yg manfaat dan barokah
aamiiin</t>
  </si>
  <si>
    <t>August 25, 2025 6:59 am</t>
  </si>
  <si>
    <t>1. Doa-doa
Mencari ilmu
Untuk kedua orang tua
Kebaikan dunia akhirat
2. Bacaan : Tilawati 4 hal 31 (1-4)
Nice bacaan. Alhamdulillah lancar and bisa next up to new line
3. Surat Al Quraisy (memperlancar)
Keren jubilee, mau membacakan suratnya dengan mengulang 2 kali. Tidak apa masih belum lancar, insyaallah kita deres terus ya sampai lancar.
4. Asmaul Husna 1-30
Semoga Allah memberikan kelancaran manfaat dan barakah. Aamiin💖</t>
  </si>
  <si>
    <t>August 25, 2025 8:07 am</t>
  </si>
  <si>
    <t>1. An nahl 36-43
2. Doa hafalan 2
Yang belum lancar :
Ketika masuk pasar
Doa berbuka puasa
Doa pakai baju baru
Doa lailatul qadr
3. Surat pendek
An nas-al ashr
4. Being good kid
Saya berikan tugas untuk menulis kegiatan apa saja yang sudah dikerjakan dalam membantu orang tua. Alhamdulillah grazia mau menuliskannya dengan semangat. Dan sedikit berdiskusi tentang "mengapa kita harus berbuat baik pada kedua orang tua".
5. Watch video Prophet Muhammad
Semoga Allah memberikan ilmu manfaat dan barakah. Aamiin💖</t>
  </si>
  <si>
    <t>1. Surat An nahl 44-49
2. Doa-doa
1. Minta ilham yang baik
2. Ketika melihat orang yang terkena musibah
3. Asking for entering heaven
4. Kebaikan dunia dan akhirat
5. Wearing new clothes
6. After drink milk
7. Mau tidur
8. Mendengar petir
9. Akan makan dan sesudah
10. Bangun dari tidur
11. Masuk masjid
12. Keluar masjid
13. Ketika ada angin kencang
14. Masuk wc
3. Surat
1. Al fatihah
2. Al ikhlas
3. Al falaq
4. An nas
5. Al kafirun
6. Al lahab
7. Al ashr
8. Al kautsar
9. Al qurais
4. Asmaul husna 1-45
5. Menulis pegon baku + dan mengenal nama angka arab
Wah, keren grazia ternyata sudah banyak Pegon baku yang dia tahu ya.</t>
  </si>
  <si>
    <t>August 25, 2025 10:58 pm</t>
  </si>
  <si>
    <t>1. Murajaah doa 2
Masih perlu menghafalkan lebih.
1. An nisa' 1-3
2. Murajaah 
• Al maarij 1-22
• Al muddattsir 1-16
3. Ta'dhim kepada kedua orang tua
Alhamdulillah semua berjalan dengan baik. Amal solihnya doa yang diajarkan supaya diamalkan ya. Semoga Allah memberikan ilmu manfaat dan barakah aamiin 💖</t>
  </si>
  <si>
    <t>1. Doa pembuka
2. Tilawati 4 hal 31 (5-8)
Alhamdulillah bacaannya bagus. Amal solih lebih fokus ya agar bisa lebih lancar.
3. Al qariah
Next kita coba hafalkan dari ayat awal ya agar bisa lebih baik lagi hafalannya. Tapi overall udah bagus, tinggal ayat-ayat terakhirnya masih rancu. 
Report : Alhamdulillahi jazakillahu khoiro jubilee udah sharing ke mba tentang your favorite movie and always excited from beginning till the end💖
Semoga Allah memberikan ilmu manfaat dan barakah aamiin 🙏🏻✨</t>
  </si>
  <si>
    <t>1. Asmaul Husna
Amal solih always deres ya di rumah. You can read it before doa after praying. Dan ganti awalan Al menjadi Ya ( Al hamidu -- Ya hamidu), okayyy!
2. Bacaan Assyuara - An naml (1-13)
Alhamdulillah good reading. Semangat lagi ya tadarus di rumahnya.
3. Tata Krama bertamu
Nice sharing, Alhamdulillah Dylan merespon dengan baik. Amal solih dipraktekan ya saat bertamu nanti.
Semoga Allah memberikan ilmu manfaat dan barakah aamiin 💖</t>
  </si>
  <si>
    <t>August 26, 2025 6:54 am</t>
  </si>
  <si>
    <t>1. Bacaan : An nahl 50 - 54
2. Murajaah hafalan 2
• doa doa
• surat pendek
• Asmaul Husna
3. Hafalan Asmaul Husna 56-58
Ya matinu, ya waliyu, ya hamidu
4. Pegon baku dan menyalin tulisan menjadi Pegon
Alhamdulillah semuanya berjalan lancar. Amal solih dihafalkan lagi ya Asmaul husnanya. Semoga Allah memberikan ilmu manfaat dan barakah aamiin 💖</t>
  </si>
  <si>
    <t>August 26, 2025 7:00 am</t>
  </si>
  <si>
    <t>1. Murajaah doa 3
• doa ketika bersin
• doa mendengar petir
• doa ketika marah
2. Bacaan : An nisa 4-6
3. Murajaah
• Al maun-annas
• Al muddattsir 1-16
4. Menghafal Asmaul Husna 56-60
Alhamdulillah bisa hafal dengan baik
Amal solihnya dipertahankan ya Asmaul husnanya dan jangan lupa prsktekkan doa-doanya. Semoga Allah memberikan ilmu manfaat dan barakah. Aamiin💖</t>
  </si>
  <si>
    <t>August 26, 2025 7:22 am</t>
  </si>
  <si>
    <t>1. Bacaan QS. Ali Imron 14-18
&gt; Alhamdulillah kebanyakan Nadeen bisa mengoreksi bacaan nya sendiri dan tetap mau di ulang jika dikoreksi bacaannya.
2. Murojaah: Asmaul Husna 1-99, Ayat kursi, Al lail, Asy Syams, Al Balad, Al A'laa, Ath Thoriq, Al buruj
&gt; Alhamdulillah Nadeen mau membaca ulang2 hafalan yang lupa
3. Materi Faqih: mengetahui perbuatan baik bisa mendapatkan surga dan main puzzle mencari 10 kata perbuatan baik
Semoga Allah memberikan ilmunya manfaat dan barokah amiin</t>
  </si>
  <si>
    <t>August 26, 2025 11:21 am</t>
  </si>
  <si>
    <t>Bacaan Tilawati 2 hal. 29
Alhamdulillah lancar, ditingkatkan lagi ya! 
Hafalan (qs. Al-lahab) 
Masih perlu banyak dideres dan dihafalkan lagi, amal sholeh diluar waktu pengajian supaya dihafalkan. 
Faqih: mengetahui kewajiban beribadah kepada Allah
Alhamdulillah khadijah bisa menerima materi dengan baik, bisa menyebutkan beberapa amalan wajib. Serta apa akibat bila tidak mengerjakannya. 
Semoga Allah memberikan ilmu yang manfaat &amp; barokah 💖</t>
  </si>
  <si>
    <t>August 26, 2025 11:25 am</t>
  </si>
  <si>
    <t>Bacaan Tilawati 2 hal. 30
Alhamdulillah sudah bisa mengikuti dengan baik, hanya perlu memperhatikan lagi hukum mad thobi'i yang sudah dijabarkan di Tilawati halaman tersebut. 
Hafalan doa:
Doa masuk rumah (80%) 
Doa untuk kedua orang tua ✅
Doa kebaikan dunia dan akhirat✅
Doa minta ilmu yang bermanfaat✅
Doa minta ilham yang baik✅
Amal sholehnya untuk doa yang belum hafal, supaya dihafalkan agar bisa dipraktikkan dikehidupan sehari-hari. 
Semoga Allah memberikan ilmu yang manfaat &amp; barokah 💖</t>
  </si>
  <si>
    <t>August 27, 2025 5:41 am</t>
  </si>
  <si>
    <t>- Tentang Quran,Hadist Jamaah
(Baru sebagian tersampaikan karena ada trouble waktu zoom screen tidak tampil)</t>
  </si>
  <si>
    <t>August 27, 2025 5:43 am</t>
  </si>
  <si>
    <t>- Bacaan tilawati 5 hal 37 
(Alhamdulillah bacaan bagus tapi Harus di deres kembali agar lbh lancar)
- Murojaah surat2 pendek
(Aladiyat-alzalzalah-albayyinah harus sering dideres karena ayat panjang terkadang bnyk yg salah dan lupa hafalannya)</t>
  </si>
  <si>
    <t>August 27, 2025 7:30 am</t>
  </si>
  <si>
    <t>1. Baca tilawati 5 hal 31
&gt; Alhamdulillah Gabriel bisa membaca dengan SANGAT BAIK dan LANJUT ke hal 32
2. Menulis surat albayyinah 5-8 
3. Menghafalkan S. Albayyinah 
4. PR
- Membaca Tilawati 5 hal 32
- Menghafalkan Surat Albayyinah 1-5
- 
Semoga Alloh paring kemudahan, kelancaran, manfaat dan barokah.</t>
  </si>
  <si>
    <t>August 27, 2025 8:22 am</t>
  </si>
  <si>
    <t>*OPENING SPEECH by Mas Rambo*
*HAFALAN*
Doa mohon kesabaran 100%
Doa mohon kesehatan 100%
Doa ketika bersin 100%
Doa ketika ada angin kencang 90%
Doa Ketika Naik Kendaraan 60%
&gt; dibaca 3x, karena belum hafal
Asmaul Husna 1-50
Surat Al-Qoriah 95%
Surat Al-Zalzalah 90%
Surat Al-Qodr ( 95%)
*BACAAN*
Q.S Al-Ma'idah ayt. 12 – 13
&gt; Tadi belajar atur nafas pada ayat 10, sebenarnya lebih kepada bagaimana cara berhenti dan memulai di tengah2 ayat dengan benar
*KEILMUAN*
Melanjutkan menulis dan pemahaman tentang : Akhlaq/Adab Tata Krama : Tatakrama Ta'dhim dan Berbuat Baik pada Orang tua No. 15 - 21
&gt; Alkhamdulillah mas rambo bisa menjelaskan kembali menggunakan bahasa rambo sendiri
*NB*
Insya Allah next meeting membahas materi : Faqih : Mengetahui Kewajiban Beribadah Kepada Alloh
Semoga Allah paring manfaat dan barokah.. Amiin..</t>
  </si>
  <si>
    <t>August 27, 2025 9:58 am</t>
  </si>
  <si>
    <t>Bacaan
Surat Al baqoroh ayat 74-76
Alhamdulillah dari keseluruhan bacaan sudah cukup lancar, hanya saja perlu lebih teliti dalam membaca terutama di harokatnya. Amal sholih di tingkstkan Menderes nya ya Abi😊
Tebak2an tajwid
Alhamdulillah lancar, abi bisa menyebutkan nama2 tajwid beserta huruf2 nya maupun penyebab nya. 
Murojaah doa2 
Doa berlindung dari siksa kubur 80
Doa sujud Quran 100
Doa sapu jagad 80
Doa berlindung dari sifat munafek 95
Doa agar bersyukur 80
Doa berlindung dari jeleknya anggota badan 80
Dari list doa di atas bisa di ketahui mana doa yang sudah hafal ataupun yg belum hafal. Karena doa2 itu banyak, sengaja di murojaah di setiap pengajian untuk mdnjaga hafalannya. Dalam 1 bulan saya bagi menjagi 4 bagian, jadi ada kurang lebih 10 doa yg di murojaah di setiap minggunya. 
Makna hadis Ahkam hal. 10-11
Isinya:
 -sabda Nabi yg menjelaskan tentang sebaik-baiknya
manusia dan sejelek-jeleknya manusia
-kiamat tidak akan terjadi sampai lafadz Alloh sudah tidak di ucapkan di bumi
-Sabda Nabi yg mengajak untuk bergegas mengamalkan amalan2 baik sebelum fitnah datang
Alhamdulillah Abi bisa memahami isi hadis dengan sangat baik
Report
Alhamdulillah pengajian sudah terlaksana, lancar, tidak ada kendala. Semoga Alloh paring manfaat dan barokah. Aamiiin</t>
  </si>
  <si>
    <t>August 27, 2025 1:11 pm</t>
  </si>
  <si>
    <t>*1. BACAAN*
Q.S Al-Baqarah ayt. 255-256
&gt; karena ini adalah ayat kursi yg fitri sendiri juga sudah hafal, jadi bacaannya tadi alkhamdulillah lancar
*2. KEILMUAN*
- Explain 29 karakter "Pemahaman Tentang 4 Maqodirulloh poin 1-4" by Fitri
&gt; fitri explain tentang 4 maqodirulloh, dari pengertian dan contoh2 nya, fitri mengambil contoh dari kehidupan / pengalaman fitri, agar fitri lebih mudah memahami apa itu 4 maqodirulloh, dan ini aadalah salah satu karakter yg harus dimiliki oleh setiap jama'ah
- Makna Q.S Al-Haqqah (69) ayt. 9-17
&gt; menceritakan tentang kaum Tsmaud dan 'Ad yang dimusnahkan oleh Allah SWT dan juga menceritakan tentang kehancuran yang menimpa kaum terdahulu karena mereka durhaka kepada Allah SWT. dan rasul-Nya. Allah SWT. juga menjelaskan tentang dahsyatnya hari kiamat dan datangnya hari pembalasan di akhirat nanti
*3. HAFALAN*
Do'a Mohon kesehatan
Q.S Al-'Adiyat
Q.S Al-Qodr (9th)
*NB*
Tadi saya dan fitri diskusi tentang perubahan jadwal ngaji fitri, di karenakan mulai next week (bulan September) Insya Allah schedule ngaji fitri di ganti hari Senin-Selasa (waktu Indo) dikarenakan kuliah fitri sudah mulai aktif (masa orientasi dan kegiatan kuliah), adapun jadwal ini bisa berubah-ubah sewaktu2, menyesuaikan jadwal kuliah fitri nanti
Semoga Allah paring kelancaran untuk segala urusannya fitri.. Amiin..</t>
  </si>
  <si>
    <t>August 27, 2025 4:03 pm</t>
  </si>
  <si>
    <t>Bacaan tilawati 2 hal. 30
Alhamdulillah good, she did it well!! 
Asmaul husna 1-25
Wah alhamdulillah sudah lumayan lancar, tinggal part terakhirnya perlu sering dideres lagi. 
Today khadijah lagi gaenak tenggorokannya, so we done it our ngaji quickly then usually. But it's okay we will have next meeting insyaallah. 
Semoga Allah memberikan ilmu yang manfaat &amp; barokah 💖</t>
  </si>
  <si>
    <t>August 27, 2025 4:15 pm</t>
  </si>
  <si>
    <t>Bacaan tilawati 2 hal. 30
Alhamdulillah sudah lancar, insyaallah next meeting kita lanjut ke halaman berikutnya yaaa
Hafalan qs. Al-lahab (1-3) 
Alhamdulillah sudah bisaa, but sometimes khadijah will forget again kalau bacanya disambil menggambar atau hal lain. 
Faqih : berbuat baik kepada kedua orang tua
Alhamdulillah khadijah bisa menyebutkan beberapa kegiatan membantu orang tua yang pernah dia lakukan sebelumnya, dan tau apa alasan dan manfaat bila dia membantu pada orang tuanya. 
Semoga Allah memberikan ilmu yang manfaat &amp; barokah 💖</t>
  </si>
  <si>
    <t>August 27, 2025 4:18 pm</t>
  </si>
  <si>
    <t>Bacaan tilawati 2 hal. 31
Today kita membacanya bersama, dan bergantian. Alhamdulillah khadijah bisa mengoreksi dirinya sendiri ketika keliru membacanya.
Doa masuk masjid
Alhamdulillah khadijah bisa mengikuti dengan baik, insyaallah ini khadijah baru pengenalan doa baru. Mungkin bisa dipelajari lagi nantinya. 
5 bab
Menjelaskan tentang poin sambung jamaah, alhamdulillah khadijah tau kalau ngaji hari ini adalah part of sambung jamaah. Yang mana khadijah juga tau bahwa hal ini wajib didatangi. 
Semoga Allah memberikan ilmu yang manfaat &amp; barokah 💖</t>
  </si>
  <si>
    <t>August 27, 2025 4:25 pm</t>
  </si>
  <si>
    <t>Bacaan tilawati 2 hal. 33 (menulis) 
Alhamdulillah tulisan khadijah itu sudah bisa mengikuti dan rapi, hanya saja hari ini khadijah hanya menulis 4 kalimat. 
Hafalan doa;
Doa minta ilmu yang bermanfaat ✅
Doa minta ilham yang baik✅
Doa untuk kedua orang tua✅
Doa kebaikan dunia dan akhirat✅
Alhamdulillah sudah lancar hafalannya, supaya bisa dipraktikkan dikehidupan sehari-harinyaa. 
Hafalan qs. Al-lahab
All sholehnya supaya dideres dan dihafalkan lagi nggih
Semoga Allah memberikan ilmu yang manfaat &amp; barokah 💖</t>
  </si>
  <si>
    <t>August 27, 2025 8:06 pm</t>
  </si>
  <si>
    <t>Bacaan
Surat Al baqoroh 86-88
Alhamdulillah bacaanya cukup bagus ,hanya saja kadang pas berhenti kurang pas tempatnya😅
Menyampaikan materi tentang wajibnya beribadah kepada Alloh
Karena materinya pake bahasa indonesia, saya coba translate ke bahasa inggris sakbisanya saya.Alhamdulillah dia bisa ngerti dan faham yang saya omongkan. Setelah selesai ngaji Dwiki minta english versionnya.Dan ternyata sudah ada English versionnya tapi saya nggak tau😅. Jadi, tadi saya kirim ke Dwiki 
Report
Alhamdulillah pengajian bisa berjalan dengan baik, tapi belum sempet makna ,Dwiki sudah minta Stop. Tadi sempet cerita kalau sedang sakit kepala, mungkin dia butuh istirahat lebih. It's okay. Dwiki bisa manage waktunya  untuk ngaji saja , saya sudah bersyukur dan sangat senang membuka chat dari dia. Semoga ke depannya bisa lebih baik  lagi. Tadi saya sempet pesen sama Dia. Kamu sekarang jauh dari orang tua, jadi jaga diri kamu baik- baik. Kamu boleh kejar mimpimu tapi jangan lupakan akhirat. Kanu harus tetap tertib ngaji, tertib sholat, nderes Qur'an. Mudah2 an Alloh paring Dwiki di berikan sukses dunia akhiratnya. Aamiiin 🤲🤲🤲🤲 InsyaAllah Dwiki besok ngaji lagi at 7.30 a.m</t>
  </si>
  <si>
    <t>August 28, 2025 5:57 am</t>
  </si>
  <si>
    <t>1.	Murajaah surat
	Surat an nas 
	Surat al quraisy  
2.	Murajaah doa 
	Doa minta ilmu yang bermanfaat 
	Doa kebaikan dunia akhirat 
	Doa kedua orang tua 
Report : jubilee said I don't want to mengaji and read the tilawati today because I'm very tired. I asked her to review a few things, but she wasn't very focused because she kept moving around. However, she promised that tomorrow he would read the tilawati and mengaji as usual. I am sorry today we only ngobrol dan bermain
Semoga alloh menjadikan anak yang sholihah dan berbakti pada orang tua, dan mendapatkan ilmu yang faham dan barokah aamiin..</t>
  </si>
  <si>
    <t>August 28, 2025 8:07 am</t>
  </si>
  <si>
    <t>Bacaan
Annisa  63-65
Alhamdulillah secara keseluruhan cukup lancar, amal sholih di turunin kecepatannya ya Irsan. Masih terlalu cepat😅
Share screen ppt materi " Mengetahui perbuatan  baik berpahala dan memasukkan ke dalam surga
Alhamdulillah Irsan bisa memahaminya dg baik, sesekali saya minta baca materinya yg di layar untuk menjaga dia tetap fokus 😊. Good Job Irsan👍
Makna kitabusdhola halaman 115 (masih seputaran khotbah jum'at) 
Alhamdulillah Irsannya bisa memahami dan mengikuti dengan baik
Report
Alhamdulillah pengajian berjalan dengan lancar tanpa kendala. Besok masih ada materi ppt 1 lagi mudah2an bisa tersampaikan juga tanpa kendala. Jazakallohu hoiro kelonggaran waktunya Irsan, tetap semangat dan semoga Alloh paring manfaat dan barokah. Aamiiin🤲 🙏</t>
  </si>
  <si>
    <t>August 28, 2025 9:33 am</t>
  </si>
  <si>
    <t>Bacaan
Al baqoroh ayat 77-80
Alhamdulillah secara keseluruhan bacaan cukup lancar, ketika ada salah harokat dia bisa menyadari dan mengulangi lagi part yg salah
Menyampaikan materi ppt "mengetahui kewajiban ibadah kepada Alloh"
Alhamdulillah Abi bisa memahami materi yg di sampaikan
Makna surat Al ankabut ayat 9-12
Isi ayat 9: 
Tentang orang iman, dan orang yg beramal kebaikan oleh Alloh akan di golongkan dengan orang2 sholih di dalam surga (yaitu para nabi) 
Ayat 10:
Tentang orang yg mengatakan iman kepada Alloh tapi ketika mendapat cobaan/ musibah, marah dan menganggap fitnahnya manusia sebagai siksaan dari Alloh dan ketika mendapatkan pertolongan dari Alloh seperti menang dalam perang, mendapat harta jarahan, / rezekinya lancar dia akan mengatakan we are along with you padahal Alloh tahu isi hati mereka yg sebenarnya
Ayat 12:
Ttg orang munafik yg mengajak orang iman ke jalannya dengan mengatakan ikuti aku! Aju akan menanggung dosa2mu padahal tidak ada orang kafir yg bisa menanggung dosanya orang iman sedikitpun
Alhamdulillah Abi bisa memahami isi ayat2nya
Report:
Alhamdulillah pengajian berjalan dengan lancar tanpa kendala. Semoga Alloh paring manfaat dan barokah. Aamiiin🤲. See you in the next ngaji ABI👋</t>
  </si>
  <si>
    <t>August 28, 2025 11:08 pm</t>
  </si>
  <si>
    <t>1. Doa harian
Mencari ilmu
Pagi dan sore
Untuk kedua orang tua
2. Tilawati 4 hal 31
Alhamdulillah dihalaman ini tambah lancar, so insyaallah kita lanjut besok di halaman 32
3. Asmaul husna
Amal solih untuk menderes selalu ya asmaul husna nya. Insyaallah Kita usahakan untuk menambah hafalan asmaul husna nya. 
Maaf kami lupa mengajak jubilee menderes surat hafalannya karena jubilee asik berbagi ceritanya. But it's okay just we do it once time. Next kita lebih serius yaa.
Semoga Allah memberikan ilmu manfaat dan barakah. Aamiin💗</t>
  </si>
  <si>
    <t>August 28, 2025 11:17 pm</t>
  </si>
  <si>
    <t>1. Doa harian
Pagi dan sore
Untuk kedua orang tua
2. Hafalan
Doa keluar rumah
3. Tilawati 1 hal 27
Belajar membaca "WA" 
4. Surat-surat
Al fatihah
Al falaq
Amal solih kurangi bercanda dan bermainnya saat mengaji ya, yok lebih fokus dan serius lagi. Biar jadi anak yang solehah ya cheryl🙌🏼
Semoga Allah memberikan ilmu manfaat dan barakah. Aamiin💗</t>
  </si>
  <si>
    <t>August 29, 2025 8:23 am</t>
  </si>
  <si>
    <t>Rambo ( murid ) sakit</t>
  </si>
  <si>
    <t>August 29, 2025 8:24 am</t>
  </si>
  <si>
    <t>nadeen ( murid ) izin
mulai ngaji lagi next week</t>
  </si>
  <si>
    <t>August 29, 2025 8:26 am</t>
  </si>
  <si>
    <t>Materi Voice Note, Jum’at 8 - 8 2025
1. BACAAN : Q.S Al-Baqarah ayt. 233
2. Materi Hafalan :
PR BAPAK IMAM No.1-5
Asmaul Husna
Q.S Al-Zalzalah
Q.S Al-Qodr (9th)</t>
  </si>
  <si>
    <t>August 29, 2025 8:28 am</t>
  </si>
  <si>
    <t>Materi Voice Note, Jum’at  8 - 8 2025
1. Q.S An-Nisa' ayt. 171-172
2. Surat At- Takatsur
Surat Al-Qoriah
Surat Al-'Adiyat
Surat Al-Zalzalah
Asmaul Husna 1-50
Do’a ketika naik kendaraan</t>
  </si>
  <si>
    <t>August 29, 2025 8:29 am</t>
  </si>
  <si>
    <t>*BACAAN*
Q.S Al-Baqarah ayt. 229-230
*Makna*
 Q.S Al-Ma'rij (72) ayt. 11-
*HAFALAN*
Do'a Usia 7 Tahun
1. Do'a Mohon kesehatan
2. Q.S Al-'Adiyat
Doa dan dzikir setelah sholat
Doa ketetapan iman
Doa minta ilmu yang manfaat
Doa minta ilham yang baik
Doa masuk rumah
Doa keluar rumah
Doa pagi dan sore
Doa masuk dan keluar masjid
Doa memakai pakaian
Doa ketika berbuka puasa
*KEILMUAN*
Tajwid : Idhar Syafawi (13th)
Pegon sambung
PEGON
1. Ayat ini menjadi yang terakhir
2. Jama'ah harus faham
3. Harus mempelajari Halal dan Harom
4. Malaikat penjaga neraka sangat kejam
5. Seorang muslim belajar Al-Qur'an
*yang bergaris tebal miring, itu adalah pegon baku, bisa di cari di Bawah table pegon sambung</t>
  </si>
  <si>
    <t>August 29, 2025 8:32 am</t>
  </si>
  <si>
    <t>*BACAAN*
Q.S An-Nisa' ayt. 159-165
*HAFALAN* 
Doa Usia 6 tahun
Asmaul Husna 1-50
Do’a ketika naik kendaraan
Do’a ketika akan tidur
Do'a setelah bangun tidur
Doa ketika akan makan dan selesai makan
Do’a kebaikan dunia dan akhirot
Do’a untuk kedua orangtua
Do’a masuk dan keluar WC
 *KEILMUAN*
29 karakter (5 bab, 4 tali, 3 sukses)</t>
  </si>
  <si>
    <t>August 29, 2025 8:39 am</t>
  </si>
  <si>
    <t>*BACAAN*
Q.S Al-Baqarah ayt. 234-235
*MAKNA*
Q.S Al-Ma'rij (72) ayt. 40-44
*HAFALAN*
Do'a ASAD
1. Do'a Mohon kesehatan
2. Q.S Al-'Adiyat
Q.S Al-Qodr (9th)
*KEILMUAN*
pegon sambung</t>
  </si>
  <si>
    <t>August 29, 2025 9:44 am</t>
  </si>
  <si>
    <t>*HAFALAN*
Surat al-Fatihah
Surat an-Nas
Surat Al Falaq
Surat Al Ikhlas
Surat Al lahab
Surat An nasr
Surat Al Kafirun
Surat Al-'Adiyat
Surat Al-Zalzalah
Doa ketika ada angin kencang
Doa ketika menjenguk orang sakit
*BACAAN*
Q.S An-Nisa' ayt. 166-170 ( alis, mim kecil, we kecil kurang Panjang bacanya)
*KEILMUAN*
Menulis Akhlaq/Adab Tata Krama : Tatakrama Ta'dhim dan Berbuat Baik pada Orangtua ( poin 1-7)
ETIKA BERPERILAKU TERHADAP ORANG TUA
1. Selalu gunakan kata-kata yang sopan dan pantas.
2. Kurangi intonasi suara.
3. Jangan menginterupsi.
4. Jika orang tua memanggil, segera jawab dan mendekatlah kepada mereka.
5. Patuhi/laksanakan perintah orang tua selama tidak bertentangan dengan moral. 
6. Bantu meringankan beban kerja orang tua. 
7. Jaga nama baik dan reputasi orang tua.</t>
  </si>
  <si>
    <t>August 29, 2025 9:49 am</t>
  </si>
  <si>
    <t>*1.	BACAAN*
 Q.S Al-Baqarah ayt. 253-254
*2.	HAFALAN*
Do'a Ketika Terkena Musibah
Do'a Ketika Melihat Orang yg Terkena Musibah
Do'a Setelah Adzan
Do'a Sebelum dan Sesudah Wudhu
Do'a Minum Susu
Do'a Minta Ilmu yg Bermanfaat 2
Do'a Nabi Musa
Do'a Kumpulan Do'a Nabi Muhammad
Doa Ketika Menjenguk Orang Sakit
Q.S Al-Qodr</t>
  </si>
  <si>
    <t>August 29, 2025 1:02 pm</t>
  </si>
  <si>
    <t>*BACAAN*
Q.S Al-Baqarah ayt 257-259
&gt; Alkhamdulilah lancar, lebih di perhatikan panjang pendeknya dan juga mengatur nafasnya
*HAFALAN*
Asmaul Husna
Doa ketika Menjenguk Orang Sakit 70%
Doa Mohon Kesehatan 80%
Surat Al-Qodr ayt. 1-3
*3. KEILMUAN*
- Explain About "Faqih : Mengetahui Kewajiban Beribadah Kepada Alloh/knowiing our duty to worship Allah"
&gt; Ibadah adalah segala perbuatan baik untuk mendekatkan diri kepada Allah. Manusia diciptakan untuk beribadah , bagaimana cara nya ibadah, bahwa ibadah tidak hanya sholat, ada juga dengan puasa, dzkirir.. Ibadah bisa dilakukan kapan saja dan di mana saja selama tempatnya suci ( poin yg di ucapkan fitri ) , asalkan niatnya karena Allah, tadi juga mengambil dari kehiduan fitri bagaimana jika ibadah di sekolah / public place yg d tempatnya fitri tidak ada tempat untuk worship
- Makna Q.S Al-Haqqah ayt 18-24
&gt; Surat Al-Haqqah ayat 18-24 menjelaskan tentang hari pembalasan dan kenikmatan bagi orang beriman. Pada hari kiamat, tidak ada lagi rahasia. Semua perbuatan akan diungkap. Orang yang beriman akan menerima catatan amalnya dengan tangan kanan, lalu dengan bangga menunjukkan ke orang lain. Sebagai balasan, orang iman akan dimasukkan ke dalam surga. Di surga, mereka bisa menikmati buah-buahan yang mudah dijangkau sebagai balasan atas amal baik mereka selama hidup di dunia.
Semoga Allah paring manfaat dan barokah untuk fitrii.. Amiin..</t>
  </si>
  <si>
    <t>August 29, 2025 3:57 pm</t>
  </si>
  <si>
    <t>1. Bacaan surat Al munafiqun ayat 5- At Taghobun ayat 9
2. Makna Al Qur'an surat Ali Imran ayat 109-115
3. Materi faqih : kewajiban beribadah kepada Allah 
Alhamdulillah pengajian berjalan dengan lancar, tami bisa mengikuti materi yg kami berikan dengan baik</t>
  </si>
  <si>
    <t>1. Bacaan surat At Taghobun ayat 10- At Talaq ayat 5
2. Makna Al Qur'an surat Ali Imran ayat 116-121
3. Materi tata krama : ta'dhim dan berbuat baik kepada orang tua.
Alhamdulillah pengajian berjalan dengan lancar dan tertib
Tami Alhamdulillah bisa menyerap semua materi yg kami sampaikan dengan baik, dan bisa menerangkan kembali dan berdiskusi
Untuk bacaan ada beberapa kesalahan dan beberapa kali tersendat
Amal sholih di giatkan lagi nderesnya dirumah, pelan pelan aja kalau baca, tidak perlu terburu-buru</t>
  </si>
  <si>
    <t>1. Bacaan surat At Talaq ayat 6- At tahrim ayat 7
2. Makna Al Qur'an surat Ali Imran ayat 122-132
3. Tajweed
Note :
Untuk keseluruhan pengajian Alhamdulillah berjalan dengan baik dan lancar,
Dari segi bacaan tidak banyak kesalahan cuman masih kurang teliti saja, terutama salah harokat tapi keseluruhan baik
Amal sholih nderesnya dirumah tetap dilanjutkan setiap hari.
Materi makna berjalan dengan lancar, tami bisa memahami dan bisa menerangkan kembali dengan baik</t>
  </si>
  <si>
    <t>August 29, 2025 4:14 pm</t>
  </si>
  <si>
    <t>1. Bacaan surat As Syuara ayat 137-159
2. Makna Al Qur'an surat Al Baqarah ayat 225-228
Alhamdulillah pengajian berjalan dengan baik
Dylan bisa mengikuti apa yg kami sampaikan dan</t>
  </si>
  <si>
    <t>1. Bacaan surat As Syuara ayat 160-183
2. Makna Al Qur'an surat Al Baqarah ayat 229-230
Alhamdulillah pengajian berjalan dengan baik dan lancar,dylan bisa mengikuti materi dengan baik
Untuk bacaan Alhamdulillah juga cukup lancar, pr di panjang pendeknya saja
Untuk materi makna Al-Qur'an Alhamdulillah juga bisa disampaikan dengan baik, dylan mengerti apa yg telah kami sampaikan</t>
  </si>
  <si>
    <t>August 29, 2025 8:30 pm</t>
  </si>
  <si>
    <t>1. Daily doa
We did role play with her new toy. Pretending they we're waking up than said daily doa until we went to the bed. 
• bangun tidur
• masuk kamar mandi dan keluar
• mau makan dan setelah makan
• mencari ilmu (saat di sekolah)
• kembali Doa mau tidur
Walau ada beberapa belum lancar, tapi jubilee bisa mengikuti dengan baik 
2. Memperlancar surat Al Quraisy
Maaf kami belum jadi membaca tilawati karena jubilee ingin end the ngaji when it has turned 15 minutes. Maka..
NB : amal solih membaca tilawati di rumah ya
Semoga Allah memberikan ilmu manfaat dan barakah aamiin 💖</t>
  </si>
  <si>
    <t>1. Daily doa
• mau makan dan setelah 
• mencari ilmu
• pagi dan sore
• untuk kedua orang tua
• mau tidur dan bangun tidur
2. Tilawati 1 hal 27
Alhamdulillah Cheryl mau mengikuti bacaan kami. Next lebih fokus ke layar tilawati ya agar tahu bentuk-bentuk huruf Hijaiyah.
3. Menghafal Asmaul Husna 11-12
Alhamdulillah Cheryl mau mengikuti instruksi dengan baik
4. Surat Al fatihah dan An nas
Semoga Allah memberikan ilmu manfaat dan barokah. Aamiin💖</t>
  </si>
  <si>
    <t>August 29, 2025 9:07 pm</t>
  </si>
  <si>
    <t>Hari ini Dylan meminta untuk bacaan saja. Alhamdulillah Dylan bisa membawakan bacaannya sampai 2 halaman :
-&gt;&gt;&gt; An naml 14 -35
Dan dibacakan dengan baik. Amal solih untuk memperbanyak Menderes surat dan doa hafalannya ya. Termasuk Asmaul Husna nya juga lebih dilancarkan lagi. 
Semoga Allah memberikan kelancaran dalam segala kegiatannya Dylan dan bisa selalu menyempatkan untuk Menderes bacaan dan hafalan2 nya. Lancar barakah Dylan.✨</t>
  </si>
  <si>
    <t>August 30, 2025 7:18 am</t>
  </si>
  <si>
    <t>Ice breaking
Tepuk2  dan doa pembukaan
Bacaan
Tilawaty 4 halaman 24,25&amp;26
Yang halaman 24&amp;25 alhamdulillah sudah lancar, boleh lanjut ke halaman 26 untuk pengajian berikutnya
Check hafalan 
Asmaulhusna
Surat al kafirun
Surat Al maun
Alhamdulillah, ternyata Al maun sudah hafal , tinggal menghafal ulang Al kafirun dan asmaulhusnanya di tambah 5 ya. Jadi sampai nomer 60
Menyampaikan  materi "mengetahui perbuatan baik bisa menghasilkan pahala dan memasukkan ke dalam surga " Lewat share screen 
Alhamdulillah dia bisa memahami isi materi dengan sangat baik,
Report
Alhamdulillah Afiqa bisa mengikuti pengajisn dengan baik, pengajiannya juga lancar, anaknya komunikatif, interaktif, ngajinya jadi lebih hidup, meskipun kadang iseng2 kirim emoj pas pengajian, atau ganti2 backgroundnya, dan nanya2 hal yg  nggak penting tapi gpp ,masih bisa masih tetap stay di pengajian, masih bisa di alihkan lagi ke materi pengajian it's okay. Namanya anak2 memang dunianya main2. Mudah- mudahan Alloh paring manfaat dan barokah. See you in the next pengajian Afiqa👋👋👋👋</t>
  </si>
  <si>
    <t>August 30, 2025 9:07 am</t>
  </si>
  <si>
    <t>1. Baca tilawati 5 hal 32
&gt; Alhamdulillah Gabriel bisa membaca dengan cukup baik namun masih perlu diulang
2. Menghafalkan s. Albayyinah
3. PR
- Membaca Tilawati 5 hal 32
- Menghafalkan Surat Albayyinah 1-5
- 
Semoga Alloh paring kemudahan, kelancaran, manfaat dan barokah.</t>
  </si>
  <si>
    <t>August 30, 2025 9:08 am</t>
  </si>
  <si>
    <t>August 30, 2025 1:19 pm</t>
  </si>
  <si>
    <t>Bacaan Surat azzumar 41-56 
- alhamdulillah bacaannya sudah bagus. Beberapa kali Dehan coba menahan napas saat baca. Makhraj bacaannya juga sudah  lebih baik.  
Hafalan Doa
- doa kebaikan dunia akhirat
- doa pagi dan sore
- doa untuk kedua orangtua
- doa bangun tidur
- doa ketetapan iman
- dzikir setelah sholat
- doa setelah makan
- doa mencari ilmu yanng bermanfaat
- doa minta ilham yang baik
&gt; Dehan sudah lancar hafalan doanya, untuk dzikir setelah sholat, amalsholih dipraktikkan yaa, Karena doa yang setelah dzikir masih lupa. Kalau doa yang lain, Dehan sudah lancar
asmaul husna 1-90
&gt; mulai 80an dehan mulai banyak yang lupa. 
makna k.adab halaman 56-58
- bab menjaga lisan dari fitnah
&gt; insyaallah dehan paham dengan isi haditsnya
semoga allah paring manfaat dan barokah. aamiiin</t>
  </si>
  <si>
    <t>August 31, 2025 2:24 pm</t>
  </si>
  <si>
    <t>1. Bacaan : Ibrahim 22-33
Alhamdulillah nice bacaan tidak terlewat juga Grazia membaca meaningnya
2. Meaning of asmaul husna 1-50
grazia baca asma'ulhusna beserta meaningnya
3. Surat-surat and meaning
Hebat! Grazia membacakan dari surat al fatihah sampai al fill
Semoga Allah memberikan ilmu manfaat dan barakah aamiin 💖</t>
  </si>
  <si>
    <t>August 31, 2025 2:33 pm</t>
  </si>
  <si>
    <t>1. Bacaan : Al hijr 71-99
Alhamdulillah grazia sudah mengkhatamkan surat al hijr dengan bacaannya yg lancar
2.Review/Memperlancar
1. Quraisy
2. Do'a Ketika Bersin
3. Do'a Ketika Marah
4. Asmaul Husna 1-50
5. Doa ketika turun hujan
6. Doa naik kendaraan : belum hafal
7. Doa sujud al qur'an 
3. nonton film kisah nabi sulaiman
alhamdulillah sangat exited dan beberapa pertanyaan bisa di jawab dengan benar
semoga grazia ngajinya tambah semangat</t>
  </si>
  <si>
    <t>August 31, 2025 2:35 pm</t>
  </si>
  <si>
    <t>1. Bacaan An nahl : 30-35
2. Memories al adiyat (ayat 1)
Good job sudah hafal. Next kita new ayat ya.
3. Surat-surat pendek
4. Asmaul husna 
(amal solih untuk banyak menghafal di rumah ya)
5. Doa2
Doa ketika tertimpa musibah	
Doa ketika melihat orang yg terkena musibah	
Doa ketika ada petir	
Doa ketika ada angin kencang	
Doa berlindung dari siksa kubur	
Doa menjenguk orang sakit	
Doa ketika masuk pasar	
Doa masuk dan keluar masjid	
Doa Berlindung Dari Syirik	
Alhamdulillah berjalan lancar. Semoga Allah memberikan ilmu manfaat dan barakah. Aamiin💖</t>
  </si>
  <si>
    <t>August 31, 2025 2:36 pm</t>
  </si>
  <si>
    <t>1. Bacaan : An nahl 55-60
Amalsholih buat nderes dirumah ya
2. Murajaah hafalan 2
• doa doa
• surat pendek
• Asmaul Husna
3. Hafalan Asmaul Husna 56-58
Ya matinu, ya waliyu, ya hamidu 
Alhamdulillah semuanya berjalan lancar. Amal solih dihafalkan lagi ya Asmaul husnanya. Semoga Allah memberikan ilmu manfaat dan barakah aamiin 💖</t>
  </si>
  <si>
    <t>August 31, 2025 3:00 pm</t>
  </si>
  <si>
    <t>1. Tilawati 6 hal.20
alhamdulillah kirana mampu mengikuti dan mengulang bacaan dengan baik
2. Muroja'ah surat at tiin 
Alhamdulillah sudah hafal 1-5
3. Hafalan doa berlindung dari sifat munafik
alhamdulillah kira menghafal dengan cepat dan lancar
4. Doa penutup
alhamdulillah pengajian berjalan dengan lancar
semoga alloh paring kefahaman dan ilmu yg manfaat dan barokah
aamiiin</t>
  </si>
  <si>
    <t>izin karna kirana bangun telat dan kebetulan saya harus jemput suami pulang kerja</t>
  </si>
  <si>
    <t>August 31, 2025 3:19 pm</t>
  </si>
  <si>
    <t>mohon maaf saya sedang di luar kejebak hujan dan neduh cukup lama.</t>
  </si>
  <si>
    <t>1. bacaan tilawati 1 hal.20
alhamdulillah cheryl bisa mengikuti dan mengulang bacaan dengan baik
2. muroja'ah 
alfatihah
annaas
al falaq
al ikhlas
3. Hafalan 1	
Doa Sebelum+sesudah makan	
Doa Akan+bangun tidur	
Doa Masuk+keluar kamar mandi 	
Doa untuk kedua orangtua	
Doa kebaikan dunia akhirot	
alhamdulillah pengajian berjalan dengan lancar dan cheryl juga terlihat semangat sekali
semoga alloh paring cheryl selalu semangat mengaji aamiiin</t>
  </si>
  <si>
    <t>1. bacaan tilawati 1 hal.21
alhamdulillah cheryl bisa mengikuti dan mengulang bacaan dengan baik
2. muroja'ah 
alfatihah
annaas
al falaq
al ikhlas
3. Hafalan 1	
Doa Sebelum+sesudah makan	
Doa Akan+bangun tidur	
Doa Masuk+keluar kamar mandi 	
Doa untuk kedua orangtua	
Doa kebaikan dunia akhirot	
alhamdulillah pengajian berjalan dengan lancar dan cheryl juga terlihat semangat sekali
semoga alloh paring cheryl selalu semangat mengaji aamiiin</t>
  </si>
  <si>
    <t>mohon maaf saya lupa kalau jadwalnya ngaji sama cheryl dan baru inget jam 9 nan kemudian minta ganti hari sabtu pagi ternyata sya nya pun ngga bisa ngajar lagi karna pergi</t>
  </si>
  <si>
    <t>August 31, 2025 8:47 pm</t>
  </si>
  <si>
    <t>A. Bacaan Surat Az zumar 6-21
B. Murajaah 
Asmaul husna 1-90
Al fatihah 
An naas
Al falaq
Al ikhlas
Al lahab
An nashr
Al kafirun
Al kautsar
Al ma’un
Al quraisy
NOTE
Hari ini kita fokus ke tajwid dan pembetulan bacaan dan hafalan surat-surat pendek</t>
  </si>
  <si>
    <t>A. Bacaan Tilawati 2 Halaman 31
B. Murajaah
Doa untuk kedua orang tua
Doa kebaikan dunia akhirot 
Doa pagi dan sore
Doa ketetapan iman
Doa masuk dan keluar rumah
Doa sebelum dan sesudah tidur
Doa sebelum dan sesudah makan
Doa masuk dan keluar kamar mandi
Doa berpakaian
C. menulis angka arab ratusan</t>
  </si>
  <si>
    <t>A. Bacaan Tilawati 2 Hal 32
B. Murajaah
Surat Al Fatihah
An Naas
Al Falaq
Al Ikhlas
Al Lahab
C. Tepuk 5 bab</t>
  </si>
  <si>
    <t>A. Baca tilawati 2 halaman 33 
Alkhamdulillah Sudah lancar. Next meeting bisa lanjut ke Halaman 34
B. Murajaah
Doa untuk kedua orang tua
Doa kebaikan dunia akhirot 
Doa pagi dan sore
Doa ketetapan iman
Doa keluar rumah
C. Menulis halaman 33 
3 baris dari bawah</t>
  </si>
  <si>
    <t>August 31, 2025 10:41 pm</t>
  </si>
  <si>
    <t>Bacaan tilawati 2 hal. 33
Alhamdulillah good, next kita try ulang yaa
Doa-doa
Doa mohon ketetapan iman
Doa minta ilmu yg bermanfaat 
Doa minta ilham yang baik
Doa akan &amp; setelah wudhu
Asmaul husna 1-30
Alhamdulillah hanya perlu sering diterapkan
Materi faqih: mengenal kewajiban beribadah kepada Allah
Alhamdulillah bisa menyebutkan contoh ibadah2 wajib
Semoga Allah memberikan ilmu yang bermanfaat serta barokah ✨</t>
  </si>
  <si>
    <t>August 31, 2025 10:44 pm</t>
  </si>
  <si>
    <t>Bacaan tilawati 2 hal. 33
Alhamdulillah good
Doa:
Doa kebaikan dunia dan akhirat
Doa untuk kedua orang tua
Doa masuk &amp;keluar wc
Asmaul husna 1-30
Alhamdulillah good, jangan lupa dipraktikkan
Menulis angka Arab
Alhamdulillah sudah bisa
Semoga Allah memberikan ilmu yang bermanfaat serta barokah ✨</t>
  </si>
  <si>
    <t>August 31, 2025 10:46 pm</t>
  </si>
  <si>
    <t>Bacaan tilawati 2 hal. 33
Good alhamdulillah, next meeting insyaallah next page yaaa
Doa:
Doa mau &amp; bangun tidur
Doa mau &amp; selesai makan
Doa pagi dan sore
Good alhamdulillah, lancar
Hafalan : qs. Al-kafirun
Amal sholehnya supaya dideres lagi yaaa
Semoga Allah memberikan ilmu yang bermanfaat serta barokah ✨</t>
  </si>
  <si>
    <t>August 31, 2025 10:49 pm</t>
  </si>
  <si>
    <t>Bacaan tilawati 2 hal. 33 
Mas lagi wanna ask to repeat again by himself. Good alhamdulillah. So next we will do next page! 
Surat pendek:
Al-fatihah
An-naas
Al-falaq
Al-ikhlas
Alhamdulillah sudah lancar
Asmaul husna 1-30
Sudah hampir 80% hafal, tinggal banyak Menderes no 25-30 nyaaa
Semoga Allah memberikan ilmu yang bermanfaat serta barokah ✨</t>
  </si>
  <si>
    <t>August 31, 2025 10:51 pm</t>
  </si>
  <si>
    <t>Bacaan tilawati 2 hal. 34
Alhamdulillah bisa mengikuti dengan baik, karena new page. 
Doa:
Doa masuk &amp; keluar wc
Doa mohon ketetapan iman
Doa pagi &amp; sore
Sudah lancar alhamdulillah, hanya saja karena fokusnya terbagi dengan kegiatan lainnya. Sehingga kalau membaca harus dipancing dulu. 
Menulis angka Arab 70-79
Alhamdulillah sudah bisa mengerjakan dengan baik dan benar
Hafalan surat:
Al-falaq
Al-ikhlas
Al-lahab
Al-fatihah
Alhamdulillah sudah lancar, hanya perlu dideres lagi al-lahabnya karena masih banyak yang lupa
Semoga Allah memberikan ilmu yang bermanfaat serta barokah ✨</t>
  </si>
  <si>
    <t>August 31, 2025 10:54 pm</t>
  </si>
  <si>
    <t>Bacaan tilawati 2 hal. 34
Wow alhamdulillah mas khayri did it so well
Surat pendek:
Al-fatihah
Al-kafirun
An-naas
Alhamdulillah good, tetapi Amal sholehnya untuk Surat al-kafirun supaya ditingkatkan lagi hafalannya
Asmaul husna 1-30
Alhamdulillah, but supaya bisa lebih focus lagi yaa
Semoga Allah memberikan ilmu yang bermanfaat serta barokah ✨</t>
  </si>
  <si>
    <t>August 31, 2025 10:56 pm</t>
  </si>
  <si>
    <t>Bacaan tilawati 2 hal. 35
Alhamdulillah good, udah lancar dalam sekali percobaan. Boleh nih next meet dilanjutkan ke page 36
Hafalan:
Doa pagi dan sore
Doa minta ilmu yang bermanfaat
Asmaul husna 1-30
Qs. Al-kafirun
Good alhamdulillah, lebih banyak dideres lagi yaaa
Semoga Allah memberikan ilmu yang bermanfaat serta barokah ✨</t>
  </si>
  <si>
    <t>August 31, 2025 10:59 pm</t>
  </si>
  <si>
    <t>Bacaan tilawati 2 hal. 35&amp;36
Wah alhamdulillah hari ini mas khayri mau membaca twice. So good! U did it wellll
Hafalan:
Doa minta ilmu yang bermanfaat
Doa minta ilham yang baik
Doa masuk rumah (new) 
Al-kafirun
Alhamdulillah, dan Amal sholehnya supaya dideres yaa untuk hafalan yang baruuu, agar bisa dipraktikkan. 
Semoga Allah memberikan ilmu yang bermanfaat serta barokah ✨</t>
  </si>
  <si>
    <t>August 31, 2025 11:02 pm</t>
  </si>
  <si>
    <t>Bacaan tilawati 2 hal. 36
Alhamdulillah good! 
Hafalan:
Doa akan &amp; selesai makan
Doa masuk &amp; keluar wc
Doa untuk kedua orang tua
Doa kebaikan dunia dan akhirat
Asmaul husna 1-30
Alhamdulillah, Amal sholehnya dihafalkan lagi dan juga supaya dipraktikkan doa-doanya. 
Menulis Arab sambung
Alhamdulillah mas khayri mau menulis walau hanya 5 kata saja, but he did it well
Semoga Allah memberikan ilmu yang bermanfaat serta barokah ✨</t>
  </si>
  <si>
    <t>August 31, 2025 11:05 pm</t>
  </si>
  <si>
    <t>Bacaan qs. Al-baqarah : 231-232
Alhamdulillah good, diperbanyak lagi menderesnya. Untuk panjang pendek supaya lebih diperhatikan lagi
Makan k. Adab hal. 25
Alhamdulillah bisa mengikuti dengan baik
Hafalan surat:
Al-kautsar
Al-maun
Al-quraisy
Al-fiil
Al-humazah
Al-ashr
Al-zalzalah (80%) 
Alhamdulillah good, but tetap banyak di murajaah bersamaan memperhatikan panjang pendeknya ya
Doa menjenguk orang yang sakit
Alhamdulillah good
Semoga Allah memberikan ilmu yang bermanfaat serta barokah ✨</t>
  </si>
  <si>
    <t>August 31, 2025 11:09 pm</t>
  </si>
  <si>
    <t>Bacaan qs. Al-baqarah : 238-240
Alhamdulillah, tapi tetap diperhatikan untuk panjang dan pendeknya yaa
Makna k. Adab hal. 26
Good, bisa mengikuti dengan baik
Hafalan Surat:
At-takatsur
Al-qoriah
Al-adiyat
Al-qodr (new) 
Good alhamdulillah, diperbanyak lagi murojaahnya ya
Doa menjenguk orang yang sakit
Sudah lancar. 
Semoga Allah memberikan ilmu yang bermanfaat serta barokah ✨</t>
  </si>
  <si>
    <t>August 31, 2025 11:12 pm</t>
  </si>
  <si>
    <t>Bacaan qs. Al-baqarah : 246-
Alhamdulillah, masih sama koreksi seperti sebelumnya yaitu di bagian panjang dan pendeknya. 
Makna k. Adab hal 35-36
Alhamdulillah good, bisa mengikuti dengan baik
Surat usia 16 tahun
Alhamdulillah sebenernya sudah hafal, hanya karena mungkin kurang Dimurojaah sehingga beberapa bagian masih terlupakan. 
Hafalan:
Doa ketika ada angin kencang
Qs. Al-zalzalah
Alhamdulillah good, but meet to dideres lagi yaa
Semoga Allah memberikan ilmu yang bermanfaat serta barokah ✨</t>
  </si>
  <si>
    <t>August 31, 2025 11:16 pm</t>
  </si>
  <si>
    <t>Bacaan qs. Al-maidah : 6
Alhamdulillah sudah bisa mas rambo membacanya, hanya perlu memperbaiki panjang pendeknya bacaan. 
Hafalan:
Doa pagi dan sore
Doa minta ketetapan iman
Doa minta ilmu yang bermanfaat
Doa minta ilham yang baik
Asmaul husna 1-30
Qs. Al-qodr
Alhamdulillah sudah lancar untuk hafalannya, lebih ditingkatkan fokusnya lagi ya ketika pengajian berjalan. Dan tetap tidak lupa untuk mempraktikkan doa yang sudah dihafalkan
Semoga Allah memberikan ilmu yang bermanfaat serta barokah ✨</t>
  </si>
  <si>
    <t>1. Annisa 7-9
2. Doa-doa
3. Tajwid : iqlab and gunnah
Alhamdulillah semua berjalan dengan baik. Dan hari ini adalah sesi perkenalan guru baru yaitu mba Irma. 
Notes: untuk bacaannya cukup santai saja ya hafiz, tidak usah terburu-buru. Untuk tajwidnya masih perlu banyak mereview. 
Semoga Allah memberikan ilmu manfaat dan barakah. Aamiin💖</t>
  </si>
  <si>
    <t>1. An nahl 60-64
2. Murajaah surat
3. Asmaul husna 1-60
4. Doa
5. Menulis macam-macam ibadah pada Allah
Alhamdulillah semua berjalan dengan lancar. Untuk bacaannya semangat Menderes terus ya, dan koreksian dari guru amal solih dijadikan pembelajaran agar makin lancar.
Semoga Allah memberikan ilmu manfaat dan barakah. Aamiin💖</t>
  </si>
  <si>
    <t>1. Asmaul Husna
2. Surat Al fatihah
3. Tilawati hal 32 (1-4)
Sebenarnya kita cukup membaca 2 baris saja tapi karena jubilee mau read more so until 4th lines. Dan bacaannya cukup bagus, tapi mungkin perlu diulang lagi dari rumah.
4. Hafalan baru : doa naik kendaraan
We tried read the doa until the second lines. Insyaallah we focus on that part, first.
Semoga Allah memberikan kelancaran dalam menghafal doa baru ya. Aamiin💖</t>
  </si>
  <si>
    <t>1. Doa pembuka
2. An nisa 12
3. Murajaah :
• al zalzalah
• al adiyat
• al qariah
• almuddatsir 10-22
4. Angka arab ( mengetahui namanya)
Alhamdulillah hafiz cukup antusias untuk mengetahui nama-nama angka arab, dan bisa mengikuti lagu yang dibawakan untuk menyampaikan nama angka tersebut.</t>
  </si>
  <si>
    <t>1. Membaca QS. Ali Imron ayat 23-27
2. Murojaah: Asmaul Husna 1-99, Al Maun, Al Quraisy, Al fiil, Al Humazah, Al Asr, At Takatsur, Al Qoriah, Al Adiyat
3. Hafalan Baru : Al Fajr 1-4
4. Menulis tatakrama dan takzim pada ortu no. 1-8 dan menceritakan kisah Alqomah
&gt; Alhamdulillah nadeen mengikuti pengajian dengan baik
&gt; Moga2 Allah paring ilmunya manfaat dan barokah amin</t>
  </si>
  <si>
    <t>Bacaan:
Annisa 66-70
Alhamdulillah dari keseluruhan bacaan sudah cukup bagus hanya kurang sedikit di panjang pendek, amal sholih di tingkatkan nderesnya ya Irsan. 
Tebak2an tajwid
Alhamdulillah dari sekian pertanyaan tajwid tadi Irsan bisa menebak nama tajwid beserta huruf2nya. Dari  1 ayat tadi ada beberapa tajwid seperti mad thobi'i, idzhar halai, idzhar safawi, ikhfa' hakiki. Saya hanya ambil 1 ayat karena waktunya di bagi- bagi. InsyaAllah next week kita pelajari kembali tajwidnya
Murojaah doa2
Doa akan dan bangun tidur
Doa akan dan selesai makan
Doa kebaikan dunia akhirat
Doa orang tua
Doa masuk dan keluar wc
Doa ketetapan iman
Doa mencari ilmu 1&amp;2
Dia minta ilham yg benar
Alhamdulillah dari list doa di atas hanya kurang di doa setelah makan. Harusnya tidak pakai minal. Hanya muslimin saja
Makna kitabusshola hal. 115-116 ( masih bab khotbah) 
Alhamdulillah Irsan bisa memahami isi hadis dengan baik
Report
Alhamdulillah pengajian hari ini bisa berjalan dengan lancar tanpa kendala. Semua materi bisa tersampaikan dg baik, Irsannya juga bisa mengikuti pengajian dengan  sangat baik,dia interactive, cooperative dan communicative👍😊 semoga Alloh paring manfaat dan barokah. Aamiiin 🤲</t>
  </si>
  <si>
    <t>*Berdoa Sebelum Mengaji*
Do'a Minta Ilham yg baik, Do'a Minta Ilmu yg Bermanfaat 1, Do'a Nabi Musa
*1. BACAAN*
Tilawati 2 Hal 36
&gt; Insya Allah masih tetap di halaman ini, karena untuk baris yg tengah,, mas khairy kurnag panjang bacanya ( bagian wau sukun) tadi mas khairy sudah sy kasih tau di mana yg harus di koreksi
*2. HAFALAN*
Asmaul Husna 1-30
*3. KEILMUAN*
Menulis 5 BAB ( mengaji, mengamal)
&gt; besok lanjut no.3-5
Semoga Allah paring manfaaat dan barokah.. Amiin..</t>
  </si>
  <si>
    <t>*Berdoa Sebelum Mengaji*
Do'a Minta Ilham yg baik, Do'a Minta Ilmu yg Bermanfaat 1&amp;2, Do'a Nabi Musa
*1. HAFALAN*
Do’a ketika akan tidur
Do'a setelah bangun tidur
Doa ketika akan makan dan selesai makan
Do’a kebaikan dunia dan akhirot
Do’a untuk kedua orangtua
Do’a masuk dan keluar WC
Doa Ketika akan naik ekndaraan
Asmaul husna 1-50
*2. BACAAN*
Q.S Al-Maidah ayt 14-15
*3. KEILMUAN*
Knwoing Our Duty Worship to Allah
&gt; Insya Alloh besok lanjut explainn Tata Krama Bersepeda
Semoga Alloh parinng manfaat dan barokah.. Amiin</t>
  </si>
  <si>
    <t>1. Bacaan : Annisa 12-13
2. Murajaah : 
Al Muzzammil dan Al Mulk dengan cara tebak-tebakan. 
3. Membahas tentang 5 bab
Kami bahas point pertama dulu yaitu mengaji. 
Alhamdulillah semuanya berjalan dengan baik. Dan hafiz mudah sekali untuk diajak diskusi.
Semoga Allah memberikan ilmu manfaat dan barakah. Aamiin💖</t>
  </si>
  <si>
    <t>1. Bacaan : Annaml 36-55
Alhamdulillah dibaca dengan baik dan saat ada kalimat yang tidak tau dia pun menanyakan dan bisa diikuti dengan baik
2. Membahas tentang 5 bab
Kami diskusikan dengan Dylan dan bisa diperhatikan juga direspon dengan baik. Dylan pun sudah cukup paham mengenai 5 bab ini bahkan saat kami meminta menjelaskan ulang, Dylan bisa memberikan tambahan penjelasan mengenai 5 bab ini.
Today Dylan was so good dan semoga kedepannya bisa semakin baik. Semoga Allah memberikan ilmu manfaat dan barakah. Aamiin💖</t>
  </si>
  <si>
    <t>1. Bacaan : An nahl 67-70
2. Hafalan 1 (doa dan surat)
3. Menghafal Asmaul Husna 60-66
3. Diskusi 5 bab
Alhamdulillah semuanya berjalan dengan baik. Dan grazia sangat baik sikapnya, mau diajak diskusi dan menghafal itu adalah sebuah peningkatan yang hebat. Semoga kedepannya bisa seperti ini terus bahkan bisa lebih baik lagi ya.</t>
  </si>
  <si>
    <t>5 Bab
&gt; penjelasan ulang tentang 5 bab, dan menulis poin 5 bab versi bahasa inggris. 
Tilawati 6 halaman 22 (bawah)
&gt; Alhamdulillah, Kirana bisa koreksi bacaannya sendiri, meskipun ada beberapa harokat yang belum benar. Seperti dhomah tanwin dibaca fathah, atau mungkin belum benar saat waqof. Insyaallah,kalau menderes setiap hari, kemudian disimak bisa lebih baik bacaannya
Murajaah
- At tiin
- Doa berlindung dari sifat munafik
- Doa memakai baju baru
- Doa berpakaian
- Doa berlindung dari syirik
- Doa minta hujan
Alhamdulillah, ngaji hari ini kondusif, meskipun harus agak buru". Insyaallah materi bisa dipahami dengan baik. Semoga Allah paring manfaat dan barokah. Aamiiin.</t>
  </si>
  <si>
    <t>Mulai masuk kuliah, OSMB, jadi sementara izin dulu sampai nanti jadwal sudah di tentukan</t>
  </si>
  <si>
    <t>1. Baca tilawati 5 hal 38
&gt; Alhamdulillah Mikail bisa membaca dengan cukup baik namun masih perlu diulang
2. Menderes Doa doa harian 1 dan 2
3. PR
- Membaca Tilawati 5 hal 38
- Mempraktekan doa doa harian</t>
  </si>
  <si>
    <t>assalamu alaikum wrwb
Materi : PPT Memahami bahwa kejelekan akan berbuah dosa
sharing ; apa yang kamu harap dari kegiatan pengajian, bagaimana  agar  menyenangkan
=&gt;  (irsan) saya berharap pengajian diisi tentang life advice bukan hanya sekedar materi hafalan bacaan makna (tanpa penjelasan relevansi kehidupan saat ini)
semenjak agustus (bulan lalu) saya dan mba artha sepakat untuk , sesi sy lebih ke bro talk saja , adapun konten materi akan saya sesuaikan dengan kondisi,
seperti hari ini  dari penyampaian materi PPT tentang perbuatan jelek/dosa , tetap membahas kejelekan yg biasanya kita kerjakan kepada orang tua , teman bahkan dalam bergaul di sekolah, termasuk dengan yang bukan muhrim
td saat pengajian berlangsung , diawal masih agak kurang fokus, setelah berjalann 10 menit mulai fokus,sampai akhir
PR; amsol mas irsan di ingatkan untuk summary materi yang tad dan dikirimkan ke saya ya
untuk evaluasi seberapa faham dia dengan materi yang disampaikan tadi
Alhamdulillah jazakumullohu khoiro</t>
  </si>
  <si>
    <t>*Berdoa Sebelum Mengaji*
Do'a Minta Ilham yg baik, Do'a Minta Ilmu yg Bermanfaat 1&amp;2, Do'a Nabi Musa
*1. HAFALAN*
Surat an-Nas
Surat Al Falaq
Surat Al Ikhlas
Surat Al lahab
Surat An nasr
Surat Al Kafirun
Doa Ketika akan naik kendaraan (90%, Insya Allah akan saya tambah doa baru untuk target hafalan berikutnya)
Asmaul husna 1-50
Surat At - Tin (hafal di ayat 1-3, Insya Allah ini juga menjadi salah satu target hafalan di bulan september ini)
*2. BACAAN*
Q.S Al-Maidah ayt 16-17
*3. KEILMUAN*
Explainn Tata Krama Bersepeda
&gt; ada 3 poin, alkhamdulillah mas rambo bisa menerangkan kembali menggunakan bahasanya sendiri
Semoga Allah paring manfaat dan barokah, Amiiinn..</t>
  </si>
  <si>
    <t>Bacaan
Surat Al-Baqarah ayat 81-83
Tebak2an tajwid
Murojaah doa2
-Doa akan dan bangun tidur
-Doa akan dan selesai makan
- Doa kebaikan dunia akhirat
-Doa orang tua
-Doa masuk dan keluar WC
- Doa ketetapan iman
-Doa mencari ilmu 1&amp;2
Doa minta ilham yang benar
Asmaulhusna
Makna hadis ah kamu hal. 12-13(Tentang 3 macam  juru hukum pahala untuk mereka yg menghukumi suatu perkara dengan mempersungguh, benar sesuai QH maupun pahala untuk juru hukum yg menghukumi suatu perkara  dengan mempersungguh tapi ternyata 
 Masih salah) 
Report
-Alhamdulillah bacaan Abi cukup lancar, 
-Abi bisa menjawab pertanyaan2 tentang tajwid dan bisa menyebutkan hurufnya,
Untuk doa2  dia hafal tp bingung judul do'anya kalo 
pake versi Indo dan kadang lupa awalannya. 
- untuk makna hadis Alhamdulillah bisa memahami isi hadis dengan baik
Semoga Alloh paring manfaat dan barokah. Aamiiin
Oiya tadi kita kenalan dengan mbak MT baru namanya Irma.</t>
  </si>
  <si>
    <t>• Tilawaty 4 Hal 4
• Menghafal Asmaul Khusna 1-40
• Menghafal Tajwid Nun Mati
• Memahami Tajwid dengan Tugas
Mugo2Allah paring aman selamat lancar barokah, Allah paring ilmu yang bayak bermanfaat dan barokah</t>
  </si>
  <si>
    <t>• Tilawaty 4 Hal 4
• Menghafal Dalil mengamal
• Menjaga hafalan Dalil mengaji
• Menghafal Asmaul Khusna 1-40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</si>
  <si>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6
• Menjaga hafalan Surat An Nass s.d Al Kafirun
• Menghafal Surat Al Kautsar s.d Al Asyr
• Mengetahui Kewajiban Beribadah Kepada Alloh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</si>
  <si>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6
• Hafalan Doa Berpakaian
• Menjaga Hafalan Doa 1
• Tatakrama Ta'dhim dan Berbuat Baik pada Orangtua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</si>
  <si>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8
• Menghafal Asmaul Khusna 1-40
• Menghafal Tajwid Nun Mati
• Memahami Tajwid dengan Tugas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</si>
  <si>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8
• Menghafal Dalil mengamal
• Menjaga hafalan Dalil mengaji
• Menghafal Asmaul Khusna 1-40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</si>
  <si>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Al Hijr 55-60
• Surat Almulk 11-12
• Hafalan Dalil Mengaji
• Kumpulan Doa Nabi Muhammad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</si>
  <si>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Surat Al-Hijr 61-65
• Surat Almulk 13-14
• Hafalan Tajwid nun mati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</si>
  <si>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Al Hijr 66-70
• Almulk 15-16
• Hafalan Doa usia 6 tahun
• Mengetahui Kewajiban Beribadah Kepada Alloh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</si>
  <si>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Surat Al-Hijr 71-75
• Almulk 16-17
• Hafalan Surat Usia 6 tahun
• Tatakrama Ta'dhim dan Berbuat Baik pada Orangtua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</si>
  <si>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9
• Menjaga hafalan Surat 1
• Melancarkan Hafalan surat 2
• Menghafal Asmaul Husna 1-50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</si>
  <si>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Membaca QS. Ali Imron ayat 28-33
2. Murojaah : Asmaul Husna 1-99, Al Zalzalah, Al Bayyinah, Al Qodr, Al A'la, At Tin, Asy Syarah, Adh Duha, Al Lail
3. Melanjutkan materi tatakrama takzim dan tomat pada orang tua no. 9-16
*PR* 
Menulis materi tatakrama pada ortu nomer 10-16
Moga2 Allah paring ilmunya manfaat dan barokah amin</t>
  </si>
  <si>
    <t>Baca tilawati 4 halaman 28-29
&gt; Afiqa said kalo dia belum menderes. Tapi, waktu baca Afiqa sudah lancar. Bacanya juga bukan repeat.Goodjob!. Tapi Afiqa harus tetep menderes yaa. Insyaallah next meeting udah bisa lanjut
Murajaah Surat
1. An Nas
2. Al Ikhlas
3. Al Falaq
4. Al Lahab
5. An Nashr
6. Al Maun
7. Al Kafirun
8. Al Quraisy
&gt; Alhamdulillah,sudah banyak yang lancar. Amalsholih,surat an nashrnya dilancarkan lagi,yaa. Tadi masih ada yang tertukar dengan al maun. Al kafirunnya juga belum lancar. Insyaallah kalau sering dibaca, bisa hafal. 
Pegon
&gt; karena di tempat Afiqa sudah memasuki waktu maghrib, akhirnya kami hanya menulis 1 kata "Cute" saja. 
Ngaji hari ini ditemani Mba Irma. Alhamdulillah, Afiqa langsung respon baik ke mba Irma. Masyaallah. Semoga ngaji hari ini bisa bermanfaat dan barokah. Aamiiin</t>
  </si>
  <si>
    <t>- Bacaan Surat Az Zumar 57-74
- Murajaah Surat 1
Al Fatihah
An Nas
Al Falaq
An Nashr
Al Kafirun
Al Kautsar
 &gt; amalsholih lebih banyak dideres ya. Meskipun simple, tapi beberapa masih ada yang lupa. 
Asmaul Husna 1-85
&gt; untuk nomor 70an, amalsholih dibaca lagi.
Makna K. Adab 59-60
- hadits larangan berdusta
- tentang malaikat rohmat akan menjauhi seseoranv yang berdusta sejauh 1 mil
Semoga ilmu hari ini bisa bermanfaat dan barokah. Aamiin</t>
  </si>
  <si>
    <t>Bacaan 
Annisa 75-77
Tebak2an tajwid
Share screen ppt materi 5 bab
Makna hadis kitabusshola hal. 116-117
Mengenalkan doa berlindung dari sifat penakut, pelit, malas dan hina
Report
Alhamdulillah bacaan cukup bagus, lancar. Tajwid agak sedikit lupa di idgham bigunnah dan mad layyin. Untuk materi ppt alhamdulillah Irsan bisa memahami isi materi dg sangat baik.Untuk hadis, alhamdulillah maknanya dapat setengah  halaman. Semoga Alloh paring manfaat dan barokah</t>
  </si>
  <si>
    <t>bacaan surat al mulk lanjut surat alqolam&amp;lt; alhamdulillah bacaan baik , tinggal dilancarkan saja)
makna kitabul janaiz hal 42 - 46
menjelaskan ttg pertanyaan dalam kuburan , dan hal2 yang berkaitan ttg hutang yang belum dilunasi oleh mayit
nasehat 5 bab fokus pada penguatan diri (membela agama Alloh) dengan potensi sendiri
alhamdulillah jazakumullohu khoiro</t>
  </si>
  <si>
    <t>bacaan albaqoroh 
makna surat albaqoroh ayat 249 -252 tentang cerita tolut dan jalut
poin tambahan dalam cerita ; dengan keyakinan pada Alloh semua hal yang sulit bisa dengan mudah diraih
doa mendapatkan pertolongan Alloh dan tetap dalam kebaikan meskipun itu sulit , seperti doa yang dibaca oleh orang2 yang mengikuti tolut sehingga diberi kemenangan oleh Alloh</t>
  </si>
  <si>
    <t>Bacaan :
- Tilawati 5 hal 33
(Bacaan bagus)</t>
  </si>
  <si>
    <t>Bacaan :
- Tilawati 5 hal 33
(Alhamdulillah bacaan bagus dan supaya sering dideres)
Materi lain :
Menjelaskan membaca quran/tilawati mendapatkan pahala 10 kebaikan di setiap huruf yang dibaca ( amsol orangtua menjelaskan kembali ke gabriel)</t>
  </si>
  <si>
    <t>1. Murojaah 
 - Murojaah hafalan QS.Al-Muddatsir ayat 1-24
(Alhamdulillah hafalannya bagus)
2. Membaca QS Annisa ayat 14-17
&gt; Alhamdulillah bacaannya bagus dan bisa menjawab tentang tajwid yang diberikan.
3.Materi lain :
&gt; Tanya jawab Tajwid Ikhfa Haqiqi
(Perlu di deres kembali dan teliti untuk ayat yang ada ikfa haqiqi)
4.PR :
&gt; Hafalan QS. Al-Mudatsir ayat 25-28
Semoga-moga Allah paring manfaat lancar dan barokah</t>
  </si>
  <si>
    <t>Bacaan
Tilawaty 4 halaman 30
Alhamdulillah bacaan cukup lancar tapi ada catatan untuk Afiqa yaitu supaya meningkatkan ketelitian dalam membaca supaya  bacaannya semakin lancar
Murajaah surat Al Kautsar dan Al-kafirun
Surat Al-kautsarnya sdh hafal tp di ayat 3 yg part inna saniaka itu perlu di perbaiki 
Yang surat Al-kafirun masih kurang lancar, bisa jadi karna ada ayat yang sama jadi bikin bingung
Share screen materi ppt ttg 5 bab
Alhamdulillah Afiqa bisa memahami tiap part nya
Report
Alhamdulillah pengajian bisa berjalan dg lancar tanpa kendala. Semoga Alloh paring manfaat dan barokah. Aamiiin</t>
  </si>
  <si>
    <t>1. Doa pembuka + asmaul husna 
2. Baca tilawati 5 halaman 26
&gt; untuk bacaanya sudah benar dan bisa mau membaca sendiri, namun ada beberapa huruf yang salah pelafalanya seperti fathah dan kasrohnya. 
3. Tajwid ikhfa haqiqi 
&gt; membuat catatatan dibuku tentang materi tajwid
&gt; mengenal 15 huruf ikhfa haqiqi 
&gt; mengetahui contoh contoh tajwid ikhfa haqiqi yang ada pada tilawati 4 hal 19
4. Murajaah surat 01
&gt; surat al fatihah ( all good ) 
&gt; surat an nas ( all good ) 
&gt; surat al falaq ( kurang fokus di 3 ayat terakhir, ) 
Homework : setoran hafalan  surat al falaq 
Report : 
Alhamdulilah chester  bisa mengikuti pengajian dengan sangat baik 
Semoga alloh menjadikan anak yang sholih dan berbakti pada orang tua, dan mendapatkan ilmu yang faham dan barokah aamiin..</t>
  </si>
  <si>
    <t>- Bacaan Surat Az zumar 68- Surat Ghafir 7
- Hafalan Asmaul Husna 1-85
&gt; untuk hari ini banyak yg lupa hafalannya. Amalsholih dideres lagi, terutama dari 70
-Makna K. Adab
hadits tentang ciri" orang munafik dan orang yang bercanda dengan kedustaan dengan tujuan membuat orang tertawa
&gt; Alhamdulillah, Dehan bisa paham dengan haditsnya. 
Semoga ilmu hari ini bisa bermanfaat dan barokah. Aamiiin</t>
  </si>
  <si>
    <t>Ini pertemuan pertama kami. Karena kami belum saling kenal. Maka pengajian hari ini bukan materi ngaji, tapi kami saling ngobrol saja. Alhamdulillah, Mikail merespons dengan baik, meskipun diawalnya agak canggung. Sampai di akhir sesi kami bisa lebih akrab karena sama" pengguna Duolingo.  Semoga di pertemuan selanjutnya, kami bisa membicarakan hal yang menarik lainnya. Semoga Allah paring manfaat dan barokah. Aamiin</t>
  </si>
  <si>
    <t>- Bacaan Surat Al Baqoroh 62-65
- Tebak Tajwid idhar halqi
&gt; sepertinya Dinda belum terlalu paham dengan materi ini. Untuk menebak tajwidnya masih belum optimal. Insyaallah di pertemuan selanjutnya, akan diberikan penjelasan yang lebih mendalam.
- Murajaah surat
Al ikhlas
Al Fatihah
Al Falaq
Al kafirun
An nashr
Al lahab
&gt; masih belum lancar di al falaq dan al kafirun
Asmaul Husna 1-85
&gt; sepertinya Dinda sudah lumayan hafal, mungkin karena kurang menderes, Dinda lebih percaya diri kalau membaca. Dinda bisa membaca asmaul husna dengan lancar dan benar, seperti sudah hafal. 
Pengajian hari ini tidak seperti sebelumnya. Hari ini lebih singkat pertemuannya karena Dinda kurang semangat, dan lebih banyak berteriak saat ditanya. 
Semoga ilmu hari ini bisa bermanfaat dan barokah. Aamiiin</t>
  </si>
  <si>
    <t>1. Murojaah 
 - Murojaah hafalan QS.Al-Muddatsir ayat 1-28
(Alhamdulillah hafalannya bagus)
2. Membaca QS Annisa ayat 18-19
&gt; Alhamdulillah bacaannya bagus dan bisa menjawab tentang tajwid yang diberikan.
3.Materi lain :
&gt; Melanjutkan deres Tajwid Ikhfa Haqiqi
Semoga-moga Allah paring manfaat lancar dan barokah</t>
  </si>
  <si>
    <t>1. Bacaan : An nisa' 20-22
2. Murajaah :
• Al infitar 
• Al muthaffifin
• Al muddatsir 17-30
3. Tajwid : ikhfa' syafawi
Alhamdulillah hari ini hafiz bisa mengikuti semua materi dengan baik. Insyaallah untuk menulis penjelasan tajwid nya di next ngaji ya. Dan kita review kembali.
Semoga Allah memberikan ilmu manfaat dan barakah. Aamiin</t>
  </si>
  <si>
    <t>1. Bacaan : An nahl 78-80
2. Hafalan surat Al fil
3. Asmaul husna 1-60
4. Mengenal nama-nama angka arab
Untuk hafalan surat al fil nya grazia baru setengah ayat dari ayat 1, insyaallah kita lanjut lagi di next ngaji. Amal solih dari orang tua memantau hafalan grazia, agar ayat 1 ini tidak dilupakan dikemudian hari ya.
Semoga Allah memberikan ilmu manfaat dan barakah. Aamiin</t>
  </si>
  <si>
    <t>masih di perjalanan pulang dari bola</t>
  </si>
  <si>
    <t>*Berdo'a Sebelum Ngaji*
*1. BACAAN*
Q.S Al-Imron ayt. 34-37
&gt; Alkhammdulillah sangat lancar, tajwid maupun makhrojnya, tp di usahakan jika ada tanda wakof berhenti ya mbak nadeen
*2. MUROJAAH*
D. ketika akan tidur
D. setelah bangun tidur
D. ketika akan makan dan selesai makan
D. kebaikan dunia dan akhirot
D. untuk kedua orangtua
D. masuk dan keluar WC
D. dan dzikir setelah sholat
D. ketetapan iman
Asmaul husna 1-99
*3. KEILMUAN*
Menulis Doa Kumpulan nabi Muhammad
( berhubung do'anya panjang, jadi kemarin mbak nadeen bilang confused, tulisan do''anya ada yg kurang juga,, saya coba memebri tulisan yg versi lain juga msih tetap binguung
maaf juga mungkin kesalan saya karena tidak memberikannya secara bertahap, misal per meeting di beri 1 baris, jadi mbak nadeen tidak kebingugan
Insya Allah next meeting akan saya perbaiki...
semoga mbak nadeen selalu semangat yaa ngajinyaa .. semoga allah paring kelancaran dan kebarokahan untuk mbak nadeen.. Amiin..</t>
  </si>
  <si>
    <t>*Berdo'a Sebelum mengaji*
*BACAAN*
Tilawati 2 Hal 36 
&gt; Lancar, naik ke hal 37
*HAFALAN*
Doa masuk rumah
Doa keluar rumah
Asmaul husna 1-30
*KEILMUAN*
Explain how to praktik wudhu, dan doa nya
Semoga Alllah paring manfaat dan barokah.. Amiin..</t>
  </si>
  <si>
    <t>*Berdo'a Sebelum mengaji*
*BACAAN*
Tilawati 2 Hal  37
&gt; First time
*HAFALAN*
Surat Al-Kafirun
Doa sebelum dan sesudah wudhu
brush up tata cara wudhu..
Semoga Alllah paring manfaat dan barokah.. Amiin..</t>
  </si>
  <si>
    <t>*Berdoa sebelum ngaji*
*1. BACAAN*
Q.S Al-Maidah ayt 18 - 
*2. MUROJAAH*
Doa dan dzikir setelah sholat
Doa ketetapan iman
Doa minta ilmu yang manfaat
Doa minta ilham yang baik
Doa masuk rumah
Doa keluar rumah
Doa pagi dan sore
Doa masuk dan keluar masjid
Doa memakai pakaian
Doa ketika berbuka puasa
Asmaul Husna 1-50
Surat Al-Qoriah
Brush up materi Tata Krama Bersepeda, Alkhamdulillah mas rmabo masih ingat semuanya sebanyak 3 poin..
Semoga Allah paring manfaat dan barokah,.. Amiinn..</t>
  </si>
  <si>
    <t>- Penjelasan Rules mengaji dan doa pembukaan
PR : 
Menulis doa pembukaan
Semoga Allah paring lancar dan barokah</t>
  </si>
  <si>
    <t>*Berdo'a Sebelum ngaji*
Do'a Minta Ilham yg baik
Do'a Minta Ilmu yg Bermanfaat 1
Do'a Nabi Musa
*1. BACAAN*
Tilawati 2 Hal 37
*2. MUROJAAAH*
Surat Annnas
Surat Al Falaq
Surat Al-Kafirun
*3. KEILMUAN*
mention 5 bab
hari ini ngajinya sebentar, di karenakan mas khairy sedang sakit, tp alkhamdulillah meskipun sedang dalam kondisi sakit, mas khairy tetap mau mengaji,, I am proud of youu..
Semoga Allah paring manfaat dan barokah.. Amiin..</t>
  </si>
  <si>
    <t>1. Membaca QS. Ali Imron 38-42
&gt; Alhamdulillah panjang-pendek/dengung/ makhrojnya sudah bagus, kalau ada yang salah, Nadeen langsung membenarkan sendiri
2. Murojaah: Asy Syams, Al Balad, Al A'laa, Ath Thoriq, Ayat kursi
&gt; Yang paling lancar : ayat kursi
&gt; Selain ayat kursi : cukup lancar, insya Allah akan diulang-ulang murojaah nya di terus supaya lebih lancar
3. Melanjutkan menulis tatakrama takzim dan toat pada orang tua no. 11-16
&gt; Alhamdulillah Nadeen rapih menulisnya 
Moga2 Allah paring ilmunya manfaat dan barokah amin</t>
  </si>
  <si>
    <t>1. Doa doa 
&gt; jubilee bisa melanjutkan sepenggal kata dari doa yang saya baca 
Doa mau tidur
Doa bangun tidur
Doa masuk kamar mandi 
Doa keluar kamar mandi 
Doa mau makan 
Doa setelah makan 
Doa keluar rumah 
Doa kebaikan dunia akhirat
Doa kedua orang tua 
Doa ketetapan iman 
Doa pagi dan sore 
Doa minta ilmu yang bermanfaat 
Doa memakai baju 
Doa ketika bersin
&gt; Beberapa doa yang agak dia lupa
Doa masuk rumah 
Doa angin kencang
Doa masuk pasar
&gt; Doa2 lain yang belum di murajaah 
Doa kesabaran
Doa mohon kesehatan
Doa berbuka puasa 
&gt; hafalan doa baru 
Doa naik kendaraan ( alhamdulilah sudah hafal sampai lafad " lamunqolibun', ) 
Report : 
Alhamdulilah jubilee bisa mengikuti pengajian dengan sangat baik, tetap semangat dalam mengaji, dan menderes hafalannya.
Semoga alloh menjadikan anak yang sholihah dan berbakti pada orang tua, dan mendapatkan ilmu yang faham dan barokah aamiin..</t>
  </si>
  <si>
    <t>1. Baca tilawati 5 hal 38
&gt; Alhamdulillah Mikail bisa membaca dengan cukup baik namun masih perlu diulang
2. Menderes Doa doa harian 1 dan 2
3. PR
- Membaca Tilawati 5 hal 38
- Mempraktekan doa doa harian 
- 
Semoga Alloh paring kemudahan, kelancaran, manfaat dan barokah.</t>
  </si>
  <si>
    <t>1. Baca tilawati 5 hal 38
&gt; Alhamdulillah Mikail bisa membaca dengan SANGAT BAIK dan lanjut ke hal 39
2. Menderes surat 1 &amp; 2
3. PR
- Membaca Tilawati 5 hal 39
- Membaca surat surat pendek
- 
Semoga Alloh paring kemudahan, kelancaran, manfaat dan barokah.</t>
  </si>
  <si>
    <t>Bacaan
Al baqoroh 86-88
Alhamdulillah bacaan sudah cukup lancar
Tebak2an tajwid
Alhamdulillah Abi bisa menebak nama2 Tajwidnya, bisa menjawab penyebabkan dan bisa menyebutkan huruf2 di tiap tajwidnya
Murojaah hafalan doa
-Doa masuk dan keluar rumah
-Doa pagi sore. 
-Doa masuk dan keluar masjid. 
- Doa memakai pakaian
-Dpa buka puasa
-Doa kesabaran
-Doa mohon kesehatan
-Doa angin kencang
Asmaulhusna
Dari list doa2 di atas sebagian besar sdh hafal  hanya kadang lupa awalannya
Makna hadis Ahkam
Halaman 14&amp;15 
-Tentang seorang juru hukum yg tdk boleh menghukumi ketika marah
-Tentang akibat dari seseorang yg melakukan bid'ah
Alhamdulillah Abi bisa memahami  isi hadis dengan baik
Report
Alhamdulillah pengajian berjalan lancar, tidak ada kendala. Kita tadi kenalan dg mbak MT yang baru yaitu mbak Madu. Semoga Alloh paring manfaat dan barokah. Aamiiin🤲 Oiya hasil mangkulannya ,Abi sepertinya  lupa kirim jadi belum bisa saya share di sini🙏</t>
  </si>
  <si>
    <t>1. Membaca Asmaul Husna 1-99 dan doa2 sebelum belajar 
&gt; Alhamdulillah good
2. Murojaah 
- doa kedua orang tua (lancar)
- doa masuk kamar mandi (agak lupa)
- doa keluar kamar mandi (lancar)
- doa sebelum tidur (lancar)
- doa bangun tidur (agak lupa)
- doa sebelum makan (lancar)
- doa sesudah makan (agak lupa)
3  membaca Tilawati 5 hal. 27
&gt; Alhamdulillah chester mau membaca 1 halaman dan di ulang ulang
&gt; Akan tetapi masih perlu diulangi lagi besok hal. 27 ini
&gt; Karena bacaan yang dengung (ikhfa/idghom bigunnahnya) masih kurang
4. Penjelasan dan diskusi materi tatakrama takzim dan toat pada orang tua no. 1-8
&gt; Alhamdulillah chester mau ikut membaca materi dan menjawab pertanyaan dengan baik
Moga2 Allah paring ilmunya manfaat dan barokah amin</t>
  </si>
  <si>
    <t>Bacaan :
- Tilawati 5 hal 33
&gt; Bacaan kurang fokus sehingga panjang pendeknya banyak yang harus di perbaiki 
PR :
- Tulis doa nabi musa (Robbisrohli sodri wa yassirli amri wahlul 'uqdatam mil-lisani yafqohu qoulii)</t>
  </si>
  <si>
    <t>baca tilawati 4 halaman 30-31
&gt; untuk halaman 30 alhamdulillah sudah lancar. Amalsholih halaman 31 dideress lagi ya, masih harus diulang lagi. Ketelitiannya kurang, terlebih di harakat dan hurufnya. 
Asmaul Husna 1-55
&gt; alhamdulillah lancar. Mulai 45-55 dideres lagi ya, amalsholih
 Murajaah Doa
- masuk rumah
- doa berpakaian
- doa minta ilhm yang baik
- doa mencari ilmu yang bermanfaat
&gt; doa berpakaian sudah lancar, alhamdulillah
Semoga Allah paring ilmu yang bermanfaat dan barokah. Aamiin</t>
  </si>
  <si>
    <t>Hari ini materi bacaan saya tiadakan  karena Irsan baru pulang dari sekolah dan harus ngerjain tugas. Jadi saya isi dengan mangkulan doa berlindung dari sifat penakut, pelit malas dan hina. Amal sholih di salin di notebook
Hari ini juga mangkulan kitabusshola halaman 117 . Alhamdulilah Irsan bisa bikin summary dari hadis yg kita kaji. 
Alhamdulillah jaza kallohu hoiro Irsan sudah  menyempatkan waktunya. Semoga Irsan menjadi anak yg sholih, alim fakih, dan sukses dunia akhiratnya. Aamiiin🤲</t>
  </si>
  <si>
    <t>1. Membaca QS. Ali Imron 43-48
&gt; Alhamdulillah Nadeen mau memperbaiki bacaan yang keliru tapi hanya sedikit
2. Murojaah Asmaul Husna, Al buruj, Ayat Kursi
&gt; Murojaah nya sedikit, karena fokus melancarkan lagi hafalan surat Al buruj, Alhamdulillah Nadeen mau membaca berulang kali meskipun mulai nangis tapi akhirnya bisa tetap mengikuti pengajian dengan sangat baik dan kembali ceria bahkan minta murojaah Asmaul Husna
3. Melanjutkan materi tatakrama takzim dan toat pada orang tua no. 17-21
&gt; Alhamdulillah Nadeen mau membaca materi
&gt; Untuk menulisnya di lakukan di pertemuan berikutnya
4. Mengisi form refleksi diri tata krama pada orang tua 
&gt; Alhamdulillah Nadeen sudah mengisi dan akan kami kirim filenya
Moga2 Allah paring ilmunya manfaat dan barokah amin</t>
  </si>
  <si>
    <t>Irma-PWD</t>
  </si>
  <si>
    <t>- Cerita nabi yunus
- tulis doa nabi musa dan artinya</t>
  </si>
  <si>
    <t>• selingan mengingatkan tentang tanggung jawab mengaji, alhamdulilah chester mau mendengarkan dengan baik dan bisa fokus dalam pengajian 
1. Asmaul husna 
2. Doa pembuka 
&gt; doa mencari ilmu yang bermanfaat 
&gt; doa mencari ilmu 2 
&gt; doa kedua orang tua 
&gt; doa mohon perlindungan dari syirik 
&gt; doa kebaikan dunia akhirat 
3. Membaca tilawati 5 halaman 27 
&gt; we fokus at 4 first line 
Good for first line, untuk bacaan yang ikhfa masih sedikit kurang mendengung
4. Murajaah surat 
&gt; surat al ikhlas 
&gt; surat al lahab
&gt; surat an nashr 
Report : mohon maaf belum selesai murajaah, saya mengalami trauble wifi sehingga pengajian tiba tiba berhenti. Dan ada materi yang belum kita selesaikan yaitu murajaah materi tajwid ikhfa haqiqi last time.
Insyaalloh akan kita sambung di next mengaji, i am so sorry for chester 
سموكا الله فاريغ امان، سلامة،  لانجار  دان، براكه 
آمِــــــــــــــــــيْن</t>
  </si>
  <si>
    <t>TATA KRAMA NAIK KENDARAAN
1.Sit politely
2. Wear seatbelt or helmet
3. Don't distract the driver
4. Don't trash out of the window
Alhamdulillah jubilee bisa mengikuti dengan baik. Dan bisa menyimpulkan yang telah di sampaikan "be save and be polite"
Semoga Allah memberikan ilmu manfaat dan barakah. Aamiin💗</t>
  </si>
  <si>
    <t>1. Baca tilawati 5 hal 39
&gt; Alhamdulillah Mikail bisa membaca dengan cukup baik namun masih perlu diulang
2. Menulis Doa ketika bersin
3. PR
- Membaca Tilawati 5 hal 39
- Mempraktekan doa doa harian
Semoga Alloh paring kemudahan, kelancaran, manfaat dan barokah</t>
  </si>
  <si>
    <t>Tilawati halaman 31-32
&gt; alhamdulilah,sudah lancar. Untuk next page amalsholih dideres ya. Lebih diperhatikan lagi untuk harokatnya 
Hafalan surat 
- An nas
- Al falaq
- Al ikhlas
- An nashr
- Al maun 
- Al kafirun (lupa di ayat 5 dan 6)
- Al lahab
- Al kautsar
Doa mencari ilmu 2
&gt; amalsholih diperbanyak nderesnya yaa
Alhamdulillah, pengajian hari ini lancar. Afiqa juga ngaji dengan guru baru, Mba Aza. Dan mendapat respon baik dari Afiqa, alhamdulilah. Seharusnya pertemuan hari ini ada Pegon, tapi karena waktunya sudah selesai, dan ada jadwal ngaji dengan yang lain. Akhirnya pegon hari ini ditunda dulu.
Semoga ngaji hari ini bisa bermanfaat dan barokah. Aamiiin</t>
  </si>
  <si>
    <t>Bacaan:
Annisa 80-86
Alhamdulillah bacaan cukup lancar, tinggal meningkat kan  nderesnya
Murojaah doa2
-Doa masuk dan keluar rumah
-Doa pagi sore. 
-Doa masuk dan keluar masjid. 
- Doa memakai pakaian
-Dpa buka puasa
-Doa kesabaran
-Doa mohon kesehatan
-Doa angin kencang
- Doa raja istighfar
Asmaulhusna
Dari list doa2 di atas alhamdulillah hampir seluruh doanya Irsan hafal kecuali doa raja istighfar tadi nyambung ke doa lain dan asmaulhusna ke skip dari ya waliii sampai ya waliyyu
Makna kitabusshola hal. 117-118
((Mulai mangkul bab sholat tasbih)) 
Baru mengkaji ttg  keutamaannya sholat tasbih ,karna waktunya sdh habis dan kebetulan hadisnya panjang jadi insyaallah di lanjut di pengajian berikutnya
PR 
Mengcopy doa berlindung dari sifat  penakut, pelit, malas dan hina di notebook. Amal sholih kalau sdh di kerjakan di foto ke saya untuk bukti nggih
Report
Alhamdulillah pengajian berjalan dg lancar, Irsannya bisa mengikuti pengajian dg baik. Semoga Alloh paring manfaat dan barokah</t>
  </si>
  <si>
    <t>Berdoa Sebelum Ngaji
*1. BACAAN*
Q.S Al-Imron ayt. 49-52
&gt; Alkhamdulillah lancar
*2. HAFALAN*
D. minta ilmu yang manfaat
D. minta ilham yang baik
D. masuk rumah
D. keluar rumah
D. masuk dan keluar masjid
D. memakai pakaian
D. ketika berbuka puasa
Asmaul Husna ( di no.60-63 terlewat )
*3. KEILMUAN*
Mengulangi Menulis Do'a Kumpulan Nabi Muhammad
&gt; hari ini nulisnya per line, jadi mbak nadeen tidak confused, dan lanjut hafalan alkhamdulillah bisa 70% sambil di ulang2, next week lanjut the second line
Amal sholih di hafalkan ya mbak nadeen..
Semoga mbak nadeen menjadi anak yg sholihah.. Amiin amiin</t>
  </si>
  <si>
    <t>Berdoa sebelum ngaji
1. BACAAN
Q.S Al-Maidah ayt. 24-26
2. HAFALAN
Surat At- Takatsur	
Surat Al-Qodr 
Surat Al-Qoriah	
Surat Al-'Adiyat	
Surat Al-Zalzalah	
Surat At-Tin
&gt; Surat nya kebanyakan lupa, terutama di akhir2 ayat, amal sholih dupaya selalu di murojaah ya mas rambo
*3. KEILMUAN*
Latihan Pegon Sambung
&gt; mbak rika tunggu ya hasil picture nya, nanti mb rika koreksi..
Semoga Allah paring kelancaran dan kebarokahan untuk mas rambo.., Amiin</t>
  </si>
  <si>
    <t>1. Bacaan : An nisa 24-25 (tengah)
2. Murajaah : Abasa
3. Asmaul husna 1-60
4. Tata krama bersepeda atau naik kendaraan lain
Alhamdulillah semuanya berjalan lancar. Untuk materi tata krama alhamdulillah hafiz bisa berdiskusi bahkan menanggapi dengan baik. Jangan lupa dipraktekan ya.
Semiga Allah memberikan ilmu manfaat dan barakah. Aamiin💗</t>
  </si>
  <si>
    <t>Murajaah surat
Alhamdulillah hari ini murajaahnya berjalan lancar. Jubilee mau membacakan alfatihah sampai al-lahab dengan baik. Akan tetapi untuk al lahab amal solih lebih banyak dideres lagi di rumah ya  karena ada beberapa ayat yang masih lupa kelanjutannya.
Hari ini jubilee kedapatan guru baru bernama mba Aza, semoga bisa lebih akrab lagi dengan mba Aza ya.</t>
  </si>
  <si>
    <t>1. Tilawati 1 hal. 30
2. Doa harian
Mau makan 
Setelah makan
Mau tidur 
Bangun tidur
3. Surat Al lahab
Kita usahakan deres setiap hari ya. Agar bisa hafal sedikit demi sedikit.
Alhamdulillah cheryl sikapnya baik sampai akhir. Dipertahankan ya. Insyaallah kita belajar nulis for next. Amal solih dipersiapkan ya.
Semoga Allah memberikan ilmu manfaat dan barakah. Aamiin</t>
  </si>
  <si>
    <t>1. Bacaan : An Nisa 25-27
2. Murajaah : Al haqqah
3. Tata Krama bersepeda dan berkendaraan
4. Sharing
Dalam bacaannya hariz jangan ambil nafas ditengah-tengah ya. Untuk hafalannya amal solih sering dibaca lagi apalagi hafalan surat panjang yang lain agar tidak lupa dan tidak ada yang kelewatan. Alhamdulillah untuk tata Krama sudah bisa hafiz pahami.
Semoga Allah memberikan kelancaran dan ilmu yang barakah ya. Aamiin🩷</t>
  </si>
  <si>
    <t>• Tilawaty 4 Hal 33
&gt; Alhamdulillah Afiqa sudah bisa dan memahami tanda bacanya, noted kedepannya bacanya supaya bisa tartil (perlahan-lahan) next pertemuan melancarkan yaa
• Menghafalkan Doa mencari Ilmu 2
&gt; Amal sholeh dirumah dihafalkan yaa sayaang
• Melancarkan Hafalan surat Al-Kafirun dan Al-Kautsar
&gt; Untuk surat Al-Kafirun masih lupa ayat 5 &amp; 6
Untuk surat Al-Kautsar tinggal melancarkn ayat terakhir
• Amalsholeh Tilawaty selalu di deres atau dibaca dirumah untuk melancarkan bacaannya
• Doa-doa yang sudah diajarkan supaya dipraktekan sebagai bentuk pengamalan sehingga mendapat pahala dan ridho Allah
• Orangtua supaya ikut andil dalam proses pembelajaran dirumah
• Bila ada PR supaya dikerjakan dan dilaporkan tugasnya kepada guru.
Mugo2Allah paring aman selamat lancar barokah, Allah paring ilmu yang bayak bermanfaat dan barokah</t>
  </si>
  <si>
    <t>• Tilawaty 4 Hal 10
&gt; Sudah bisa tapi belum lancar, suapaya tartil (perlahan-lahan) didalam membacanya
• Menjaga hafalan Doa 1
&gt; Sudah hafal tapi masih selalu kupa awalannya
• Menghafal Doa minta kesabaran
&gt; Amal sholeh sering dibaca dirumah yaa Ceee
• Menghafal Asmaul Husna 1-50
&gt; Sudah 80% hafal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</si>
  <si>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BERDOA BEFORE NGAJI
*1. BACAAN*
Tilawati 2 Hal 37
&gt; Insya Alloh sudah lancar, next week naik ke halaman 38 yaa mas khairyyy, semoga semakin lancar lagi bavaannyaa
*2. HAFALAN*
D. Masuk kamar mandi
D. Keluar kamar mandi
Asmaul hisna 1-25
*3. KEILMUAN*
Explain kenapa saat mau masuk km. Mandi harus berdoa
Menulis angka arab ( 2 angka, puluhan, mas khairy alkhamdulillah sudah bisa bacanya )
Semoga Allah paring manfaat dan barokah.. Amiinn..</t>
  </si>
  <si>
    <t>1. Bacaan : An nahl 89-93
2. Murajaah hafalan 2
Karena video call nya grazia ada trouble jadi ngajinya sedikit terpotong dan tidak bisa meneruskan menghafal surat baru.
Dan hari ini sebenarnya mba wulan juga ikut mengajar, namun karena masalah jaringan kita ketemu besok lagi ya. Jadi hari ini cuma sapa menyapa aja.</t>
  </si>
  <si>
    <t>Bacaan surat al baqoroh 73-76
&gt; Alhamdulillah,bacaannya Dinda semakin baik. Kalau ada yang bingung,misalkan di lafadz Allah, sebelumnya ada kasrah atau fathah pengucapannya bagaimana, Dinda mau bertanya sehingga bisa baca dengan benar. Dalam membaca Al quran juga bersemangat. Masyaallah. Hari ini bacaannya cukup panjang, hampir satu lembar, Dinda juga tidak mengeluhkan. Nice!
Makna K. Sholah halaman 10-11
penjelasan hadits tentang membasuh tangan setelah bangun tidur untuk wudhu
&gt; sebelumnya Dinda agak bingung dengan kalimat mencelupkan tangan, tapi setelah saya share screen tentang wadah air untuk wudhu, insyaallah Dinda sudah paham dengan hadits ini. Semoga bisa apply in daily life yaa
Untuk makna saya lupa tidak minta foto ke Dinda.
Semoga ngaji hari ini bermanfaat dan barokah. Aamiiin</t>
  </si>
  <si>
    <t>-Deres surat surat pendek
-  Alfatihah, annas - alqodr
(Alhamdulillah bacaan bagus but di surat alqoriah dan alzalzalah bnyak ayat yg dilupakan, jadi harus banyak deres)
PR 
- Deres surat Al Qoriah dan alzalzalah
- Draw masjid
Semoga Allah paring manfaat lancar dan barokah</t>
  </si>
  <si>
    <t>1. Baca tilawati 5 hal 39
&gt; Alhamdulillah Mikail bisa membaca dengan SANGAT BAIK dan lanjut ke hal 40
2. Menderes doa 3 &amp; 4 
3. PR
- Membaca Tilawati 5 hal 40
- Mempraktekan doa doa harian
Semoga Alloh paring kemudahan, kelancaran, manfaat dan barokah.</t>
  </si>
  <si>
    <t>1. Pembukaan (menceritakan kisah kan'an anak nabi Nuh dan Nabi Muhammad SAW saat hijrah ke tho'if)
&gt; Alhamdulillah meskipun terlihat malu qalesya tetap menjawab setiap ditanya
2. Membaca Tilawati 3 hal.43
&gt; Alhamdulillah sudah bagus panjang pendeknya dan tepat huruf nya sehingga boleh naik ke hal. Berikut nya
3. Materi Faqih : 5 Bab, nomer 1= mengaji
&gt; Insyaallah akan dilanjutkan di pertemuan berikutnya 
Moga2 Allah paring ilmunya manfaat dan barokah amin</t>
  </si>
  <si>
    <t>Bacaan Al Baqoroh 77-80
&gt; Bacaan Dinda hari ini cukup baik, tajwidnya,makhrojnya sudah lumayan. Masih belum lancar. Tapi, alhamdulilahnya sudah sesuai dengan hukum"nya.
Tatakrama Bersepeda
&gt; Sebelumnya waktu Dinda saya tanya soal bersepeda, Dinda jawab kalau Dinda belum bisa bersepeda. Jadi disini saya jelaskan hanya sebagian saja tentang tatakrama bersepeda.
Doa-doa
- mencari ilmu yang bermanfaat
- pagi dan sore 
- untuk kedua orang tua
- berpakaian
- masuk dan keluar KM
- minta kesabaran
- ketika ada angin kencang
- ketika ada petir
&gt; Alhamdulillah, Dinda semangat murajaah doanya. Disini ada beberapa doa yang memang masih perlu dibaca, seperti doa ketika ada petir, angin kencang, minta kesabaran. Karena masih belum hafal
Semoga Allah paring manfaat dan barokah.Aamiiin</t>
  </si>
  <si>
    <t>Hafalan
- Surat albayyinah ayat 1
(Hafalan perdana surat albyyinah)
PR 
- Menghafal surat albayyinah ayat 1</t>
  </si>
  <si>
    <t>1. Bacaan : An nisa 34-37
2. Murajaah : 
• al muddatsir
• al zalzalah
• al adiyat
3. Idhar syafawi
PR : MENULIS HUKUM MIM SUKUN
Alhamdulillah semua berjalan dengan baik. Hanya saja idhar syafawinya perlu di pahami lebih lagi. Jangan lupa dikerjakan PR nya ya.
Semoga Allah memberikan ilmu manfaat dan barakah💗</t>
  </si>
  <si>
    <t>1. Bacaan : An nisa 30-33
2. Murajaah : 
- Al jumuah 1-6
3. Kemandirian
PR : Mempelajari idhar syafawi
Amal solih dikerjakan ya PR nya. Semoga Allah memberikan ilmu manfaat dan barakah. Aamiin💗</t>
  </si>
  <si>
    <t>1. Baca tilawati 5 hal 40
&gt; Alhamdulillah Mikail bisa membaca dengan cukup baik tapi masih perlu diulang
2. Menderes Surat 1 &amp; 2
3. PR
- Membaca Tilawati 5 hal 40
- Mempraktekan doa doa harian
Semoga Alloh paring kemudahan, kelancaran, manfaat dan barokah.</t>
  </si>
  <si>
    <t>*BERDO'A SEBELUM NGAJI*
*1. BACAAN*
Tilawati 2 Hal.38
&gt; baru first time, jadi menggunakan metode gru membaca, murid menirukan, dan alkhamdulillah mas khairy lgsg faham dan bisa untuk panjang pendek dan huruf2 nya, besok di deres lagi ya mas khairy hall. 38 ini
*2. HAFALAN*
Do’a ketika akan tidur
Do'a setelah bangun tidur
Doa ketika akan makan dan selesai makan
Do’a kebaikan dunia dan akhirot
Do’a untuk kedua orangtua
Do’a masuk dan keluar WC
asmaul husna 1-25
*3. KEILMUAN*
mempelajari Tata Krama Bersepeda No. 1
&gt; next week Insya Allah lanjut point no. 2
Semoga Allah paring manfaat dan abrokah.. Amiin..</t>
  </si>
  <si>
    <t>Doa-Doa
1. Kita belajar melafalkan doa naik kendaraan bagian kedua. Alhamdulillah bisa diikuti dengan baik. Amal solih dihafalkan bersama mama ya.
2. Asmaul husna
3. Akan dan setelah makan
4. Akan dan setelah tidur
5. Untuk kedua orang tua
6. Kebaikan dunia akhirat
Sepertinya jubilee tadi hilang fokus sehingga asmaul husna nya ada yang terlupakan dan terlewati. Untuk doa nya yang lain alhamdulillah cukup. Walau jubilee lagi sakit dia tetap mau mengaji, itu sangat keren. Semoga selalu semangat ya mengajinya.</t>
  </si>
  <si>
    <t>1. asmaul husna 
2. baca tilawati halaman 27 ( 4 baris bawah ) 
- good for bacaan, insyaalloh kita bisa next 
3. review tajwid ikhfa Haqiqi 
&gt; mempraktikkan cara membaca ikhfa Haqiqi di tilawati 4 hal 19 
- untuk bacaan yang ikhfa masih perlu diingatkan, karena masih sering dibaca idhar
4. bacaan sholat
5. murajaah surat
&gt; surat al lahab
&gt; surat an nashr
- good memorize 
report : alhamdulilah chester bisa mengikuti pengajian dengan baik, 
mohon maaf telat mengirimkan laporan, karena ada kendala di chrome saya
سموكا الله فاريغ امان، سلامة،  لانجار  دان، براكه 
آمِــــــــــــــــــيْن</t>
  </si>
  <si>
    <t>1. pembukaan + dalil mengaji
&gt; dawud belajar membuka pengajian, dengan membaca Muqodimah dan opening speech yang kita tulis sebelumnya,
2. asmaul husna 
3. doa kesabaran 
&gt; menulis arab dan asrti doanya di buku tulis, insyaalloh kita akan jelaskan tentang doanya di next meeting
4. bacaan 
&gt; surat at tin 
- membaca surat at tin dan mempraktikkan sesuai dengan tajwidnya
5. murajaah surat at takasur 
&gt; alhamdulilah masih menjaga hafalan surat at takasur 
report: alhamdulilah dawud bisa mengikuti pengajian dengan baik, dan bisa beradaptasi dengan mba madu, insyaalloh next, dawud akan mengaji dengan mba madu
سموكا الله فاريغ امان، سلامة،  لانجار  دان، براكه 
آمِــــــــــــــــــيْن</t>
  </si>
  <si>
    <t>1. Bacaan : Al baqarah 221-224
2. Murajaah surat 1 : al fatihah-al kautsar
3. Makna : K.sholah hal 97
4. Pemahaman perbuatan baik yang berpahala dan memasukkan surga
Alhamdulillah hari ini denissa ngaji pertama kali sama mba sofi berjalan dengan baik, setelah di terobos bisa langsung direspon dengan baik oleh denissa. Maaf kalau dalam menemani ngaji masih banyak kurangnya hari ini. 
Note : denissa sudah cukup baik bacaan qurannya namun masih perlu banyak menderes lagi. Semangat menderes qurannya♡
Semoga denissa bisa tetap menjaga kesemangatan mengajinya. Semoga Allah memberikan ilmu yang barakah. Aamiin💗</t>
  </si>
  <si>
    <t>TILAWATI 6 HAL 34
Alhamdulillah afiqa sudah cukup lancar membacanya tapi masih ada sedikit huruf yang dibaca kurang tepat next meeting diulangi halaman ini
Doa²
Afiqa hafal dengan baik doa yang di sebutkan dan bisa membaca doa dengan benar
Pegon
menulis kata inggris sederhana  ( pen and bear ) 
cukup baik dalam pegon tapi kehilangan fokus karna sambil menggambar</t>
  </si>
  <si>
    <t>Tilawati 6
mengenal huruf isymam dalam halaman 24
Do'a &amp; surah
membaca doa mendengar adzan , ketika bersin , ketika marah , berlindung dari sifat munafik dan surah at-tin , al humazah.
Waqof 
Mengenal dan menulis 2 jenis tanda waqof di dalam al-quran</t>
  </si>
  <si>
    <t>1. Bacaan : An nahl 94-102
2. Hafalan doa dan surat 1
Grazia dikenalkan mba wulan doa ketika lupa membaca bismillah saat makan, dan grazia bisa mengikuti dengan baik
3. Menghafal surat al fill ayat 2
Alhamdulillah mau menghafal setengah kalimat, Insyaallah kita teruskan di next ngaji ya
Semoga Allah memberikan ilmu manfaat dan barakah</t>
  </si>
  <si>
    <t>1. Bacaan : An nahl 90-93
Wah grazia ternyata meminta untuk bacaannya ditambah menjadi 1 lembar bacaan setiap pertemuan, siap kami terima.
2. Hafalan doa dan surat 2
Grazia membuat spinwheel sehingga membuat semangat untuk murajaah nya
3. Review surat al fill ayat 1
Alhamdulillah sudah cukup lancar, kita tambah 1 ayat lagi untuk besok ya
Semoga Allah memberikan ilmu manfaat dan barakah. Aamiin💗</t>
  </si>
  <si>
    <t>1. Bacaan : An naml 56-63
2. Makna : K.sholah 40
Alhamdulillah berjalan dengan baik. Semangat deres dylan!
Semoga Allah memberikan manfaat dan barakah. Aamiin💗</t>
  </si>
  <si>
    <t>1. Bacaan An nahl 70-74
2. Murajaah hafalan 2
3. Doa setelah mendengar adzan
Ayo grazia semangat menghafal doa baru, jangan ragu dan menyerah ya!
Semoga Allah memberikan manfaat dan barakah</t>
  </si>
  <si>
    <t>1. Bacaan : An nahl 75-77
2. Hafalan 1 doa dan surat 
3. Diskusi tentang doa naik kendaraan
Alhamdulillah diskusi kali ini seru sekali dengan melihat video real life alasan mengapa harus berdoa itu. Semoga bermanfaat ya</t>
  </si>
  <si>
    <t>1. Baca tilawati 5 hal 40
&gt; Alhamdulillah Mikail bisa membaca dengan SANGAT LANCAR dan lanjut ke hal 41
2. Menulis Surat Alqodr 1-5
3. PR
- Membaca Tilawati 5 hal 41
- Menghafalkan surat AlQodr ayat 1
- 
Semoga Alloh paring kemudahan, kelancaran, manfaat dan barokah.</t>
  </si>
  <si>
    <t>Menderes hafalan doa :
- doa akan tidur
- doa bangun tidur 
- doa mau makan
- doa selesai makan
- doa keluar/masuk WC
- Doa Parent ( lupa dan harus di deres kembali)
- Asmaul husna 1-40 
PR :
- Menderes kembali doa parent 
Semoga Allah paring manfaat lancar dan barokah</t>
  </si>
  <si>
    <t>BACAAN:
alhamdulillah sudah pas panjang pendeknya dan pintar dalam membaca, lebih semangat lagi dalam mengajinya ya
HAFALAN:
surat al ikhlas
surat al falaq
surat annas
swmoga mba khadijah selalu semangat ya ngajinya.. semoga allah paring kelancaran dan kebarokahan untuk mba khadijah.. amiin..</t>
  </si>
  <si>
    <t>BACAAN:
alhamdulillah bisa mengikuti huruf tilawati setelah guru dan panjang pendeknya sudah benar
HAFALAN:
surat al ikhlas
surat al falaq
surat annas
semoga mba khadijah bisa selalu semangat dalam mengajinya.. semoga allah paring kelancaran dan kebarokahan untuk mba khadijah.. amiin..</t>
  </si>
  <si>
    <t>1. bacaan 
&gt; surat an nahl ayat 111-118
2. hafalan 2 
&gt; all good memorize.
ada materi hafalan yang di skip, karena memang grazia belum hafal 
&gt; doa menjenguk orang sakit
&gt; doa masuk pasar
materi hafalan yang masih kurang dihafal (masih melihat text)
&gt; doa memakai baju baru 
&gt; doa lailatul qodar
3. hafalan surat al fil 
&gt; karena masih melancarkan ayat 1-2, kita fokus kan ke 2 ayat tersebut sebelum menambah hafalan ayat selanjutnya
4. sambung ayat 
&gt; bermain game sambung ayat, sekaligus mengecek materi hafalan surat dan doa yang sudah dihafal, alhamdulilah hampir semua jawaban grazia benar
report : alhamdulilah grazia bisa mengikuti pengajian dengan baik,alhamdulilahi jazakumullahu khoiro untuk kesemangatan dan kehadirannya,
سموكا الله فاريغ امان، سلامة،  لانجار  دان، براكه 
آمِــــــــــــــــــيْن</t>
  </si>
  <si>
    <t>BACAAN:
alhamdulillah sudah lancar, panjang pendeknya juga sudah pas
HAFALAN:
D. Masuk rumah
D. Keluar rumah
D. Pagi dan sore
D. Minta ilham yang baik
Asmaul husna 1-25
KEILMUAN:
mengenal 5 bab dan tepuk 5 bab
Semoga mas khayri diberi kelancaran dan kebarokahan.. Amiin..</t>
  </si>
  <si>
    <t>Asmaul Husna 1-50
Mohon maaf sepertinya jubilee banyak yang lupa untuk asmaul husna nya entah kurang fokus atau memang lupa maka Amal solihnya PR jubilee melancarkan lagi asmaul husna 1-50 dulu ya. 
Fighting jubilee semoga bisa tambah lancar dan bisa menambah hafalan asmaul husnanya kembali.</t>
  </si>
  <si>
    <t>1. Tilawati 1 : 35
Alhamdulillah bisa mengikuti dengan baik dan bisa menebak kembali apa yang dibaca
2. Doa
Mau makan setelah makan
Mau tidur setelah tidur
Untuk kedua orang tua
Pagidan sore
Kebaikan dunia akhirat
3. Surat 
Al lahab : Alhamdulillah bisa mengikuti dengan baik
Al ikhlas : Alhamdulillah cukup lancar
Semoga Allah memberikan ilmu manfaat dan barakah aamiin🩷</t>
  </si>
  <si>
    <t>1. Tilawati 1 hal 29
2. Doa harian
3. Surat al lahab
Alhamdulillah materi bisa dilaksanakan dengan baik. Semangat terus baca nya, diingat-ingat lagi hijaiyah yang sudah dipelajari
Semoga Allah memberikan ilmu manfaat dan barakah</t>
  </si>
  <si>
    <t>Aza-PWD</t>
  </si>
  <si>
    <t>Al- quran
surat al maidah ayat 27-31 rambo masih sering salah dan kurang teliti dalam mad thobii
doa &amp; surat
rambo sudah baik dalam hafalan  tetapi masih lupa awalan kalimat doa / surat
tata krama U 9/10 thn</t>
  </si>
  <si>
    <t>Tilawati 4  hal 34 - 35
34 : afika sudah lancar dalam membacanya
35 : cukup baik tapi di ulangi di pertemuan selanjutnya
Doa &amp; Surat 
hafalan afika baik bisa menyebutkan hafalan dengan benar
Pegon
afika bisa menuliskan pegon  sederhana seperti car , far , candy</t>
  </si>
  <si>
    <t>Bacaan
Hari ini no bacaan
Murajaah doa2
-Doa berlindung dari penakut, pelit, malas dan hina
-Doa menjenguk orang sakit
-Doa naik kendaraan 100 
- Doa masuk pasar 100
-Doa Lailatul qodar 100
-Doa berlindung dari syirik 90
-Doa mendengar adzan 95
- Doa mendapat musibah 100
- Doa melihat orang lain tertimpa musibah 100
- Asmaul husna 90
Untuk doa2 seperti minggu lalu, masih suka lupa awalannya
Makna kitabusshola 118-119
Membahas tentang sholat tasbih(tata cara sholat tasbih) 
Alhamdulillah Irsandynih bisa memahami isi gadisnya, harapan kedepannya Irsan bisa mempraktekkannya 😊
Report
Alhamdulillah pengajian  berjalan lancar, Irsan juga bisa bikin summary dari materi hadis yang kita kaji hari ini.InsyaAllah di lanjut besok ya Irsan ngajinya jangan lupa PR nya copy doa berlindung dari sifat penakut, pelit, malas dan hina di notebook. Semoga Alloh paring manfaat dan barokah. Aamiiin 🤗🤲</t>
  </si>
  <si>
    <t>1. Membaca QS. Ali Imron ayat 53-60
&gt; Alhamdulillah sudah bagus panjang pendeknya, dengung dan juga makhrojnya
2. Murojaah : An Nas, Al Falaq, Al Ikhlas, Al lahab, An Nasr, Al Kafirun, Al Kautsar, Al Maun, Asmaul Husna 1-99
&gt; Alhamdulillah lancar semua kecuali Al lahab agak lupa tapi setelah diulang-ulang lancar juga murojaah Al lahabnya
3. Hafalan Baru: Al Fajr 1-10
&gt; Masyaallah good job Nadeen 
4. Melanjutkan menulis materi tatakrama takzim dan toat pada orang tua no. 17-21 (selesai)
&gt; Alhamdulillah tulisan Nadeen rapi
5. Pembukaan: diskusi tentang kenikmatan2 di dalam surga
Moga2 Allah paring ilmunya manfaat dan barokah amin</t>
  </si>
  <si>
    <t>1. Membaca QS. Ali Imron 61-64
&gt; Alhamdulillah bagus sekali bacaannya hari ini.
2. Murojaah : Asmaul Husna 1-99, doa kumpulan nabi (belum hafal)
3. Hafalan Baru : Al Fajr 11-12
&gt; Masyaallah good job Nadeen
4. Materi Faqih : 5 Bab (nomer 1. Mengaji)
&gt; Alhamdulillah good job Nadeen mau membaca materi dan dengerin 
&gt; Insyaallah poin berikutnya akan di jelaskan di pertemuan berikutnya 
5. Pembukaan: cerita tentang abu Thalib paman nabi
Moga</t>
  </si>
  <si>
    <t>Opening:
Mbak madu
Bacaan:
Surat Al Baqarah 91-93
Alhamdulillah bacaannya cukup lancar, amal sholih tingkatkan lagi nderesnya supaya tambah lancar
Memangkulkan doa berlindung dari sifat penakut,pelit malas, dan hina
Doanya sudah saya kirim ke Abi beserta maknanya
Murajaah doa2
=====================
*LAPORAN PENGAJIAN PPG*
=====================
● *Murid*      : Irsan-CH
● *Tanggal*   : 2025-09-18
● *Guru*        : Artha-JG
● *Durasi*     : 00:30
● *Kehadiran*     : HADIR
● *Materi:*
🌟Bacaan
Hari ini no bacaan
🌟Murajaah doa2
-Doa berlindung dari penakut, pelit, malas dan hina
-Doa menjenguk orang sakit
-Doa naik kendaraan 100 
- Doa masuk pasar 100
-Doa Lailatul qodar 100
-Doa berlindung dari syirik 90
-Doa mendengar adzan 95
- Doa mendapat musibah 100
- Doa melihat orang lain tertimpa musibah 100
- Asmaul husna 
Alhamdulillah sebagian besar doa2 di atas masih hafal tinggal di praktekkan
Makna Ahkam halaman 15-16
-Tentang berjabat tangan bisa menghilangkan uneg2 jelelek, saling memberi hadiah bisa membuat orang saling sayang dan menghilangkan kedengkian (halaman 15 bawah) 
-Nabi ketika di beri 2 perkara, malah akan memilih perkara yang lebih mudah selama perkara itu bukan dosa. Kalau perkara yg mudah itu dosa, maka Nabi menghindarinya (halaman 16 tengah) 
Report
Alhamdulillah pengajian berjalan dengan lancar, Abi juga bisa menerima kemangkulan dengan sangat baik, semoga Alloh paring manfaat dan barokah</t>
  </si>
  <si>
    <t>BACAAN:
Q.S Al-gofar ayat 50-58
Alhamdulillah sudah lancar, supaya bisa lebih fokus ketika membaca
HAFALAN:
Asmaul husna 1-95
Surat al-fatihah
Surat annas
Surat al-falaq
Surat al-ikhlas
Surat al-lahab
Surat al-nasr
Surat al-kafirun
Surat al-kautsar
Makna hadist adab hal. 66-67
Dalam islam, 2 orang tidak diperbolehkan berbisik bisik dan mengabaikan 1 teman lainnya, bisa menyebabkan orang ke 3 merasa sedih, berprasangka buruk. Namun berbisik hanya diperbolehkan ketika jumlahnya lebih dari 3 orang atau isi oembicaraan mengandung kebaikan dan ketakwaan
Semoga allah paringi mas dehan kelancaran dan kebarokahan..amiin..</t>
  </si>
  <si>
    <t>1. asmaul husna
2. bacaan tilawti 5 hal 28
&gt; 1-4 baris awal, sudah benar ketika membaca setelah saya, insyaalloh next ngaji kita ulangi chester untuk membaca sendiri
3. murajaah surat 
&gt; al kafirun
&gt; al Quraisy
&gt; al kautsar
- good memorize, tapi chester punya homework buat murajaah kembali surat al kafirun
4. menulis surat al ashr
- chester sudah punya catatan suratnya sehingga bisa dibaca baca supaya bisa hafal. 
report : alhamdulilah chester bisa mengikuti pengajian dengan baik, walaupun dia bilang sedang capek dengan hari ini..
سموكا الله فاريغ امان، سلامة،  لانجار  دان، براكه 
آمِــــــــــــــــــيْن</t>
  </si>
  <si>
    <t>1. Murojaah 
 - Murojaah hafalan surat Al-Muddstsir ayat 1-30
(Alhamdulillah hafalannya bagus)
2. Membaca QS An-nisa ayat 38-44
&gt; Alhamdulillah bacaannya bagus
3. Materi lain : Idzhar safawi
Moga-moga Allah paring manfaat lancar dan barokah</t>
  </si>
  <si>
    <t>BACAAN:
Alhamdulillah sudah lancar, tapi lebih ditingkatkan lagi semangat untuk membaca tilawati
HAFALAN:
D. minta ilham yang baik
D. Pagi dan sore
Surat al-fatihah
Surat annas
Surat al-falaq
Surat al-ikhlas
KEILMUAN:
Memakai helm, jakst dan celana panjang ketika mengendarai sepeda
Semoga mba khadijah lebih semangat lagi ngajinya ya.. dan semoga allah paringi kelancaran dan kebarokahan ke mba khadijah..amiin..</t>
  </si>
  <si>
    <t>BACAAN:
Alhamdulillah sudah lancar, ketika membaca lebih diatur lagi nafasnya ya mas tami
MAKNA:
Q.S ali imron ayat 146-151
Menegaskan pentingnya sabar dan teguh dalam perjuangan dijalan allah. Kaum beriman dilarang mengikuti orang kafir karena hanya allah yang menjadi penolong sejati. Allah juga menjanjikan kemenangan bagi orang beriman dan menanamkan rasa takut kedalam hati orang kafir yang menyekutukannya
Semoga allah paringi kelancaran dan kebarokahan untuk mas tami</t>
  </si>
  <si>
    <t>BACAAN;
alahmdulillah sudah lancar, lebih diperhatikan lagi ketika membaca tilawatinya ya
HAFALAN
D. ketika akan tidur
D. ketika setelah tidur
D.ketika akan makan dan selesai makan
D. kebaikan dunia dan akhirot
D. untuk kedua orangtua
D. masuk dan keluar rumah
asmaul husna 1-25
KEILMUAN
mengenal macam macam sholat dan jumlah rokaatnya
mas khayry lebih diperhatikan lagi ya saat mengaji dan jangan lupa dideres tilawatinya, semoga allah paringi kelancaran dan kebarokahan untuk mas khayri..amiin..</t>
  </si>
  <si>
    <t>📚HAFALAN
Doa minum susu 100%
Doa mencari ilmu 2 80%
Doa ketika terkena musibah 80%
Doa nabi Musa 100%
Doa setelah adzan 90%
Surat At-Tin 80%
📚BACAAN
Rambo dapat membaca Al-Qur'an surah al-maidah ayat 32-33 dengan baik hanya saja untuk mad thobi'i dan washol ( berhenti ) Rambo masih kurang menguasai
📚KEILMUAN
Rambo sudah cukup terampil dalam menulis arab dari Al-Qur'an supaya terus di pertahanan dan ditingkatkan</t>
  </si>
  <si>
    <t>1. Baca tilawati 5 hal 41
&gt; Alhamdulillah Mikail bisa membaca dengan cukup baik namun masih perlu diulang
2. Menghafalkan Surat Alqodr 1-5 (hafal ayat 1)
3. PR
- Membaca Tilawati 5 hal 41
- Menghafalkan surat AlQodr ayat 1-5
- 
Semoga Alloh paring kemudahan, kelancaran, manfaat dan barokah.</t>
  </si>
  <si>
    <t>1. Doa-doa
Pagi dan sore, untuk kedua orang tua, kebaikan dunia akhirat.
Wah daily doanya Cheryl hari ini sangat lancar sekali ya. Dia tidak lupa lagi di awalan doa nya bagaimana dan bisa meneruskan sampai akhir. Semoga bisa bertahan dan untuk doa lain juga bisa lebih lancar seperti sekarang. Kita belajar new doa pelan-pelan ya nanti.
2. Tilawati 1 hal 33
Sepertinya kita harus mengulang lagi besok ya.
Nice Cheryl, Alhamdulillah moodnya Cheryl kembali ceria lagi. Besok sesuai janji Cheryl mau ya kita ajak nulis hijaiyah. Okayyy
Semoga Allah memberikan ilmu manfaat dan barakah 🩷</t>
  </si>
  <si>
    <t>1. Bacaan : An nahl 64-76
Alhamdulillah bacaannya Dylan cukup bagus akhir-akhir ini, sampai saat ini pun cukup. Tapi jangan lupa untuk selalu menyempatkan menderes ya minimal satu lembar satu hari. Koreksinya di ta'awudz dan basmallah nya ya, amal Solih dibaca pelan-pelan saja dan usahakan lebih jelas.
2. Makna : K. Sholah hal 41-42
Alhamdulillah berjalan lancar. Untuk menjelaskan ulang mungkin Dylan sedikit bingung dan belum paham terhadap hadistnya, namun setelah kami beri gambaran (tentang barisan sholat) lewat satu gambar dia baru bisa mengerti maksud hadist dan apa yang kami jelaskan.
Nice Dylan, dari awal sampai akhir responnya sangat baik. Untuk kedepannya Dylan bisa lebih aktif lagi ya mungkin dalam tanya jawab atau sharing juga sangat dipersilahkan.
Semoga Allah memberikan ilmu manfaat dan barakah aamiin 🩷</t>
  </si>
  <si>
    <t>Madu-PWD</t>
  </si>
  <si>
    <t>BACAAN:
mba khadijah lebih semangat lagi ya ketika membaca tilawatinya, jangan lupa dideres juga agar bacaannya bisa lebih lancar
HAFALAN:
surat al-fatihah
surat annas
surat al-falaq
surat al-ikhlas
surat al-lahab
D.ketika sebelum dan sesudah tidur
D.ketika sebelum dan sesudah makan
D.ketika masuk dan keluar wc
D.mencari ilmu
semoga allah paringi kelancaran dan kebarokahan untuk mba khadiyah..amiin..</t>
  </si>
  <si>
    <t>BACAAN:
mas khayri lebih banyak deres ya bacanya pelan pelan aja, jangan terburu buru juga lebih diperhatikan lagi huruf huruf hijaiyahnya
HAFALAN:
D.mencari ilmu 1
D.mencari ilmu 2
D.sebelum dan sesudah wudhu
mas khayri sudah pintar sekali berusaha membaca walaupun kadang merasa sulit. mba bangga karena kamu mau mencoba. Jangan takut salah ya, karena dari salah kita bisa belajar. InsyaAllah, kalau sabar dan terus latihan, mas khayri akan semakin lancar membaca. 🌟</t>
  </si>
  <si>
    <t>📚BACAAN
Rambo sudah baik dalam membaca surat Al maidah ayat 34-36 tetapi masih kurang teliti dalam hukum mad thobi'i dan Rambo masih bingung  pernafasan saat membaca.
📚HAFALAN
Asmaul Husna 1- 50  80%
Doa ketika akan tidur &amp; sesudah tidur 100%
Doa ketika akan makan &amp; sesudah makan 95%
Doa kebaikan dunia akhirot 100%
Doa untuk kedua orang tua 95%
Doa masuk &amp; keluar WC 100%
Surat Al Fatihah 100%
Surat Al Falaq 85%
Surat Al ikhlas 100%
Surat An Nasr 90%
Surat Al Kafirun 80%
📚KEILMUAN
Rambo belajar menulis dan membaca doa naik kendaraan untuk dihafalkan &amp; belajar pernafasan yang benar dalam membaca Al-Qur'an 
📌CATATAN
*Rambo supaya Menderes doa yang sudah di tulis.</t>
  </si>
  <si>
    <t>*1. BACAAN*
QS. Ali Imron 65-70
&gt; Alkhamdulillah lancar
*2. HAFALAN MUROJAAH*
D. mohon kesabaran (lupa awal2annya)
D. mohon kesehatan (lupa awal2annya)
D. ketika bersin
D. ketika ada angin kencang
D. ketika menjenguk orang yang sakit
D. ketika memakai pakaian baru
D. ketika naik kendaraan
D. lailatul qodar (lupa awal2annya)
Asmaual husna 1-99
Q.S Al-Fajr ayt. 1-12
*3. KEILMUAN*
Menulis Doa Kumpulan Nabi Muhammad
&gt; Sudah di tulis lengkap, di baca 3x, and story sedikit tetang azbabul nuzul dari doa ini, amal sholih d deres everyday ya mbak nadeen
*PR PEGON*
soalnya ada 5, mbak rika kirim di nomornya bunda, next week di bahas dengan mbak madu ya
dan juga mb rika kirim file PEGON dalam bentuk pdf, mohon amal sholihnya d print, untuk memudahkan mb nadeen saat belahar dalam materi pegon..
Semoga mb nadeen menjadi anak yg sholihah, dan ilmunya bisa menjadi amal jariyah untuk mb nadeenn.. Amiin..</t>
  </si>
  <si>
    <t>1. Murojaah 
 - Murojaah hafalan surat Al-Muddstsir ayat 1-30
(Alhamdulillah hafalannya bagus)
2. Membaca QS An-nisa ayat 45-51
&gt; Alhamdulillah bacaannya bagus
3.PR :
&gt;Hafalan QS. Al-Muddatsir ayat 31-34
Semoga-moga Allah paring manfaat lancar dan barokah</t>
  </si>
  <si>
    <t>BACAAN:
alhamdulillah bacaannya sudah mulai lancar, lebih fokus lagi, tarik nafas sebelum membaca dan tahan dalam perut atau dada. bila tidak kuat nafasnya, bisa berhenti disalah satu huruf. insyaallah kalau mas dehan banyak deres, bacaannya bisa semakin lancar.. pelan pelan aja, semua butuh waktu termasuk lancar dalam membaca alquran
HAFALAN:
D. minta ilmu yang bermanfaat
D. minta ilham yang baik
D. masuk rumah
D. keluar rumah
D. masuk dan keluar masjid
D. memakai pakaian
D. ketika berbuka puasa
D. mohon kesabaran
makna hadist adab hal.64-66
Dalam Islam, memperbaiki hubungan antar manusia lebih utama daripada sholat, puasa, dan sedekah, sedangkan merusak hubungan dapat menghapus semua amal kebaikan. Karena itu, adab dalam pergaulan sangat ditekankan: seseorang tidak boleh duduk di antara dua orang tanpa izin, tidak boleh merebut tempat duduk meskipun di tempat umum, dan jika seseorang berdiri sebentar lalu kembali, maka tempat duduk itu tetap menjadi haknya. Semua ajaran ini menunjukkan pentingnya menjaga hubungan baik, menghormati hak orang lain, dan hidup dengan sopan santun.
semoga allah paringi mas dehan keamanan, keselamatan, kelancaran, dan kebarokahan..amiinn..</t>
  </si>
  <si>
    <t>Bacaan surat al Baqarah ayat 84-85
Muroja'ah doa² dan surat²
Review 5 bab</t>
  </si>
  <si>
    <t>1. Muroja'ah surat²
2. Muroja'ah do'a²
3. Tambahan hafalan surat at-thin</t>
  </si>
  <si>
    <t>1. Bacaan : An nisa 52-59
2. Murajaah : Al muddatsir 31-34
3. Mad wjib muttasil
Alhamdulillah semua berjalan lancar dengan dimulai dengan membaca daily doa pilihan. Dari suaranya hafiz terdengar semangat dalam mengikuti kegiatan ngaji hari ini. Dari bacaan dan hafalannya baik dan mau menerima koreksi. Untuk tajwidnya pelan-pelan kami jelaskan dan eksplore bentuk bacaan dari mad wajibnya.
Semoga Allah memberikan ilmu manfaar dan barakah. Aamiin💗</t>
  </si>
  <si>
    <t>📚Tilawaty 4 halaman 37 
Jubilee sudah baik dalam membaca Tilawaty nya, membaca huruf &amp; mad thabi'i dengan baik dan benar
untuk kedepannya supaya di pertahankan dan di tingkatkan lagi👍
📚Check all hafalan
Asmaul Husna 1- 50      70%
doa ketika mau makan   100%  
doa ketikan akan tidur    100%
doa ketika memakai pakaian  95%  
doa ketika bersin 100%
doa ketika tertimpa musibah 80%
doa ketika melihat petir 80%
surat Al Fatihah 100%
surat Al annas 100%
surat Al Falaq 90%
surat Al Quraisy 85%
surat Al Kautsar 95%
surat Al ikhlas  100%
📌 Note
semangat jubilee 🫶🏻 ngajinya fokus ya mungkin hari ini kurang fokus karna sedang dalam perjalanan next meeting harus lebih fokus lagi ngajinya kemudian jangan lupa hafalannya di deres ya 
semoga Allah paling manfaat lancar dan barokah</t>
  </si>
  <si>
    <t>1. Pembukaan: cerita Nabi Muhammad 1-1 nya nabi yang di kasih Allah bisa memberi syafaat on the day of judgement 
2. Membaca doa2 sebelum belajar tanpa teks (doa minta ilmu, doa berlindung dari syirik, doa kebaikan dunia akhirat)
&gt; Alhamdulillah chester sudah hafal semua doanya🥰
3. Membaca Tilawati 5 hal. 28 baris 1-4
&gt; Alhamdulillah chester tadi membaca sendiri
&gt; Tapi bacaan yang mendengung (ghunnah, idghom bigunnahnya, ikhfa) masih kurang sekali
&gt; sehingga perlu di ulang lagi dari baris 1 di pertemuan berikutnya 
Mohon maaf ngajinya faster karena Bu azki ada ngajar yang lain setiap Senin jam 6 disini
Moga2 Allah paring manfaat dan barokah amin</t>
  </si>
  <si>
    <t>1. Qalesya membaca doa-doa sebelum belajar 
&gt; Masyaallah good baca sendiri
2. Membaca Tilawati 3 halaman 44
&gt; Alhamdulillah sudah bagus panjang pendek dan dengungnya hanya sedikit yg salah dan Q mau membaca ulang hingga benar 
3. Materi Faqih : Mengetahui 5 Bab
&gt; Alhamdulillah q mendengar kan dan mau ikut membaca materi
4. Menjawab soal2 materi 5 Bab
&gt; Alhamdulillah 10/10
*Mohon maaf ngajinya faster karena tadi buazki harus handle Yumna* 🙏
Moga2 Allah paring ilmunya manfaat dan barokah amin</t>
  </si>
  <si>
    <t>1. Perkenalan
2. Bacaan Q.S Al-Baqarah 250-252
Lancar dalam melafazkan tapi Masih kurang dalam panjang pendek dan tajwidnya. 
3. Muroja'ah surat² dan do'a²
4. Pemahaman 5 bab
Sudah mengetahui dan memahami apa arti dan dalil dalam 5 bab
5. PR menulis and memorize doa ketika naik kendaraan</t>
  </si>
  <si>
    <t>Tilawati 5 halaman 41
&gt; untuk bisa membaca dengan benar, Mikail perlu mengulangi setidaknya 2 kali., tapi hanya beberapa saja, mostly sudah banyak yg benar. Insyaallah bisa lanjut next page. 
Hafalan Surat 3
- al adiyat
- al zalzalah
- al bayyinah
&gt; Mikail masih belum lancar di surat al bayyinah. Mulai dari ayat 4 masih lupa
PR: menderes al bayyinah ayat 4 dan 5 
Alhamdulillah, ngaji hari ini so fun. Mikail juga interaktif, mau banyak ngobrol dan cerita. Ternyata Mikail suka game Mario. Nice! 
Semoga Allah paring ilmu yang bermanfaat dan barokah. Aamiiin</t>
  </si>
  <si>
    <t>• Tilawaty 4 Hal 35
&gt; Alhamdulillah Afiqa sudah bisa dan memahami tanda bacanya, noted kedepannya bacanya supaya bisa tartil (perlahan-lahan) next pertemuan sudah bisa naik ke halam selanjutnya yaa yaa
• Menghafalkan Doa Berpakaian
&gt; Amal sholeh dirumah dihafalkan yaa sayaang
• Melancarkan Hafalan surat Al-Kafirun dan Al-Kautsar
&gt; Untuk surat Al-Kafirun masih lupa ayat 5 &amp; 6
Untuk surat Al-Kautsar tinggal melancarkn ayat terakhir
• Amalsholeh Tilawaty selalu di deres atau dibaca dirumah untuk melancarkan bacaannya
• Doa-doa yang sudah diajarkan supaya dipraktekan sebagai bentuk pengamalan sehingga mendapat pahala dan ridho Allah
• Orangtua supaya ikut andil dalam proses pembelajaran dirumah
• Bila ada PR supaya dikerjakan dan dilaporkan tugasnya kepada guru.
Mugo2Allah paring aman selamat lancar barokah, Allah paring ilmu yang bayak bermanfaat dan barokah</t>
  </si>
  <si>
    <t>1. Bacaan : Al isrok 1-3
2. Murajaah hafalan 1
3.menghafal Al fil ayat 1-3
4. Menjelaskan tentang 5 bab 
Alhamdulillah semua berjalan lancar hari ini. Untuk hafalan grazia ayat sudah benar, ayat 3 baru setengah jalan. Pertahankan yaa🙌🏻
Untuk 5 bab Alhamdulillah grazia bisa menjelaskan dengan baik dan bisa menjawab pertanyaan seputar 5 bab itu dengan baik juga.
Semoga Allah memberikan ilmu manfaat dan barokah. Aamiin🩷</t>
  </si>
  <si>
    <t>1. Baca tilawati 5 hal 42
&gt; Alhamdulillah Mikail bisa membaca dengan sangat baik dan lanjut ke hal 43
2. Menghafalkan Surat Alqodr 1-5 (hafal ayat 1)
3. PR
- Membaca Tilawati 5 hal 43
- Menghafalkan surat AlQodr ayat 1-5
- 
Semoga Alloh paring kemudahan, kelancaran, manfaat dan barokah.</t>
  </si>
  <si>
    <t>📚Tilawaty 4 page 36
Afiqa sudah benar dalam membaca tilawaty tetapi masih kurang lancar untuk. next meeting tetap membaca page 36
jangan lupa di deres lagi ya cantik
📚Hafalan doa&amp; surat
doa mau makan 100%
doa setelah makan 100%
doa mau tidur 100%
doa bangun tidur 100%
doa keluar rumah 100%
doa kedua orang tua 100%
doa pagi &amp; sore 100%
doa ketika bersin 80%
surat annas 100% 
surat al falaq 99%
surat al ikhlas 100%
surat al kafirun 80%
surat al lahab 100%
asmaul husna 1 - 50 
📚Keilmuan
pegon : afika sudah bisa mengetahui pegon terpisah dari beberapa kata, tapi untuk huruf vocal mungkin masih sedikit  bingung.
📌 note
deres tilawaty page 36.
untuk hafalan afiqa dalam doa sudah sangat baik tapi untuk surat afika masih lupa kalimat awal surat .
untuk next meeting hafalan baru doa memakai pakaian.
Semangat terus ngajinya ya afiqa 😇
see u tomorrow ✨️❤️
semoga allah paring manfaat lancar dan barokah</t>
  </si>
  <si>
    <t>Review daily doa
Hari ini jubilee menderes doa dengan berpura-pura mempraktekannya dari bangun tidur sampai dia persiapan pergi keluar rumah. Alhamdulillah berjalan dengan baik. Namun untuk hafalannya jubilee masih lupa bagian depannya. It's okay kita perbanyak deres doanya lagi ya. Dan untuk doa naik kendaraan jangan lupa untuk dilanjut menghafalnya ya. 
Semoga Allah memberikan kemudahan dalam menghafal dan mempraktekannya. Aamiin💗</t>
  </si>
  <si>
    <t>BACAAN:
Alhamdulillah, Khadijah bisa mengikuti bacaan guru dengan lancar. Yang perlu ditingkatkan adalah keberanian untuk membaca sendiri.
HAFALAN:
surat al-fatihah
surat annas
surat al-falaq
surat al-ikhlas
al-lahab
D.sebelum dan sesudah makan
D.mau tidur dan bangun tidur
D.masuk dan keluar wc
D.pagi dan sore
D.kebaikan dunia dan akhirot
D.minta ilham yang baik
semoga allah paringi mba khadijah keamanan, keselamatan, dan kebarokahan..amiin..</t>
  </si>
  <si>
    <t>Makna K.Sholah hal 97-98
Tentang Catatan dari Solat Jumat
Alhamdulillah sebelum jam ngaji denisa bisa memberikan kabar tentang keadaan dia. Hari ini makna lewat vn karena denisa ada tugas dari sekolah. Jangan lupa untuk maknanya didengarkan dan ditulis di hadistnya ya. 
Semoga Allah paring manfaat barakah. Aamiin💗</t>
  </si>
  <si>
    <t>BACAAN:
Hari ini mas khayri membaca tilawati dengan tenang. Bacaan sudah lebih lancar dibanding sebelumnya. Pada beberapa kata masih terdapat kesalahan pelafalan, misalnya di huruf-huruf tertentu yang belum konsisten. juga lebih diperbanyak deres yaa
HAFALAN:
D.sebelum dan sesudah makan
D.mau tidur dan bangun tidur
D.kebaikan dunia dan akhirot
D.untuk kedua orangtua
D.pagi dan sore
D.minta ilham yang baik
asmaul husna 1-25
KEILMUAN:
pengenalan bab mengaji dan mengamal 
semoga allah paringi keamanan, keselmatan, dan kebarokahan untuk mas khayri..amiin..</t>
  </si>
  <si>
    <t>1. Bacaan Q.S Ali imron 86-88
Sudah baik dan Lancar,perlu di tingkat kan lagi
2. Muroja'ah surat 1 and 2
Sudah hafal dan perlu diteliti lagi karna ada beberapa surat yang awalannya lupa
3. Muroja'ah doa²
4. Me review tajwid idgham mimi dan idhar syafawi
Sudah faham dan bisa mencari hukum bacaannya.</t>
  </si>
  <si>
    <t>1. Pembukaan
2. Bacaan Q.S ali imron 71-77
Sudah baik dan lancar dalam membaca sesuai panjang pendek dan tajwid nya, juga perlu ditingkatkan lagi dan perbanyak Menderes. 
3. Muroja'ah surat²
Allhamdulilah sudah hafal banyak surat dan supaya dipertahankan. 
4. Muroja'ah do'a²</t>
  </si>
  <si>
    <t>*Materi Faqih : 5 Bab (2. Mengamal)*
- Nadeen menjawab soal2 materi 5 Bab dengan sangat baik (10/10)
- Nadeen menjelaskan ulang tentang materi hari ini (Mengaji dan Mengamal) dengan baik (80)
Moga2 Allah paring ilmunya manfaat dan barokah amin</t>
  </si>
  <si>
    <t>Bacaan Tilawati 5 hal 34
&gt; Alhamdulillah bacaan bagus</t>
  </si>
  <si>
    <t>📚 Tilawaty 6 page 36
hari ini Kirana membaca Tilawaty dengan baik untuk besok tetap dipertahankan bacaannya dan ditingkatkan lagi 😉👍
📚 Hafalan 
Asmaul Husna 1-80
Doa mau makan &amp; setelah makan 100%
Doa mau tidur &amp; bangun tidur 100%
Doa ketika bersin 90%
Doa masuk &amp; keluar kamar mandi 100%
Doa keluar rumah 95%
surat Al Fatihah 100%
📚Pegon
hari ini Kirana belajar Pegon lewat white board 
menulis Pegon terpisah yang simpel seperti cat ,fly , blue , car , black. awalnya Kirana sempet lupa kalau menulis Pegon itu mulainya dari belakang tapi setelah itu Kirana menulis Pegon Dengan benar dan bagus🥳.
📌note
untuk hari ini Kirana focus belajar Pegon dan untuk besok Kirana akan menulis PR bapak imam no.1 dan lebih focus pada Menderes hafalan doa &amp; surat.
semangat terus ngajinya ya 🫶🏻
thanks kirana gambar 🦕 nya lucu, i've save it♥️
semoga Allah memberikan manfaat lancar dan barokah</t>
  </si>
  <si>
    <t>1.Bacaan 
- Tilawati 5 Hal 34 
(Alhamdulillah bacaan bagus dan bisa lanjut ke halaman 35)
2. Deres hafalan 
- Al-Kautsar 
- Al-Ma'un 
- Al-Quroisy
- Al-Fill
- Al-Humazah
- Al-Asr
- At-Takasur</t>
  </si>
  <si>
    <t>1. Baca tilawati 5 hal 43
&gt; Alhamdulillah Mikail bisa membaca dengan cukup baik namun masih perlu diulang
2. Menulis tilawati 5 hal 43
3. PR
- Membaca Tilawati 5 hal 43
- Menghafalkan surat AlQodr ayat 1-5
- 
Semoga Alloh paring kemudahan, kelancaran, manfaat dan barokah.</t>
  </si>
  <si>
    <t>1. Bacaan : Tilawati hal 34 baris 1-3
Insyaallah kita ulang lagi ya.
2. Doa
Untuk kedua orang tua
Pagi dan sore
3. Menulis huruf ja, ha, kho
Alhamdulillah cheryl mau menuliskan huruf dengan baik.
4. Hafalan
Cheryl meminta untuk menggambar setelah selesai menulis, selagi menggambar kami ajak untuk menderes hafalannya. Terutama al lahab insyaallah akan kami ajak untuk mengulang-ulang membaca al lahab bersama-sama agar bisa hafal.
Good job cheryl, hari ini cheryl semangat mengajinya. Bahkan cheryl mengingatkan kami ketika terlalu banyak cerita untuk segera memulai mengaji. Dipertahankan ya kesemangatannya.
Semoga Allah memberikan kelancaran kebarakahan. Aamiin💗</t>
  </si>
  <si>
    <t>Bacaan
Al Baqarah ayat 98-101
Alhamdulillah bacaannya lancar
Tajwid
Alhamdulillah Abi juga bisa nenyeutkan nama2 tajwid dan huruf2nya. 
Murojaah doa2
Doa berlindung dari sifat penakut, pelit, malas dan hina ( masih baru) 
Doa berlindung dari siksa kubur 85
Doa sujud qur'an 90
Doa sapu jagad 90
Doa berlindung dari syirik 100
Doa berlindung dari sifat munafik 100
Doa agar bersyukur 90
Doa berlindung dari jeleknya anggota badan 90
asmaulhusna 85
Makna hadis Ahkam 116 bawah -118 tengah
- Alkoh akan melindungi seseorang yg meninggal di hari jum'at / malam jum'at dari siksa kubur. (Saya jelaskan sekalian ttg amalan lain yg juga  bisa menyelamatkan dari siksa kubur, termasuk menjaga dari najis kencing dan merutinkan membaca, surat Al mulk)
-Berisi tentang di perbolehkannya seseorang yg menyembelih qurban, ikut makan daging qurbannya
- Jika Alloh mau memberi Rahmat kepada orang kafir dari koumnya Nuh, maka Alloh akan memberi rahmat pada seorang wanita yg berusaha menyelamatkan anaknya dari banjir dengan menggendong anaknya atas ke atas gunung, ketika air sudah mencapai gunung dia mengangkat anaknya ke pundaknya, ketika air sdh mencapai pundak dia angkat anaknya ke kepalanya, dan ketika kepalanya sdh tenggelam, dia mengangkat anaknya dg kedua tangan ke atas kepala. Namun pada akhirnya tetap tenggelam. Karna Alloh hanya memberi Rahmat pada orang iman. Seandainya Alloh mau memberi rahmat kepada orang kafir maka wanita itulah yang akan di pilih ,karna begitu besarnya cinta seorang Ibu untuk anaknya. 
Report
Alhamdulillah pengajian berjalan dg lancar, tidak ada kendala. Semoga Alloh paring manfaat dan barokah. Aamiiin
-</t>
  </si>
  <si>
    <t>• Tilawaty 4 Hal 10
&gt; Sudah mengerti dan lancar, supaya lebih tartil (perlahan-lahan) didalam membacanya besok bisa naik kehalaman selanjutnya
• Menjaga hafalan Dalil Mengaji
&gt; Sudah hafal
• Menulis Dalil Membela 1
&gt; Amal sholeh sering dibaca dirumah yaa Ceee
• Menghafal Asmaul Husna 1-50
&gt; Sudah 80% hafal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</si>
  <si>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Surat Al-Hijr 71-75
• Almulk 13-15
• Tatakrama Ta'dhim dan Berbuat Baik kepada sesama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</si>
  <si>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BACAAN:
mas khayri lebih diperhatikan lagi ya tilawati dan huruf huruf hijaiyahnya, alhamdulillah sudah bagus ketika membaca sendiri
HAFALAN:
D. pagi dan sore
D. minta ilham yang baik
D. ketetapan iman
asmaul husna 1-30
semoga allah paringi mas kayri keamanan dan keselamatan..amiin..</t>
  </si>
  <si>
    <t>Asmaul Husna
Jubilee amal Solih untuk sering membaca Asmaul Husna ya terutama nomor 1-50 dulu yang pernah jubilee hafalkan. Untuk saat mengaji insyaallah kami usahakan bisa menghafal bersama-sama jika memungkin jubilee bisa menambah hafalan nama Allah yang selanjutnya. 
Don't forget Asmaul Husna once a day, okayy🩷🙌🏻
Semoga Allah memberikan ilmu manfaat dan barakah. Aamiin🌹</t>
  </si>
  <si>
    <t>📚BACAAN
Rambo sudah baik dalam membaca surat Al maidah ayat 37-40 tetapi besok tetap ayat ini untuk belajar dalam hukum mad thobi'i dan pernafasan saat membaca jadi untuk next meeting di ulangi.
📚HAFALAN
Asmaul Husna 1- 50  85%
Doa ketika akan tidur &amp; sesudah tidur 100%
Doa ketika akan makan &amp; sesudah makan 95%
Doa kebaikan dunia akhirot 100%
Doa untuk kedua orang tua 95%
Doa masuk &amp; keluar WC 100%
Surat Al Fatihah 100%
Surat Al Falaq 90%
surat Al lahab 100%
Surat Al ikhlas 100%
Surat An Nasr 90%
Surat Al Kafirun 80%
📚KEILMUAN
belajar pernafasan yang benar dalam membaca Al-Qur'an 
📌CATATAN
*Rambo supaya Menderes doa yang sudah di tulis sebelumnya next meeting akan di test
Semoga Allah memberikan manfaat lancar dan barokah</t>
  </si>
  <si>
    <t>1. Bacaan Q.S al Baqarah 78-88
Alhamdulillah bacaan sudah baik dan lancar , perlu diperhatikan lagi dalam membaca jgn terburu-buru agar benar makhroj dan tajwid nya. Semangat Menderes💖
2. Asmaul husna
3. Muroja'ah surat²
Sudah hafal banyak surat dan perlu dipertahankan dengan banyak Menderes
4. Muroja'ah do'a² 
5. Belajar menulis pegon
Allhamdulilah Sudah baik dan bisa menulis Latin lalu di pegon kan.</t>
  </si>
  <si>
    <t>📚 Tilawaty 1 page 34
Membaca 4 baris, Cheryl masih kurang menguasai dalam membedakan  huruf ja ha kho
📚Hafalan baru
surat Al lahab 
harus di deres supaya mudah hafal dan untuk pertemuan selanjutnya akan di deres setiap ngaji sampai hafal.
📌note
untuk cheryl sudah beberapa kali kendalanya di baterainya yang low. untuk selanjutnya sebelum mengaji  supaya memastikan baterai masih tersedia untuk mengaji.</t>
  </si>
  <si>
    <t>BACAAN:
Khadijah sudah lancar mengikuti bacaan ketika guru membaca, mulailah belajar membaca sendiri dan menderes sebelum mengaji
HAFALAN:
D. Sebelum Dan sesudah makan
D. Mau Dan bangun tidur
D. Masuk Dan keluar kamar mandi
D. minta ilham yang baik
D. Kebaikan Dunia Dan akhirot
Asmaul husna 1-10
Semoga Allah paringi khadijah keamanan Dan keselamatan..amiin..</t>
  </si>
  <si>
    <t>📚 Tilawaty 6 page 26
sebab Tadi membaca Tilawaty nya di akhir pengajian jadi hanya sebentar karna waktu yang terbatas. Kirana membaca Tilawaty dengan cukup baik , belajar mengenal tanda saktah tapi mungkin jika Kirana belum faham amal Solih untuk membantu menjelaskan kembali.
📚Keilmuan
Kirana menulis PR 13 Nomor 1 kemudian di manqulkan cara membacanya dan diulangi kurang lebih tiga kali dan untuk penjelasan mungkin hari ini belum di jelas kan secara spesifik doa nya next meeting insyaallah akan dijelaskan ulang dan di deres ulang bersama.
📌note
jangan lupa di deres PR13 yang tadi di tulis
semangat ☺️🫶🏻
Semoga Allah paring manfaat lancar dan barokah.....</t>
  </si>
  <si>
    <t>BACAAN:
Q.S Al-ghafir ayt 78-85 &amp; Q.S fussilat ayt 1-11
Ketika membaca Dan nafasnya tidak kuat, supaya berhenti disalah satu huruf. Juga bacanya jangan diseret ya mas
HAFALAN:
Surat al-fatihah
Surat An-nas
Surat al-falaq
Surat al-ikhlas
Surat al-lahab
Surat an-nasr
Surat al-kafirun
Surat al-kautsar
KEILMUAN
Makna K.adab Hal 67-68
Hadis pertama mengajarkan agar menutup mulut saat menguap supaya setan tidak masuk, menunjukkan pentingnya adab kecil dalam menjaga diri dari gangguan. Hadis kedua melarang pujian berlebihan karena bisa merusak orang yang dipuji, menimbulkan sombong, dan mengurangi keikhlasan, sehingga Nabi ﷺ mencontohkan cara yang benar yaitu menyebut “aku menyangka kamu begini” sambil menegaskan pujian terbesar hanya pantas untuk Allah. Keduanya menekankan adab menjaga diri dan lisan agar tidak menjadi jalan bagi setan maupun kerusakan hati
Semoga Allah paringi mas dehan keamanan Dan keselamatan,,amiin..</t>
  </si>
  <si>
    <t>BACAAN:
Q.S Al-ma'arij ayt 29-44 &amp; Q.S Nuh ayt 1-10
Alhamdulillah sudah lancar, lebih fokus ketika membaca Dan jangan menarik nafas ditengah tengah membaca
KEILMUAN:
Makna K.ahkam Hal 14-15
Hadis-hadis ini mengajarkan bahwa seorang hakim tidak boleh memutuskan perkara dalam keadaan marah karena emosinya bisa menutup akal dan membuat keputusan tidak adil. Seorang pemimpin juga tidak boleh mencari-cari kesalahan rakyatnya, sebab sikap itu hanya akan menghancurkan dan merusak umat. Selain itu, Allah tidak menerima amal ibadah, baik yang wajib maupun sunnah, jika seseorang masih melakukan bid’ah, karena bid’ah merusak kemurnian agama dan menghilangkan nilai amal, kecuali jika ia meninggalkan bid’ah tersebut. Kesimpulannya, diterimanya amal bergantung pada keadilan, amanah, dan menjaga ibadah sesuai tuntunan Nabi ﷺ tanpa tambahan yang menyimpang.
Semoga Allah paringi mas tami keamanan Dan keselamatan..amiin..</t>
  </si>
  <si>
    <t>1. Asmaul husna + doa pembuka 
2. Baca tilawati pg 28 line 1-4 
&gt; koreksi untuk baris ke 4 masih kurang pas dibagian bacaan yang mendengung, masih perlu untuk selalu diingatkan terlebih dibacaan ikhfa, tapi chester sudah mau membaca sendiri dan mengulang berulang kali
- line 5-6
&gt; go on, insyaalloh kita ulangi dan  tambah dua baris lagi di next meeting 
3. Materi 5 bab 
&gt; alhamdulilah chester bisa menerima materi dengan baik 
Report : good job for today, and maaf kita masih ada materi 5 bab nomor 4 dan 5 yang belum dibahas, sebab keterbatasan waktu saya sehingga pengajian harus berhenti. Semangattt chesterr..
سموكا الله فاريغ امان، سلامة،  لانجار  دان، براكه 
آمِــــــــــــــــــيْن</t>
  </si>
  <si>
    <t>1. Baca tilawati 5 hal 43
&gt; Alhamdulillah Mikail bisa membaca dengan SANGAT BAIK dan lanjut ke hal 44
2. Menuqosah surat surat pendek
3. PR
- Membaca Tilawati 5 hal 44
- Menghafalkan surat AlQodr ayat 1-5
- 
Semoga Alloh paring kemudahan, kelancaran, manfaat dan barokah.</t>
  </si>
  <si>
    <t>📚Menderes
today jubilee menderes surat al quraisy
dan untuk tambahannya jubilee menderes surat al ikhlas.
📌Note
today jubilee read both very well and correctly💯
im so proud of you 😍 i was amezed by her✨️ she has worked hard👍🏻.
next week i'll test in the other surah👌🏻
semoga allah memberikan manfaat lancar dan  barokah</t>
  </si>
  <si>
    <t>📚Bacaan
surat al maidah ayat 37 - 40 rambo hari ini belajar pernafasan dalam membaca al quran dan insyaallah kedepannya akan belajar ini kembali sehingga ketika mambaca alquran tidak hanya benar tetapi juga lancar👍🏻
📚Hafalan
asmaul husna 1 - 50
Doa ketetapan iman 100%
Doa minta ilham yang baik 100%
Doa masuk rumah &amp; keluar rumah 100%
Doa pagi &amp; sore 100%
Doa masuk &amp; keluar masjid 90%
Doa memakai pakaian 100%
Doa berbuka puasa 95%
Surat Al Kautsar 100%
Surat Al Maun 100%
Surat Al Quraisy 100%
Surat Al Fill 100%
Surat Al Humazah 100%
Surat Al Ashr 100%
Surat At tin 90% ( ayat 6 di deres lagi)
📚Keilmuan
rambo hari ini mempelajari ulang hukum nun mati seperti idghom bigunnah dan iqlab alhamdulillah mas rambu sudah cukup menguasai dan bisa menjelaskan hukumnya dengan baik
untuk tambahannya mereview sekilas tentang simbol dan hukumnya  yang ada dalam al quran yang rambo baca yaitu al maidah 37 - 40.
📌Note
rambo sudah  cukup menguasai materinya tapi jangan lupa di deres ulang terutama pada hafalan. Di pertahankan kesemangatannya dan jangan lupa di praktikan ilmunya 😇.
Semoga allah memberikan manfaat lancar dan barokah</t>
  </si>
  <si>
    <t>BACAAN:
Lebih diperhatikan lagi panjang pendeknya serta mulai untuk berani membaca sendiri
HAFALAN:
Asmaul husna 1-10
Doa minta ilham yang baik
Doa kedua orang tua
Doa pagi Dan sore
Doa sebelum Dan setelah makan
Doa masuk Dan keluar kamar mandi
Doa mau Dan bangun tidur
Khadijah lebih semangat lagi ya mengaji ya.. semoga Allah paringi keamanan Dan keselamatan untuk khadijah..amiin..</t>
  </si>
  <si>
    <t>BACAAN:
Lebih diperhatikan lagi panjang pendeknya serta mulai untuk berani membaca sendiri
HAFALAN:
Doa minta ilham yang baik
Doa kedua orang tua
Doa pagi Dan sore
Doa sebelum Dan sesudah makan
Doa masuk Dan keluar kamar mandi
Doa mau Dan bangun tidur
Asmaul husna1-10
Khadijah lebih semangat lagi ketika mengaji yaa.. semoga Allah paringi keamanan Dan keselamatan untuk khadijah,,amiin..</t>
  </si>
  <si>
    <t>BACAAN:
lebih diperhatikan panjang pendeknya Dan menderes kembali huruf huruf hijaiyah
HAFALAN:
Doa nabi musa
Doa minta ilham yang baik
Doa untuk kedua orang tua
Doa mau Dan bangun tidur
Doa sebelum Dan sesudah makan
Doa masuk Dan keluar kamar mandi
Doa kebaikan Dunia Dan akhirot
KEILMUAN:
Mengenal macam macam sholat Dan jumlah rokaat
Semoga Allah paringi keamanan Dan keselamatan untuk mas khayri..amiin..</t>
  </si>
  <si>
    <t>1. Asmaul husna
Allhamdulilah Dawud sudah hafal sampai 80/90 next meeting insyaallah bisa sampe 99
2. Muroja'ah do'a²
3. Muroja'ah surat²
Allhamdulilah Dawud sudah hafal banyak surat² , perlu banyak Menderes dan mengulangi pada surat al humazah. 
4. Menghafal do'a minta kesabaran
Sudah baik dalam Mencoba menghafal dan akan di report next meeting
5. Bacan surat Asy syamsiyah
Alhamdulillah Dawud bisa membaca dan melafalkan dengan baik dan benar hanya kurang panjang pendeknya</t>
  </si>
  <si>
    <t>1. Bacaan Q.S ali imron ayat 89-96
Alhamdulillah nadeen sudah mulai lancar dalam bacaan hanya perlu banyak Menderes dan memperhatikan kebenaran huruf. 
2. Asmaul husna
3. Mereview kembali surat² yang sudah dihafal
4. Muroja'ah do'a²
5. Belajar menulis arab (do'a berlindung dari siksa kubur) 
6. PR menulis pegon (akan dikirim via chat)</t>
  </si>
  <si>
    <t>📚Tilawaty 6
kirana kirana sudah  cukul baik membacanya, tingkatkan terus👍🏻
📚Asmaul husna
doa ketika melihat orang tertimpa musibah
doa berlindung dari syirik
doa masuk masjid &amp; keluar masjid
doa berbuka puasa
doa memakai pakaian
surat al fil
surat al quraisy
surat al humazah
📚Keilmuan
kirana menderes ulang PR 13 nomor 1 dan menulis arti serta kefadholannya.
semoga allah memberikan manfaat lancar dan  barokah</t>
  </si>
  <si>
    <t>1. Daily doa
2. Surat Al lahab dan Al falaq
3. Membaca tilawati 1 hal 34
Alhamdulillah Cheryl bisa mengikuti pengajian dengan baik. Amal solihnya kalau mengaji cheryl pakai krudung lagi ya. Sama baju lengan panjang. 
Semoga Allah memberikan ilmu manfaat dan barakah. Aamiin🩷</t>
  </si>
  <si>
    <t>1. Bacaan : An nisa 60-65
2. Murajaah : Al muddatsir 1-38
3. Penjelasan 5 Bab
Alhamdulillah semua berjalan lancar dengan dimulai membaca doa pembukaan, bacaan quran juga bagus, murojaah hafalan juga bagus, penjelasan 5 bab Alhamdulillah bisa diterima dan hafiz bisa lebih memahaminya
Semoga Allah memberikan ilmu manfaat, lancar dan barokah</t>
  </si>
  <si>
    <t>1. Daily doa
2. Surat Al lahab dan Al ikhlas
3. Membaca tilawati 1 hal 35
4. Tepuk 5 bab guna memperkenalkan tentang point-point 5 bab
Alhamdulillah Cheryl bisa mengikuti pengajian dengan baik. Amal solihnya kalau mengaji cheryl pakai krudung lagi ya. Sama baju lengan panjang. 
Semoga Allah memberikan ilmu manfaat dan barakah. Aamiin🩷
الحمدلله جزاكم الله خيرا</t>
  </si>
  <si>
    <t>• Tilawaty 4 Hal 36
&gt; Alhamdulillah Afiqa sudah bisa dan memahami tanda bacanya, noted kedepannya bacanya supaya bisa tartil (perlahan-lahan) next pertemuan sudah bisa naik ke halam selanjutnya yaa yaa
• Menghafalkan Doa Berpakaian
&gt; Alhamdulillah sudah hafal tinggal di lancarin Amal sholeh dirumah bisa dipraktekan yaa sayaang
• Melancarkan Hafalan surat Al-Kafirun dan Al-Kautsar
&gt; Untuk surat Al-Kafirun masih lupa ayat 5 &amp; 6 dan dimohon lebih di fokuskan panjang dan pendek bacaannya.
Untuk surat Al-Kautsar tinggal melancarkn ayat terakhir alhamdulillah Afiqa sudah hafal, goodjob👏🏻🫶🏻
• Amalsholeh Tilawaty selalu di deres atau dibaca dirumah untuk melancarkan bacaannya
• Doa-doa yang sudah diajarkan supaya dipraktekan sebagai bentuk pengamalan sehingga mendapat pahala dan ridho Allah
• Orangtua supaya ikut andil dalam proses pembelajaran dirumah
• Bila ada PR supaya dikerjakan dan dilaporkan tugasnya kepada guru.
Mugo2Allah paring aman selamat lancar barokah, Allah paring ilmu yang bayak bermanfaat dan barokah</t>
  </si>
  <si>
    <t>• Tilawaty 4 Hal 11
&gt; Masih harus dideres lagi, supaya lebih tartil (perlahan-lahan) didalam membacanya, next pertemuan tetap dihalaman 11
• Menghafalan Surat 1
&gt; Sudah hafal tapi belum lancar
• Menjaga Surat 2 
&gt; Alhamdulillah lancar tetapi Amal sholeh sering dibaca dirumah yaa Ceee supaya hafalannya tidak hilang.
• Materi Alim Faqih 5 BAB
&gt; Alhdulillah sudah tersampaikan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</si>
  <si>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Asmaul husna
2. Muroja'ah do'a²
3. Menghafalkan doa ketika naik kendaraan
4. Muroja'ah surat²
5.bacaan Q.S al Baqarah 253-254
6. Sharing</t>
  </si>
  <si>
    <t>1. Opening speech
2.Asmaul husna
3. Muroja'ah do'a² 
4. Menghafal doa minta kesabaran
5. Muroja'ah surat²
6. Menebak nama2 surat</t>
  </si>
  <si>
    <t>Perkenalan &amp; sharing</t>
  </si>
  <si>
    <t>BACAAN:
Lebih teliti ketika membaca Dan banyaklah menderes huruf huruf hijaiyah
HAFALAN:
Asmaul husna 1-20
Doa masuk Dan keluar wc
Doa ketika akan makan Dan setelah makan
Doa ketika akan tidur Dan bangun tidur
Doa untuk kedua orang tua
Doa kebaikan Dunia Dan akhirot
Doa memakai pakaian
Doa pagi Dan sore
Semoga Allah paringi keamanan,keselamatan Dan kelancaran untuk mas khayri..amiin..</t>
  </si>
  <si>
    <t>📚Bacaan
surat Al maidah ayat 41 + latihan pernafasan 
📚hafalan
Asmaul Husna 1-50
surat Al humazah 
surat Al fil 
surat Al Quraisy 
surat Al ashar
surat Al maun
doa minta ilmu yang bermanfaat 1
doa ketetapan iman
doa minta Ilham yang baik
doa masuk &amp; keluar rumah
doa masuk &amp; keluar masjid
doa pagi dan sore
doa memakai baju 
doa berbuka puasa
doa naik kendaraan 
📚Keilmuan
review 5 bab dan penjelasannya.
Mengaji
Mengamal
Membela
Sambung jamaah
Thoat
serta penjelasan by mas rambo
📌note
Mas Rambo sudah sangat baik dalam menjelaskan 5 bab.
untuk materi juga mas Rambo sudah cukup menguasainya hanya ada beberapa hafalan yang perlu di deres lebih teliti kembali seperti doa masuk &amp; keluar masjid dan surat Al humazah.
jangan lupa deres bacaan juga supaya tambah lancar.
Semoga Allah memberikan manfaat lancar dan barokah</t>
  </si>
  <si>
    <t>1. Membaca Tilawati 5 hal. 28 baris ke 5-8
&gt; Alhamdulillah panjang pendek nya sudah bagus akan tetapi Bacaan yang mendengung (iqlab, idghom bigunnah, ikhfa, ghunnah) masih sangat perlu bimbingan lagi dan latihan
&gt; Sehingga perlu diulang baris ke 5 ini
2. Menulis tatakrama takzim dan toat pada orang tua no. 1-21
&gt; Alhamdulillah chester menulis semua materi hingga selesai dan sudah mengirimkan hasil tulisannya
3. Membaca bacaan2 sholat dari takbiratul ihrom-salam
&gt; Alhamdulillah sudah dibaca semua dengan baik
4. Pembukaan: nasehat sedikit tentang kenikmatan-kenikmatan yg ada di surga serta takdzim pada orang tua
Moga2 Allah paring ilmunya manfaat dan barokah amin</t>
  </si>
  <si>
    <t>1. Bacaan Q.S al-mulk 1-4
2. Asmaul husna
3. Muroja'ah do'a²
4. Muroja'ah surat²
And focusing surat al humazah dan al ashr. 
5. Menghafal do'a minta kesabaran
6. Tata krama berkendara</t>
  </si>
  <si>
    <t>1. Bacaan Q.S Al-Baqarah 91-93
2. Asmaul husna
3. Muroja'ah do'a²
4. Muroja'ah surat²
5. Hukum tajwid idgom mimi and idhar syafawi
6. 5 chapters</t>
  </si>
  <si>
    <t>1. Muroja'ah do'a²
2. Muroja'ah surat²
3. Menghafal doa kesabaran
4. Tajwid
5. Bacaan Q.S Al-Baqarah</t>
  </si>
  <si>
    <t>Tilawati 5 Halaman 44
&gt; masyaallah, bacaan Mikail hari ini sudah bagus. Insyaallah sudah bisa lanjut ke tilawati 6,yaa. 
Hafalan surat 2
- Al Fiil
- Al Quraisy
-Al Humazah
- At takatsur (saya coba untuk sambung ayat, tapi dimulai dari ayat 2, ternyata Mikail belum bisa melanjutkan kalau tidak dimulai dari ayat 1)
- Al qoriah (masih banyak yang lupa dan ada yang kelewat)
- Al maun
Review 5 Chapter
&gt; Alhamdulillah Mikail masih ingat dengan 5 chapter dan bisa menjelaskan. Terutama yang mengaji, sudah bisa memberi penjelasan yang lengkap. 
Semoga Allah paring ilmu yang bermanfaat dan barokah. Aamiiin</t>
  </si>
  <si>
    <t>🎉Fun Game
ngaji hari ini diisi dengan fun game with mba aza dan mba naelly, game yang di mainkan adalah tebak tebakan abc lima dasar dengan punishment yaitu membaca surat atau doa pilihan bagi yang kalah dalam permainan, kemudian pengajian ditutup dengan doa penutup by kirana.
Enjoy your sunday!🦕🌻😊
semoga allah memberikan manfaat lancar dan barokah 🙏🏻</t>
  </si>
  <si>
    <t>Materi bacaan 
Annisa 90-92
Makna kitabusshola 118-119
Report
Maaf saya lupa laporan karna padet acara jadi hanya itu yg saya inget</t>
  </si>
  <si>
    <t>Izin sakit</t>
  </si>
  <si>
    <t>Izin masih sakit</t>
  </si>
  <si>
    <t>1. bacaan 
- surat al isra' ayat 4-7
2. review doa 
- hafalan 1 dan hafalan 2 
&gt; alhamdulilah she has a good memorize 
3. surat al fil 
&gt; still memorize ayat 1-3 
report : alhamdulilah garzia bisa mengikuti pengajian dengan sangat baik, semoga alloh paring menjadi anak yang sholihah, bisa bermanfaat ilmunya, menjadi anak yang cerdas, faham, berkarakter mulia, dan bisa sukses hidup didunia dan akhiratnya, aamiin..</t>
  </si>
  <si>
    <t>1. bacaan 
- surat al isra' ayat 8-22
2. murajaah surat 
- all surat from an nas - al ashr 
&gt; she has a good memorize 
3. surat al fil 
&gt; memorize ayat 4 
report : alhamdulilah grazia bisa mengikuti penganjian dengan sangat baik, amalsholih unruk surat al fil nya sering sering dibaca nggih, it can help you for memorize it. semoga alloh paring menjadi anak yang sholihah, bisa bermanfaat ilmunya, menjadi anak yang cerdas, faham, berkarakter mulia, dan bisa sukses hidup didunia dan akhiratnya, aamiin..</t>
  </si>
  <si>
    <t>1. Daily doa
2. Bacaan : An Nisa 66 - 72
3. Murajaah : Al muddatsir 1-40
4. Mad wajib muttasil
Alhamdulillah berjalan dengan baik. Beberapa koreksian dari hafalannya hafiz amal Solih diperbaiki ya. Untuk mad wajib nya insyaallah hafiz sudah paham.
Semoga Allah memberikan ilmu manfaat dan barakah aamiin 🩷</t>
  </si>
  <si>
    <t>1. Review doa hafalan 2
2. Bacaan : Annisa 73-76
3. Murajaah : Al maarij 1-30
4. Review tajwid mad thobii dan mad wajib muttasil
PR : mencatat gunnah
Alhamdulillah semua bisa dikerjakan hafiz dengan baik. Untuk tajwidnya beberapa hafiz sudah tau penjelasannya hanya saja hafiz lupa untuk namanya.
Semoga Allah memberikan kemanfaatan dan kebarakahan.🩷</t>
  </si>
  <si>
    <t>📚Tilawaty 2 page 39
jubilee sudah cukup baik dalam membaca hanya perlu banyak menderes lagi agar lebih lancar.
📚check all ✔️
Asmaul husna 1- 50
Surat al Maun
Surat al quraisy 
Doa naik kendaraan
📌Note
Untuk hafalan asmaul husna 1- 30 jubilee sudah cukup baik tapi untuk 31-50 amal solih di deres kembali.
untuk doa naik kendaraan dan surat al quraisy jubilee sudah sangat baik.
untuk surat al maun amal solih di deres kembali.
semga allah memberikan keamanan keselamatan  kelancaran dan kebarokahan untuk jubilee....aamiin.</t>
  </si>
  <si>
    <t>1. Doa mencari ilmu dan untuk kedua orang tua
2. Bacaan : An naml 77-93 dan Al qasas 1-5
3. Being good and respect to parents
Alhamdulillah hari ini Dylan mengaji dengan sangat baik. Kami mengobrol cukup banyak tentang doa dan belajar bersama tentang takdim pada orang tua. Dan kami menyampaikan pesan ke Dylan untuk kelancaran ngajinya. Semoga bisa lebih tertib lagi ya. Aamiin🩷</t>
  </si>
  <si>
    <t>A. Bacaan tilawati 2 halaman 34
B. Murajaah
Surat al fatihah
Surat an naas
Surat al falaq
Surat al ikhlas</t>
  </si>
  <si>
    <t>A. Murajaah
Doa minta ilham yang baik
Doa mencari ilmu yang bermanfaat
Doa ketetapan iman
Doa pagi dan sore 
Doa untuk kedua orang tua
Doa kebaikan dunia dan akhirot
Doa berpakaian
Doa sebelum dan sesudah tidur
Doa sebelum dan sesudah makan
Doa masuk dan keluar WC
Doa masuk dan keluar rumah
Asmaul husna 1-20
B. Bacaan Tilawati 2 hal 34</t>
  </si>
  <si>
    <t>A. Bacaan Tilawati 2 Halaman 35
B. Murajaah
Doa sebelum dan sesudah makan
Doa sebelum dan sesudah tidur
Doa masuk dan keluar wc
Doa masuk dan keluar rumah 
Doa untuk kedua orang tua
Doa kebaikan dunia dan akhirot
Doa pagi dan sore
C. Menulis angka arab</t>
  </si>
  <si>
    <t>A. Bacaan Tilawati 2 Halaman 36
B. Murajaah
Doa sebelum dan sesudah makan
Doa sebelum dan sesudah tidur
Doa masuk dan keluar wc
Doa masuk dan keluar rumah 
Doa untuk kedua orang tua
Doa kebaikan dunia dan akhirot
Doa pagi dan sore
Asmaul Husna 1-25
C. Menulis angka arab (kinda games)</t>
  </si>
  <si>
    <t>1. Bacaan Q.S al Baqarah 255-256
2. Mereview tajwid
3. Muroja'ah do'a²
4. Muroja'ah surat²
5. Makna k.shoum hal 5 (kewajiban puasa ramadhan)</t>
  </si>
  <si>
    <t>A.Bacaan tilawati 2 Halaman 38
B.surat al-fatihah
   Surat annas
   Surat al-falaq
   Surat al-ikhlas
Semoga Allah paringi khadijah keamanan,keselamatan Dan kebarokahan..amiin..</t>
  </si>
  <si>
    <t>📚Tilawaty 6
kirana  cukup baik baca tilawatynya, perbanyak menderes agar lebih lancar lagi.
📚Review
Asmaul husna 1 - 80
PR13 no.1
📚Tambahan
Doa agar dimudahkan dalam segala urusan, kirana sudah menulis dan membaca bersama.
📌 Note
jangan lupa doa² nya di dihafalkan ya..
semangat kirana, wish u all the best 😇❤️
semoga allah paringi keamanan keselamatan dan kelancaran untuk kirana...aamiin</t>
  </si>
  <si>
    <t>1. Hafalan : QS.Albayyinah 1-3
2. Murojaah : Surat 2 usia 7th
Alhamdulillah semua berjalan lancar dengan dimulai membaca doa pembukaan, Hafalan surat albayyibah ayat 3 sangat baik,, murojaah hafalan surat attakasur yang masih sering lupa
Semoga allah manfaat lancar dan barokah</t>
  </si>
  <si>
    <t>1. Bacaan : Al isra' 59-61
2. Murajaah hafalan 2
3. Asmaul husna 1-99 (reading)
4. Al fiil ayat 4
Alhamdulillah grazia bisa mengikuti dengan baik pengajian hari ini. Untuk masukannya, dalam murajaah surat atau doa amal solih pelan-pelan saja mebacanya ya. Selain memperbaiki bacaan juga memperkuat hafalan. 
Semoga Allah memberikan ilmu manfaat dan barakah. Aamiin💗</t>
  </si>
  <si>
    <t>1. Bacaan : An nisa 77-79
2.  Asmaul husna 1-66
kegiatan pengajian pembukaan oleh hafiz dengan doa sebelum mengaji,lanjut hafalan asmau husna dengan hafalan yang baik, bacaan quran Alhamdulillah bacaannya bagus dan di tutup doa setelah baca Qur'an oleh hafiz
Semoga Allah memberikan ilmu manfaat, lancar dan barokah</t>
  </si>
  <si>
    <t>1. Baca tilawati 6 hal 1
&gt; Alhamdulillah Mikail bisa membaca dengan SANGAT BAIK dan lanjut ke hal 2
2. Penyampaian PPT 5 Bab
3. PR
- Membaca Tilawati 6 hal 2
- Menghafalkan surat AlQodr ayat 1-5
- 
Semoga Alloh paring kemudahan, kelancaran, manfaat dan barokah.</t>
  </si>
  <si>
    <t>1. pembukaan , nasehat mas irsan , topik "kita akan meyakini sebuah kebenaran saat kita mengalami sendiri '
2. bacaan : surat annisa ayat 90-92 alhamduliiah sudah mulai agak slowdown saat baca, kalo bacanya lambat tajwidnya lebih baik,
3. makna : surat attahrim &gt;&gt; bbrp refleksi saat ngaji td
 ayat 6 
•	“Am I guarding my heart/my self from things that make me forget Allah?”
•	“Do I help my sister (nadinee), jamaah friends get closer to goodness ?”
•	“If angels are watching, what do I want them to see in me?”
•	“If humans can easily access CCTV footage to review every moment, every movement, every mistake— Then how could we ever doubt that Allah, the All-Knowing, the All-Seeing, has something far more perfect?
 ayat  7 .. saat orng kafir dimasukkan dalam neraka . Allah sampaikan "لاَ تَعْتَذِرُواْ الْيَوْمَ " "the day when words won’t save us, excuses won’t work. Regret won’t help. lha terus apa...???
mas bro...!!!
•	You’re not too young to be responsible. 
•	You’re not too small to be seen by Allah.
•	You’re not too busy to choose what’s right.
4. jawab pertanyaan lanjutan ttg berapa banyak nabi yang Alloh utus dan koq bisa org bani isroil bs sampe dapat 4000 nabi untuk mengarahkan kebaikan pada  mereka 
semoga Alloh beri ilmu yang manfaat untuk kita semua, amin</t>
  </si>
  <si>
    <t>📚 Materi  
Asmaul Husna 1-50  75%
📚 deres 
doa naik kendaraan 100%
surat Al Quraisy 90%
📌Note
amal Solih dideres kembali Asmaul Husnanya ya...
jangan lupa deres surat Al Quraisy juga
semangat jubilee😉🫶🏻
Semoga Allah paringi keamanan keselamatan dan kelancaran untuk jubilee....aamiin</t>
  </si>
  <si>
    <t>Tilawati 4 halaman 37
&gt; alhamdulilah, bacaannya sudah bagus. Sudah lancar. Tapi hari ini cuma baca 1 halaman saja, karena halaman selanjutnya cukup panjang. Amalsholih halaman 37 dideres yaa, jangan lupa perhatikan panjang pendeknya.
Menderes Doa
- Doa berpakaian
- Doa minta ilham yang baik
- Doa mencari ilmu yang bermanfaat 1 dan 2
( untuk Doa 2 Afiqa masih kurang lancar)
- Doa pagi dan sore
- Doa untuk kedua orang tua
- Doa masuk dan keluar rumah
- Doa bangun tidur
- Doa masuk dan keluar KM
&gt; Amalsholih yaa, dideres ulang doa"nya. Doa masuk km juga masih lupa awalannya. Amalsholih dibaca di daily activites, biar lebih bermanfaat. Okay?! 
Asmaul Husna 1-60
&gt; wahh, ternyata hafalannya sudah sampai sini! Tapi banyak yang lupa, nih, Afiqa. Amalsholih nanti dibaca ulang ya, terutama dari 31-60.
Semoga Allah paring ilmu yang bermanfaat dan barokah. Aamiiin</t>
  </si>
  <si>
    <t>📚BCM✨️
Berhubung target mas khairy sudah selesai hari ini mas khairy ngajinya BCM, Permainan yang di mainkan yaitu tebak kata dan yang kalah membaca surat pendek.
setelah itu dilanjutkan menggambar  bersama alhamdulillah mas khairy enjoy ngajinya, Semangat terus ngajinya ya mas khairy 😁❣️
semoga allah memberikan keamanan keselamatan dan kelancaran untuk mas khairy.....aamiin🤲🏻</t>
  </si>
  <si>
    <t>📚Tilawaty 6
kirana belajar hukum mad badal di tilawaty yang terdapat dalam surat Al ahqof ayat 4 "i'tuunii" (ائْتُونِى).
📚Hafalan
Asmaul husna 1- 80
Doa masuk masjid
Doa keluar masjid
Doa memakai baju
alhamdulillah untuk doa² kirana sudah baik jangan lupa doa² yang lainnya juga di deres dan di amalkan  dalam keseharian kirana.
📌Note 
Untuk asmaul husna alhamdulillah kirana hafal 1-50 dengan baik tapi 51-80 nya masih kurang lancar insyaallah next meeting kita deres bareng.
Semoga Allah memberikan keamanan keselamatan dan kelancaran untuk kirana...aamiin🤲🏻</t>
  </si>
  <si>
    <t>1.Games Spinwheel
- Hafalan surat albayyinah
- Hafalan surat Annas-Alikhlas
- Hafalan doa naik kendaraan</t>
  </si>
  <si>
    <t>Bacaan surat Al Mulk ayat 1-26
Makna Al Qur'an surat Ali Imron Ayat 133-136
Note
Alhamdulillah pengajian berjalan dengan baik dan lancar
Tami bisa mengikuti pengajian dengan baik, dan bisa menyampaikan kembali apa yg telah kami mangkulkan</t>
  </si>
  <si>
    <t>Bacaan surat Al Qalam Ayat 16-52
Makna al Qur'an surat Ali Imran ayat 137-145
Pengajian Alhamdulillah berjalan dengan lancar
Tami bisa mengikuti pengajian dengan baik</t>
  </si>
  <si>
    <t>Bacaan surat An Naml Ayat 56-76
Dylan minta bacaan aja hari ini karena sedang kerja (ngaji saat break kerja ±30 menit)</t>
  </si>
  <si>
    <t>Bacaan surat An Naml Ayat 77-88
Bacaan surat Al Baqarah ayat 231-232
Alhamdulillah pengajian berjalan dengan lancar
Dylan bisa mengikuti pengajian dengan baik</t>
  </si>
  <si>
    <t>Bacaan surat An Naml Ayat 89-Al Qasas Ayat 5
Makna Al Qur'an surat Al Baqarah ayat 233
Alhamdulillah pengajian berjalan dengain baik dan lancar</t>
  </si>
  <si>
    <t>1. Bacaan Surat Nuh ayat 11- Al Jinn ayat 13
2. Tajweed ayat pilihan
3. Makna Al Qur'an surat Ali Imran ayat 152-153
Note 
Pengajian keseluruhan berjalan dengan baik dan lancar
Untuk bacaan di surat kedua (Al Jinn) masih agak tersendat sendat, amal sholih tami di rumah lebih diperbanyak lagi menderesnya
Materi makna Al Qur'an juga berjalan dengan baik, tami menulis memahami dan menerangkan kembali dengan cukup baik
(Tentang perang uhud dan hikmah nya)</t>
  </si>
  <si>
    <t>October 1, 2025 6:35 am</t>
  </si>
  <si>
    <t>Tilawati 4 Hal 11-12
&gt; Alhamdulillah, untuk halaman 11 sudah lancar makhraj Dan tajwidnya sudah pas. Halaman 12 Abell baru coba dulu, Dan alhamdulillah ternyata sudah bisa. Tapi Masih perlu dideres lagi yaa
Asmaul husna 1-50
&gt; Alhdamdulillah, Abell sudah cukup lancar, terutama yang Dari 41-50, tidak perlu baca sudah hafal
Doa 2 Dan Doa minta kesabaran
- doa minta ilmu yang bermanfaat
- doa minta ilham yang baik
- doa msuk Dan keluar rumah
- doa pagi Dan sore
- doa bangun tidur
- doa untuk kedua orang tua
&gt; Amalsholih dibaca di daily activitiesnya yaa,
Semoga Allah paring manfaat Dan barokah. Aamiiin.</t>
  </si>
  <si>
    <t>October 1, 2025 7:57 am</t>
  </si>
  <si>
    <t>1. Baca tilawati 6 hal 2
&gt; Alhamdulillah Mikail bisa membaca dengan SANGAT BAIK dan lanjut ke hal 3
2. membaca surat surat pendek 2
3. PR
- Membaca Tilawati 6 hal 3
- Menghafalkan surat AlQodr ayat 1-5
- 
Semoga Alloh paring kemudahan, kelancaran, manfaat dan barokah.</t>
  </si>
  <si>
    <t>October 1, 2025 7:58 am</t>
  </si>
  <si>
    <t>📚Asmaul Husna 
jubilee membaca Asmaul Husna 31-40 dengan baik,jubilee sudah menderesnya dengan baik.
kemudian dilanjutkan hafalan Asmaul Husna yang baru yaitu 51-55 Alhamdulillah jubilee sudah dimanqulkan dan sudah membaca dengan benar selanjutnya jangan lupa dihafalkan dan di deres ya..... Semangat jubilee😉💪🏻</t>
  </si>
  <si>
    <t>October 1, 2025 10:02 am</t>
  </si>
  <si>
    <t>Bacaan
Surat Al baqoroh ayat 103-105
Doa berlindung dari penakut, pelit malas dan hina
Hadis Ahkam  18-20
Halaman 18-19 (atas) 
Isi hadis: Alloh  mengangkat derajatnya orang yang sholih  di surga karena istighfarnya anak untuk orang tuanya (anaknya memintakan ampun  untuk orang tuanya) ini merupakan manfaat dari memiliki anak yang sholih
Halaman 19 ( bawah) 
Isi:
Alloh membagi  akhlak sebagaimana Alloh membagi Rizki. Ada yang dapat banyak ada yg dapat sedikit. Dan Alloh membagi kenikmatan dunia ( wealth, health, status) untuk orang yg Dia cintai maupun orang yg tidak dia cintai. Orang iman maupun orang kafir semua dapat. Tapi  untuk kefahaman agama/ keimanan Alloh hanya memberikannya pada orang yg di cintai (orang iman) 
Halaman 20 (atas) 
Isi :
Makanan terbaik yang di makan  seseorang adalah dari hasil kerjanya sendiri, bukan dari pemberian orang lain ataupun dari meminta minta.
Halaman 20 (bawah) 
Isi:
Hasil kerja terbaik adalah hasil dari usahanya sendiri. Dan apapun yg di keluarkan seorang laki2 untuk dirinya sendiri, istrinya, anak2nya dan budaknya itu menjadi sodaqoh(mendapat pahala) 
Report
Alhamdulillah dari keseluruhan pengajian berjalan dengan baik, lancar, tanpa kendala. Bacaan Abi cukup lancar, dan untuk materi makna, Abi bisa memahami isi hadis dengan baik. Mudah2an Alloh paring manfaat dan barokah</t>
  </si>
  <si>
    <t>October 1, 2025 11:09 am</t>
  </si>
  <si>
    <t>Minta reschedule besok saat kerja
Tadi habis ngaji muda mudi mau istirahat</t>
  </si>
  <si>
    <t>October 1, 2025 7:04 pm</t>
  </si>
  <si>
    <t>BACAAN:
Tilawati 2 Halaman 41
HAFALAN:
Doa nabi musa
Doa minta ilham yang baik
Doa kebaikan Dunia Dan akhirot
Doa mau makan Dan setelah makan
Doa mau tidur Dan bangun tidur
Doa masuk Dan keluar kamar mandi
Note: mas khayri supaya menderes tilawati terlebih dahulu sebelum mengaji
Semoga Allah paringi mas khayri keamanan keselamatan Dan kebarokan..amiin..</t>
  </si>
  <si>
    <t>1. Bacaan 
&gt; surat al isra ayat 62-67
2. Murajaah kloter 1 
&gt; alhamdulilah she has a good memorize, all good 
3. Surat al fil ayat 4
&gt; yeyyy, grazia memorize until ayat 4, good job, dont forget to improve more ya
4. Doa naik kendaraan 
&gt; Blm memorize, masih membaca, dan alhamdulilah grazia mengetahui tentang meaning the doa. 
Report : alhamdulilah grazia bisa mengikuti pengajian dengan sangat baik, 
سموكا الله فاريغ امان، سلامة،  لانجار  دان، براكه 
آمِــــــــــــــــــيْن</t>
  </si>
  <si>
    <t>October 1, 2025 9:39 pm</t>
  </si>
  <si>
    <t>1. Doa hafalan 1
Mendapat ilmu yang bermanfaat (-)
Minta ilham yang baik (-)
Sebelum dan sesudah makan
Doa masuk dan keluar kamar mandi
Asmaul husna 1-20
Alhamdulillah untuk asmaul husna 1-5 sudah lancar sekali.. ayok cheryl kita tambah lagi hafalannya.
2. Tilawati 1 hal 35 
Alhamdulillah bisa mengikuti dengan baik dan lancar melafalkan membaca sa dan sya
3. Membaca al lahab dan al ikhlas
Alhamdulillah ayat 1 al lahab sudah sangat fasih.
Alhamdulillah hari ini cheryl bisa mengikuti pengajian dengan baik. Untuk selanjutnya lebih dipersiapkan lagi dirinya ya dalam berpakaian dan kesiapan memulai ngajinya. Semoga Allah memberikan ilmu manfaat dan barakah. Aamiin💗</t>
  </si>
  <si>
    <t>October 2, 2025 7:07 am</t>
  </si>
  <si>
    <t>Ada test di sekolah</t>
  </si>
  <si>
    <t>Izin ada test di sekolah</t>
  </si>
  <si>
    <t>October 2, 2025 8:12 am</t>
  </si>
  <si>
    <t>Bacaan:
Surat Annisa 98-101
Alhamdulillah bacaan cukup lancar, amal sholih di tingkatkan nderesnya biar tambah lancar lagi. 
Makna kitabusshola halaman 119-120(about sholat Hifdzi) 
Alhamdulillah Irsan bisa memahami isi hadisnya dg baik
Report:
Alhamdulillah Pengajian sudah berjalan lancar, Irsan bisa mengikuti dengan baik. InsyaAllah setiap hari kamis Irsan ngajinya  cukup 30 menit saja karna setiap kamis Irsan ada sepak bola di sekolah. Biar cukup istirahatnya tapi tidak meninggalkan ngaji juga. Jaza kallohu hoiro Irsan sudah menyempatkan waktu untuk ngaji hari ini😍  mudah2 an Alloh paring  Irsan tumbuh menjadi anak yang sholih, sukses dunia akhirat Aamiiin🤲</t>
  </si>
  <si>
    <t>October 2, 2025 8:29 am</t>
  </si>
  <si>
    <t>1. Membaca QS. Ali Imron 95-102
2. Hafalan baru : Al Fajr 1-15
&gt; Alhamdulillah Nadeen mengikuti pengajian dengan sangat baik
&gt; Mohon maaf ngaji nya faster karena ibu azki lagi kurang sehat</t>
  </si>
  <si>
    <t>October 2, 2025 8:31 am</t>
  </si>
  <si>
    <t>1. Membaca QS. Ali Imron 103-107
&gt; Alhamdulillah bacaannya bagus sekali hari ini, panjang pendek dengung dan makhrojnya sudah bagus
2. Murojaah 
- Al Maun *100*
- Al Quraisy *95*
- Al Fiil *100*
- Al Humazah *100*
- Al Asr *100*
- At Takatsur *100*
- Al Qoriah *100*
- Al Adiyat *100*
3. Hafalan Baru : Al Fajr 16-18
4. Melanjutkan materi 5 bab: membela sambung jamaah toat
&gt; Alhamdulillah Nadeen membaca materi dan berusaha menjawab pertanyaan 
Moga2 Allah paring ilmunya manfaat dan barokah amin</t>
  </si>
  <si>
    <t>October 2, 2025 9:38 am</t>
  </si>
  <si>
    <t>1. Bacaan : Tilawati 1 hal 36
Alhamdulillah bisa membaca sho dan dho
2. Murajaah 2
Doa sebelum tidur dan bangun tidur
Doa untuk kedua orang tua
Doa kebaikan dunia akhirat
Doa pagi dan sore
3. Menderes Al lahab
Cheryl pusing hari ini jd ndak mau tebak-tebakan dan menulis. Tp cheryl janji buat besok bisa nulis dan tebak tebakan tilawati.</t>
  </si>
  <si>
    <t>📚Rukun Iman
today jubilee belajar mengenai rukun iman seperti pengertiannya jumlahnya dan pengertian dari setiap rukun iman itu sendiri.jubilee sudah membaca bersama dan meng-explain bersama Alhamdulillah jubilee juga sudah tahu beberapa dan bisa meng-explain sedikit² dari beberapa nomor rukun iman,
semangat jubilee 😉 🫶🏻</t>
  </si>
  <si>
    <t>October 2, 2025 5:31 pm</t>
  </si>
  <si>
    <t>BACAAN:
Tilawati 2 Halaman 39
HAFALAN: 
Doa minta ilham yang baik 
Doa kedua orang tua 
Doa mau makan Dan setelah makan
Doa mau tidur Dan bangun tidur 
Doa masuk Dan keluar kamar mandi
Doa kebaikan Dunia Dan akhirot 
Nb:khadijah lebih semangat lagi ngajinya yaa Dan jangan lupa untuk menderes tilawatinya😊
Semoga Allah paringi khadijah keamanan keselamatan Dan kebarokahan..amiin..</t>
  </si>
  <si>
    <t>October 2, 2025 7:10 pm</t>
  </si>
  <si>
    <t>BACAAN:
surah al-jinn ayt 14-28
Makna K.Ahkam Halaman 16-17
Beliau memilih jalan yang mudah selama tidak bertentangan dengan syariat, agar umat tidak kesulitan dalam menjalani agama, namun tetap tegas bila hukum Allah dilanggar. Hadis tentang orang yang wafat di hari atau malam Jumat menunjukkan adanya keutamaan waktu yang Allah muliakan, sehingga kematian pada waktu itu menjadi tanda kebaikan dan perlindungan dari siksa kubur. Sedangkan larangan shalat ketika menahan buang hajat mengajarkan bahwa ibadah harus dilakukan dengan tenang, tidak terburu-buru, dan penuh kekhusyukan, karena kualitas shalat lebih utama daripada sekadar menunaikannya dalam keadaan tidak layak.
Nb: tami supaya berlatih untuk berhenti disalah satu lafadz ketika membaca al-qur'an Dan pelan pelan ketika membaca
Semoga Allah paringi keamanan keselamatan Dan kebarokahan untuk tami..amiin..</t>
  </si>
  <si>
    <t>October 2, 2025 10:16 pm</t>
  </si>
  <si>
    <t>📚 Tilawaty 6
Tilawaty jilid 6 itu banyak membahas bacaan Ghorib musykilat (bacaan yang asing atau tidak lazim) hari ini Kirana belajar Bacaan Gharib musykilat di halaman 27 yang ada pada surat Al-Baqarah ayat 245, yang memiliki penandaan berupa huruf Sin kecil (س) di atas huruf Shad (ص), sehingga lafal tersebut dibaca sebagai "Yabsutu" (يَبْسُطُ).
📚 hafalan &amp; review 
Asmaul Husna 1-80
surat al-qodar 1-3 , insyaallah dipertemuan selanjutnya Kirana melanjutkan menulis ayat 4-5.
doa agar dimudahkan dalam segala urusan.
📚PR 13
hari ini Kirana Rewrite PR number 1 lalu dilanjutkan dengan menulis PR number 2 kemudian di baca.
📌 Note
Semangat terus ya Kirana😉🫶🏻
Semoga Allah memberikan keamanan keselamatan dan kelancaran untuk Kirana..... aamiin 🤲🏻</t>
  </si>
  <si>
    <t>October 3, 2025 6:05 am</t>
  </si>
  <si>
    <t>1. Bacaan : An nisa 80-86
2. Review, Q&amp;A tentang 5 Bab
3. PR asmaul husna 66-70.
Alhamdulillah semua berjalan lancar dengan dimulai membaca doa pembukaan, bacaan quran juga bagus, review penjelasan 5 bab dan Q&amp;A  Alhamdulillah hafiz bisa lebih memahaminya.
Karena waktu tidak cukup dan hafiz mau solat, untuk PRnya hafalan asmaul husna 66-70 dilanjut besok 
Semoga Allah memberikan ilmu manfaat, lancar dan barokah</t>
  </si>
  <si>
    <t>October 3, 2025 6:23 am</t>
  </si>
  <si>
    <t>October 3, 2025 6:30 am</t>
  </si>
  <si>
    <t>1. Membaca teks doa-doa sebelum belajar dan Asmaul Husna 
&gt; Alhamdulillah very good
2. Review tatakrama takzim dan toat pada orang tua 
&gt; Alhamdulillah chester mau membaca materi
&gt; Alhamdulillah chester menjawab semua pertanyaan refleksi nya
&gt; Alhamdulillah chester menyebutkan ulang 5 rules yang di dapat hari ini tanpa melihat teks
3. Membaca ulang Al Asr ayat 1-2
&gt; Alhamdulillah Chester membaca berulang kali ayat 1 &amp; 2
&gt; Untuk dengungnya masih perlu di tingkatkan 
&gt; Masyaallah Chester nunjukin sendiri kalau dia sudah hafal ayat 1 dan 2 , padahal tidak di minta🥰
Moga2 Allah paring semangat terus ngaji nya dan di berkahi hikmah yang banyak amin</t>
  </si>
  <si>
    <t>October 3, 2025 7:28 am</t>
  </si>
  <si>
    <t>Bacaan Al qasas 6-21
Karena dylan going to kerja, so today do bacaan only. But alhamdulillah dylan masih bisa fokus. Hanya saja bacaannya sedikit terburu-buru. 
Untuk home work di rumah, amal solih lebih menyempatkan baca Al quran di rumah ya, minimal 1 page.
Semoga Allah memberikan ilmu manfaat, lancar, dan barakah. Aamiin💗</t>
  </si>
  <si>
    <t>October 3, 2025 8:06 am</t>
  </si>
  <si>
    <t>Bacaan 
Surat Annisa 102
Doa berlindaung dari sifat penakut, pelit malas dan hina
Makna kitabusshola hal. 120-121 (  masih melanjutkan materi kemaren ttg sholat hifdzi) 
Report
Alhamdulillah pengajian berjalan lancar tanpa kendala, bacaan Irsan juga cukup lancar dan untuk materi makna ,Irsannya juga bisa bikin summary dg baik. Untuk materi Ppt insyaallah di sampaikan minggu depan. Semoga Alloh paring manfaat dan barokah. Aamiiin🤲</t>
  </si>
  <si>
    <t>October 3, 2025 8:49 am</t>
  </si>
  <si>
    <t>BACAAN:
Tilawati 2 halaman 42
HAFALAN:
Asmaul husna 1-20
Doa minta ilham yang baik
Doa kebaikan Dunia Dan akhirot
Doa untuk kedua orangtua
Doa mau Dan bangun tidur
Doa sebelum Dan sesudah makan
Doa masuk Dan keluar kamar mandi
Nb:mas khayri supaya menderes tilawatinya sebelum mengaji yaa..
Semoga Allah paringi keamanan, keselamatan Dan kesehatan yang barokah..aminn</t>
  </si>
  <si>
    <t>October 3, 2025 9:16 am</t>
  </si>
  <si>
    <t>Cheryl seperti ketiduran. Karena hari ini gak ngai, amal Solih besok semangat ngaji nya yaa.
Semoga Allah memberikan kebarakahan. Aamiin🩷</t>
  </si>
  <si>
    <t>October 3, 2025 1:54 pm</t>
  </si>
  <si>
    <t>BACAAN:
Tilawati 2 Halaman 42
HAFALAN:
Doa minta ilham yang baik
Doa kebaikan Dunia Dan akhirot
Doa untuk kedua orang tua
Doa mau Dan bangun tidur
Doa sebelum Dan sesudah makan
Doa masuk Dan keluar kamar mandi
Nb: mas khayri supaya menderes tilawatinya sebelum mengaji yaa
Semoga Allah paringi mas khayri keamanan, keselamatan Dan kesehatan yang barokah..amiin..</t>
  </si>
  <si>
    <t>October 3, 2025 2:10 pm</t>
  </si>
  <si>
    <t>1. Bacaan Q.S ali imron 108-111
2. Muroja'ah doa²
3. Muroja'ah surat²
4. Report hafalan surat al fajr 1-18
5. Menulis pegon</t>
  </si>
  <si>
    <t>1. Bacaan surah al mulk ayat 5-12
2. Review all surat and all doa
3. Review tajwid
4. Surat al qori'ah</t>
  </si>
  <si>
    <t>October 3, 2025 2:00 pm</t>
  </si>
  <si>
    <t>📚Hafalan
review surat Al Fatihah dan surat An nas
Alhamdulillah jubilee sudah cukup lancar tapi tetap di deres ya jangan lupa☺️👍🏻.
Hafalan baru surat Al Fil ayat 1, karna sebelumnya sudah deres jubilee membaca dan mengulang surat al fill cukup baik tapi supaya di deres lagi terutama pada kalimat yang jubilee masih sering keliru membacanya yaitu "robbuka ba ashaabil fiil" yang seharusnya "robbuka bi ashaabil fiil".
Semangat terus Jubilee😉🫶🏻
semoga Allah memberikan keamanan keselamatan dan kelancaran untuk jubilee....aamiin🤲🏻</t>
  </si>
  <si>
    <t>October 3, 2025 2:35 pm</t>
  </si>
  <si>
    <t>📚 BACAAN 
surat Al maidah 44-45
📚 Hafalan
Do’a ketika akan tidur
Do'a setelah bangun tidur
Doa ketika akan makan dan selesai makan
Do’a kebaikan dunia dan akhirot
Do’a untuk kedua orangtua
Do’a masuk dan keluar WC
Asmaul Husna 1-20.
Materi Murojaah Surat
Usia 6 Tahun :
Surat al-Fatihah
Surat an-Nas
Surat Al Falaq
Surat Al Ikhlas
Surat Al lahab
Surat An nasr
Surat Al Kafirun 
📚Tambahan  
# Hafalan baru : Rambo menghafal surat Al Bayyinah ayat 1.
#Terampil menulis arab : Menulis ayat 1 surat Al-Bayyinah.
Semoga Allah memberikan keamanan keselamatan dan kelancaran untuk mas Rambo.....aamiin🤲🏻</t>
  </si>
  <si>
    <t>October 3, 2025 7:38 pm</t>
  </si>
  <si>
    <t>*Tilawaty 6 page 28
*Asmaul Husna 1-80
*review surat Al Qodr ayat 1-3
*menulis surat Al Qodr ayat 4-5
*Doa penutup by Kirana
Semangat Kirana, semoga Allah memberikan keamanan keselamatan dan kelancaran untuk Kirana..... aamiin 🤲🏻</t>
  </si>
  <si>
    <t>October 4, 2025 6:28 am</t>
  </si>
  <si>
    <t>1. Bacaan : Annisa 87-91
2. Murajaah
Al muthoffifin 1-23
Al muddatsir 32-42
3. Menghafal asmaul husna 66-70
Hafiz membacakannya dari 56-70
Alhamdulillah hafiz bisa mengikuti semua materi dengan baik. Sebelum mengaji kita membaca doa harian. Semoga Allah memberikan bisa menjadi tahfidz yg paham quran hadis jamaah. Bisa menjadi kebanggaan kedua orang tua dan sukses dunia akhirat. Aamiin💗</t>
  </si>
  <si>
    <t>October 4, 2025 6:33 pm</t>
  </si>
  <si>
    <t>1. Bacaan surat al qoriah,menghafal + review tajwid
2. Murojaah doa2 and surat2
3. Asmaul husna
4. 5 bab</t>
  </si>
  <si>
    <t>1. Bacaan Q.S al baqarah 94-98
2. Murojaah surat2 and doa2
3. Review tajwid
4. Makna K.sholah hal 11
- hukum berwudhu jika menyentuh dzakar
- praktek wudhu</t>
  </si>
  <si>
    <t>1. Bacaan Q.S al baqarah 258-259
2. Murojaah surat2 and doa2
3. Mereview dan mencatat hukum bacaan nun sukun
4. Makna k.adab by vn</t>
  </si>
  <si>
    <t>October 5, 2025 7:21 am</t>
  </si>
  <si>
    <t>October 5, 2025 7:22 am</t>
  </si>
  <si>
    <t>Makna K.Jannah wannar Halaman 80-84
Hadist hadist ini menggambarkan orang-orang kafir di hari kiamat yang menyesal karena dulu mendustakan Allah dan mempermainkan agama. Mereka disiksa di neraka, saling menyalahkan, dan memohon air kepada ahli surga tapi ditolak. Saat itu mereka mengakui dosa dan meminta kembali ke dunia untuk beramal saleh, namun semuanya sudah terlambat. Neraka menyala marah kepada mereka, dan rahmat Allah jauh dari orang yang menolak kebenaran di dunia.</t>
  </si>
  <si>
    <t>October 5, 2025 9:17 am</t>
  </si>
  <si>
    <t>1. Bacaan Q.S al baqarah 98-101
2. Murojaah doa2 and asmaul husna
3. Rukun iman 
-Baru 3 (believing in Allah,in rasulullah, and in kitab Allah)</t>
  </si>
  <si>
    <t>October 5, 2025 11:31 am</t>
  </si>
  <si>
    <t>Bacaan Q.S Fushshilat ayt 21-38
HAFALAN:
Surat Al-Maun
Surat Al-Quroisy
Surat Al-Fiil
Surat Al-Humazah
Surat Al-Ashr
Surat At- Takatsur
Surat Al-Qoriah
Surat Al-'Adiyat
Asmaul husna 1-90
KEILMUAN:
Tidak memakai celana dibawah mata kaki Dan menutup aurot Dari area pusar-lutut
Makna K.Adab Halaman 68-69
Hadist ini mengajarkan adab sesama Muslim dan adab kepada Allah. Hadis pertama menjelaskan bahwa Allah menyukai orang yang bersin karena itu tanda syukur, sedangkan menguap tidak disukai karena berasal dari rasa malas yang datang dari setan. Maka, saat menguap, kita dianjurkan menutup mulut agar setan tidak tertawa. Hadis kedua menjelaskan lima kewajiban antar-Muslim: menjawab salam, mendoakan orang yang bersin, menghadiri undangan, menjenguk orang sakit, dan mengantarkan jenazah. Keduanya menekankan pentingnya menjaga hubungan dengan Allah dan sesama manusia melalui adab, rasa syukur, dan kepedulian.</t>
  </si>
  <si>
    <t>October 5, 2025 5:50 pm</t>
  </si>
  <si>
    <t>Makna k.Sifati jannah wannar hal 2 atas
- yang awalnya Dawud tidak tau apa itu surga dan neraka setelah mengkaji hadis ini Dawud bisa memahaminya dengan baik, allhamdulilah.</t>
  </si>
  <si>
    <t>October 6, 2025 4:41 am</t>
  </si>
  <si>
    <t>1. Bacaan : An Nisa 92-94
2. Murajaah : 
An ikhlas
An nashr
Al maun
Ad duha
As syarh
Al muddatsir
3. Rukun iman 
Hari ini baru kami jelaskan sampai point ke 2
Iman kepada Allah
Iman kepada malaikat
Insyaallah akan dilanjutkan di sesi berikutnya.
Semoga Allah memberikan ilmu manfaat dan barakah. Aamiin🩷</t>
  </si>
  <si>
    <t>October 6, 2025 6:10 am</t>
  </si>
  <si>
    <t>1. Bacaan : An Nisa 95-101
2. Murajaah : Al muddatsir 1-42
3. Mengenal bacaan tafkhim dan tarqiq
Maaf mungkin suaranya putus-putus ya. Tapi Alhamdulillah hafiz bisa mengikuti pengajian dengan baik. Insyaallah catatan tentang tafkhim dan tarqiq akan mba segera kirimkan, amal Solih untuk ditulis dibuku catatan ya. 
Semoga Allah memberikan ilmu manfaat dan barakah. Aamiin🩷</t>
  </si>
  <si>
    <t>October 6, 2025 9:27 am</t>
  </si>
  <si>
    <t>Makna dan keterangan hadits Jannah Wannar hal. 51-52 (bahasa Indonesia) by VN
&gt; Alhamdulillahi sudah dikerjakan
Moga2 Allah paring ilmunya manfaat dan barokah, bisa ngaji live lagi amin</t>
  </si>
  <si>
    <t>October 6, 2025 9:45 am</t>
  </si>
  <si>
    <t>Bacaan : Al Qasas 22-35
Alhamdulillah Dylan bisa cepat respon. Dylan hari ini hanya bacaan karena ada hal penting yang harus dikerjakan. dan bacaannya Alhamdulillah dibaca dengan cukup baik. 
Hari ini saya memberikan pr untuk Dylan membaca text dari saya tentang rukun iman. Amal Solih setelah membaca teks nya, Dylan membuatkan resume dengan melalui vn ya. Insyallah next ngaji kita bahas lagi. Amal Solih bunda untuk mengingatkan Dylan supaya mengerjakan tugasnya ya. 
Semoga Allah memberikan ilmu manfaat dan barakah. aamiin 🩷</t>
  </si>
  <si>
    <t>October 6, 2025 10:29 am</t>
  </si>
  <si>
    <t>📚 Bacaan
surat al baqoroh ayat 257-258
📚 Hafalan
nderes
asmaul husna 1-99
surat al film
surat al humazah 
surat al kafirun 
surat al maun 
murojaah hafalan baru surat al bayyinah ayat 1-2.
doa masuk rumah
doa keluar rumah
doa mencari ilmu 
doa kedua orang tua
doa pagi &amp; sore
📚Makna
surat al haqqoh ayat 25-30
📌Note
untuk Bacaan sudah cukup baik tapi mungkin harus lebih di perhatikan lagi terutama pada hukum mad nya.
untuk hafalan surat dan doa² sudah baik.
perbanyak menederes ya supaya semakin lancar lagi dan jangan lupa hafalan surat barunya juga di deres
semoga allah memberikan keamanan keselamatan dan kebarokahan......aamiin🤲🏻</t>
  </si>
  <si>
    <t>October 5, 2025 9:54 pm</t>
  </si>
  <si>
    <t>1. Bacaan alquran 
&gt; Surat al isra' ayat 74-96
2. Review hafalan (kloter 3)
&gt; Surat al kautsar (all good)
&gt; Surat al maun (lupa diayat pertama)
&gt; Surat al quraisy (salah diayat 1, part mattobii diawal ayat,) perlu diperbaiki supaya tidak terbiasa 
&gt; Doa mohon kesabaran (all good)
&gt; Doa mohon kesehatan (all good)
&gt; Doa ketika bersin (all good)
&gt; doa ketika ada angin kencang (all good)
3. Surat al fil 
&gt; Alhamdulilah sudah hafal dan tinggal disempurnakan lagi 
4. Doa naik kendaraan 
&gt; Masih membaca, masih proses menghafalkan, fighting. 
5. Bacaan sholat
&gt; Kita melakukan praktik sholat subuh dengan praktik wudhu, over all is good, insyaalloh next time, kita murajaah bacaan sholat dan sesekali praktik kembali. 
Report : alhamdulilah grazia bisa mengikuti pengajian dengan sangat baik, atas kesemangatannya, dan keaktifannya dan juga peran orang tua yang membantu untuk mengarahkan, semuanya disyukuri, alhamdulilahi jazakumullahu khoiro. Semoga alloh paring grazia menjadi anak yang sholihah, cerdas, berkarakter, faham, bisa menjadi mubalighot yang faham barokahh, aamiin..</t>
  </si>
  <si>
    <t>October 6, 2025 8:34 pm</t>
  </si>
  <si>
    <t>1. Bacaan : Tilawati 5 hal 37
untuk bacaan tilawati gabriel harus sering di deres karena panjang dan pendeknya masih banyak yang belum sesuai,
Semoga Allah memberikan ilmu manfaat, lancar dan barokah</t>
  </si>
  <si>
    <t>October 6, 2025 10:11 pm</t>
  </si>
  <si>
    <t>* Tilawaty 6.
* Asmaul Husna .
* penyampaian + di tulis PPT Rukun Iman (pillars of faith).
Notes
Alhamdulillah kirana sudah mengerti dan bisa meng-explain materi yang di sampaikan hari ini, nice👍🏻
hafalan dan bacaannya jangan lupa di deres lagi ya.......
semoga allah memberikan keamanan keselamatan dan kebarokahan......aamiin🤲🏻</t>
  </si>
  <si>
    <t>October 7, 2025 4:34 am</t>
  </si>
  <si>
    <t>Tilawati 5 halaman 35 baris 6-8
&gt; alhamdulilah, bacaannya Gabriel sudah lancar, tapi masih perlu ditingkatkan lagi, terutama di tajwidnya. Panjang pendek dan dengungnya harus lebih teliti lagi
Hafalan surat 2
- al kautsar
- at takatsur
- al quraisy
- al fiil
- al maun
- al qoriah
- al humazah
&gt; hari ini ngajinya gabung dengan mikail, jadi untuk hafalannya seperti tebak ayat, dan sambung ayat. Alhamdulillah, Gabriel dan Mikail saling melengkapi, kalau ada yang lupa diingatkan. Tapi disini yang banyak lupa itu Gabriel, terutama di surat Al Qoriah. Untuk hafalan suratnya Gabriel di al bayyinah masih sampai ayat 5. Amalsholih untuk terus menghafal yaa</t>
  </si>
  <si>
    <t>October 7, 2025 7:08 am</t>
  </si>
  <si>
    <t>1. Baca tilawati 6 hal 4
&gt; Alhamdulillah Mikail bisa membaca dengan SANGAT BAIK dan lanjut ke hal 5
2. membaca doa doa harian
3. PR
- Membaca Tilawati 6 hal 5
- Menghafalkan surat AlQodr ayat 1-5
- 
Semoga Alloh paring kemudahan, kelancaran, manfaat dan barokah.</t>
  </si>
  <si>
    <t>October 7, 2025 6:58 am</t>
  </si>
  <si>
    <t>A. Bacaan Tilawati 2 Halaman 39
Besok bisa lanjut ke next page
B. Murajaah
Doa minta ilham yang baik
Doa mencari ilmu yang bermanfaat
Doa untuk orang tua
Doa kebaikan dunia dan akhirot
Doa sebelum dan sesudah makan
Doa sebelum dan sesudah tidur
Doa masuk dan keluar WC
Doa pagi dan sore
Doa berpakaian
Doa ketetapan iman
Doa masuk dan keluar rumah
Asmaul Husna 1-20
C. Menulis Tilawati 2 halaman 38 (randomly)</t>
  </si>
  <si>
    <t>October 7, 2025 8:58 am</t>
  </si>
  <si>
    <t>Ngobrol2😅 
- buazki kenalin suami dan Yumna
- Q cerita 1 hal yg di sukai saat ngaji dengan mbak erma : saat cerita apa yang membuat dia bersyukur hari ini
- Q hari ini bersyukur bisa nonton concert lil tecca sama temannya 
- mengingatkan tentang perlu nya kita mengaji
*Sudah janjian sama Q klo Friday di sana Q ngaji lagi untuk ganti hari Minggu lalu yg tidak ngaji, moga2 Allah paring Q bisa ngaji Jumat sore = Sabtu pagi WIB amin*</t>
  </si>
  <si>
    <t>October 7, 2025 8:33 pm</t>
  </si>
  <si>
    <t>- Penderesan hafalan doa2 usia 7 thn
1. asmaul husna 1-40
2. Doa &amp;dzikir sesudah solat
3. Doa ketetapan iman
4. Doa minta ilmu yang bermanfaat 
5. Doa minta ilham yang baik
6. Doa keluar rumah
7. Dia pagi &amp; sore
8. Doa masuk masjid
9. Doa keluar masjid
10. Doa berpakaian 
11. Doa berbuka puasa
Alhamdulillah penderesan berjalan lancar, yang perlu di deres kembali asmaul husna, doa minta ilham yang baik, doa ketetapan iman
Semoga Allah paring manfaat lancar dan barokah</t>
  </si>
  <si>
    <t>October 7, 2025 10:26 pm</t>
  </si>
  <si>
    <t>BACAAN:
tilawati 2 Halaman 43
HAFALAN:
Do’a ketika akan tidur
Do'a setelah bangun tidur
Doa ketika akan makan dan selesai makan
Do’a kebaikan dunia dan akhirot
Do’a untuk kedua orangtua
Do’a masuk dan keluar WC
Do'a mau Dan selesai wudhu
asmaul husna 1-25
KEILMUAN:
Praktek wudhu Dari membaca doa-membasuh kedua tangan
Nb: mas khayri supaya selalu menderes tilawatinya Dan fokus pada fathah,kasroh Dan dhomah
Semoga Allah paringi keamanan keselamatan Dan kebarokahan untuk mas khayri..amiin..</t>
  </si>
  <si>
    <t>October 8, 2025 12:21 am</t>
  </si>
  <si>
    <t>1. Bacaan v Al isro : 95-111
2. Al fil ayat 4
3. Kloter 4 
Masih harus menghafal ulang
4. Rukun iman (iman ke 2 : pada malaikat)
Alhamdulillah hari ini grazia mengaji dengan sangat baik. Dan untuk materinya grazia mengenal nama-nama malaikat dan tugas nya masing-masing.
Semoga bisa dihafalkan ya untuk nama malaikatnya. Lancar barakahh💗</t>
  </si>
  <si>
    <t>October 8, 2025 6:01 am</t>
  </si>
  <si>
    <t>Tilawati 5 halaman 34
- baris 1-3
&gt; today bacaannya Gabriel sudah lumayan bagus, perlu ditingkatkan lagi ya, terutama panjang pendeknya. 
Hafalan surat 
- al maun
- at takatsur
- al qodr
- al fiil
- al kafirun 
- al falaq
- an nas
&gt; alhamdulilah, sudah banyak yang lancar. Untuk alqodr amalsholih ditingkatkan lagi hafalannya
Semoga Allah paring ilmu yang bermanfaat dan barokah. Aamiiin</t>
  </si>
  <si>
    <t>October 8, 2025 7:09 am</t>
  </si>
  <si>
    <t>1. Baca tilawati 6 hal 5
&gt; Alhamdulillah Mikail bisa membaca dengan SANGAT BAIK dan lanjut ke hal 6
2. Menulis doa ketika ada angin kencang
3. PR
- Membaca Tilawati 6 hal 6
- Menghafalkan Doa ketika ada angin kencang
-  
Semoga Alloh paring kemudahan, kelancaran, manfaat dan barokah.</t>
  </si>
  <si>
    <t>October 8, 2025 9:13 am</t>
  </si>
  <si>
    <t>• Tilawaty 4 Hal 12
&gt; Alhamdulillah sudah lancar, tapi supaya lebih tartil lagi yaa (perlahan-lahan) didalam membacanya, next pertemuan dihalaman 13
• Menghafalan Doa 1
&gt; Sudah hafal tapi depannya masih lupa
• Menjaga Doa 2 
&gt; Alhamdulillah lancar tetapi Amal sholeh sering dibaca dirumah yaa Ceee supaya hafalannya tidak hilang.
• Doa minta kesabaran
&gt; Sudah hafal tapi belum lancar
• Materi Alim Faqih Rukun Iman
&gt; Alhdulillah sudah tersampaikan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</si>
  <si>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October 8, 2025 5:25 pm</t>
  </si>
  <si>
    <t>BACAAN:
Tilawati 2 Hal 43
HAFALAN:
Al-fatihah
An-nas
Al-falaq 
Doa sebelum Dan sesudah wudhu
Nb:mas khayri supaya bisa lebih fokus untuk mengaji Dan menderes tilawatinya yaa
Semoga Allah paringi keamanan keselamatan Dan kebarokahan..amiin..</t>
  </si>
  <si>
    <t>October 8, 2025 8:02 pm</t>
  </si>
  <si>
    <t>1. Baca tilawati 1 hal 36 ⁰
Belajar membaca sho dan dho. Insyaallah kita teruska  baris 4-6 ya.
2. Menulis huruf hijaiyah sho, dho, dal, dzal
Hari ini cheryl setelah mengaji dia mengajak untuk menggambar. Alhamdulillah dilakukan dengan baik setelah mau menulis huruf hijaiyah. Cuman hari ini cheryl belum baca doa, insyaallah besok kita baca lebih banyak lagi ya.
Semoga Allah memberikannilmu manfaat dan barakah. Aamiin💗</t>
  </si>
  <si>
    <t>October 8, 2025 8:39 pm</t>
  </si>
  <si>
    <t>* Asmaul Husna 
deres number 11-20.
Alhamdulillah sudah cukup baik dalam membacanya.
deres hafalan baru number 51-55
jubilee sudah baik dalam membacanya tapi untuk number 54 (yaa qowiyyu) agak kesulitan dalam pelafalannya jadi jangan lupa untuk dideres lagi ya.....
semoga Allah memberikan keamanan keselamatan dan kebarokahan.... aamiinn🤲🏻</t>
  </si>
  <si>
    <t>October 8, 2025 8:43 pm</t>
  </si>
  <si>
    <t>* Bacaan 
surat Al maidah ayat 48 - 50. hari ini Rambo membaca dan belajar pernafasan bacaan sendiri, Alhamdulillah Rambo sudah bisa menyesuaikan sedikit demi sedikit dalam pernafasan mungkin masih ada sebagian yang kurang tepat insyaallah kedepannya akan belajar pernafasan sendiri lagi sampai bisa menguasai.
* Hafalan 
Asmaul Husna 1-50
doa masuk rumah
doa keluar rumah
doa masuk masjid 
doa keluar masjid 
doa minta ilmu 1
doa minta ilmu 2
doa ketetapan iman
doa berbuka puasa 
doa memakai pakaian 
surat Al Kautsar 
surat Al Quraisy 
surat Al Humazah 
surat Al Maun 
surat Al Ashar
surat Al Fiil
untuk hafalan Rambo sudah cukup baik tapi ada beberapa yang perlu di lancarkan lagi insyaallah pertemuan selanjutnya akan di tes dan dilancarkan bersama.
Hafalan baru surat Al Bayyinah ayat 1-2 menulis dan membaca bersama sambil di hafalkan.
semoga Allah memberikan keamanan keselamatan dan kebarokahan untuk mas Rambo.....aamiin 🤲🏻</t>
  </si>
  <si>
    <t>October 8, 2025 8:03 pm</t>
  </si>
  <si>
    <t>BACAAN:
Al-Muzammil ayt 1-19
Makna K.Ahkam Halaman 17-19
Saat berkurban, kita dianjurkan memakan sebagian daging sebagai tanda syukur atas nikmat yang diberikan. Hati yang keras bisa dilembutkan dengan menyayangi anak yatim dan memberi makan orang miskin. Kisah ibu di masa Nabi Nuh menunjukkan kasih sayang manusia yang besar, namun kasih Allah jauh lebih sempurna dan adil. Doa anak saleh juga bisa mengangkat derajat orang tuanya di surga sebagai bukti pahala amal yang terus mengalir. Semua ini mengingatkan kita untuk selalu bersyukur, peduli, dan berbuat baik karena setiap kebaikan tidak pernah sia-sia di sisi Allah, dan kasih sayang-Nya mencakup seluruh makhluk-Nya.
Nb:bacaan tami sudah mulai bagus Dan lancar,supaya ditingkatkan lagi
Semoga Allah paringi keamanan keselamatan Dan kebarokahan untuk tami..amiin..</t>
  </si>
  <si>
    <t>October 9, 2025 5:48 am</t>
  </si>
  <si>
    <t>October 8, 2025 6:53 pm</t>
  </si>
  <si>
    <t>Tilawati 38-39
&gt; alhamdulillah di halaman 38 Afiqa sudah sangat lancar. Kalau ada yang salah sedikit, afiqa bisa koreksi sendiri. Untuk halaman 39, amalsholih dideres lagi,yaa, sama mommy. Nanti, next meeting insyaallah kita lanjut ke page 40
surat 1
- al kafirun
- al kautsar
- al maun
- al quraisy (kurang lancar)
- an nashr
- al lahab
- al ikhlas
- al falaq
- an nas
&gt;  afiqa sudah lancar semua. al quraisy, masih harus di deres lagi. Afiqa juga sangat percaya diri dengan hafalannya. Catatan untuk afiqa supaya menghafal sesuai dengan tajwidnya. Tidak perlu cepat-cepat, asalkan benar
asmaul husna 1-50
&gt; wahh, masyaallah, sudah sangat lancar.Amalsholih ditingkatkan lagi, yaa
Rukun iman
&gt; di pertemuan awal, sudah pernah dibahas sekilas, jadi afiqa sudah punya catatannya. hari ini membahas lebih dalam, dan dari enam poin baru dibahas 3 saja, insyaallah afiqa sudah paham.
semoga ilmu hari ini bisa bermanfaat dan barokah. aamiiin.</t>
  </si>
  <si>
    <t>October 9, 2025 8:03 am</t>
  </si>
  <si>
    <t>Bacaan
Al-Baqarah 110-112
Dari keseluruhan bacaan Alhamdulillah sudah lancar, hanya saja mungkin kurang teliti tadi, jadi ada beberapa harokat yang tertukar
Asmaulhusna 1-99
Doa berlindung dari sifat pelit, penakut, malas dan hina
Makna hadis Ahkam halaman 20-23
Hal. 20-21 atas:
Sabda Nabi: memperbaikilah dalam mencari rezeki dunia (carilah dengan cara yg halal) sesungguhnya setiap orang sudah di mudahkan  dg qodar rezekinya
Hal. 21 tengah:
Lebih besarnya cita2 manusia yaitu orang iman yg  
bercita2 sukses dunia akhirat
Hal. 22:
Nabi datang pada suatu majlis dalam keadaan rambutnya basah dan terlihat bahagia,Nabi mendengarkan orang2 yang ngobrol di majlis itu sampai mereka membahas tentang kekayaan.kemudian nabi bersabda: kaya itu tidak mebahayakan pada orang yg takwa. Tapi ,sehat bagi orang yang takwa itu lebih baik daripada kaya. Dan  hati yang bahagia itu juga salah satu dari nikmat Alloh
Hal. 22 bawah:
Aisyah berkata:
Ketika Abu bakr di jadikan kholifah beliau berkata:"Sesungguhnya koumku sudah tau kalau sebelum saya menjadi kholifah , aku punya pekerjaan yang hasilnya bisa untuk mencukupi keluargaku. Tapi setelah aku menjadi kholifah aku di sibukkan dengan urusannya orang muslim sehingga tidak bisa bekerja maka keluargaku makan dari harta sabilillah (itu halal) 
Hal 23
Seseorang levih baik makan dari hasil kerjanya sendiri, sesungguhnya nabi Dawud juga makan dari hasil kerjanya sendiri( ketika muda, menjadi penggembala dan ketika umurnya sudah lebih tua beliau  membuat menganyam  baju perang dari besi dengan tangannya) 
Report
Alhamdulillah Pengajian berjalan lancar tanpa kendala. ABI juga bisa menerima kemangkulan dg sangat baik</t>
  </si>
  <si>
    <t>October 9, 2025 9:26 am</t>
  </si>
  <si>
    <t>Ketiduran, reschedule</t>
  </si>
  <si>
    <t>October 9, 2025 9:43 am</t>
  </si>
  <si>
    <t>No bacaan
Makna surat Al an 'am ayat111-112
Ayat 111:
Tentang orang kafir yg tidak mau iman meskipun Alloh mengirim malaikat yg mengatakan pada mereka bahwa Nabi muhammad itu utusan, islam itu agama yg benaratau orang mati  datang pada mereka  yg masih hidup, kemudian menceritakan apa yg mereka alami, dan menyuruh mereka untuk iman. Mereka tetap tidak 
akan iman
Ayat 112:
Setiap nabi yg di utus itu mempunyai musuh yaitu setan dari manusia dan setan dari golongan jin. Yang mana mereka itu membujuk manusia untuk tidak iman  pada Muhammad. 
Report:
Alhamdulillah pengajian tetap bisa berjalan lancar meskipun Irsan masih capek baru pulang sekolah, belum makan tapi masih bisa menyempatkan mengaji itu patut di apresiasi. Jazakallohu hoiro ya Irsan sudah melonggarkan waktunya, Jazakallohu hoiro juga sudah bekerjasama dengan baik sehingga pengajian  bisa  optimal🥰🙏
mereka iman</t>
  </si>
  <si>
    <t>October 9, 2025 9:53 am</t>
  </si>
  <si>
    <t>Bacaan
Al Baqarah 113-115
Alhamdulillah bacaan cukup lancar
Share screen materi ppt tentang "menjaga lingkungan/alam sekitar"
Makna surat Al baqoroh ayat 268-271
268:
Syetan menjanjikan kefakiran dan memerintahkan pada pelanggaran  (mempengaruhi manusia untuk tidah sodaqoh dan mempengaruhi manusia spy banyak berbuat maksiat) . Sedangkan Alloh menjanjikan pengampunan dan kefadzolan ( mengganti rezeki  pd orang2 yg mau sodaqoh) 
269:
Alloh memberi hikmah(ilmu yang bermanfaat )pd orang yg di kehendaki. Orang yg di beri hikmat berarti  mendapatkan kebaikan yg banyak
270:
Apa2 yg kalian  infaqkan/  nadzarkan,Alloh mengetahuinya. Dan tidak ada penolong bagi orang2 yang dzolim
271:
Jika kalian sodaqoh openly itu bagus. Tapi jika kalian sodaqoh secretly dan memberikannya pd orang miskin itu lebih baik dan Alloh aka menghapus dosa2 mu.Dan Alloh waspada terhadap apa2 yg kalian kerjakan
Report:
Alhamdulillah pengajian berjalan lancar tanpa kendala</t>
  </si>
  <si>
    <t>Bacaan Surat Al baqoroh ayat 102
&gt; alhamdulillah, bacaannya semakin bagus, tajiwdnya sudah bisa lebih baik. Meskippun dinda tidak menderes, tapi sudah bisa lancar bacaannya
Hafalan surat
- an nas- al kafirun
&gt; untuk al kafirun masih belum bisa lancar. Untuk yang lain, alhamdulillah sudah bagus
- al kautsar
- al quraisy (belum lancar)
- al maun (masih repeat)
- al ashr (Dinda berusaha keras biar bisa hafalin surat ini)
Asmaul Husna 1-85
&gt; Dinda baru hafal lancar smpai 20, untuk sampai ke-85 itu harus membaca dulu, tapi sudah lancar dan benar pelafalannya.
* alhamdulillah, untuk ngaji kali ini Dinda sangat bersemangat, bahkan di tengah" ngaji Dinda banyak bercerita random soal kegiatan hariannya, dan pengalaman ngajinya dengan mba Madu.
* semoga Dinda selalu bersemangat saat mengaji dengan siapapun, dan selalu interaktif dengan gurunya. Aamiin. Semoga ilmu hari ini bisa bermanfaat dan barokah. Aamiiin</t>
  </si>
  <si>
    <t>October 9, 2025 8:24 pm</t>
  </si>
  <si>
    <t>1. Bacaan QS. Ali Imron 111-115
&gt; *90*
2. Murojaah surat 
- Al-Zalzalah *90*
- Surat Al-Bayyinah *80*
- Surat Al-Qodr *100*
- Surat Al-'Alaq *80*
- Surat At-Tin *100*
- Surat As-Syarh *100*
- Adh-Duha *100*
- Al-Lail *80*
- Asmaul Husna *90*
3. Materi Alim Faqih : 6 Rukun Iman (mejawab soal-soal 6 rukun iman)
= *100/100*</t>
  </si>
  <si>
    <t>October 9, 2025 4:57 pm</t>
  </si>
  <si>
    <t>BACAAN:
QS.Fushshilat 39-46
HAFALAN:
D. minta ilham yang baik
D. masuk rumah
D. keluar rumah
D. masuk dan keluar masjid
D. memakai pakaian
D. ketika berbuka puasa
Asmaul husna 1-90
KEILMUAN:
1.RUKUN IMAN : IMAN PADA ALLAH
Makna K.Adab Halaman 70-71
pada hari kiamat Allah akan menegur manusia karena tidak peduli terhadap sesama yang membutuhkan. Ucapan Allah “Aku sakit, Aku lapar, Aku haus” bukan berarti Allah benar-benar mengalami hal itu, tetapi sebagai bentuk perumpamaan agar manusia memahami betapa pentingnya perhatian dan kasih sayang kepada sesama. Saat seseorang sakit, lapar, atau haus, sebenarnya Allah memberi kesempatan kepada manusia untuk berbuat baik dan mendekat kepada-Nya melalui amal sosial. Dengan menjenguk orang sakit, memberi makan orang lapar, dan memberi minum orang haus, seseorang sejatinya sedang berinteraksi dengan Allah dalam bentuk ketaatan dan kasih sayang. Hadis ini menegaskan bahwa hubungan dengan Allah tidak hanya lewat ibadah ritual, tetapi juga melalui kepedulian terhadap manusia lain.</t>
  </si>
  <si>
    <t>October 9, 2025 8:32 pm</t>
  </si>
  <si>
    <t>1. Bacaan QS. Ali Imron 116-119
&gt; Alhamdulillah panjang pendek dengungnya sudah sangat bagus, hanya saja restart di kata yang tepat masih perlu bimbingan dan latihan lagi
2. Hafalan Baru : Al Fajr 19-21 
&gt; *90*
3. Murojaah Surat :
- Al Fajr 1-19 *90*
- Asy-syams *90*
- Al-Balad *90*
- Al-A'laa *90*
- Ayat Kursi *100*
4. Materi Alim Faqih : 6 Rukun Iman
&gt; alhamdulillah nadeen sangat aktif menjelasakan tadi, bu azki cuma ngelengkapin aja jadinya hehehe... masyaallah nadeen berati sudah faham tentang Rukun iman
moga2 Allah paring ilmunya manfaat dan barokah</t>
  </si>
  <si>
    <t>October 10, 2025 5:57 am</t>
  </si>
  <si>
    <t>1. Bacaan : An-nisa 102-105
2. Asmaul Husna 70-75
3. Murojaah Surat Almudatsir 1-42
Alhamdulillah semua berjalan lancar dengan dimulai membaca doa pembukaan, bacaan quran juga bagus, hafalan asmaul husna 1-75 Alhamdulillah bagus, murojaah hafalan terbaru juga bagus.
Semoga Allah memberikan ilmu manfaat, lancar dan barokah</t>
  </si>
  <si>
    <t>October 10, 2025 8:06 am</t>
  </si>
  <si>
    <t>Bacaan :
 surat annisa 106-110
Alhamdulillah bacaannya sudah cukup lancar, amal sholih di tingkatkan ya😊
Membaca doa berlindung daei sifat penakut, pelit malas dan hina 3x
Penyampaian materi ppt tentang "menjaga alam adalah amanah kita"
Alhamdulillah Irsan memahami isi materi dengan baik
Makna kitabusshola halaman 121-122
Belum sempet menyampaikan keterangannya.InsyaAllah next meeting ya Irsan
Report
Alhamdulillah pengajian berjalan dengan lancar, tidak ada kendala. Irsan juga bisa mengikuti pengajian dengan tertib. Jazakallohu hoiro Irsan, maaf ya nggak bisa ngobrol banyak karna kejar materi😅🙏 semoga Alloh paring manfaat dan barokah</t>
  </si>
  <si>
    <t>October 10, 2025 8:27 am</t>
  </si>
  <si>
    <t>1. Baca tilawati 6 hal 6-7
&gt; Alhamdulillah Mikail bisa membaca dengan SANGAT BAIK dan lanjut ke hal 8 
2. Mengahafalkan S. Alqodr
3. Membaca hafalan Surat 3
3. PR
- Membaca Tilawati 6 hal 7
- Menghafalkan Surat Alqodr
-  
Semoga Alloh paring kemudahan, kelancaran, manfaat dan barokah.</t>
  </si>
  <si>
    <t>October 10, 2025 11:50 am</t>
  </si>
  <si>
    <t>1. Membaca doa2 sebelum belajar dan Asmaul Husna 1-99
&gt; Alhamdulillah good
2. Membaca Tilawati 5 hal. 28 baris 5 dan 6
&gt; Hari ini fokus hukum bacaan iqlab dan praktiknya di baris ke 5 dan 6
&gt; Alhamdulillah Chester mau mengulang-ulang bacaan hingga benar
&gt; Boleh naik ke baris selanjutnya 
3. Materi Alim Faqih : 6 Rukun Iman
&gt; Menjawab soal Alhamdulillah *100/100*
&gt; Menulis 6 Rukun Iman lagi karena catatannya hilang
&gt; Membahas sedikit 6 Rukun Iman insyaallah akan di lanjutkan di pertemuan berikutnya 
4. Review hafalan surat Al Asyr
&gt; Ayat 3 supaya diulang-ulang lagi ya</t>
  </si>
  <si>
    <t>October 10, 2025 12:08 pm</t>
  </si>
  <si>
    <t>1. Bacaan Q.S ali imron 120-126
- bacaannya sudah baik,sudah mulai bisa membaca pelan-pelan dan memperhatikan panjang pendek. 
2. Murojaah doa2 
3. Review doa kumpulan nabi muhammad
4. Latihan menulis pegon baku</t>
  </si>
  <si>
    <t>1. Murojaah doa2 and surat2
2. Asmaul husna
3. Menghafal surat al qoriah</t>
  </si>
  <si>
    <t>October 10, 2025 8:32 pm</t>
  </si>
  <si>
    <t>* Rukun Iman
hari ini jubilee review dan menghafalkan tentang rukun iman / pillars of Faith, Alhamdulillah Jubilee saat mengaji bisa menjawab pertanyaan sekitar rukun iman tapi untuk urutan dari nomor 4-6 masih belum hafal urutannya, semangat terus ya jubilee....
semoga Allah memberikan keamanan keselamatan dan kebarokahan.... aamiinn 🤲🏻</t>
  </si>
  <si>
    <t>* nderes
hari ini jubilee Menderes surat Al Falaq dan Al ikhlas 
Alhamdulillah jubilee cukup baik membacanya tapi tetap di deres lagi ya.....
hafalan baru surat Al Fiil ayat dua melanjutkan sebelumnya , jubilee membaca kemudian mengulangnya tanpa melihat Al Qur'an Alhamdulillah sudah hafal karna jubilee sudah deres sebelum mengaji tapi mungkin masih ada yang keliru sedikit ,
untuk hari Senin nanti akan di test lagi surat Al Fiil nya , jangan lupa diseres ya.....
semoga Allah memberikan keamanan keselamatan dan kebarokahan...... aamiin 🤲🏻</t>
  </si>
  <si>
    <t>October 11, 2025 12:34 am</t>
  </si>
  <si>
    <t>1. Daily doa
2. Tilawati 1 hal 36 (sho dan dho)
3. Menebak huruf hijaiyah
4. Surat al lahab dan alfatihah
Cheryl banyak yang lupa ya huruf hijaiyahnya? Untuk mengingat dan mengenal huruf hijaiyah yang lain kami usahakan untuk mengajak tebak-tebakan atau menulis. So, cheryl harus siap ya kalau mba ajak tebak-tebakan sama nulis agar lancar baca hijaiyah nya.
Semoga Allah memberikan ilmu manfaat dan barakah. Aamiin💗</t>
  </si>
  <si>
    <t>October 11, 2025 5:54 am</t>
  </si>
  <si>
    <t>1. Bacaan : An nisa 106-113
2. Murajaah
Al muddatsir
Al lail
3. Menghafal asmaul husna 76-80
4. Murajaah doa 2
Alhamdulillah berjalan lancar. Jangan lupa dipraktekan asmaul husna nya dibaca setiap hari ya.
Semoga Allah memberikan manfaat dan barakah. Aamiin💗</t>
  </si>
  <si>
    <t>October 11, 2025 6:58 am</t>
  </si>
  <si>
    <t>• Tilawaty 4 Hal 41
&gt; Alhamdulillah Afiqa sudah bisa dan memahami tanda bacanya tetapi belum lancar, noted kedepannya bacanya supaya bisa tartil (perlahan-lahan) next pertemuan tetap dibhalam 41 yaa
• Mengjaga hafala Doa 2
&gt; Alhamdulillah sudah hafal tinggal di lancarin Amal sholeh dirumah bisa dipraktekan yaa sayaang terutama doa masuk dan keluar WC
• Mengahafal dan pengenalan Doa berbuka puasa
&gt; amalsholeh supaya sering dibaca dirumah supaya cepat hafal
• Menghafalkan bacaan sholat
&gt; Afiqa sudah hafal, tapi belum lancar sering dibaca dirumah yaa afiqa dan mempraktekan tertib mempraktekan sholat 5 waktu.
• Amalsholeh Tilawaty selalu di deres atau dibaca dirumah untuk melancarkan bacaannya
• Doa-doa yang sudah diajarkan supaya dipraktekan sebagai bentuk pengamalan sehingga mendapat pahala dan ridho Allah
• Orang tua supaya memantau anak-anak untuk menertibkan Ibadah nya terutama Sholat 5 waktu.
• Orangtua supaya ikut andil dalam proses pembelajaran dirumah
• Bila ada PR supaya dikerjakan dan dilaporkan tugasnya kepada guru.
Mugo2Allah paring aman selamat lancar barokah, Allah paring ilmu yang bayak bermanfaat dan barokah</t>
  </si>
  <si>
    <t>• Tilawaty 4 Hal 39
&gt; Alhamdulillah Afiqa sudah bisa dan memahami tanda bacanya, noted kedepannya bacanya supaya bisa tartil (perlahan-lahan) next pertemuan sudah bisa naik ke halam selanjutnya yaa yaa
• Menghafalkan Doa Berbuka puasa
&gt; Sering dibaca dirumah yaa supaya cepat hafal 
• Melancarkan Hafalan surat Al-Kafirun dan Al-Kautsar
&gt; Untuk surat Al-Kafirun masih lupa ayat 5 &amp; 6 dan dimohon lebih di fokuskan panjang dan pendek bacaannya. Untuk surat Al-Kautsar tinggal melancarkn ayat terakhir alhamdulillah Afiqa sudah hafal, goodjob👏🏻🫶🏻
• Pegon
&gt; Afiqa belajar pegon dengan baik dan enjoy 👏🏻🫶🏻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</si>
  <si>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4 Hal 13
&gt; Alhamdulillah sudah lancar, tapi supaya lebih tartil lagi yaa (perlahan-lahan) didalam membacanya, next pertemuan dihalaman 14
• Menghafalan surat 2
&gt; Sudah hafal tapi belum lancar, amal sholeh dilancarkan yaa dengan sering baca dirumah.
• Menjaga Hafalan surat 1
&gt; Alhamdulillah lancar tetapi Amal sholeh sering dibaca dirumah yaa Ceee supaya hafalannya tidak hilang.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</si>
  <si>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October 11, 2025 9:33 am</t>
  </si>
  <si>
    <t>1. Opening speech
2. Review all doa and all surat
3. Menghafal surat al qoriah
4. Asmaul husna
5. Rukun iman</t>
  </si>
  <si>
    <t>1. Bacaan Q.S al baqarah 103-105
2. Review doa2 and asmaul husna
3. Continue rukun iman</t>
  </si>
  <si>
    <t>1. Murojaah doa2 and surat2
2. Mention rukun iman</t>
  </si>
  <si>
    <t>October 11, 2025 10:01 pm</t>
  </si>
  <si>
    <t>BACAAN:
Tilawati 2 Halaman 39
HAFALAN:
Do’a ketika akan tidur
Do'a setelah bangun tidur
Doa ketika akan makan dan selesai makan
Do’a kebaikan dunia dan akhirot
Do’a untuk kedua orangtua
Do’a masuk dan keluar WC
NB: khadijah supaya lebih fokus ketika pengajian Dan menderes tilawatinya sebelum pengajian dimulai
Semoga Allah paringi aman Selamat lancar Dan barokah untuk khadijah..amiin..</t>
  </si>
  <si>
    <t>BACAAN:
Tilawati 2 Halaman 43
HAFALAN:
Do’a ketika akan tidur
Do'a setelah bangun tidur
Doa ketika akan makan dan selesai makan
Do’a kebaikan dunia dan akhirot
Do’a untuk kedua orangtua
Do’a masuk dan keluar WC
asmaul husna 1-20
NB:mas khayri supaya menderes tilawatinya sebelum pengajian dimulai
Semoga Allah paringi aman selamat Dan barokah untuk mas khayri..amiin..</t>
  </si>
  <si>
    <t>October 12, 2025 6:12 am</t>
  </si>
  <si>
    <t>1. Bacaan : An Nisa 114-121
Alhamdulillah cukup baik namun banyak juga koreksi dari waqaf dan panjang pendeknya hafiz. Insyaallah kalo hafiz sering menderes dan disimakkan bacaannya akan menjadi jauh lebih dari sebelumnya. Untuk koreksi-koreksinya bisa dipahamkan lagi ya sehingga bisa memperbaiki bacaan selanjutnya. Semangat menderes Al qurannya hafiz.
2. Murajaah : 
Almuddatsir 31-45
3. Mencintai alam sekitar
Alhamdulillah hafiz bisa mengikuti pengajian dari awal sampai akhir dengan baik. Semoga Allah memberikan ilmu manfaat dan barakah. Aamiin🩷</t>
  </si>
  <si>
    <t>October 12, 2025 7:31 pm</t>
  </si>
  <si>
    <t>Bacaan tilawati 6 halaman 8
- al bayyinah 1-5
- di halaman ini berisi surat al bayyinah, jadi dalam bacaannya seperti hafalan sambil memperbaiki panjang pendek dan tajwidnya. Alhamdulillah Mikail bisa membaca dengan baik. Tapi prlu dideres lagi ya.
Hafalan surat 3
- al adiyat (banyak yang lupa)
- al zalzalah (lupa di ayat 6 dst)
- al bayyinah 1-4
&gt; untuk ayat 4 alhamdulillah sudah bagus, tinggal dilancarkan saja. 
PR: al bayyinah: 5
- al qodr (lancar)
- Penjelasan Rukun Iman
&gt; karena waktu yang terbatas, jadi baru tersanmpaikan di nomor 2, yaitu Iman kepada Malaikat Allah. 
Semoga Mikail bisa paham dengan ilmu yang disampaikan. Semoga Allah paring manfaat dan barokah. Aamiiin</t>
  </si>
  <si>
    <t>October 12, 2025 9:43 am</t>
  </si>
  <si>
    <t>1. Makna k.jannah wannar hal 2-4
2. Review doa2</t>
  </si>
  <si>
    <t>1. Bacaan al baqarah 106-108
2. Murojaah doa2
3. Menghafalkan doa mohon kesabaran dan dalil membela</t>
  </si>
  <si>
    <t>October 13, 2025 8:08 am</t>
  </si>
  <si>
    <t>📚 check all
Tilawaty 4 Page 38  95%
surat al fiil 1-2    95%
surat al quraisy   95%
asmaul husna 1-55    80%
pillars of faith    95%
doa naik kendaraan    100%
notes
asmaul husnanya jangan lupa di deres lagi yaa...
semoga allah memberikan keamanan kesehatan dan kebarokahan....aamiin</t>
  </si>
  <si>
    <t>October 13, 2025 8:16 am</t>
  </si>
  <si>
    <t>📚 Bacaan 
surat al maidah ayat 54 - 57
alhamdulillah mas rambo sudah memahami cara pernapasan dalam bacaan sedikit demi sedikit.
📚 Hafalan
Doa mohon kesabaran
Doa mohon kesehatan
Doa ketika bersin
Doa ketika ada angin kencang
Asmaul husna 1- 50
Surat At- Takatsur
Surat Al-Qoriah
Surat Al-'Adiyat
Surat Al-Zalzalah
 Menulis dan menghafal asmaul husna 51-60
review Al bayyinah ayat 1 - 2 dan menghafal ayat 3 - 4
semoga allah memberikan keamanan kesehatan dan kebarokahan untuk mas rambo.....aamiin🤲🏻</t>
  </si>
  <si>
    <t>October 13, 2025 8:47 am</t>
  </si>
  <si>
    <t>1. Membaca doa2 sebelum belajar dan Asmaul Husna 1-99
2. Hafalan surat Al Asr ayat 3
&gt; Alhamdulillah sudah hafal tapi masih perlu di perhatikan lagi panjang pendeknya 
3. Penjelasan tentang surat Al Asr
&gt; Alhamdulillah Chester bisa menyebutkan ulang 3 hal perintah/pengingat di surat Al Asr dengan benar
Mohon maaf ngaji nya faster karena Bu azki ada ngaji pagi dan harus handle orang rumah yg pada sakit😅
Moga2 Allah paring ilmunya manfaat dan barokah amin</t>
  </si>
  <si>
    <t>October 13, 2025 8:51 am</t>
  </si>
  <si>
    <t>1. Nasehat pembukaan 
&gt; Bab syukur: Qalesya bersyukur hari ini bisa tidur seharian
&gt; Kisah Fir'aun di zaman nabi musa yang mengaku sebagai tuhan 
&gt; Berbuat baik pada orang tua
2. Review 5 Bab 
&gt; Insyaallah nanti dicatat lagi 5 Bab nya di pertemuan berikutnya 
3. Materi Alim Faqih: Penjelasan 6 Rukun Iman/ 6 Pillars of faith
&gt; Alhamdulillah Q bisa menyebutkan 6 rukun iman dari catatan yang dia punya
&gt; Alhamdulillah Q dapat 90/100 soal tentang 6 rukun iman
Moga2 Allah paring lekas sembuh batuknya sehat kuat barokah dan di limpah kan ilmu yg manfaat dan barokah amin</t>
  </si>
  <si>
    <t>October 13, 2025 9:30 am</t>
  </si>
  <si>
    <t>1. Bacaan : An nisa 122-127
2. Murajaah al muddatsir 32-46
3. Qalqalah
Mengenal qalqalah kubro dan sugra
Alhamdulillah berjalan dengan baik. Bacaannya hafiz pun dipraktekan dengan baik. Untuk qalqalahnya jangan lupa untuk ditulis dibuku catatan ya.
Semoga Allah memberikan ilmu manfaat dan barakah. Aamiin</t>
  </si>
  <si>
    <t>October 13, 2025 7:32 pm</t>
  </si>
  <si>
    <t>📚 Tilawaty 6 page 30
perbanyak Menderes lagi ya...
agar tambah lancar 
📚 Review 
surat Al Qodr 
doa agar dimudahkan dalam segala urusan 
PR 13 number 1 &amp; 2.
📚Tambahan
Asmaul Husna 1-80
doa penutup by Kirana
Semoga Allah memberikan keamanan keselamatan dan kebarokahan...... aamiinn 🤲🏻</t>
  </si>
  <si>
    <t>October 13, 2025 8:53 pm</t>
  </si>
  <si>
    <t>1. Bacaan dan hafalan surat al bayyinah ayat 4 (untuk hafalan ayat 1-3 bagus, ayat ke 4 blm hafal dan menjadi PR 
2. Murojah surat
- Attakasur
- Al Qoriah 
- Al Adiyat ( masih banyak yang lupa dan harus di deres)
- Al zalzalah
- Al qodr
- Attin
Semoga Allah memberikan ilmu manfaat, lancar dan barokah</t>
  </si>
  <si>
    <t>October 14, 2025 7:09 am</t>
  </si>
  <si>
    <t>1. Baca tilawati 6 hal 8
&gt; Alhamdulillah Mikail bisa membaca dengan SANGAT BAIK dan lanjut ke hal 9 
2. Membaca S. Alqodr, Alkafirun, alzalzah, alma'un., annasr
3. PR
- Membaca Tilawati 6 hal 9
- Menghafalkan Surat Albayyinah
-  
Semoga Alloh paring kemudahan, kelancaran, manfaat dan barokah.</t>
  </si>
  <si>
    <t>October 14, 2025 6:55 am</t>
  </si>
  <si>
    <t>Tilawati 4 halaman 40-41
- untuk halaman 40 alhamdulillah sudah lancar, bacaannya tentang idgham bighunnah. Alhamdulillah, dengungnya sudah pas. Kalau halama 41 masih banyak yang perlu diperbaiki, terutama di panjang pendeknya. Amalsholih dideres lagi, yaa
Murajaah 
- al kafirun
&gt; sebelumnya afiqa sudah coba menghafalkan, tapi karena ada yang masih lupa, akhirnya afiqa baca buku catatannya
- al kautsar
- doa buka puasa
Allahumma laka shumtu wa ala rizqika aftortu
PR: 
- membaca surat al kafirun 5 kali kemudian dihafalkan
- Menghafalkan doa berbuka puasa
Semoga Allah paring lancar dan barokah. Aamiiin</t>
  </si>
  <si>
    <t>October 14, 2025 7:22 am</t>
  </si>
  <si>
    <t>📚 Deres Hafalanu
Do'a untuk kedua orang tua 
Do'a mencari ilmu 
Do'a minta Ilham yang baik 
Do'a pagi &amp; sore 
Do'a kesabaran 
Do'a naik kendaraan 
Surat Al Fatihah 
Surat Al Quraisy 
surat Al Maun 
surat Al Kafirun 
surat Al-Ikhlas 
surat An Nasr 
surat An nas 
surat Al Falaq 
surat al lahab 
Note :
untuk doa² Alhamdulillah jubilee lancar, tapi untuk surat nya yaitu surat Al Maun surat An Nasr dan surat Al lahab harus di deres lagi yaa....untuk yang lainnya sudah baik.
semoga Allah memberikan keamanan keselamatan dan kebarokahan untuk jubilee......aamiinn🤲🏻</t>
  </si>
  <si>
    <t>October 14, 2025 8:42 am</t>
  </si>
  <si>
    <t>📚Bacaan 
surat Al maidah ayat 58-61 
Alhamdulillah mas Rambo sedikit demi sedikit sudah mulai pernafasan saat membaca insyaallah kedepannya akan terus fokus belajar pernafasan sampai mahir setelah itu mas Rambo akan fokus membenarkan tajwid dalam bacaan.
📚 Hafalan 
Asmaul Husna 1-60
review surat At tin
doa ketika tertimpa musibah
doa ketika ada petir
doa sebelum dan sesudah wudhu
doa mencari ilmu 2 
doa nabi musa
doa minum susu
doa setelah mendengar adzan
📚 Keilmuan 
Terampil menulis Al Qur'an menulis 2 baris dari Al-Qur'an 
📌Note
PR untuk mas Rambo surat At tin nya dilancarkan lagi ya 
juga doa mencari ilmu 2 jangan lupa di deres
untuk doa ketika tertimpa musibah akan di deres bersama di next meeting 
mas Rambo hari ini ngajinya tertib dan semangat, tetap di pertahan kan ya😉👍🏻
semoga Allah memberikan keamanan keselamatan dan kebarokahan untuk mas Rambo.... aamiinn 🤲🏻</t>
  </si>
  <si>
    <t>October 14, 2025 1:18 pm</t>
  </si>
  <si>
    <t>A. Bacaan Surat Fusshilat Ayat 47-54
- Alkhamdulillah sudah lebih baik. Lebih sering membaca al quran lagi ya
B. Murajaah
Doa minta ilham yang baik
Doa mencari ilmu yang bermanfaat 
Doa untuk kedua orang tua 
Doa kebaikan dunia dan akhirat 
Doa pagi dan sore 
Doa ketetapan iman 
Doa berpakaian 
Doa ketika ada petir
Doa masuk dan keluar WC
Doa ketika ada angin kencang
Doa masuk dan keluar rumah
Doa masuk dan keluar masjid
Doa mohon kesabaran
Doa raja istighfar 
Dzikir after sholat
Doa sujud Al Qur'an 
Surat Al Maun
Surat Al Kautsar 
Surat Al Lahab
Note :
Amalsholeh untuk hafalan surat pendek bisa dipantau terus perihal panjang pendek dan tajwid</t>
  </si>
  <si>
    <t>October 14, 2025 1:37 pm</t>
  </si>
  <si>
    <t>1. Bacaan Q.S al baqarah 109-112
2. Makna k.sholah hal 12-13</t>
  </si>
  <si>
    <t>1. Bacaan Q.S al baqarah 259-262
2. Report hafalan baru Q.S al-bayyinah 1-4
3. Makna k.adab hal 26-27</t>
  </si>
  <si>
    <t>October 14, 2025 5:51 pm</t>
  </si>
  <si>
    <t>1.  Bacaan surat 
&gt; surat al kahfi ayta 16-20
2. Murajaah hafalan 
&gt; bagan 1 
3. Surat hafalan 
&gt; Surat al fil ayat 1-4 
4. Materi tambahan 
&gt; Mencintai alam sekitar 
Report : alhamdulilah grazia bisa mengikuti pengajian dengan sangat baik 
- over all untuk bacaan sudah bagus, hanya perlu dipas kan kembali ketika berhenti membaca dan memulai nya kembali 
- untuk hafalan yang sudah dia hafal alhamdulilah masih hafal baik, hanya koreksi dibagaian suratnya, surat al kafirun diayat 4, surat an nashr ayat 2 dan surat al quraisy ayat 2, ada panjang pendeknya yang kurang pas, sehingga perlu sering diingatkan dan dibetulkan lagi, 
- hafalan surat al fil good, sudah sampai ayat 4, tersisa satu ayat lagi, semnagat 
-Materi tambahan, kita pakai menulis sebuah catatan dan mencoba menulis dengan pegon, dan juga memahami maksud dan point tersebut, alhamdulilah grazia is good 
سموكا الله فاريغ امان، سلامة،  لانجار  دان، براكه 
آمِــــــــــــــــــيْن</t>
  </si>
  <si>
    <t>1. Bacaan surat 
&gt; Surat al kahfi ayat 22-28
2. Hafalan surat al fil 
&gt; Ayat 1-4
3. Murajaah 
&gt; All surat yang sudah dihafal, surat al fatihah- al fil 
4. Materi tambahan 
&gt; Mencintai alam sekitar
5. Reading 
&gt; Bacaan sholat 
Report : alhamdulilah grazia bisa mengikuti prngajian dengan sangat baik
- all good for bacaan 
- surat al fil sudah hafal 1-4 
- all murajaah surat is good, koreksi di surat al kafirun, al quraisy, surat an nashr 
- melanjutkan menulis pegon dengan materi tambahan kemarin 
- murajaah bacaan sholat, untuk membantu menghafalkan yang grazia lupa, dan memperkuat dibacaan sholatnya alhamdulilah sudah baik 
سموكا الله فاريغ امان، سلامة،  لانجار  دان، براكه 
آمِــــــــــــــــــيْن</t>
  </si>
  <si>
    <t>October 14, 2025 7:29 pm</t>
  </si>
  <si>
    <t>📚 Tilawaty 6 page 30 
hari ini cukup baik 👍🏻 tapi masih banyak yang harus di perbaiki lagi, untuk kedepannya target bacaan akan ditambah sedikit supaya lebih lancar lagi.
📚 Hafalan 
Asmaul Husna 1-80
Doa agar dimudahkan dalam segala urusan 
Doa akan tidur
Doa bangun tidur
Doa mau makan
Doa setelah makan
Doa masuk kamar mandi
Doa keluar kamar mandi
Doa pakai baju 
Surat Al Fatihah 
Surat An nass 
Surat Al Falaq 
Surat Al ikhlas 
Surat Al Ashar
pillars of Faith 
📚 Keilmuan 
Kirana hari ini menulis Pegon terpisah awalnya lupa cara penulisan huruf Pegon itu mulai dari belakang tapi selanjutnya Kirana menulis dengan benar.
Doa penutup by Kirana.
📌Note
Asmaul Husna akan menjadi rutinitas ngaji Kirana dibaca sebelum mengaji.
untuk hafalan surat di atas Alhamdulillah Kirana hafal dan tanpa melihat buku catatannya 
untuk doa² di atas juga Alhamdulillah Kirana sudah banyak yang hafal  hanya untuk doa memakai pakaian sempat lupa kata awalnya tapi lanjutnya lancar.
Semangat terus Kirana☺️🫶🏻
semoga Allah memberikan keamanan keselamatan dan kebarokahan untuk Kirana... aamiin 🤲🏻</t>
  </si>
  <si>
    <t>October 14, 2025 8:35 pm</t>
  </si>
  <si>
    <t>1. Bacaan dan hafalan surat al bayyinah ayat 4 (Alhamdulillah sudah hafal setengah ayat 4, insyaallah dilanjut besok) 
2. Bacaan Tilawati 5 Hal 38
(Alhamdulillah bacaan gabriel bagus dan bisa naik ke halaman selanjutnya)
3. Murojah hafalan doa
- Makan &amp; Setelah makan
- Tidur &amp; Bangun tidur
- Kebaikan dunia akhirot
- Kedua orang tua
Semoga Allah memberikan ilmu manfaat, lancar dan barokah</t>
  </si>
  <si>
    <t>October 14, 2025 10:01 pm</t>
  </si>
  <si>
    <t>1. Bacaan : Al kahfi 29-35
&gt; Alhamdulillah bacaannya lebih baik dari sebelum-sebelumnya. Grazia membacakannya dengan pelan-pelan tidak terburu-buru. Dan mau mengulangi kalimat yang telah kami koreksi.
2. Murajaah Al fiil 1-4
&gt; Grazia belum mau meneruskan hafalan ayat 5 sehingga kami ajak untuk mereview ulang ayat 1-4. Alhamdulillah cukup baik.
3. Murajaah doa kloter 4
&gt; Seharusnya grazia sudah hafal doa-doanya ya, tapi kami tidak tau alasan kenapa dia melupakan hafalannya dan bilang belum menghafalkannya. Amal solihnya doa-doa yang pernah mba kirim lewat teks supaya selalu dideres ya dan dipraktekkan, seperti doa menjenguk orang yang sakit.
4. Rukun iman ke 3 (pada kitab Allah)
&gt; Grazia menuliskan nama kitab nya Allah dan nabi yang menerima kitab tersebut. Juga menuliskan ulang nama-nama malaikat.
Grazia lebih semangat lagi untuk menderes doa-doa nya ya, agar bisa dipraktekkan dikehidupan sehari hari dan bisa mendapatkan pahala,
Semoga Allah memberikan ilmu manfaat dan barakah aamiin 🩷</t>
  </si>
  <si>
    <t>October 15, 2025 5:07 am</t>
  </si>
  <si>
    <t>BACAAN:
Tilawati 2 Halaman 40
HAFALAN:
Murojaah asmaul husna 1-10
NB: khadijah supaya bisa lebih fokus untuk mengaji Dan menderes tilawatinya yaa
Semoga Allah paringi keamanan kelancaran Dan kebarokahan untuk khadijah✨</t>
  </si>
  <si>
    <t>BACAAN:
Tilawati 2 Halaman 39
HAFALAN:
Doa sebelum Dan sesudah wudhu
KEILMUAN:
Praktek wudhu 
Nb: alhamdulillah mas khayri sudah mulai lancar, namun Masih perlu didampingi ketika membaca tilawati yang panjang bacaannya
Semoga Allah paringi keamanan keselamatan Dan kebarokahan untuk mas khayri..amiin..</t>
  </si>
  <si>
    <t>October 15, 2025 5:32 am</t>
  </si>
  <si>
    <t>Makna K.Adab Halaman 71-72
Hadis pertama dan kedua sama-sama mengajarkan adab ketika bersin. Dalam hadis pertama, Nabi ﷺ hanya mendoakan orang yang membaca “Alhamdulillah”, menunjukkan bahwa doa hanya diberikan kepada orang yang mengingat Allah setelah bersin. Dalam hadis kedua, Nabi ﷺ menjelaskan tata caranya: jika seseorang bersin, ia harus mengucapkan “Alhamdulillah” sebagai bentuk syukur kepada Allah; lalu orang yang mendengarnya menjawab “Yarhamukallah” (semoga Allah merahmatimu); dan orang yang bersin membalas dengan “Yahdikumullahu wa yuslihu balakum” (semoga Allah memberi petunjuk dan memperbaiki keadaan kalian). Hadis ini menanamkan sopan santun, rasa syukur, dan saling mendoakan sesama muslim.
KEILMUAN:
Rukun Iman : Iman kepada malaikat
Semoga Allah paringi keamanan keselamatan Dan kebarokahan untuk dehan..amiin..</t>
  </si>
  <si>
    <t>October 15, 2025 7:39 am</t>
  </si>
  <si>
    <t>1. Baca tilawati 6 hal 9
&gt; Alhamdulillah Mikail bisa membaca dengan SANGAT BAIK dan lanjut ke hal 9 
2. Menghafalkan Doa ketika ada angin kencang (belum hafal)
3. Membaca asmaul khusna 1-55 (masih ada yg lupa)
4. PR
- Membaca Tilawati 6 hal 10
- Menghafalkan Doa ketika ada angin kencang
-  
Semoga Alloh paring kemudahan, kelancaran, manfaat dan barokah.</t>
  </si>
  <si>
    <t>October 15, 2025 8:29 am</t>
  </si>
  <si>
    <t>📚 Bacaan 
surat Al maidah ayat 62-64
📚 Hafalan 
Asmaul Husna 1-60
surat At tin
Surat Al Bayyinah 1-4
surat Al Qodr 
doa menjenguk orang yang sakit
doa ketika naik kendaraan
📚 Keilmuan 
Rukun iman
semoga Allah memberikan keamanan kesehatan dan kebarokahan untuk mas Rambo....aamiin</t>
  </si>
  <si>
    <t>📚 Asmaul Husna
hari ini jubilee review Asmaul Husna number 11-20 &amp; 51-55
Alhamdulillah jubilee membaca number 11- 20 dengan benar tapi untuk number 51-55 jubilee masih suka ketinggalan number 53 nya jadi tadi terus diulang sampai terakhir jubilee Alhamdulillah bisa.
semangat terus ngajinya jubilee....
semoga Allah memberikan keamanan keselamatan dan kebarokahan untuk Jubilee.... aamiin 🤲🏻</t>
  </si>
  <si>
    <t>October 15, 2025 9:39 am</t>
  </si>
  <si>
    <t>Bacaan :
 surat Al baqoroh 116-119
Alhamdulillah bacaannya sudah cukup bagus, amal sholih di tingkatkan ya
Murojaah doa berlindung dari sifat pelit malas dan hina
dan asmaulhusna 1-99
Makna Ahkam halaman 24,25,26
Halaman 24  ( atas) 
Isi: Mencari kayu bakar, menggendongnya dan menjualnya (meskipun hasilnya sedikit) itu lebih baik daripada meminta- minta, ketika meminta- minta pada seseorang ada kalanya di beri ada kalanya tidak di beri
Halaman 24  (bawah) 
Nabi Zakaria adalah seorang tukang kayu(meskipun dia seorang nabi, tapi juga makan dari hasil kerjanya sendiri tidak meminta minta) 
Halaman 25 
Setiap Alloh mengirim utusan, dia adalan seorang penggembala. Nabi muhammad pun pernah menggembalakan kambingnya orang mekkah dengan upah 1 qirod (0, 4 gram emas) untuk setiap kambing yang dia gembalakan. ((He gets a small payment)) 
Halaman 25-26
Suatu hari Nabi pergi pada sekumpulan manusia yg sedang transaksi jusl beli dan memanggil mereka, hai para penjual! Sesungguhnya para penjual itu besok di hari kiamat akan di bangkitkan sebagai orang yang durhaka kecuali orang takwa kepada Alloh(misal dalam berdagang tidak mengurangi timbangan), orang yang baik(melayani  customer dengan baik)dan jujur (misal ada barang yg cacat atau barangnya tidak asli/KW tidak menyembunyikannya, tapi ngomong apa adanya) 
Halaman 25 ( tengah) 
Nabi berdoa untuk umatnya "Ya Alloh, berilah kebarokahan untuk umatku di paginya mereka"
Berarti orang2 yg beraktifitas pagi seperti kerja, sekolah, berjualan, pergi ke kantor iru mendapat doa barokah dari nabi
 Halaman 25 bawah
Orang yang menimbun makanan pokok adalah orang yg berdosa(misal ketika barangnya murah, dia beli banyak dan di timbun, ketika harganya naik dan langka, orang2 sangat membutuhkan baru dia keluarkan untuk di jual dg harga tinggi. Itu tidak boleh) 
Report
Alhamdulillah pengajian bisa berjalan dg lancar, Abi mengikuti pengajian dg sangat baik,tertib dan komunikatif. Semoga Alloh paring manfaat dan barokah. Aamiin 🤲</t>
  </si>
  <si>
    <t>October 15, 2025 6:44 pm</t>
  </si>
  <si>
    <t>BACAAN:
Tilawati 2 Halaman 40
HAFALAN:
Surat al-Fatihah
Surat an-Nas
Surat Al Falaq
Surat Al Ikhlas
Surat Al lahab
Surat An nasr
Surat Al Kafirun
Doa sebelum Dan sesudah wudhu
Keilmuan:
Praktek wudhu
Nb:mas khayri supaya bisa mengafal kembali huruf hijaiyah Dan bagaimana membaca fathah,kasroh Dan dhomah
Semoga Allah paringi mas khayri keamanan kelancaran Dan kebarokahan..amiin..</t>
  </si>
  <si>
    <t>October 15, 2025 8:16 pm</t>
  </si>
  <si>
    <t>1. Bacaan surat 
&gt; Surat al kahfi ayat 36-49
2. Menghafalkan surat al fil ayat 5 
&gt; Beserta murajaah surat al fil ayat 1-4 
3. Murajaah hafalan
&gt; Kloter 1 
4. Membaca asmaul husna 
&gt; Nomer 1-99, berusaha membaca sendiri lafad arabicnya, 
Note : alhamdulilah grazia bisa mengikuti pengajian dengan sangat baik, 
Homework : surat al fil ayat 5,
سموكا الله فاريغ امان، سلامة،  لانجار  دان، براكه 
آمِــــــــــــــــــيْن</t>
  </si>
  <si>
    <t>October 16, 2025 7:34 am</t>
  </si>
  <si>
    <t>📚 Pillar's of Faith 
hari ini jubilee belajar  rukun iman mengenai believe in the angels and believe in kitab Allah sebelum di mulai jubilee di perintah untuk menyebutkan Pillar's of Faith dan jubilee mention it all correctly ( good job jubilee I'm proud of you 😍 ). setelah itu kita explain about believe in the angels first and the names &amp; jobs of some angels, and then we explain about kitab Allah.
📌 I’m sorry for extending the lesson longer than planned 🙏🏻🙏🏻 thank you jubilee for your patient and attention.
Semangat terus Jubilee 😉 🫶🏻 
semoga Allah memberikan keamanan keselamatan dan kebarokahan selalu untuk jubilee.... aamiinn 🤲🏻</t>
  </si>
  <si>
    <t>October 16, 2025 8:15 am</t>
  </si>
  <si>
    <t>Opening
No bacaan
Makna al an am  ayat 113,114,115
Report
Alhamdulillah Irsan  bisa mengikuti pengajian dengan baik, pengajisn berjalan dengan lancar.karena ngajinya hanya bisa sampai jam 8 jadi bacaan hari ini saya tiadakan ,amal sholih Irsan nderes sendiri di rumah ya?
Alhamdulillah dalam pembukaan tadi ada tanya jawab kenapa kita harus bersyukur, bagaimana caranya bersyukur,dan apa itu Jamaah ? Irsannya   bisa menjawab dengan baik. Begitupun pas selesai makna, Irsan saya minta bikin summary dan dia juga bisa melakukannya dengan baik. Jazakallohu hoiro atas waktu yang sudah di longgarkan Irsan untuk ngaji hari ini. Semoga Alloh paring manfat dan barokah. Sampai ketemu lagi besok ya Irsan</t>
  </si>
  <si>
    <t>October 16, 2025 9:11 am</t>
  </si>
  <si>
    <t>Bacaan
Surat Al Baqarah ayat 120-123
Alhamdulillah bacaannya semakin meningkat
Makna al Baqarah ayat 272-274
Ayat 272:
Apa2 yang kalian sodaqohkan itu akan  akan manfaat untuk dirinya sendiri( pahalanya untuk dia sendiri) dan tidak boleh infaq/sodaqoh kecuali niatnya karna Alloh. 
Sebelum ayat ini turun nabi memerintahkan untuk sodaqoh ha ya pada orang2 islam saja tapi setelah ayat ini turun nabi memerintahkan untuk memberi sodaqoh pada  orang yang meminta, tanpa pilih2 apakah dia islam  atau tidak. Karena meskipun yg do beri itu bukan orang islam tapi kalau niatnya karna Alloh, akan ada pahalanya juga. 
Ayat 273:
Sodaqoh itu termasuk untuk orang yang fakir yang tercegah di dalam sabilillah ( di sibukkan dengan urusan sabilillah sehingga tidak bisa bekerja) seperti kisahnya ashabussufah yg tinggal di emperan masjid, setiap ada perang pasti berangkat. Tapi  orang2 yang bodoh menyangka mereka itu orang kaya, karena mereka tidak pernah meminta2 dan Nabi muhammad sendiri mengetahui tanda2 mereka(tidak punya sumber penghasilan, dan matanya pucat karna kurang makan) 
Dan ketika nabi muhammad sodaqoh untuk mereka Alloh knows it well. 
Ayat 274:
Orang2 yg menginfakkan hartanya diwaktu siang dan malam  secara terang- terangan(publicly) maupun  sembunyi 2(secretly)  maka mereka akan mendapat pahala di sisi Alloh  dan bagi  mereka  akan ada  rasa takut maupun sedih(di masukkan ke dalam surga ) 
Report
Alhamdulillah pengajian berjalan dengan lancar, ada sedikit kendala tapi alhamdulillah bisa teratasi. Jazakallohubhoiro Abi sudah melonggarkan waktunya untuk ngaji, semoga Alloh paring manfaat dan barokah. Aamiiin</t>
  </si>
  <si>
    <t>October 16, 2025 5:18 pm</t>
  </si>
  <si>
    <t>1. Tilawati 1 hal 37
&gt; Insyaallah kita ulang lagi ya barisan 1-3 nya
2. Doa harian
&gt; • Untuk kedua orang tua
• pagi dan sore
• kebaikan dunia akhirat
• mencari ilmu
3. Menghafal Al lahab ayat 2
&gt; Alhamdulillah Cheryl mau mengikuti bacaannya mba. Tapi masih butuh dihafalkan lagi ya.
4. Menulis huruf hijaiyah dari ج sampai ش 
Semoga Allah memberikan ilmu manfaat dan barakah ya.aamiin 🩷</t>
  </si>
  <si>
    <t>October 16, 2025 5:24 pm</t>
  </si>
  <si>
    <t>Izin lagi ada acara di luar rumah.</t>
  </si>
  <si>
    <t>October 17, 2025 6:08 am</t>
  </si>
  <si>
    <t>1. Bacaan : An-nisa 128-134
(Alhamdulillah bacaan hafiz bagus, amsol untuk lebih teliti lagi karena terkadang ada panjang/pendek yg terlewatkan
2. Asmaul Husna 80-85
(Hafalan baru, Alhamdulillah sdh hafal)
3. Murojaah Surat Almudatsir 1-42
(Alhamdulillah hafalan bagus, untuk PR besok tambah hafalan sampai ayat 44)
4. Review Tajwid idzhar halqi
(Hafiz masih bingung untuk tanwin ketemu huruf idzhar, tadi sudah dijelaskan kembali semoga bisa paham kedepannya)
Semoga Allah memberikan ilmu manfaat, lancar dan barokah
,</t>
  </si>
  <si>
    <t>October 17, 2025 7:28 am</t>
  </si>
  <si>
    <t>1. Baca tilawati 6 hal 10
&gt; Alhamdulillah Mikail bisa membaca dengan SANGAT BAIK dan lanjut ke hal 10 
2. Menghafalkan surat Albayyinah (hafal 1-5)
3. Membaca surat al Qodr (hafal)
4. PR
- Membaca Tilawati 6 hal 10
- Menghafalkan surat Albayyinah 
- 
Semoga Alloh paring kemudahan, kelancaran, manfaat dan barokah.</t>
  </si>
  <si>
    <t>October 17, 2025 8:07 am</t>
  </si>
  <si>
    <t>A. Bacaan Tilawati 1 halaman 36
Amalsholeh untuk dibaca lagi dirumah biar makin lancar lagi
B. Murajaah
Doa sebelum dan sesudah makan
Doa sebelum dan sesudah tidur
Doa untuk kedua orang tua
Doa kebaikan dunia dan akhirot 
Doa masuk dan keluar WC
Doa mencari ilmu yang bermanfaat 
Doa minta ilham yang baik
Doa berpakaian (belum lancar)
Asmaul husna 1-15</t>
  </si>
  <si>
    <t>October 17, 2025 8:06 am</t>
  </si>
  <si>
    <t>Bacaan
Surat Annisa ayat 111-113
Alhamdulillah bacaanya sudah cukup lancar, amal sholih di tingkatkan nderesnya dan ketelitiannya
Murojaah doa berlindung dari sifat pelit,penakut, malas dan hina
Makna kitabusshola 122-123
Masih melanjutkan ttg sholat hifdzi dan Alhamdulillah hari ini sudah selesai topik ttg sholat hifdzi. 
Report
Alhamdulillah pengajian berjalan dengan lancar, Irsan bisa di ajak kerjasama yang baik, bisa mengikuti pengajian dengan tertib sampai pengajisn selesai. Dan ketika di minta bikin summary Irsan juga melakukannya dengan baik. Ini berarti insyaallah Irsan memahami apa yang di mangkulkan hari ini. Jazakallohu hoiro Irsan. Muda2an Alloh paring manfaat dan barokah. Aamiiin🤲</t>
  </si>
  <si>
    <t>October 17, 2025 8:36 am</t>
  </si>
  <si>
    <t>1. Bacaan Q.S al baqarah 127-134
2. Murojaah doa2
3. Latihan pegon dasar</t>
  </si>
  <si>
    <t>1. Murojaah doa2
2. Report hafalan surat al qori'ah ayat 1-4
3. Review tajwid idhar halqi and idghom bigunnah</t>
  </si>
  <si>
    <t>October 18, 2025 5:03 am</t>
  </si>
  <si>
    <t>BACAAN:
Tilawati 2 Halaman 41
HAFALAN:
Do’a ketika akan tidur
Do'a setelah bangun tidur
Doa ketika akan makan dan selesai makan
Do’a kebaikan dunia dan akhirot
Do’a untuk kedua orangtua
Do’a masuk dan keluar WC
asmaul husna 1-20
Doa sebelum Dan sesudah wudhu
KEILMUAN:
Praktek wudhu
NB:mas khayri supaya bisa lebih teliti lagi DALAM membaca tilawatinya yaa
Semoga Allah paringi keamanan keselamatan Dan kebarokahan..amiin..</t>
  </si>
  <si>
    <t>October 18, 2025 5:06 am</t>
  </si>
  <si>
    <t>BACAAN:
Tilawati 2 halaman 41
HAFALAN:
KEILMUAN:
Rukun Iman : Iman kepada allah</t>
  </si>
  <si>
    <t>October 18, 2025 5:09 am</t>
  </si>
  <si>
    <t>BACAAN:
Tilawati 2 Halaman 41
HAFALAN:
Murajaah asmaul husna
KEILMUAN:
Rukun Iman : Iman kepada allah</t>
  </si>
  <si>
    <t>October 18, 2025 5:11 am</t>
  </si>
  <si>
    <t>BACAAN:
Tilawati 2 Halaman 39
HAFALAN:
Doa Minta Ilham yang Baik	
Doa Mencari Ilmu Yang Bermanfaat	
Doa untuk Kedua orangtua	
Doa Kebaikan dunia dan akhirot	
Doa masuk dan keluar WC	
Doa sebelum dan sesudah makan	
Doa sebelum dan sesudah tidur	
Doa berpakaian	
Doa Pagi dan sore	
Doa masuk dan keluar rumah	
NB:mba khadijah supaya bisa lebih fokus lagi ketika mengaji yaa
Semoga Allah paringi keamanan keselamatan Dan kebarokahan..amiin..</t>
  </si>
  <si>
    <t>October 18, 2025 6:20 am</t>
  </si>
  <si>
    <t>1. Bacaan : An-nisa 135-140
(Alhamdulillah bacaan hafiz bagus)
2. Murojaah Surat Almudatsir 1-42
(Alhamdulillah hafalan bagus, untuk PR yaitu hafalannya di tambah sampaj ayat 46)
Semoga Allah memberikan ilmu manfaat, lancar dan barokah</t>
  </si>
  <si>
    <t>October 18, 2025 6:22 am</t>
  </si>
  <si>
    <t>BACAAN:
Tilawati 2 Halaman 40
HAFALAN:
Surat Al Fatihah
Surat An Naas
Surat Al Falaq
Surat Al Ikhlas
NB:lebih disemangatkan lagi ya mba khadijah dalam mengajinya yaa..
Semoga Allah paringi keamanan keselamatan Dan kebarokahan untuk mba khadijah..amiin..</t>
  </si>
  <si>
    <t>October 18, 2025 7:13 am</t>
  </si>
  <si>
    <t>• Tilawaty 4 Hal 41
&gt; Alhamdulillah Afiqa sudah bisa dan memahami tanda bacanya, noted kedepannya bacanya supaya bisa tartil (perlahan-lahan) next pertemuan sudah bisa naik ke halam selanjutnya yaa yaa
• Menjaga Hafalan Surat 1
&gt; Sudah hafal tapi belum terlalu lancar, jadi dirumah sering dibaca yaa Afiqa🥰
• Melancarkan Hafalan surat Al-Kafirun dan Al-Kautsar
&gt; Untuk surat Al-Kafirun sudah hafal tetapi ada catatan dimohon lebih di fokuskan panjang dan pendek bacaannya. Untuk surat Al-Kautsar alhamdulillah Afiqa sudah hafal dan lancar, goodjob👏🏻🫶🏻
• Asmaul Husna 1-50
&gt; Alhamdulillah Afiqa sudah hafal👏🏻🫶🏻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</si>
  <si>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 Tilawaty 4 Hal 14
&gt; Alhamdulillah sudah lancar, tapi supaya lebih tartil lagi yaa (perlahan-lahan) didalam membacanya, next pertemuan dihalaman 15
• Menghafalan Doa 1
&gt; Sudah hafal tapi depannya masih lupa.
• Menjaga Doa 2 
&gt; Alhamdulillah lancar tetapi Amal sholeh sering dibaca dirumah yaa Ceee supaya hafalannya tidak hilang.
• Doa minta kesabaran
&gt; Sudah hafal tapi belum lancar
• Materi Alim Faqih Rukun Iman
&gt; Alhdulillah sudah tersampaikan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</si>
  <si>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October 18, 2025 7:22 am</t>
  </si>
  <si>
    <t>📚 Hafalan baru
Alhamdulillah jubilee ketika di test di awal sudah hafal ayat 1 - 2 dengan lancar untuk ayat 3 karna jubilee lupa ketika di test jadi jubilee membaca Al Qur'an, setelah di baca berulang Jubilee hafal ayat 3 dan bisa membacanya tanpa melihat Al Qur'an kemudian jubilee membaca ayat 1-3 dengan lancar 
nice try jubilee😉👍🏻
semoga Allah memberikan keamanan keselamatan dan kelancaran untuk jubilee..... aamiin 🤲🏻</t>
  </si>
  <si>
    <t>October 18, 2025 8:07 am</t>
  </si>
  <si>
    <t>BACAAN:
Tilaawati 2 Halaman 2
HAFALAN:
Surat al-Fatihah
Surat an-Nas
Surat Al Falaq
Surat Al Ikhlas
Surat Al lahab
Surat An nasr
Surat Al Kafirun
Doa sebelum Dan sesudah wudhu
NB:mas khayri supaya lebih semangat lagi dalam mengajinya yaa
Semoga Allah paringin keamanan keselamatan Dan kebarokahan unytuk mas khayri..amiin..</t>
  </si>
  <si>
    <t>October 18, 2025 8:34 am</t>
  </si>
  <si>
    <t>A. Aurat Perempuan
- Randomly kita ngobrol perihal “akhlakul karimah” then cheryl saya tanya2 i dan masuk ke bab aurot. Dan cheryl bisa menjelaskan perihal aurot, cheryl sudah tau mana aja yang termasuk aurot. Semoga bisa dipraktekkan in real life🙏🏻
B. Murajaah
Doa Minta ilham yang baik
Doa Mencari ilmu yang bermanfaat
Doa untuk kedua orang tua
Doa kebaikan dunia dan akhirot
Doa sebelum dan sesudah makan
Doa sebelum dan sesudah tidur
Doa masuk dan keluar WC
Doa pagi dan sore
Doa berpakaian
NOTE :
Hari ini gak jadi bacaan karena katanya baterai tab nya cheryl udah habis😇
But cheryl hari ini ngajinya semangat banget</t>
  </si>
  <si>
    <t>October 18, 2025 8:42 am</t>
  </si>
  <si>
    <t>1. Doa-doa
• untuk keduaorang tua
• mencari ilmu
• kebaikan dunia akhirat
• Pagi dan sore
• Mau makan dan sesudah
• masuk kamar mandi dan keluar
2. Bacaan : Tilawati 37 baris 4-6
Cheryl ingat untuk bentuk huruf ain ( ع) tapi lupa untuk huruf gain (غ ) akhirnya kita latihan melafalkannya lagi dan mengingat kembali.
3. Menghafal ayat 2 surat Al lahab
Pelan pelan Cheryl bisa melakukannya dengan baik, hanya saja belum bisa menghafalkannya. 
Cheryl mengaji dengan baik hari ini. Semoga bisa mendapatkan ilmu manfaat dan barakah. Aamiin 🩷</t>
  </si>
  <si>
    <t>October 18, 2025 11:39 am</t>
  </si>
  <si>
    <t>Tilawati 5 halaman 39
- baris 1-3
&gt; untuk bacaannya tentang bacaan ghunnah di akhir kalimat. Alhamdulillah, Gabriel sudah faham dan bisa membaca dengan baik.
Hafalan Al Bayyinah ayat 4
PR: amalsholih dibaca masing- masing 5 kali, ayat 4 dan 5
Hafalan surat
- al lahab
- al kafirun
- an nashr
- an nas
Semoga Allah paring manfaat dan barokah. Aamiiin</t>
  </si>
  <si>
    <t>October 18, 2025 7:58 pm</t>
  </si>
  <si>
    <t>1. Bacaan : Al kahfi 50-57
2. Al fil ayat 5
Wah. Alhamdulillah grazia sangat berusaha keras untuk menghafalkannya dan bisa dihafalkan dengan lancar. Selanjutnya kita pertahankan terus ya setiap ngaji insyaallah kita deres selalu.
3. Kloter 2
• asmaul husna
• memakai baju
• ilmu yang bermanfaat
• minta ilham yang baik
• masuk rumah
• keluar rumah
• pagi dan sore
• masuk dan keluar masjid
• berbuka puasa
Untuk doa minta ilmu yang bermanfaat grazia masih lupa. Amal solih dihafalkan kembali ya.
4. Rukun iman
Believing in prophets
Semoga Allah memberikan ilmu manfaat dan barakah. Aamiin 💗</t>
  </si>
  <si>
    <t>October 18, 2025 10:48 pm</t>
  </si>
  <si>
    <t>BACAAN:
Al Muzzammil Ayat 20-Al Muddatsir Ayat 17
KEILMUAN: Rukun Iman kepada allah Dan malaikat
Makna K.Ahkam Halaman 19-21
Hadis-hadis ini mengajarkan bahwa Allah memberi dunia kepada semua orang, tapi agama dan akhlak hanya untuk yang dicintai-Nya. Karena itu, manusia harus mencari rezeki dengan cara yang baik dan jujur, terutama dari hasil kerja tangan sendiri, karena itulah rezeki paling berkah. Nafkah untuk diri dan keluarga pun dihitung sebagai sedekah. Dalam mencari dunia, kita diperintahkan memperbaiki niat dan cara agar rezeki yang sudah ditentukan Allah menjadi mudah. Dan manusia terbaik adalah yang sukses di dunia tanpa melupakan akhirat — bekerja keras, berakhlak baik, dan tetap taat kepada Allah.</t>
  </si>
  <si>
    <t>October 19, 2025 6:02 am</t>
  </si>
  <si>
    <t>1. Bacaan : An nisa 141-147
2. Murajaah :
Al muddatsir 32-46
Al fatihah 
Al baqarah 1-6
3. Review mencintai alam sekitar
Yang Hafiz pahami :
• perintah dari Allah
• akibat merusak alam
• bentuk menjaga alamnya
Notes:
Untuk bacaannya panjang pendeknya lebih diperhatikan ya. 
Untuk hafalannya tidak usah terburu-buru agar bisa tetap Tartil.
Semoga Allah memberikan ilmu manfaat dan barakah aamiin 🩷</t>
  </si>
  <si>
    <t>Makna Kitabussholah Halaman 2-4
Allah memerintahkan umat untuk mendirikan sholat lima waktu, menunaikan zakat, dan berjamaah. Siapa yang menjaga sholatnya akan mendapat janji surga, sedangkan yang lalai tidak mendapat jaminan itu. Nabi memerintahkan orang tua mengajarkan anak sholat sejak usia 7 tahun dan menegurnya dengan tegas di usia 10 tahun agar terbiasa taat. Sebelum sholat, Allah memerintahkan berwudhu dengan membasuh wajah, tangan, kepala, dan kaki agar suci. Setelah bangun tidur, Nabi mengajarkan mencuci tangan tiga kali sebelum berwudhu karena kita tidak tahu di mana tangan berada saat tidur. Semua ini menegaskan pentingnya sholat, kebersihan, dan ketaatan kepada Allah.
Semoga Allah paringi keamanan keselamatan Dan kebarokahan untuk teh Kayla..amiin..</t>
  </si>
  <si>
    <t>October 19, 2025 9:28 pm</t>
  </si>
  <si>
    <t>1. Pembukaan: nasehat tentang nikmat hidayah dan kisah nabi
 2. Membaca doa2 sebelum belajar dan Asmaul Husna 1-99
&gt; Alhamdulillah bagus
3. Review hafalan surat Al Asr dan membenarkan bacaan ayat 3 
&gt; Ayat 3nya masih perlu diulang-ulang
3. Tilawati 5 hal. 28 baris ke 7-8 dan review bacaan2 ikhfa dan iqlab
&gt; Alhamdulillah sudah bisa dengung jika ada bacaan mim kecil (iqlab) dan ketika ada nun mati mengikuti huruf2 ikhfa
&gt; Boleh naik ke halaman berikutnya 
4. Wudu
&gt; Alhamdulillah Chester bisa mempraktekkan wudu dan menjelaskan tentang cara wudu dengan cukup benar
5. Penjelasan tentang tayammum dan cara tayammum 
&gt; Alhamdulillah chester menulis cara tayammum 
&gt; Alhamdulillah Chester aktif mencoba praktek tayammum berulang kali hingga benar dan tepat, tapi tetep perlu di review lagi di pertemuan berikutnya 
&gt; Alhamdulillah Chester bisa menjelaskan perbedaan tayammum dan wudu dengan cukup baik</t>
  </si>
  <si>
    <t>October 20, 2025 5:32 am</t>
  </si>
  <si>
    <t>1. Doa harian
Ketika akan dan bangun tidur
Ketika akan makan dan selesai makan
Kebaikan dunia khirat
Kedua orang tua
Masuk dan keluar wc
Dzikir setelah solat
Ketetapan iman
2. Bacaan : An nisa 148-152
3. Murajaah : Al mulk
4. Lam jalalah tarqiq dan tafkhim
Hari ini hafiz mereview materi dengan bermain tebak-tebakan yang sudah mba tuliskan di layar. Alhamdulillah sampai akhir bisa membedakan mana lam jalalah tarqiq dan tafkhim.
Good job hari ini hafiz. Semoga Allah memberikan ilmu manfaat dan barakah. Aamiin💗</t>
  </si>
  <si>
    <t>October 20, 2025 7:49 am</t>
  </si>
  <si>
    <t>check all
Tilawaty 4 page 37
doa naik kendaraan 
pillars of Faith number 1-6
surat Al Fiil ayat 1-3
Untuk Tilawaty jubilee banyak deres lagi yaa ...
surat Al Fiil nya ayat 1-2 baik tapi ayat 3 masih kurang 
untuk pillars of Faith jubilee sudah bisa hafal dengan baik
doa naik kendaraan juga di baca dengan lancar
semangat jubilee 😉🫶🏻 
semoga Allah memberikan keamanan keselamatan dan kebarokahan untuk Jubilee....aamiin.</t>
  </si>
  <si>
    <t>October 20, 2025 8:11 am</t>
  </si>
  <si>
    <t>1. Bacaan Q.S al baqarah 116-119
2. Murojaah doa2 and surat2
3. Rukun iman (angels part)</t>
  </si>
  <si>
    <t>1. Murojaah surat2 and report hafalan surat al bayyinah 1-5
2. Makna k.adab hal 27-28</t>
  </si>
  <si>
    <t>October 20, 2025 6:14 pm</t>
  </si>
  <si>
    <t>1. PPT mencintai alam sekitar</t>
  </si>
  <si>
    <t>October 20, 2025 6:59 pm</t>
  </si>
  <si>
    <t>October 20, 2025 12:30 pm</t>
  </si>
  <si>
    <t>Makna Kitabussholah Halaman 4-6
Hadis pertama menjelaskan bahwa semua amalan harus diawali dengan niat, termasuk wudhu. Artinya, saat seseorang berwudhu, dia harus berniat dalam hati bahwa ia berwudhu untuk beribadah kepada Allah, bukan hanya untuk membersihkan diri biasa. Tanpa niat, wudhu tidak dianggap ibadah. Hadis kedua menunjukkan mukjizat Nabi Muhammad, yaitu air keluar dari jari-jarinya sehingga sekitar 70 orang bisa berwudhu. Hadis ketiga menjelaskan cara wudhu Nabi dengan urutan yang benar — mulai dari membasuh tangan, berkumur, membasuh wajah, tangan sampai siku, mengusap kepala, lalu membasuh kaki. Semua itu menegaskan bahwa wudhu harus dilakukan dengan niat yang benar, cara yang benar, dan penuh kesadaran bahwa itu adalah ibadah mendekatkan diri kepada Allah.</t>
  </si>
  <si>
    <t>October 20, 2025 7:30 pm</t>
  </si>
  <si>
    <t>📚 Tilawaty 6 page 31
Alhamdulillah today she has read it well ! 
tapi perlu banyak Menderes lagi dan masih banyak yang harus diperhatikan agar lebih lancar membacanya.
you're doing great keep going 👍🏻
📚 Hafalan 
Asmaul Husna 
Doa masuk masjid &amp; keluar Masjid 
Doa masuk pasar 
Doa menjenguk orang yang sakit
Doa berlindung dari syirik 
Surat Al Qoriah 
Surat Al Fiil 
Surat At takatsur
📚 Tajweed
hari ini Kirana mulai belajar mengenal tajwid, kita mulai dari hukum nun sukun atau tanwin hari ini Kirana menulis hukum ikhfa haqiqi tapi belum sempat selesai jadi insyaallah akan di lanjut di next meeting.
*Doa penutup by Kirana 
Thats all for today thanks for your hard work 
i hope you have a productive day and see u next time 👋🏻
semoga Allah memberikan keamanan keselamatan dan kebarokahan untuk Kirana... aamiin 🤲🏻</t>
  </si>
  <si>
    <t>October 20, 2025 8:43 pm</t>
  </si>
  <si>
    <t>1. Bacaan Tilawati 5 Hal 39
(Alhamdulillah bacaan gabriel bagus dan bisa ke next halaman)
2. Murojah hafalan doa
- Naik kendaraan 
- Tidur &amp; Bangun tidur
- Mencari ilmu yg bermanfaat 
- Kedua orang tua
Semoga Allah memberikan ilmu manfaat, lancar dan barokah</t>
  </si>
  <si>
    <t>October 21, 2025 7:33 am</t>
  </si>
  <si>
    <t>1. Baca tilawati 6 hal 11
&gt; Alhamdulillah Mikail bisa membaca dengan SANGAT BAIK dan lanjut ke hal 12 
2. Penyampaian PPT Mencintai Alam Sekitar
3. PR
- Membaca Tilawati 6 hal 12
- Menghafalkan surat Albayyinah 
- 
Semoga Alloh paring kemudahan, kelancaran, manfaat dan barokah.</t>
  </si>
  <si>
    <t>BACAAN;
Tilawati 2 Halaman 44
HAFALAN:
Doa sebelum Dan sesudah wudhu
Asmaul husna 1-20
KEILMUAN:
Praktek wudhu
NB:mas khayri supaya lebih banyak menderes tilawatinya agar lancar Karna sebentar lagi naik tilawati 3
Semoga Allah paringi keamanan keselamatan Dan kebarokahan untuk mas khayri..amiin..</t>
  </si>
  <si>
    <t>October 21, 2025 9:27 am</t>
  </si>
  <si>
    <t>1. Bacaan : Al kahfi 58-75
2. Murajaah : kloter 4
3. Review Al fill 
4. Beriman pada hari akhir
Alhamdulillah semua berjalan dengan baik.
Untuk hafalan doa nya grazia masih perlu membaca karna dilupakan.
30 menit untuk diskusi tentang beriman pada hari qiamat. Karna zia sudah tau tentang malaikat dan tugas-tugasnya, grazia kami ajak untuk memahami keadaan saat hari qiamat tiba. Yang diawali dengan malaikat israfil meniup sangkakala dan hingga membayangkan bentuk malaikat penjaga neraka dan surga. Karena surga hanya untuk anak-anak baik dan beriman grazia pun berkata siap untuk menjadi anak yang baik.
Semoga Allah menjadikan anak yang solehah. Sukses dunia dan akhirat nya. Aamiin💗</t>
  </si>
  <si>
    <t>October 21, 2025 11:50 am</t>
  </si>
  <si>
    <t>Tilawati 4 halaman 42
&gt; karena afiqa belum menderes, bacaaannya banyak yang masih kurang tepat, jadi, insyaallah next meeting masih baca halaman ini, yaa
asmaul husna 1-60
- afiqa sudah lancar saat membaca asmaul husna, tapi kalau untuk hafalan sepertinya belum lancar
penjelasan rukun iman
- saat saya coba jelasin pakai ppt, baru di nomor 1, afiqa sudah asik dengan coretannya, sehingga sampai selanjutnya hanya tau poinnya saja, tapi belum mengerti isinya
insyaallah next meeting kita bahas lagi, yaa
semoga allah paring manfaat dan  barokah.Aamiin</t>
  </si>
  <si>
    <t>October 21, 2025 7:30 pm</t>
  </si>
  <si>
    <t>📚 Tilawaty 6 page 31
she has read it better than last time , so keep practicing to improve your reading even more .
Keep going you've got this 😉💪🏻
📚 Hafalan
Asmaul Husna 1- 80
Surat Al Kautsar 
Surat An Nasr 
Surat An Nasr 
Surat Al Lahab 
Surat Al Kafirun 
Surat Al Maun 
Doa Masuk &amp; keluar rumah
Doa Tertimpa musibah
Doa melihat orang yang tertimpa musibah
Doa go inside to vehicles 
*Kirana ready all the doa and surah without looking at her notes ( good job👍🏻)
📚 Tajweed
continue our materi yesterday tentang hukum nun sukun atau tanwin bagian ikhfa haqiqi, menulis dan menjelaskan hukumnya :
When Nun Sukun is followed by the 15 Hijaiyah letters ت, ث, ج, د, ذ, ز, س, ش, ص, ض, ط, ظ, ف, ق, ك, it is pronounced with a hidden or concealed sound, known as Ikhfa'. For example, the word "Min Syai'in" is pronounced as "Min-syai'in" with a soft and hidden 'n' sound.
and also provide with an example reading.
📌 Note 
maaf saya tadi menjelaskannya hanya sebentar dan agak sedikit bingung dalam cara menjelaskannya, mohon bantuannya untuk menjelaskan ulang jika Kirana belum faham 🙏🏻🙏🏻.
Semangat terus ya Kirana 😉 🫶🏻 
semoga Allah memberikan keamanan keselamatan dan kebarokahan untuk Kirana... aamiin 🤲🏻</t>
  </si>
  <si>
    <t>October 21, 2025 8:41 pm</t>
  </si>
  <si>
    <t>1. Bacaan Tilawati 5 
(Alhamdulillah bacaan gabriel bagus)
2. Murojah hafalan doa
- Naik kendaraan 
- Kedua orang tua
- keluar rumah
- asmaul husna 1-40
Semoga Allah memberikan ilmu manfaat, lancar dan barokah</t>
  </si>
  <si>
    <t>October 22, 2025 6:42 am</t>
  </si>
  <si>
    <t>1. Bacaan : Al kahfi 76-86
2. Murajaah : kloter 2
3. Review Al fill 
4. Doa menjenguk orang sakit
5. Beriman pada qada dan qadar
Alhamdulillah semua berjalan dengan baik, mungkin hanya terkendala suaranya grazia yang putus-putus. Untuk murajaah grazia masih belum mengingat doa minta ilmu yang bermanfaat. 
Setelah semua materi selesai grazia meminta bermain spin wheel tentang nama malaikat dan tugasnya. Lalu tebak-tebakan seputar 6 rukun iman.
Semoga Allah menjadikan anak yang solehah. Sukses dunia dan akhirat nya. Aamiin💗</t>
  </si>
  <si>
    <t>October 22, 2025 8:21 am</t>
  </si>
  <si>
    <t>📚 Bacaan 
Surat Al Maidah ayat 65 - 67
📚 Hafalan 
Asmaul Husna 1-60
Doa mau tidur
Doa setelah bangun tidur 
Doa akan makan &amp; sesudah makan
Doa masuk &amp; keluar kamar mandi 
Doa kebaikan dunia akhirat 
Doa untuk kedua orang tua
Surat Al Fatihah 
Surat An Nas
Surat Al Falaq
Surat Al Ikhlas 
Surat Al Lahab 
Surat An Nasr 
Surat Al Kafirun 
📚 Hafalan baru 
Surat Al Bayyinah ayat 7-8
Menulis surat Al Bayyinah ayat 5
📌 Tambahan
Alhamdulillah mas Rambo sudah bisa menguasai dalam pernafasan / mencari titik berhenti yang sesuai dan tepat, untuk selanjutnya mas Rambo akan fokus di perbaikan bacaan yaitu panjang pendeknya ,karna mas Rambo masih kurang memperhatikan panjang pendeknya ketika bacaan.
Untuk hafalan yang di baca mas Rambo hari ini sudah bagus tapi untuk surat Al Kafirun mas Rambo masih terkecoh karna ada ayat yang serupa ( ayat 3&amp;5) jadi amal solihnya untuk diseres lagi surat Al Kafirun nya, satu lagi jangan lupa deres hafalan baru bulan kemarin yaitu surat At tin karna ketika ngaji mas Rambo agak ngeblank saat membacanya.
* Amal solihnya Bpk/ibu jika ada waktu longgar supaya membantu menyimak mas Rambo surat Al Kafirun dan At tin.
Semoga Allah memberikan keamanan keselamatan dan kebarokahan untuk Kita semua.... aamiin 🤲🏻</t>
  </si>
  <si>
    <t>October 22, 2025 8:39 am</t>
  </si>
  <si>
    <t>📚 Bacaan 
Surat Al Maidah ayat 65 - 67
📚 Hafalan 
Asmaul Husna 1-60
Doa untuk kedua orang tua 
Doa ketika masuk &amp; keluar kamar mandi 
Doa akan tidur dan setelah bangun tidur 
Doa ketika akan makan &amp; sesudah makan
Doa kebaikan dunia dan akhirat 
surat Al Fatihah
surat An nas
surat Al Falaq
surat Al ikhlas 
surat Al lahab
surat An Nasr
surat Al Kafirun
📚 baru
surat Al Bayyinah ayat 6-7
menulis surat Al Bayyinah ayat 5
 📌 Tambahan 
Alhamdulillah hari ini Rambo sudah bisa menguasai pernafasan / menentukan titik berhenti yang sesuai ketika membaca Al Qur'an untuk ke depannya target mas Rambo adalah memperbaiki panjang pendek dalam bacaan karna mas Rambo masih kurang dalam memperhatikan panjang pendeknya.
Untuk hafalannya mas Rambo Alhamdulillah sudah lancar tapi surat Al Kafirun nya mas Rambo masih agak  terkecoh karna ada dua ayat yang serupa ( ayat 3&amp;5) jadi amal salih nya untuk di deres lagi 
dan juga surat hafalan baru bulan kemarin yaitu surat at tin jangan lupa untuk di deres juga karna tadi mas Rambo ngeblank ketika membacanya.
* Amal solihnya Bpk/ibu jika ada waktu untuk membantu menyimak dan mengoreksi mas Rambo surat Al Kafirun dan At tin.
semoga Allah memberikan keamanan keselamatan dan kebarokahan untuk Kita semua.... aamiin 🤲🏻</t>
  </si>
  <si>
    <t>October 22, 2025 8:56 am</t>
  </si>
  <si>
    <t>📚Bacaan 
Surat Al Maidah ayat 65 - 67
📚 Hafalan 
Asmaul Husna 1-60
Doa untuk kedua orang tua 
Doa ketika masuk &amp; keluar kamar mandi 
Doa akan tidur dan setelah bangun tidur 
Doa ketika akan makan &amp; sesudah makan
Doa kebaikan dunia dan akhirat 
surat Al Fatihah
surat An nas
surat Al Falaq
surat Al ikhlas 
surat Al lahab
surat An Nasr
surat Al Kafirun
📚 baru
surat Al Bayyinah ayat 6-7
menulis surat Al Bayyinah ayat 5
 📌 Tambahan 
Alhamdulillah hari ini Rambo sudah bisa menguasai pernafasan / menentukan titik berhenti yang sesuai ketika membaca Al Qur'an untuk ke depannya target mas Rambo adalah memperbaiki panjang pendek dalam bacaan karna mas Rambo masih kurang dalam memperhatikan panjang pendeknya.
Untuk hafalannya mas Rambo Alhamdulillah sudah lancar tapi surat Al Kafirun nya mas Rambo masih agak  terkecoh karna ada dua ayat yang serupa ( ayat 3&amp;5) jadi amal salih nya untuk di deres lagi 
dan juga surat hafalan baru bulan kemarin yaitu surat at tin jangan lupa untuk di deres juga karna tadi mas Rambo ngeblank ketika membacanya.
* Amal solihnya Bpk/ibu jika ada waktu untuk membantu menyimak dan mengoreksi mas Rambo surat Al Kafirun dan At tin.
semoga Allah memberikan keamanan keselamatan dan kebarokahan untuk Kita semua.... aamiin 🤲🏻</t>
  </si>
  <si>
    <t>October 22, 2025 8:57 am</t>
  </si>
  <si>
    <t>October 22, 2025 9:22 am</t>
  </si>
  <si>
    <t>1. Baca tilawati 6 hal 12
&gt; Alhamdulillah Mikail bisa membaca dengan SANGAT BAIK dan lanjut ke hal 13 
2. Menghafalkan surat AlBayyinah (hafal 1-5)
3. PR
- Membaca Tilawati 6 hal 13
- Menghafalkan surat Albayyinah 
- 
Semoga Alloh paring kemudahan, kelancaran, manfaat dan barokah.</t>
  </si>
  <si>
    <t>October 22, 2025 9:23 am</t>
  </si>
  <si>
    <t>October 22, 2025 9:25 am</t>
  </si>
  <si>
    <t>1. Daily doa
• untuk kedua orang tua
• kebaikan dunia akhirat
• Pagi dan sore
• Mau makan dan sesudah
• masuk kamar mandi dan keluar
2. Bacaan : Tilawati 38 baris 1-3
Latihan membaca dan mengenal huruf fa dan qaf 
3. Menghafal ayat 2 surat Al lahab
Cheryl mengaji dengan baik hari ini. Semoga bisa mendapatkan ilmu manfaat dan barakah. Aamiin 💗</t>
  </si>
  <si>
    <t>October 22, 2025 8:31 pm</t>
  </si>
  <si>
    <t>1. Hafalan 
&gt; Surat albayyinah ayat 1-4 (re-memorize)
(Alhamdulillah hafalan bagus)
2. Murojaah
 - Surat annas-alikhlas
- doa mau tidur dan bangun tidur 
- doa kedua orgtua
- doa naik kendaraan
- Asmaul husna 1-20
- kebaikan dunia akhirat
Semoga Allah paring lancar dan barokah</t>
  </si>
  <si>
    <t>October 23, 2025 8:07 am</t>
  </si>
  <si>
    <t>Bacaan
Al-Baqarah 124-126
Alhamdulillah bacaan cukup lancar
Murajaah doa berlindung dari pelit, penakut, malas, pelit dan hina
Makna hadis Ahkam 27-28
-Larangan menjual 1 barang dengan 2 harga
-Penjual yg jujur dan dapat di percaya akan di masukkan ke dalam surga bersama para nani, orang2 yg jujur dan orang2 yang mati syahid( mendapat derajat surga yg tinggi) 
- Ada 3 golongan yg besok di hari kiamat tidak akan di lihat oleh Alloh dan Alloh juga tidak akan mengampuni dosa2 nya yaitu orang yang mengungkit-ngunckit pemberiannya, orang yang memanjangkan pakaian bawahnya sampai menutupi mata kaki dan orang yang menawarkan dagangannya supaya laku dengan sumpah bohong
Report
Alhamdulillah pengajian berjalan lancar, sempat ada kendala sedikit karna wifi error tapi alhamdulillah cuma sebentar sehingga pengajian bisa di lanjutkan sampai selesai. Mohon maaf telat laporan 🙏</t>
  </si>
  <si>
    <t>October 23, 2025 8:18 am</t>
  </si>
  <si>
    <t>Bacaan:
Surat Annisa 114-116
Alhamdulillah bacaan cukup lancar
Murajaah doa berlindung dari sifat pelit, penakut, malas dan hina
Mengenalkan doa memakai pakaian baru
Makna surat Al an'am ayat 116-120
Alhamdulillah Irsan memahami isi ayat dg baik
Report
Alhamdulillah pengajian berjalan lancar, tanpa kendala. Irsannya juga tertib. Komunikatif sehingga materi bisa tersampaikan dengan baik. Irsan juga bisa bikin summary dg baik. Jangan lupa PR nya di kerjain ya Irsan. Copy 2 doa di atas on your notebook. Semoga Alloh paring manfaat dan barokah😊🤩🤲</t>
  </si>
  <si>
    <t>October 23, 2025 9:34 am</t>
  </si>
  <si>
    <t>Bacaan
Al-Baqarah 127-130
Alhamdulillah cukup lancar, tinggal meningkatkan nderesnya
Mengenalkan doa memakai pakaian baru
Makna Hadis Ahkam 29-30
Menceritakan tentang hakim yang minta sesuatu ke Nabi, Nabi memberinya. Dia minta lagi, nabi memberi lagi sampai 3x kemudian nabi bersabda: wahai hakim sesungguhnya harta itu hijau dan manis( semua orang suka, mau) barang siapa yang menerimanya dg relanya hati dan tidak rakus maka akan di barokah, tapi barang siapa yang menerimanya dengan rakus maka tidak akan di barokah. Tangan di atas lebih baik daripada tangan di atas, maksudnya memberi itu lebih baik daripada meminta . Kemudian hakim berkata, Demi Alloh saya tidak akan meminta sesuatu apapun kepada  seorangpun setelah engkau nabi. Maka di zamannya Abu bakar dan Umar , ketika hakim di panggil untuk di beri suatu pemberian dia selalu menolak. Sampai dia mati. Ini menunjukkan bahwa hakim kept his promise 
Halaman 29-30
Umar bercerita, dia pernah di beri sesuatu oleh nabi tapi dia mengatakan berikan saja pada orang yg lebih membutuhkan. Kemudian nabi menjawab:terimalah pemberian , ketika pemberian itu datang kepadamu( terimalah pemberian, selama kamu tidak minta dan 
tidak rakus)  dan apabila kamu tidak di beri suatu pemberian,maka jangan berharap 
Report 
Alhamdulillah pengajian berjalan sebagaimana mestinya, lancar tertib dan tidak ada kendala. Semoga Alloh paring manfaat dan barokah aamiiin 🤲</t>
  </si>
  <si>
    <t>October 23, 2025 10:11 am</t>
  </si>
  <si>
    <t>1. Pembukaan : Nasehat tentang nikmat hidayah dan kisah nabi-nabi
2. Nadeen membaca doa2 sebelum belajar sendiri
3. Membaca QS. Ali Imron 127-134 *(90)*
4. Murojaah 
- Asmaul Husna 1-99 *(100)*
- Al Buruj (membaca kitab)
- Al Fajr 1-23 *(95)*
5. Hafalan Baru : Al Fajr 22-23 *(90)*
6. Menulis the etiquette of riding bike/car/motorcycle no. 1-5 
Alhamdulillah Nadeen mengikuti pengajian dengan sangat aktif dan baik sekali</t>
  </si>
  <si>
    <t>October 23, 2025 10:17 am</t>
  </si>
  <si>
    <t>1. Membaca doa2 sebelum belajar sendiri *(100)*
2. Membaca QS. Ali Imron 135-142 *(95)*
3. Murojaah 
- Asmaul Husna 1-99 *(100)*
- Al Buruj *(85)*
- AlFajr 1-25 *(95)*
4. Hafalan baru : Al Fajr 24-25
5. tatakrama ketika mengendarai sepeda/ motor/ mobil
- melanjutkan menulis materi tatakrama no. 6-10 *(100)*
- Alhamdulillah Nadeen sangat aktif menjawab pertanyaan2, dan membaca *(90)*</t>
  </si>
  <si>
    <t>October 23, 2025 7:06 am</t>
  </si>
  <si>
    <t>Tilawati 4 halaman 42-43
&gt; wahh, masyaallah, udah lancar. untuk halaman 43 nanti diulang di next meeting, yaa. Amalsholih dideres lagi
Hafalan Surat 
- al ikhlas
- an nashr
- al kafirun
- al kautsar
- doa berbuka puasa
- doa berpakaian
- doa mencari ilmu 1&amp;2 
Pegon
semoga Allah paring ilmu yang bermanfaat dan barokah. Aamiiin</t>
  </si>
  <si>
    <t>October 23, 2025 7:24 pm</t>
  </si>
  <si>
    <t>October 24, 2025 6:03 am</t>
  </si>
  <si>
    <t>1. Bacaan : An nisa 153-154
2. Murajaah
• Al muddatsir
• Al infitar
3. Menghafal asmaul husna 76-80
Alhamdulillah hafiz mengikuti pengajian dengan baik. Yuk hafiz kita targetkan bisa hafal sampai 99 di bulan depan. Jangan lupa dipraktekan asmaul husna nya ya setiap hari minimal membaca 1 kali.
Semoga Allah memberikan kemanfaatan dan kebarakahan. Aamiin📚</t>
  </si>
  <si>
    <t>October 24, 2025 6:16 am</t>
  </si>
  <si>
    <t>📚 Pillar's of Faith 
Alhamdulillah Jubilee still remembers it very well and can pronounce it correctly. Hari ini materi jubilee iman kepada rosul Allah jadi kita belajar ada 25 dan nama nama nabi.</t>
  </si>
  <si>
    <t>October 24, 2025 6:19 am</t>
  </si>
  <si>
    <t>Tilawati 5 halaman 40 baris 1-5
- pengucapan qolqolah tasydid di akhir kalimat
&gt; alhamdulilah, Gabriel sudah bagus dan lancar. Amalsholih kalau menderes diperhatikan lagi panjang pendeknya, yaa
Hafalan Surat
Al Bayyinah 1-4
&gt; masih perlu dilancarkan lagi di ayat 4
- Doa minta ilham yang baik
- Doa ketetapan iman (lupa)
- Doa mencari ilmu yang bermanfaat
PR: 
- Membaca Al Bayyinah ayat 4 sebanyak 5 kali
- Menghafalkan doa ketetapan iman
Semoga Allah paring ilmu yang bermanfaat dan barokah. Aamiiin</t>
  </si>
  <si>
    <t>October 24, 2025 6:34 am</t>
  </si>
  <si>
    <t>📚 Tilawaty 6 page 32
perbanyak Menderes lagi agar lebih meningkat lagi dalam bacaannya.
📚 Memperlancar 
Surat Al Qodar
Doa agar dimudahkan dalam segala urusan 
PR13 number 1,2,3
📌 Note
semangat terus dan jangan lupa di terapkan ilmunya,
semoga Allah memberikan keamanan keselamatan dan kebarokahan untuk Kita semua.... aamiinn 🤲🏻</t>
  </si>
  <si>
    <t>October 24, 2025 7:31 am</t>
  </si>
  <si>
    <t>1. Baca tilawati 6 hal 13
&gt; Alhamdulillah Mikail bisa membaca dengan SANGAT BAIK dan lanjut ke hal 14
2. Membaca surat Al Adiyat (hafal), Surat Annasr (hafal), Asmaul Khusna 1-20 (hafal) &amp; Doa doa harian
3. PR
- Membaca Tilawati 6 hal 14
- Menghafalkan surat Albayyinah 
- 
Semoga Alloh paring kemudahan, kelancaran, manfaat dan barokah.</t>
  </si>
  <si>
    <t>October 24, 2025 7:49 am</t>
  </si>
  <si>
    <t>1. Tilawati 1 hal 38 baris 1-3 
Insyaallah kita ulang lagi ya.
2. Hafalan doa harian
3. Menghafal al lahab
4. Menghafal 6 rukun iman
Hari ini cheryl kurang bersemangat tapi cheryl tetap melaksanakan ngaji dengan lancar. Amal solih lebih dipersiapkan lagi dirinya ya sebelum ngaji. 💗</t>
  </si>
  <si>
    <t>October 24, 2025 8:10 am</t>
  </si>
  <si>
    <t>Bacaan
Surat Annisa 117-121 
Alhamdulillah bacaan sudah cukup bagus, tinggal meningkatkan ketikan dan menderesnya
Murajaah
 -Doa berlindung dari sifat pelit,penakut, malas,dan hina
--Doa memakai pakaian baru
- Asmaulhusna 1-99
Makna kitabusshola halaman 123-128
Tentang sholat jenazah dan bagaimana cara 
prakteknya
Alhamdulillah Irsan sudah faham dengan isi gadisnya, ketika di minta menjelaskan kembali dia juga bisa. Mudah-mudahan Alloh paring manfaat dan barokah. Aamiiin🤲
PR
Masih sama dengan kemaren. Mencatat doa berlindung dari sifat pelit, penakut, malas dan hina sama doa memakai pakaian baru</t>
  </si>
  <si>
    <t>October 24, 2025 8:58 am</t>
  </si>
  <si>
    <t>1. Bacaan : Tilawati hal 38 baris 1 -3
Alhamdulillah lancar
2. Doa doa
Untuk kedua orang tua
Pagi dan sore
Mencari ilmu
3. Menghafal al lahab 
Alhamdulillah sudah semakin baik hafalannya di ayat 1, 2, 3. Ayo cheryl semangat menghafal bareng mba. 
Semoga Allah memberikan manfaat dan barakah. Aamiin💗</t>
  </si>
  <si>
    <t>October 24, 2025 8:59 am</t>
  </si>
  <si>
    <t>📚 Bacaan 
Surat Al maidah ayat 68-70
📚 Hafalan 
Asmaul Husna 1-60
Doa masuk rumah
doa keluar rumah 
doa masuk masjid 
doa keluar masjid
doa mencari ilmu 1&amp;2
doa ketetapan iman
doa memakai pakaian 
doa ketika berbuka puasa 
doa pagi dan sore
surat Al Kautsar 
surat Al Maun
surat Al Quraisy 
surat Al Fiil 
surat Al Humazah 
surat Al Asr
📚 Keilmuan 
Terampil menulis arab yaitu surat Al Bayyinah melanjutkan sebelumnya 
Tajwid mereview hukum nun mati atau tanwin dan menebak hukum tajwid dalam surat Al Bayyinah</t>
  </si>
  <si>
    <t>October 24, 2025 9:13 am</t>
  </si>
  <si>
    <t>1. Bacaan : Al qasas : 71-84
2. Makna k.solah : hal 42
3. How to be a good rider
Alhamdulillah semua berjalan lancar. Seperti biasa dylan bisa berdiskusi dengan baik dalam makna hadis dan materi tambahan. Semoga Allah memberikan ilmu manfaat dan barakah. Aamiin💗</t>
  </si>
  <si>
    <t>October 24, 2025 11:52 am</t>
  </si>
  <si>
    <t>1. Membaca doa2 sebelum belajar, Asmaul Husna 1-99, surat Al Asr
2. Membaca Tilawati 5 hal. 29 baris 1-3
&gt; Alhamdulillah Chester mengulang-ulang bacaan  hingga benar 
&gt; Untuk bacaan yang mendengung masih perlu banyak latihan dan bimbingan
&gt; Boleh naik baris 4
3. Diskusi Tatakrama ketika mengendarai sepeda/ motor/ mobil
&gt; Alhamdulillah Chester aktif menjawab pertanyaan, berbagi cerita, dan menjelaskan sebuah kasus saat diminta
&gt; Insyaallah materinya nanti di tulis di pertemuan berikutnya 
4. Review praktek tayammum 
&gt; Alhamdulillah bagus chester 
Moga2 Allah paring ilmunya manfaat dan barokah amin</t>
  </si>
  <si>
    <t>Tilawati 4 halaman 16-18
&gt; hari ini abell sangat semangat saat baca tilawatinya. amalsholih untuk halaman 18 dideres lagi, yaa. insyaallah diulang di next meeting
hafalan doa 2
- doa mencari ilmu
- doa minta ilham yang baik
- doa masuk rumah (agak lupa)
- doa pagi dan sore
- doa sebelum tidur
- doa bangun tidur (lupa awalannya)
- doa setelah makan
- doa untuk kedua orang tua
- doa minta kesabaran
review rukun iman
- penjelasan pengertian dari kata "rukun"
- menyebutkan poin rukun iman dan penjelasan singkat
Semoga Abell diberikan kefahaman, ilmu yang bermanfaat, dan barokah. Aamiin</t>
  </si>
  <si>
    <t>October 25, 2025 5:28 am</t>
  </si>
  <si>
    <t>KEILMUAN:
Akhlak/adab tata krama : mencintai alam sekitar</t>
  </si>
  <si>
    <t>October 25, 2025 5:36 am</t>
  </si>
  <si>
    <t>October 25, 2025 5:37 am</t>
  </si>
  <si>
    <t>October 25, 2025 5:51 am</t>
  </si>
  <si>
    <t>October 25, 2025 6:12 am</t>
  </si>
  <si>
    <t>1. Murojaah 
 - Murojaah hafalan surat Al-Muddstsir ayat 1-46
(Alhamdulillah hafalannya bagus)
- Murojaah bersama surat annaba dan annaziat 
2. Membaca QS An-nisa ayat 155-162
&gt; (Alhamdulillah bacaannya bagus)
3. Lain-lain
- Review rukun iman
- review lam tafkhim dan tarqiq
Semoga-moga Allah paring manfaat lancar dan barokah</t>
  </si>
  <si>
    <t>October 25, 2025 6:52 am</t>
  </si>
  <si>
    <t>1. Doa sebelum belajar
2. Bacaan Q.S ali imron 144-150
3. Menulis pegon baku</t>
  </si>
  <si>
    <t>1. Murojaah surat2 dan doa2
2. Report hafalan surat al-qoriah 
3. Menjawab soal tentang rukun iman by google form</t>
  </si>
  <si>
    <t>October 25, 2025 8:23 am</t>
  </si>
  <si>
    <t>BACAAN:
Tilawati 2 Halaman 44
HAFALAN:
Surat al-Fatihah
Surat an-Nas
Surat Al Falaq
Surat Al Ikhlas
Surat Al lahab
Surat An nasr
Surat Al Kafirun
Asmaul husna 1-20</t>
  </si>
  <si>
    <t>October 25, 2025 8:06 am</t>
  </si>
  <si>
    <t>1. Opening speech 
2. Murojaah doa2
3. Pillars of faith (qodar)</t>
  </si>
  <si>
    <t>October 25, 2025 9:02 am</t>
  </si>
  <si>
    <t>1. Bacaan Q.S al baqarah 196-197
2. Murojaah doa2 and surat2
3. Pengenalan tri sukses</t>
  </si>
  <si>
    <t>October 25, 2025 9:28 am</t>
  </si>
  <si>
    <t>📚 Bacaan 
Surat Al Maidah Ayat 71-72
Mas Rambo sudah lancar dalam membaca Jadi kita focus pada penyempurnaan Tajwidnya terutama pada mad thobi'i 
📚 Hafalan
Asmaul Husna 1-60
doa ketetapan iman
doa mencari ilmu 1 &amp; 2
doa masuk rumah
doa keluar rumah
doa masuk masjid
doa keluar masjid
doa ketika memakai pakaian 
doa berbuka puasa 
surat Al Kautsar 
surat Al Maun
surat Al Fiil 
surat Al Humazah
surat Al Quraisy 
surat Al Ashr 
📚 Tambahan
menghafal surat Al Bayyinah 1-8
menghafalkan &amp; menulis Doa ketika Lailatul Qadar 
📌 Note
Mas Rambo hari ini sudah memperlancar Doa masuk &amp; keluar masjid  doa mencari ilmu 2 dan surat Al Kafirun, nanti seterusnya akan dibahas di setiap pertemuan sampai mas Rambo lancar membacanya juga surat Al Bayyinah dan doa Lailatul Qadar akan di bahas lagi.
Semoga Allah memberikan keamanan keselamatan dan ilmu yang barokah untuk mas Rambo.... aamiinn🤲🏻</t>
  </si>
  <si>
    <t>October 25, 2025 10:44 am</t>
  </si>
  <si>
    <t>1. Bacaan Q.S al baqarah 263-265
2. Rukun iman</t>
  </si>
  <si>
    <t>October 26, 2025 6:01 am</t>
  </si>
  <si>
    <t>1. An nisa 163-170
&gt; Koreksi : panjang pendeknya, pelafalan kalimat selanjutnya jangan ada yang dikurangi atau ditambahi ya.
2. Murajaah 
Al lail
Al balad
3. Menyebutkan 6 rukun iman
&gt; Alhamdulillah lancar
4. Review tajwid
Lam jalalah tarqiq dan tafkhim :
&gt; alhamdulillah masih diingat dengan baik.
Qalqalah sugra dan kubro : 
&gt; harus sering kita review ya. Tapi alhamdulillah setelah diberikan satu ayat yang ada qalqalahnya hafiz bisa menyebutkan dengan baik.
Semoga Allah memberikan manfaat dan barakah. Aamiin💗</t>
  </si>
  <si>
    <t>October 26, 2025 6:06 am</t>
  </si>
  <si>
    <t>1. Tilawati hal 39 baris 1-3
Alhamdulillah cheryl bisa melafalkan huruf lam berharakat fathah dengan baik. Insyaallah kita lanjut ke baris selanjutnya ya.
2. Doa-doa
Untuk kedua orang tua
Mencari ilmu
Kebaikan dunia akhirat
Pagi dan sore
Masuk dan keluar kamar mandi
Akan dan setelah wudhu
Akan dan sesudah makan
3. Menghafal surat
An nas : 80%
Al lahab : 80%
Alhamdulillah ada peningkatan. Semoga dari orang tua berusaha untuk bisa membantu cheryl menghafal surat-suratnya ya. Dan selalu menyemangati cheryl dalam dunia dan akhiratnya.
Semoga Allah jadikan anak yang solehah dan sukses dunia akhiratnya. Aamiin💗</t>
  </si>
  <si>
    <t>October 26, 2025 6:35 am</t>
  </si>
  <si>
    <t>1. Pembukaan: nasehat tentang mukmin-kafir dan orang jahiliah serta me review 5 bab dan 6 rukun iman
&gt; Alhamdulillah Chester bisa menyebutkan 5 bab dan 6 rukun iman
&gt; Chester juga menjawab pertanyaan2 dengan benar mengenai pengertian mukmin kafir dan jahiliyah, semoga bisa diingat 
2. Membaca doa2 sebelum belajar, Asmaul Husna1-99, dan Al Asr
&gt; Alhamdulillah Bagu dibaca semua meskipun tadi katanya tired
3. Menulis materi tatakrama mengendarai sepeda/ motor/ mobil
&gt; Alhamdulillah sudah di catata, tolong dijaga baik2 kertasnya ya
4. Murojaah bacaan sholat
Moga2 Allah paring ilmunya manfaat dan barokah amin</t>
  </si>
  <si>
    <t>October 26, 2025 9:11 am</t>
  </si>
  <si>
    <t>1. Makna k.jannah wannar hal 5-7 atas</t>
  </si>
  <si>
    <t>1. Bacaan Q.S al-baqarah 198-202
2. Murojaah surat2 and doa2
3. Menjawab soal tentang rukun iman</t>
  </si>
  <si>
    <t>⭐BACAAN 
Q.S Asy-syura ayat 11-15
  ~alhamdulillah dehan sudah ada peningkatan yang signifikan, jangan lupa dideres setiap hari al-qur'annya yaa🐱
⭐MURAJAAH
Al-Maun
Al-Quroisy
Al-Fill
Al-Humazah
Al-Ashr
At-Takasur
Al-Qoriah
Al-Adiyat
⭐Makna K.Adab Halaman 73-75
Semoga Allah paringi mas dehan keamanan keselamatan Dan kebarokahan..amiin..✨</t>
  </si>
  <si>
    <t>October 26, 2025 12:37 pm</t>
  </si>
  <si>
    <t>Tilawati 6 halaman 13
&gt; alhamdulilah, untuk pertemuan hari ini bacaannya Mikail bagus. 
Hafalan
- Al Bayyinah 1-5
&gt; masih harus dihafalkan lagi, terutama di ayat 5
- Al Fatihah
- An nas- al kautsar
Semoga Allah paring ilmu yang manfaat dan barokah. Aamiiin</t>
  </si>
  <si>
    <t>October 26, 2025 10:43 pm</t>
  </si>
  <si>
    <t>A. Bacaan Surat Asy-Syura ayat 1-10
- Alkhamdulillah bacaan dehan sudah membaik dan banyak perkembangannya. Amalsholeh diperbanyak lagi ya membaca al Quran nya
B. Murajaah
(Metode membaca surat sesuai tajwid)
- An Naas
- ⁠Al Falaq
- ⁠Al Ikhlas
- ⁠Al Lahab
- ⁠An Nashr
- ⁠Al Kafirun
- ⁠Al Kautsar
- ⁠Al Ma’un
- ⁠Al Quraisy
- ⁠Al Fill
- ⁠Al Humazah
C. Makna K. Adab halaman 72-73</t>
  </si>
  <si>
    <t>October 27, 2025 6:45 am</t>
  </si>
  <si>
    <t>📚 Hafalan 
Surat Al Kafirun 
surat Al Kautsar 
surat Al Fiil ayat 1-4
📌 note 
untuk surat Al Kafirun jubilee masih agak terkecoh karna ada dua ayat yang serupa jadi mohon untuk di deres lagi
surat Al Fiil ayat 4 jubilee masih membaca bersama karna belum hafal amal Solih untuk pertemuan selanjutnya supaya sudah dihafalkan.
semoga Allah memberikan keamanan keselamatan dan kebarokahan untuk Kita semua.... aamiin 🤲🏻</t>
  </si>
  <si>
    <t>October 27, 2025 8:13 am</t>
  </si>
  <si>
    <t>1. Bacaan : An nisa 171-175
&gt; alhamdulillah nice bacaan
2. Murajaah : 
Al muddatsir
As syamsi
&gt; amal solih banyak deresnya ya. Terutama surat-surat panjangnya.
3. Tes asmaul husna
&gt; nice hafiz bertahan di nama ke 80
Semoga Allah memberikan ilmu manfaat dan barakah. Aamiin💗</t>
  </si>
  <si>
    <t>October 27, 2025 8:16 am</t>
  </si>
  <si>
    <t>1. Al kahfi 101-110
&gt; alhamdulillah nice bacaan, bisa menerima koreksi dengan baik
2. Murajaah 2
&gt; Sampai sejauh ini grazia masih membaca ya doa-doa yang sebelumnya sudah dihafal. It's okay, yang penting dalam membaca juga diresapi dan konsisten dibaca insyaallah akan ingat kembali dengan sendirinya.
3. Surat
Al maun
Al quraisy
&gt; grazia menyebutkan surat yang sering dia baca dalam solatnya. Dan dia memilih surat yang panjang yang sudah dia hafal. NICE!
Semoga Allah memberikan ilmu yang manfaat dan barakah. Aamiin💗</t>
  </si>
  <si>
    <t>October 27, 2025 2:28 pm</t>
  </si>
  <si>
    <t>Nasehat pemantapan Dan menyampaikan ulang hadist</t>
  </si>
  <si>
    <t>October 27, 2025 5:45 pm</t>
  </si>
  <si>
    <t>1. Bacaan Q.S al-baqarah 266-269
2. Makna Q.S al-haqqah 36-52</t>
  </si>
  <si>
    <t>October 27, 2025 7:31 pm</t>
  </si>
  <si>
    <t>📚 Tilawaty 6 page 31 
kirana baca Tilawaty cukup baik, hari ini Kirana membaca Tilawaty sendiri dan mungkin ada beberapa yang masih salah dan di betulkan tapi Kirana baca lebih baik daripada sebelumnya.
📚 Hafalan 
Asmaul Husna 1-80
doa mau makan
doa sesudah makan 
doa masuk rumah 
doa keluar rumah 
doa masuk kamar mandi 
doa keluar kamar mandi 
doa pakai baju
doa masuk rumah 
doa keluar rumah 
surat Al Fatihah 
surat An nass 
surat Al Falaq 
surat Al-Ikhlas 
surat Al Ashr 
surat Al Kautsar 
surat An Nasr 
 Review 
Doa agar dimudahkan dalam segala urusan 
surat Al Qodr 
* Doa penutup by Kirana 
* karna hafalan yang di test hari ini Alhamdulillah baik untuk pertemuan selanjutnya akan di test hafalan yang lainnya tapi tetap mereview surat Al Qodr dan doa agar dimudahkan dalam segala urusan sampai Kirana hafal.
semoga Allah memberikan keamanan keselamatan dan ilmu yang bermanfaat untuk Kirana... aamiinn 🤲🏻</t>
  </si>
  <si>
    <t>October 27, 2025 8:33 pm</t>
  </si>
  <si>
    <t>- Penjelasan rukun iman
The Pillars of Faith (Rukun Iman)
1.Belief in Allah (God)
2. Belief in Angels
3. Belief in the Holy Books
4. Belief in the Prophets and Messengers
5. Belief in the Day of Judgment (the Hereafter)
6. Belief in Divine Decree (Qada and Qadar)
(Insyaallah gabriel sudah banyak memahaminya, amsol bisa di deres di rumah dengan kedua orgtua, mungkin dari Englishnya ada yg kurang pas bisa disesuaikan)
- Surat Albayyinah ayat 1-2</t>
  </si>
  <si>
    <t>October 28, 2025 7:11 am</t>
  </si>
  <si>
    <t>1. Baca tilawati 6 hal 14
&gt; Alhamdulillah Mikail bisa membaca dengan cukup baik tapi masih perlu diulang
2. Membaca Doa doa harian
- Doa Naik kendaraan 
- Doa Ketika ada petir
- Doa ketika mendapat musibah
- Doa melihat orang terkena musibah
- Doa Kesabaran
- Doa pagi sore
- Doa mencari ilmu
- Doa berbuka puasa
- Doa masuk masjid
- 
3. PR
- Membaca Tilawati 6 hal 14
- Menmpraktekan doa doa harian
- 
Semoga Alloh paring kemudahan, kelancaran, manfaat dan barokah.</t>
  </si>
  <si>
    <t>October 28, 2025 8:18 am</t>
  </si>
  <si>
    <t>1. Pembukaan: sedikit nasehat tentang bersyukur menjadi orang iman, pengertian orang kafir dan orang jahiliah 
2. Membaca QS Ali Imron 151-154
&gt; Alhamdulillah sudah bagus panjang pendek dan dengungnya, tinggal perhatikan lagi kata2nya saat berhenti di bukan tanda waqof
3. Murojaah: Asy Syams, Al balad, Al A'laa, Ath Thoriq, Ayat kursi, doa kumpulan nabi Muhammad 
&gt; Surat Ath Thoriq dan doa kumpulan nabi nya insyaallah kita murojaah lagi ya di pertemuan berikutnya 
4. Materi Adab : Mencintai Alam Sekitar kita
&gt; Menjawab quis Alhamdulillah betul semua 
Mohon maaf ngajinya faster dan materinya akan dilanjutkan insyaallah di pertemuan berikutnya karena Bu azki nya harus pergi pagi ini
Moga2 Allah paring ilmunya manfaat dan barokah</t>
  </si>
  <si>
    <t>October 28, 2025 8:22 am</t>
  </si>
  <si>
    <t>1. Bacaan Q.S al baqarah 203-206
2. Murojaah doa2
3. Menjawab pertanyaan tentang behave with parents</t>
  </si>
  <si>
    <t>October 28, 2025 8:59 am</t>
  </si>
  <si>
    <t>Bacaan
Annisa 120-123
Alhamdulillah bacaan sudah cukup bagus tinggal memperbaiki  bacaan idzharnya, masih di dengungin
Murojaah doa berlindung dari sifat pelit, penakut, malas dan hina
Murojaah doa memakai baju baru
Makna surat al an'am ayat 120-125
Alhamdulillah irsannya  memahami isi ayatnya dengan baik dan bisa bikin summary dari yang di mangkulkan 
Report
Alhamdulillah pengajian berjalan dengan baik tanpa kendala, jazakallohu hoiro Irsan atas kelonggaran waktunya, jangan lupa PR nya masih sama yang kemaren menyalin doa  berlindung dari pelit, penakut,malas, hina dan doa  memakai pakaian baru. Kemaren lupa katanya😅 semoga Alloh paring manfaat dan barokah</t>
  </si>
  <si>
    <t>October 28, 2025 9:19 am</t>
  </si>
  <si>
    <t>🌟BACAAN:
Tilawati 3 Halaman 1
🌟HAFALAN:
Do’a ketika akan tidur
Do'a setelah bangun tidur
Doa ketika akan makan dan selesai makan
Do’a kebaikan dunia dan akhirot
Do’a untuk kedua orangtua
Do’a masuk dan keluar WC
asmaul husna 1-20
Surat al-Fatihah
Surat an-Nas
Surat Al Falaq
Surat Al Ikhlas
Surat Al lahab
Surat An nasr
Surat Al Kafirun
🌟KEILMUAN:
Penjelasan bab sholat 
Semoga Allah paringi aman Selamat lancar Dan barokah untuk mas khayri..amiin..✨</t>
  </si>
  <si>
    <t>October 28, 2025 5:57 pm</t>
  </si>
  <si>
    <t>📚 Check all 
Asmaul Husna 20-30 &amp; 50-55
Surat Al Fiil ayat 1-4
Doa menjenguk orang yang sakit 
Tilawaty page 39
* untuk hafalannya masih perlu di deres lagi
semangat jubilee😉🙏🏻</t>
  </si>
  <si>
    <t>October 29, 2025 7:28 am</t>
  </si>
  <si>
    <t>1. Baca tilawati 6 hal 14
&gt; Alhamdulillah Mikail bisa membaca dengan LANCAR yg setengah hal bagian atas dan masih perlu diulang setengah hal bagian bawah
2. Kemandirian dalam rumah✅
3. PR
- Membaca Tilawati 6 hal 14 
- Menmpraktekan doa doa harian
- 
Semoga Alloh paring kemudahan, kelancaran, manfaat dan barokah.</t>
  </si>
  <si>
    <t>🖌️BACAAN:
Tilawati 3 Halaman 1 
🖍️HAFALAN:
Surat al-Fatihah
Surat an-Nas
Surat Al Falaq
Surat Al Ikhlas
Surat Al lahab
Surat An nasr
Surat Al Kafirun
Asmaul husna 1-20
Doa sebelum Dan sesudah wudhu 
🎨KEILMUAN:
Praktek wudhu 
Semoga Allah paringi mas khayri keamanan keselamatan Dan kebarokahan..amiin..❤️</t>
  </si>
  <si>
    <t>October 29, 2025 8:44 am</t>
  </si>
  <si>
    <t>📚 Bacaan 
Surat Al maidah ayat 74-76 semangat terus ya mas Rambo bacaannya,untuk seusia mas Rambo sudah sangat bagus bacaannya Tajwidnya juga mas Rambo sudah pas tapi masih perlu diperbaiki lagi hukum mad thobi'i nya. (tekadang mas Rambo membaca panjang padahal itu bukan mad thobi'i ).seiring berjalannya waktu insyaallah mas Rambo tambah lancar bacaannya..amin🌹
📚 Hafalan
Asmaul Husna 1-60
doa menjenguk orang yang sakit
doa ketika angin kencang doa 
doa ketika naik kendaraan 
doa nabi Musa
doa ketika ada petir 
doa minum susu
doa setelah mendengar adzan
doa ketika tertimpa musibah
doa mencari ilmu 2
doa Lailatul Qadar 
surat Al Qoriah 
surat at takatsur 
surat Al zalzalah
surat Al adiyat surat An naba
* untuk doa naik kendaraan dan surat Al bayinah Rambo masih dalam tahap menghafal karna itu hafalan baru bulan ini
* doa mencari ilmu 2 nya masih harus di deres lagi insyaallah next meeting akan di baca lagi
📚 Keilmuan 
meriview tanda² waqof dalam Al Qur'an Alhamdulillah mas Rambo sudah banyak mengerti mengenai tanda waqof
Semoga Allah memberikan kefahaman serta ilmu yang bermanfaat nan barokah untuk mas Rambo...amin🌹</t>
  </si>
  <si>
    <t>October 29, 2025 11:47 am</t>
  </si>
  <si>
    <t>Bacaan:
Surat Al baqoroh 131-134
Alhamdulillah bacaan sudah cukup lancar tinggal memperbanyak menderes
Murojaah:
Doa berlindung dari sifat penakut, pelit, malas dan hina
Doa memakai baju baru
Asmaulhusna 1-99
Hadis Ahkam
 halaman 30 bawah:
Seorang  rojul datang ke Rosululloh menceritakan kalau dia punya harta dan anak tapi hartanya mau di ambil bapaknya semua. Kemudian Rosululloh me jawab kamu dan hartamu itu milik bapakmu artinya ketika seorang bapak mengambil harta anaknya itu boleh. 
Halaman 31:
Tidak halal bagi seseorang yg memberikan suatu pemberian pada orang lain kemudian mengambilnya kembali kecuali pemberian seorang tua pada anaknya yang di minta kembali. 
Halaman 31 tengah:
Seseorang yang mengaku orang lain sebagai ayahnya dengan tujuan supaya mendapatkan warisan, maka surga di haramkan untuknya. Kalau hanya mengaku sesorang adalah ayah angkatnya atau sekedar memanggil orang lain dengan sebutan "Ayah" Itu boleh. 
Halaman 32  atas:
Nabi senang dengan ketentuan Alloh untuk orang iman, yaitu ketika orang iman mendapatkan kebaikan maka dia  memuji Alloh dan bersyukur. Dan ketika mendapat musibah dia mau memuji Alloh dg mengucapkan istirja' dan dia tetap sabar(tidak menyalahkan orang lain, tidak marah) bahkan suapan seorang suami untuk istrinya pun berpahala
Halaman 32 bawah:
Barang siapa yg mengakui barang orang lain yang bukan miliknya maka mereka bukan golonganku nabi Muhammad. Dantempatnya di neraka
Makna  surat Al ankabut ayat 13-15
Dari makna hadis maupun Qur'an Alhamdulillah Abi bisa memahami isinya dengan baik. Alhamdulillah juga tidak ada kendala. Semoga Alloh paring manfaat dan barokah. Aamiin🤲</t>
  </si>
  <si>
    <t>October 29, 2025 10:45 pm</t>
  </si>
  <si>
    <t>Hari ini cheryl bersemangat sekali mengajak murajaah surat dan doanya.
1. Surat Alfatihah-al lahab
Walau masih banyak kurangnya, alhamdulillah tetap bisa mengikuti koreksian dengan baik.
2. Doa-doa
Mau makan dan setelah
Mau masuk kamar mandi dan keluar
Pagi dan sore
Untuk kedua orang tua
Kebaikan dunia akhirat
Mencari ilmu
3. Tilawati 1 hal 39 baris 4-6
Insyaallah kita ulang dari baris awal ya.
Semoga Allah memberikan manfaat dan barakah. Aamiin💗</t>
  </si>
  <si>
    <t>October 29, 2025 10:50 pm</t>
  </si>
  <si>
    <t>1. Bacaan : Al qasas-Al ankabut
Koreksinya masih sama seperti sebelumnya ya. Amal solihnya jangan cepat-cepat kalau membaca dan jangan mengambil nafas ditengah-tengah membaca. Cukup berhenti di tanda waqaf yang ada. Agar bacaannya bisa benar, tartil, dan rapi.
2. Membahas rukun iman
Ketika saya tanya apakah dylan sudah pernah mempelajarinya, dylan menjawab tidak tau. Setelah saya kirimkan catatan tentang rukun iman dia baru bisa bilang telah mempelajarinya. 
Ini bisa menjadi koreksi untuk dylan, amal solihnya ketika ada materi yang sudah disampaikan bisa diigat-ingat dengan baik ya. Kalau bisa dylan menyiapkan buku catatan untuk menuliskannya agar ilmunya tidak hilang dan bisa diingat kembali dengan baik hanya dengan membuka catatan.
Semiga allah memberikan manfaat dan barakah. Aamiin💗</t>
  </si>
  <si>
    <t>🌟BACAAN:
Tilawati 2 Halaman 40
🌟HAFALAN:
Doa Minta Ilham yang Baik	
Doa Mencari Ilmu Yang Bermanfaat	
Doa untuk Kedua orangtua	
Doa Kebaikan dunia dan akhirot	
Doa masuk dan keluar WC	
Doa sebelum dan sesudah makan	
Doa sebelum dan sesudah tidur	
Doa berpakaian	
Doa Pagi dan sore	
Doa masuk dan keluar rumah	
Semoga Allah paringi keamanan keselamatan Dan kebarokahan untuk mba khadijah..amiin..✨</t>
  </si>
  <si>
    <t>October 30, 2025 9:40 am</t>
  </si>
  <si>
    <t>1. Bacaan al baqarah 135-138
2. Makna surat al-ankabut ayat 16-18
3. Ppt rukun iman</t>
  </si>
  <si>
    <t>1. Bacaan al baqarah 135-137
2. Makna Q.S al ankabut ayat 16-18
3. Ppt rukun iman</t>
  </si>
  <si>
    <t>October 30, 2025 8:06 am</t>
  </si>
  <si>
    <t>bacaan : surat annisa ayat 124 - 127. ada bbrp tajwid  yang sebenarnya sdh tau tapi masih missed
seperti ikhfa , idzhar , mad tobi'i/mad badal . 
khususnya dalam penyebutan gunnah (bunyi "N/NG") kapan harus bunyi "N" , "NG" tipis dan kapan harus "NG" tebal 
yg tebal harusnya di aplikasikan hanya pada huruf isti'la tapi masih kebolak balik dengan yang selain huruf isti'la
(ص (Shad)
ض (Dad)
ط (Ta)
ظ (Dha)
خ (Kha)
غ (Ghain)
ق (Qaf)
hanya 7 huruf ini yang masuk kategori isti'la dan yang masuk kategori isti'la dan ikhfa ص (Shad)
ض (Dad)
ط (Ta)
ظ (Dha)
ق (Qaf)
5 huruf ini yang bunyi "NG" tebal . 
2. nasehat 5 bab
lebih menekankan pada bab ngaji dan amal
saat kita gagal ujian ," who is to blame?" kita ga mungkin menyalahkan orang lain saat kita gagal ujian karena malas belajar. saat kita ditolak masuk surga karena ibadah kita ga bener , "who is to Blame" 
amal, perumpamaan kita mau strong body , mascular terus kita dedicate ke Gym, 
kita sebagai generus /hamba Alloh, mau kuat imannya harus banyak belajar, mau masuk surga harus banyak amalnya, 
kita bisa ke tempat gym bahkan tinggal di sana tapi kalo ga excercise , kita ga bakal  bisa kuat 
sama seperti kita , ngaji tiap minggu , dapat guru privat ,sekolah di islamic school   tapi kalo nagaji sambil ngecat teman dll ga fokus sama guru ,belajarnya ga serius , trs kita dapat apa?
ini bbrp point nasehat tadi 
tadi saya titip doa untuk diamalkan, 
"doa minta ilmu yang manfaat" 
semoga Alloh paring adek irsan ilmu yang manfaat barokah, amin</t>
  </si>
  <si>
    <t>October 30, 2025 11:14 am</t>
  </si>
  <si>
    <t>💫BACAAN:
Asy-Syura 16-22
🌟HAFALAN:
Al Fatiha
An Nas
Al Falaq
Al Ikhlas
Al Lahab
An Nasr
Al Kafirun
Al Kautsar
⚡Makna K.Adab Halaman 75-77
Semoga Allah paringi keamanan keselamatan Dan kebarokahan untuk mas dehan..amiin..✨</t>
  </si>
  <si>
    <t>October 30, 2025 11:33 pm</t>
  </si>
  <si>
    <t>1. Membaca QS. Ali Imron 154-157
&gt; Alhamdulillah bagus panjang pendeknya dan dengungnya
2. Murojaah 
- Al buruj (90)
- Ath Thoriq (90)
- Al Fajr (95)
- Doa kumpulan nabi (80)
- Asmaul Husna 1-99 (100)
3. Materi adab : Mencintai Alam Sekitar 
&gt; Alhamdulillah Nadeen membaca materi, menjawab pertanyaan2 dengan sangat baik
&gt; Moga2 Allah paring ilmunya manfaat dan barokah amin</t>
  </si>
  <si>
    <t>October 31, 2025 6:02 am</t>
  </si>
  <si>
    <t>1. Murojaah 
 - Murojaah hafalan surat Al-Muddstsir ayat 1-46
- Murojaah bersama surat Adduha -  annas
(Alhamdulillah Hafalan bagus )
2. Membaca QS An-nisa ayat 176
&gt; (Alhamdulillah bacaannya bagus)
3. Lain-lain
- Makroj huru kha,ha dan ain
Semoga-moga Allah paring manfaat lancar dan barokah</t>
  </si>
  <si>
    <t>October 31, 2025 7:32 am</t>
  </si>
  <si>
    <t>1. Tilawati hal 39
Besok kita lanjut hal 40 ya.
2. Doa-doa
3. Surat al lahab dan annas
Amal solih cheryl supayan bisa lebih tepat waktu ya. Kalau tidak memungkinkan karena les atau hal lain bisa dikabari dulu untuk terlambat sebentar. Hari ini cheryl mau melaksanakan ngaji dengan baik hanya saja tidak bisa fokus. Amal solih lebih dipersiapkan dirinya lagi ya.
Semoga Allah memberikan manfaat dan barakah. Aamiin🩷</t>
  </si>
  <si>
    <t>📚 Hafalan surat
surat Al Maun 
surat Al Quraisy 
surat Al Fiil 1-5
Alhamdulillah jubilee lancar membaca Al Quraisy nya dan untuk Al Maun juga lumayan lancar tapi masih ada yang salah, untuk surat Al Fiil yaitu hafalan baru bulan ini Jubilee sudah hafal ayat 1-3 nya untuk ayat 4-5 jubilee masih menghafal jadi ketika mengaji dibaca bersama.
semoga Allah memberikan ilmu yang manfaat dan barokah amin🌹</t>
  </si>
  <si>
    <t>October 31, 2025 8:56 am</t>
  </si>
  <si>
    <t>1. Baca tilawati 6 hal 14
&gt; Alhamdulillah Mikail bisa membaca dengan LANCAR dan lanjut hal 15
2. menulis tulisan arab
3. PR
- Membaca Tilawati 6 hal 14 
- Menmpraktekan doa doa harian
- 
Semoga Alloh paring kemudahan, kelancaran, manfaat dan barokah.</t>
  </si>
  <si>
    <t>October 31, 2025 9:22 am</t>
  </si>
  <si>
    <t>• Surat Al-Hijr 71-75
• Almulk 13-15
• Tatakrama Ta'dhim dan Berbuat Baik kepada sesama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</si>
  <si>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Sedang ada test (kuliah)</t>
  </si>
  <si>
    <t>October 31, 2025 10:44 am</t>
  </si>
  <si>
    <t>No bacaan today
Amal sholih nderes sendiri di rumah
Makna kitabusshola 128-129
Ada 2 bab yg kita kaji hari ini
* Barang siapa  yang mendoakan sholawat 1x untuk nabi, maka Alloh memberinya 10 rahmat
*Ada seorang rojul yang mengerjakan sholat tapi dia tidak memuji Alloh dan tidak mendoakan sholawat untuk nabi. Kemudian Nabi memanggilnya dan bersabda :  ketika salah satu kalian sholat, hendaklah memulai dg memuji Alloh, kemudian membaca sholawat untuk nabi, kemudian baru meminta( berdoa ) apapun yang di inginkan
* tidak di katakan sholat tanpa wudhu, tidak di katakan wudhu tanpa bismillah, dan tidak di katakan sholat kalau tidak membaca sholawat untuk nabi, dan tidak di katakan sholat  seseorang yang tidak suka  orang2 anshor(orang2 madinah) 
Report
Alhamdulillah pengajian berjalan dengan lancar, mohon maaf tadi saya harus ke kamar mandi ketika pengajian seharusnya sudah di mulai sehingga setengah 8 baru mulai sehingga saya putuskan tidak ada bacaan, amal sholih Irsan menderes sendiri  di rumah. Tadi dari 3 bab hadis Irsan bisa make summary untuk bab yg pertama, untuk yang ke 2 dan ke 3 katanya dia nggak bisa baca tulisannya, kata dia my handwriting bad😅  jadi susah baca. Saya nggak bisa nge check karna dia offcam. Tadi saya minta untuk kirimin foro mangkulan sama foto PR kemaren tapi belum di kirim😅😂 semoga Alloh paring manfaat dan barokah. Sampai ketemu di next ngaji Irsan😊</t>
  </si>
  <si>
    <t>October 31, 2025 12:59 pm</t>
  </si>
  <si>
    <t>🌼BACAAN:
Tilawati 3 Halaman 1
💌Untuk mas khayri lebih diperhatikan lagi panjang pendek Dan membedakan tanda fathah Dan kashroh
🌸HAFALAN:
Do’a ketika akan tidur
Do'a setelah bangun tidur
Doa ketika akan makan dan selesai makan
Do’a kebaikan dunia dan akhirot
Do’a untuk kedua orangtua
Do’a masuk dan keluar WC
asmaul husna 1-20
Semoga Allah paringi mas khayri keamanan kelancaran Dan kebarokahan..amiin..💐</t>
  </si>
  <si>
    <t>🌻BACAAN:
Tilawati 2 Halaman 41
💌Alhamdulillah mba khadijah sudah lancar membaca hanya saja perlu lebih teliti di beberapa huruf hijaiyah
🪻HAFALAN:
Murajaah asmaul husna
🧾NB:mba khadijah supaya bisa lebih fokus ketika pengajian sedang berlangsung yaa..
Semoga Allah paringi keamanan keselamatan Dan kebarokahan untuk mba khadijah..amiin..💐</t>
  </si>
  <si>
    <t>October 31, 2025 1:57 pm</t>
  </si>
  <si>
    <t>Hafalan doa 1
- doa sebelum dan sesudah tidur
- doa sebelum dan sesudah makan
- doa kebaikan dunia akhirat
- doa untuk kedua orang tua
- doa naik kendaraan
- doa masuk dan keluar kamar mandi
- asmaul husna 1-20
Hafalan surat al bayyinah ayat 5
&gt; alhamdulillah ayat 1-4 sudah lancar. Untuk ayat 5 melanjutkan hafalan sebelumnya. Alhamdulillah sudah ada peningkatan, meskipun masih ada yang terbata". 
Semoga Allah paring manfaat dan barokah. Aamiiin</t>
  </si>
  <si>
    <t>October 31, 2025 2:38 pm</t>
  </si>
  <si>
    <t>Tilawati  5 halaman 1
&gt; alhamdulillah, sudah di tilawati 5. Amalsholih untuk dideres lagi ya, insyaallah next meeting bisa baca halaman 2.
Asmaul husna 1-60
Surat al kafirun  
Surat Al kautsar
&gt; Lucunya Afiqa sendiri ga sadar kalau sudah hafal surat al kafirun dengan lancar. Hahaha
Pegon
Sempga Allah paring ilmu yang bermanfaat Dan barokah. Aamiiin.</t>
  </si>
  <si>
    <t>October 31, 2025 2:39 pm</t>
  </si>
  <si>
    <t>1. Bacaan Q.S ali imron 158-165
Allhamdulillah bacaan nadeen semakin baik dan lancar, hanya perlu diperhatikan lagi ketika membaca jangan cepat2 ya. 
2. Doa sebelum belajar
Nadeen selalu mengingatkan saya ketika saya lupa untuk berdoa dlu sebelum mengaji. Allhamdulillahi jaza killahu khoiro ya nadeen.
3. Murojaah doa2 (doa 4)
D. berlindung dari syirik
D. berlindung dari siksa kubur
D. Sujud Al Quran
D. Agar Bisa Bersyukur
D. berlindung dari sifat munafik
D. berlindung dari sifat pelit dan penakut
Kumpulan Doa Nabi
Ada beberapa doa yang sedikit lupa seperti doa berlindung dari syirik, doa berlindung dari sifat pelit dan penakut. Tapi allhamdulillah secara keseluruhan nadeen sudah baik dan lancar.
4. Menulis pegon
Menulis pegon sambil bermain menggunakan spinner. Spinner bertuliskan huruf alphabet ketika spinner berhenti akan menunjukan huruf alfabet nya dan awalan itulah yang menjadi pegon apa yang akan ditulis oleh nadeen.
Allhamdulillah pengajian hari ini berjalan lancar, nadeen selalu semangat. Semoga allah memberi nadeen selalu semngat dalam mengaji, diberikan ilmu yang bermanfaat dan barokah, aamiin. Semangat ya nadeenn</t>
  </si>
  <si>
    <t>October 31, 2025 8:27 am</t>
  </si>
  <si>
    <t>1. Murojaah doa2 and surat2
2. Mengisi questionner behave with parents
Allhamdulillah pengajian dawud hari ini berjalan baik dan lancar, sebelum mengaji dawud izin untuk sholat terlebih dahulu oleh karna itu pengajian tidak sampai 1 jam. Untuk murojaah doa2 dan surat2 ada beberapa yang dawud aga lupa jadi harus di mention begining nya dulu. Mudah2 an allah beri dawud selalu semangat dalm mengaji, diberikan ilmu yang bermanfaat dan barokah, aamiin. Semangatt ya dawuud</t>
  </si>
  <si>
    <t>October 31, 2025 7:08 pm</t>
  </si>
  <si>
    <t>1. Bacaan surat Al Qasas ayat 36-43
2. Makna Al Qur'an surat Al Baqarah ayat 234-235
Note
Alhamdulillah pengajian berjalan dengan lancar,amal sholih dylan lebih sering lagi nderes dirumah</t>
  </si>
  <si>
    <t>1. Bacaan surat Al Qasas Ayat 44-59
2. Tata krama : mencintai alam sekitar 
Alhamdulillah pemgajian berjalan dengan baik,dylan dalam membaca masih ada kesalahan terutama panjang pendeknya
materi tata krama sudah disampaikan dan diterima dengan baik</t>
  </si>
  <si>
    <t>1. Bacaan surat Al Qasas Ayat 60-70
2. Makna Al Qur'an surat Al Baqarah ayat 236-237
Alhamdulillah pengajian berjalan dengan lancar,dylan juga sempat memberikan nasehat tentang bab syukur dengan baik
dylan bisa mengikuti pengajian dengan baik</t>
  </si>
  <si>
    <t>October 31, 2025 7:39 pm</t>
  </si>
  <si>
    <t>1. Bacaan surat Al Qasas Ayat 1-77
2. Makna Al Qur'an surat Al Baqarah ayat 238-241
alhamdulillah pengajian berjalan dengan baik dan lancar,
bacaan dylan cukup lancar,akan tetapi masih perlu lebih konsentrasi lagi terutama salah pada harokat dan panjang pedeknya
makna berjalan dengan baik, dylan bisa menjelaskan dengan baik</t>
  </si>
  <si>
    <t>1. Bacaan surat Al Ankabut ayat 15-23
2. Makna Al Qur'an surat Al Baqarah ayat 242-245
Note :
Alhamdulillah pengajian berjalan dengan baik,dylan bisa mengikuti materi dengan baik, bacaan sudah cukup lancar tapi masih perlu menderes lagi dirumah</t>
  </si>
  <si>
    <t>1. Bacaan surat Al muddatsir ayat 18-56
2. Tajweed ayat pilihan
3. Makna Al Qur'an surat Ali Imran ayat 154-157
Alhamdulillah pengajian berjalan dengan baik dan lancar, tami bisa mengikuti pengajian dengan baik
Bacaan cukup baik, meskipun ada beberapa kesalahan saat membaca terutama salah harokat (kurang teliti) Tapi untuk keseluruhan sudah oke
Materi makna juga bisa dipahami dengan baik oleh tami tentang hikmah hikmah kekalahan kaum muslimin ketika perang uhud
Mudah-mudahan tami bisa menjadi generus yang faham dan sukses dunia akhirat</t>
  </si>
  <si>
    <t>1. Bacaan surat Al Qiyamah ayat 1-40
2. Makna Al Qur'an surat Ali Imran ayat 158-162
Note:
Alhamdulillah pengajian berjalan dengan baik,meskipun waktu terbatas karena tami ada kelas 
Untuk bacaan tami cukup baik dan lancar,meskipun ada beberapa kesalahan kecil seperti salah harokat karena kurang konsentrasi,tapi keseluruhan pengajian berjalan dengan baik
untuk materi makna juga bisa terserap dengan baik tami bisa memahami dan menerangkan kembali dengan baik</t>
  </si>
  <si>
    <t>October 31, 2025 10:47 pm</t>
  </si>
  <si>
    <t>A. Bacaan Tilawati 1 Halaman 40
Amalsholeh untuk diulangi lagi karena cheryl masih belum mengetahui huruf2nya.
B. Murajaah
- Doa minta ilham yang baik
- ⁠Doa mencari ilmu yang bermanfaat 
- ⁠Doa untuk kedua orang tua 
- ⁠Doa kebaikan dunia dan akhirot
- ⁠Doa sebelum dan sesudah tidur
- ⁠Doa sebelum dan sesudah makan
- ⁠Doa masuk dan keluar WC
- ⁠Doa pagi dan sore
- Doa berpakaian 
- ⁠Doa akan dan sesudah wudhu
- ⁠Al Fatihah
- ⁠An Naas
- ⁠Al Falaq
Alkhamdulillah cheryl hafalan lumayan bagus. Tapi ada beberapa doa yang minta spill diawal dan cheryl meneruskan. Berarti cheryl harus ditingkatkan untuk praktek daily doa yaaaaa🫶🏻
C. Mengetahui Surga dan Neraka
Amaze banget sama cheryl karena bisa menjawab pertanyaan2 dan jga menjelaskan materi yang saya lemparkan. Mulai dari bahas perbuatan baik dan buruk, nikmat, surga neraka, sampai ke aurat🥰</t>
  </si>
  <si>
    <t>A. Bacaan Tilawati 2 hal 40
Improve banget sekarang khadijah. Alkhamdulillah sekaliiii. Next bisa lanjut ke hapaman 41 yaaaa🥰
B. Murajaah
- Doa sebelum dan sesudah tidur
- ⁠Doa sebelum dan sesudah makan
- ⁠Doa minta ilham yang baik
- ⁠Doa mencari ilmu yang bermanfaat 
- ⁠Doa masuk dan keluar Wc
- ⁠Doa untuk kedua orang tua
- ⁠Doa kebaikan dunia dan akhirot 
- ⁠Doa berpakaian 
- ⁠Doa pagi dan sore
- ⁠Doa masuk dan keluar rumah
- ⁠asmaul husna 1-20
- ⁠an naas
- ⁠al falaq
- ⁠al ikhlas
Tetep semangat buat ngaji ya khadijah. Sekarang improve nya sudah bagus banget. Manut, fokus, ceria masyaallah🥰</t>
  </si>
  <si>
    <t>October 31, 2025 11:54 pm</t>
  </si>
  <si>
    <t>1. Membaca doa2 sebelum belajar Asmaul Husna 1-99
2. Test hafalan Al Asr
&gt; Alhamdulillah cukup lancar *(80)*
3. Materi Adab : Mencintai Alam Sekitar 
&gt; Alhamdulillah Chester mau membaca materi
&gt; Sangat responsif saat dijelaskan 
&gt; Chester sangat tertarik membahas hukumnya melihara anjing, mohon maaf jika kurang menjawab, Alhamdulillahi Jazaa kallahu khoiro juga bapak sudah bantu menjelaskan ke chester juga
&gt; Insyaallah akan kita review lagi materi ini di pertemuan berikutnya
4. Menjawab quis tentang mencintai Alam 
&gt; Alhamdulillah 100/100</t>
  </si>
  <si>
    <t>1. Murojaah 
 - Murojaah hafalan surat Al-Muddstsir ayat 1-46
- Murojaah bersama surat annaba-abasa
(Alhamdulillah Hafalan bagus )
2. Membaca QS Al-Maidah 1-2
&gt; (Alhamdulillah bacaannya bagus)
3. Lain-lain
- Tanda waqof, waqoh sila, waqof lazim,waqof qila
Semoga-moga Allah paring manfaat lancar dan barokah</t>
  </si>
  <si>
    <t>1. Bcaan : Al maidah 3-5
2. Murajaah : 
Al haqqah dan al maarij
Alhamdulillah semuanya berjalan dengan baik. Amal solih perbanyak menderes hafalannya ya hafiz. Semoga Allah memberikan manfaat dan barakah. Aamiin✨️</t>
  </si>
  <si>
    <t>1. Opening speech
2. Makna k.jannah wannar hal 7-8</t>
  </si>
  <si>
    <t>1. Membaca Doa2 sebelum belajar
2. Membaca teks bacaan2 sholat dan surat al asr
3. Membaca Tilawati 5 hal. 29 baris 4 - akhir
&gt; alhamdulillah Chester berusaha mengikuti pengajian dengan baik, meskipun awalnya bilang tired tapi di tengah ngaji bilang katanya dia nggak tired lagi begitu
&gt; tapi maaf bu azki nya harus siap2 ngaji pagi ke desa lain jadi dr awal udah minta ngaji nya faster
&gt; untuk tilawati mohon di ulangi lagi dari baris 4, karena bacaan dengung nya masih banyak yang kurang</t>
  </si>
  <si>
    <t>📚 Hafalan
Asmaul Husna 1-88
📚 Quizz
hari ini Kirana ngajinya diisi quiz yang mana pertanyaan nya itu seputar materi ( semacam review )Kirana di bulan Oktober dan Alhamdulillah Kirana bisa jawab sebagian walaupun masih lumayan banyak yang salah tapi it's ok yang penting have fun 😉👌🏻
insyaallah kita akan bahas lagi materi yang masih belum faham.
semoga Allah memberikan keamanan keselamatan dan ilmu yang bermanfaat nan barokah..amin🌹</t>
  </si>
  <si>
    <t>Tilawati 6 halaman 15
&gt; Alhamdulillah, sudah lancar. Bisa lanjut ke next page
Hafalan surat 3
- Al Adiyat
- Al Bayyinah 1-6
&gt; masih belum lancar
- Al Qadr
- Al Zalzalah
&gt; banyak yang masih lupa, terutama di ayat 3-5
&gt; amalsholih perbanyak menderes
Semoga Allah paring manfaat dan barokah. Aamiiin</t>
  </si>
  <si>
    <t>📚 Tilawaty 6 page 32 
Alhamdulillah Kirana cukup baik membaca sendiri, dengan membaca setiap pertemuan insyaallah Kirana bisa menyesuaikan dan semakin lancar membacanya.
📚 Hafalan No 1
Asmaul Husna 1-90
doa mau makan &amp; setelah makan
doa mau tidur &amp; setelah tidur 
doa masuk &amp; keluar kamar mandi
doa memakai baju 
surat Al Fatihah
surat An naas
surat Al Falaq
surat Al ikhlas 
surat Al Ashr 
Alhamdulillah hafalan no 1 Kirana lancar😃👍🏻 besok lanjut ke hafalan no 2 ok.
📚 Pegon👉🏻menulis kata sederhana 
semoga Allah memberikan ilmu yang bermanfaat dan barokah....aamiin🌹</t>
  </si>
  <si>
    <t>1. Baca tilawati 6 hal 15
&gt; Alhamdulillah Mikail bisa membaca dengan cukup baik tapi masih  perlu diulang 15
2. menulis Doa menjenguk orang sakit
3. PR
- Membaca Tilawati 6 hal 15
- Menmpraktekan doa doa harian
- 
Semoga Alloh paring kemudahan, kelancaran, manfaat dan barokah.</t>
  </si>
  <si>
    <t>Tilawati 5 hal 2
&gt; bacaannya Afiqa hari ini masih belum lancar, jadi untuk next meeting masih di halaman ini ya
Hafalan Surat
- al kafirun
- al maun (lupa mulai ayat 5) 
- an nashr
- al falaq
- al ikhlas
- al lahab
- an nas
Materi Alim-Faqih: Taat dan Maksit
&gt; masih belum tersampaikan dengan baik
Semoga Allah paring manfaat dan barokah. Aamiiin</t>
  </si>
  <si>
    <t>🥐BACAAN:
Tilawati 3 Halaman 1
🥞HAFALAN:
Surat al-Fatihah
Surat an-Nas
Surat Al Falaq
Surat Al Ikhlas
Surat Al lahab
Surat An nasr
Surat Al Kafirun
Surat Al Kautsar
Asmaul husna 1-25
🥯NB:mas khayri supaya lebih semangat lagi ketika menghafal surat baru 
Semoga Allah paringi keamanan keselamatan Dan kebarokahan untuk mas khayri..amiin..🧇🥖</t>
  </si>
  <si>
    <t>🧁BACAAN:
Asy-syura ayat 23-44
🍰Mas dehan supaya lebih banyak menderes al-qur'annya terutama ketika sebelum/sesudah sholat, lebih diperhatikan juga dengungnya yaa
🍮MAKNA:
K.Adab 77-78 
Semoga Allah paringi mas dehan keamanan keselamatan Dan kebarokahan..amiin..🎂🥧</t>
  </si>
  <si>
    <t>MAKNA:
Kiitabussholah Halaman 7-9
Nabi Muhammad ﷺ mengajarkan bahwa wudhu bukan hanya mencuci anggota tubuh, tapi juga cara untuk membersihkan diri dari dosa dan mendekatkan hati kepada Allah. Beliau berwudhu dengan tertib: membasuh tangan, berkumur dan menghirup air ke hidung, membasuh wajah, tangan, kepala, telinga, dan kaki — semuanya dilakukan dengan tenang dan sempurna. Siapa pun yang memperbaiki wudhunya lalu membaca syahadat setelahnya, akan dibukakan delapan pintu surga dan boleh masuk dari mana saja yang ia kehendaki. Bahkan, jika setelah wudhu seseorang shalat dua rakaat dengan hati yang khusyuk dan penuh ketenangan, maka Allah menjanjikan surga baginya. Hadis-hadis ini menunjukkan bahwa wudhu yang dilakukan dengan benar, disertai keikhlasan dan ketenangan dalam ibadah, menjadi sebab besar untuk mendapatkan ampunan dan surga.</t>
  </si>
  <si>
    <t>1. Pembukaan: Sedikit nasehat tentang bersyukur menjadi orang iman, pengertian orang kafir dan orang jahiliyah 
2. Membaca Tilawati 4 hal.1
&gt; Alhamdulillah Q membaca berulang kali hingga benar sehingga boleh naik ke halaman berikutnya 
&gt; Akan tetapi untuk bacaan huruf yang bertasydid masih perlu bimbingan dan latihan lagi
3. Murojaah 
- Surat Al Fatiha *(90)*
- S. An Nas *(90)*
- S. Al Falaq *(75)*
- S. Al Kautsar *(90)*
- Doa sebelum tidur *(90)*
- Doa setelah bangun tidur *(70)*
- Doa sebelum dan sesudah makan *(100)*
- Doa untuk kedua ortu *(100)*
- Doa masuk keluar Toilet*(70)*
4. Pengecekan k.solah
&gt; Hal. 2-6 sudah isi kcl. 5 yg bawah
&gt; Hari ini pengecekkan dulu, insyaallah mulai makna lagi Minggu depan
Moga2 Allah paring ilmunya manfaat dan barokah amin</t>
  </si>
  <si>
    <t>📚 Bacaan 
surat Al maidah ayat 81-83
📚 Review Hafalan
mas Rambo hari ini review surat²
Al Qoriah 
Al Bayyinah 
Al Qodar 
Al zalzalah
At tin 
Al Fiil 
Al Quraisy 
At takatsur 
Al Humazah 
* semangat jangan lupa di deres lagi ya mas Rambo
semoga Allah memberikan ilmu yang bermanfaat nan barokah.. aamiin 🌹</t>
  </si>
  <si>
    <t>📚 Tilawaty 6 page 33
📚 Hafalan 
Al kautsar
An nashr
Al lahab
Al kafirun
Al maa'uun
Doa masuk rumah
Doa keluar rumah
Doa ketika tertimpa musibah
Doa ketika melihat orang yg terkena musibah
Doa ketika ada petir
Doa ketika ada angin kencang
Doa naik kendaraan (go inside to vehicles)
Asmaul Husna 1-80 + menghafalkan dang mengulang² Asmaul Husna 81-90
semoga Allah memberikan ilmu yang bermanfaat dan barokah..amin🌹</t>
  </si>
  <si>
    <t>A. Penjelasan more about thankful to Allah
B. Tilawati 2 Halaman 41
- WOW it's really great. Khadijah semangat banget buat baca tilawati lancar. Terus pas dia nanya "besok baca next page ?" and I said "kalau mau next page i have a challenge to read 2 lines of it by yourself dan khadijah setuju."
- SO, besok boleh baca Next Page
C. Murajaah
Doa minta ilham yang baik
Doa mencari ilmu yang bermanfaat
Doa ketetapan iman
Doa untuk kedua orang tua
Doa Kebaikan dunia dan akhirot
Doa pagi dan sore
Doa berpakaian
Doa sebelum dan sesudah tidur
Doa sebelum dan sesudah makan
Doa masuk dan keluar rumah (NEW)
Doa masuk dan keluar WC
Asmaul Husna 1-20</t>
  </si>
  <si>
    <t>• Tilawaty 4 Hal 17
&gt; Alhamdulillah sudah mengerti dan tau cara mebacanya, tapi supaya lebih tartil lagi yaa (perlahan-lahan) didalam membacanya, next pertemuan tetap dihalaman 18
• Menghafalan Surat 1
&gt; Alhamdulillah sudah hafal, Amlsholeh dipertahankan hafalannya.
• Menjaga Doa 2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</si>
  <si>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Ada acara</t>
  </si>
  <si>
    <t>📚 Bacaan 
surat Al maidah ayat 83-86
📚 Review/memperlancar doa
Doa ketika menjenguk orang sakit		
Do'a Ketika Terkena Musibah
Doa ketetapan iman
Do’a ketika naik kendaraan		
Doa minta ilmu 1&amp;2	
Doa ketika bersin			
Do'a Setelah Adzan
Doa minta ilham yang baik	
Doa ketika ada angin kencang
Doa masuk rumah				
Do'a Minum Susu
Doa keluar rumah				
Doa pagi dan sore				
Do'a Nabi Musa 
Doa memakai pakaian				
Doa ketika berbuka puasa	
Asmaul husna 1-60			
*Mas Rambo amal solih doa doanya di amalkan juga ya dalam sehari hari.
Rambo kebanyakan sudah cukup lancar untuk doa doa di atas tapi mungkin awal kata dari doa² di atas masih dibantu dan PR mas Rambo deres doa mencari ilmu 2 dan doa naik kendaraan ditambah surat Al Bayyinah nya dihafalkan ya....
semoga Allah memberikan ilmu yang bermanfaat dan barokah...amin🌹</t>
  </si>
  <si>
    <t>🦁BACAAN:
Tilawati 3 Halaman 1
🐯Mas khayri alhamdulillah sudah lancar hanya perlu diperbaiki panjang Dan pendeknya yaa
🐱HAFALAN:
Do’a ketika akan tidur
Do'a setelah bangun tidur
Doa ketika akan makan dan selesai makan
Do’a kebaikan dunia dan akhirot
Do’a untuk kedua orangtua
Do’a masuk dan keluar WC
asmaul husna 1-25
🐶Semoga Allah paringi keamanan, keselamatan, Dan kebarokahan untuk mas khayri..amiin..🐾</t>
  </si>
  <si>
    <t>Bacaan:
Al baqoroh 138-41
Alhamdulillah bacaan ABI sudah cukup bagus dan lancar, amal sholih di tingkatkan lagi dengan menderes yg banyak supaya tambah bagus dan lebih lancar lagi
Makna Ahkam hal. 33-35
Halaman 33
Penanya malaikat yang digunakan untuk mencatat amal itu diangkat dari tiga golongan :
1.orang yang tidur sampai dia bangun jadi malaikat tidak mencatat amalan yang baik ataupun amalan buruk Ketika seseorang itu tidur contohnya dia membaca Alquran di dalam mimpinya itu tidak terhitung sebagai ibadah dan  contoh yang lain, dia memukul seseorang ketika tidur itu juga tidak dianggap sebagai dosa
2.Seorang anak sampai dia dewasa Jadi kalau anak itu melakukan dosa ataupun kebaikan itu tidak akan dicatat oleh malaikat karena memang dia belum punya kewajiban. hanya saja ketika seorang anak itu mengerjakan kebaikan atau berbuat kebaikan maka pahalanya akan diberikan kepada orang tuanya
3.Orang gila sampai dia pulih dari gilanya atau berakal sehat kembali termasuk orang yang pikun jadi apapun yang mereka kerjakan entah itu kebaikan ataupun perbuatan dosa itu tidak akan dicatat sebagai amalan-amal baik ataupun Amal buruk
Hal. 33 bawah
Sabda nabi itu jelas jadi siapapun yang mendengarnya akan langsung mengetahui apa yang dia katakan. 
Hal. 34 atas:
Setiap khotbah yang tidak diawali dengan ucapan ucapan Alhamdulillah maka seperti lepra maksudnya putus barokahnya
Hal. 34 bawah:
Setiap khotbah yang di dalamnya tidak ada bacaan tasyahud maka khotbah itu seperti tangan yang putus(putus barokahnya) 
Hal. 35 atas
Nabi bersabda barangsiapa yang datang kepada dukun tebal kemudian menanyakan tentang sesuatu kepadanya maka salatnya tidak akan diterima selama 40 malam
Hal. 35 bawah
Nabi menjelaskan tentang suami yang menjimak istrinya sedangkan istrinya itu dalam keadaan haid .nabi mengatakan kafarohnya membayar shodaqoh 1 Dinar (kalau haidnya pas deras-derasnya) atau setengah Dinar ( apabila haidnya  tinggal sedikit atau sudah selesai tapi belum mandi junub) 
Report:
Alhamdulillah pengajisn bisa berjalan lancar tanpa kendala semoga Alloh paring manfaat dan barokah</t>
  </si>
  <si>
    <t>• Al Hijr 75-80
&gt; Teteh membacanya lancar, goodjob teh
• Almulk 17-18
• Menghafal/Membaca Dalil 5 Bab dan 4 Tali Keimanan
&gt; Catatannya sudah baik dan benar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</si>
  <si>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🧋BACAAN:
Tilawati 2 Halaman 42
🥛Alhamdulillah khadijah bacaannya sudah lancar, cukup perbaiki panjang pendeknya aja ya khadijah..
☕HAFALAN:
Murajaah asmaul husna 1-10
🍵Semoga Allah paringi keamanan keselamatan Dan kebarokan untuk khadijah..amiin..✨</t>
  </si>
  <si>
    <t>🧋BACAAN:
Tilawati 3 Halaman 2
🥛Alhamdulillah mas khayri sudah lancar, cukup diperbaiki panjang pendek Dan menghafal kembali huruf huruf hijaiyah
🍼HAFALAN:
Do’a ketika akan tidur
Do'a setelah bangun tidur
Doa ketika akan makan dan selesai makan
Do’a kebaikan dunia dan akhirot
Do’a untuk kedua orangtua
Do’a masuk dan keluar WC
Do'a ketika bersin
asmaul husna 1-25
☕Semoga Allah paringi keamanan keselamatan Dan kebarokahan untuk mas khayri..amiin..✨</t>
  </si>
  <si>
    <t>📚 Tilawaty 4 page 40
Alhamdulillah jubilee bacaan cukup baik hanya perlu memperbanyak Menderes supaya lebih lancar.
*I'm so sorry, I was supposed to present the 29-character material on Taat and maksiat today, but my PPT had some issues. Let's schedule it for the next meeting instead. Once again, I apologize for the inconvenience.</t>
  </si>
  <si>
    <t>• Tilawaty 4 Hal 18
&gt; Alhamdulillah sudah mengerti dan tau cara mebacanya, tapi supaya lebih tartil lagi yaa (perlahan-lahan) didalam membacanya, next pertemuan tetap dihalaman 18
• Menghafalan Asmaul Husna 1-50
&gt; Alhamdulillah sudah hafal, Amlsholeh dipertahankan hafalannya.
• Hafalan Dalil Mengaji 1&amp;2 
&gt; Alhamdulillah sudah hafal mengaji 1, yang mengaji 2 belum hafal. Sering dibaca dirumah dan dihafalkan yaa cee🫶🏻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</si>
  <si>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1. Doa harian
Mencari ilmu
Meminta ilham yang baik
Untuk kedua orang tua
Kebaikan dunia akhirat
Pagi dan sore
2. Surat al lahab
3. Tilawati hal 40
Membaca baris 1-3
4. Membaca huruf hijaiyah alif sampai syin
❣️PR : Amal solih cheryl menghafal huruf da-sya berjumlah (6 huruf). Sehari cheryl bisa menghafalkan 2 huruf. Untuk pertemuan 2 hari selanjutnya cheryl harus sudah hafal da,dza,ro, dan za.
Amal solih dikerjakan dengan sungguh-sungguh ya.
Semoga Allah memberikan ilmu manfaat dan barakah. Aamiin💗</t>
  </si>
  <si>
    <t>1. Bacaan : Al maidah 6-9
2. Murajaah surat al muddatsir 1-46
PR sampai 49
3. Murajaah doa 3
Memperkuat doa menjenguk orang yang sakit
4. Review rukun iman
Alhamdulillah masih diingat dengan baik. Dan membahas lebih point ke 6 iman pada qada dan qadar.
Note: jangan lupa disempatkan untuk mengahafl al muddasir nya lagi ya.
Semoga Allah memberikan ilmu manfaat dan barakah. Aamiin💗</t>
  </si>
  <si>
    <t>1. Bacaan : Maryam 41-57
2. Membaca surat alhumazah
3. Murajaah 
&gt; Grazia membaca semua kloter dengan semangat.
4. Tajwid : iqlab
&gt; Alhamdulillah masih mengingat dengan membuka catatannya. Grazia bisa menemukan bacaan iqlab di surat al humazah.
Semoga Allah memberikan ilmu manfaat dan barakah. Aamiin❣️</t>
  </si>
  <si>
    <t>1. Bacaan : Maryam 58-74
2. Al humazah
3. Murajaah : grazia membacakan semua kloter
4. Memahami tentang taat
Alhamdulillah grazia bisa menjelaskan dengan baik apa itu taat / obey. Yang mana adalah jalan kita disayangi Allah dan menuju surga.
Semoga Allah memberikan manfaat dan barakah. Aamiin❣️</t>
  </si>
  <si>
    <t>🥚BACAAN:
Q.S Asy-syura ayat 45-51
🐣Alhamdulillah mas dehan sudah lancar hanya saja perlu diperhatikan dengungnya Dan panjang pendeknya
🐤HAFALAN:
Al Fatiha
An Nas
Al Falaq
Al Ikhlas
Al Lahab
An Nasr
Al Kafirun
Al Kautsar
🐥MAKNA:
K.Adab Halaman 78-81
🐔Semoga Allah paringi keamanan keselamatan Dan kebarokahan kepada mas dehan..amiin..🪶</t>
  </si>
  <si>
    <t>Bacaan
 surat Annisa128-130
Alhamdulillah secara keseluruhan sudah bagus hanya saja ketika ketemu dg huruf idzhar sama Irsan di dengungin😅. Harusnya clear. Amal sholih di ingat2 ya Irsan kalau idzhar itu di baca clear😊
Murojaah doa2
Doa berlindung dari sifat pelit penakut 
doa memakai pakaian baru 
doa akan dan bangun tidur 
doa akan  dan selesai makan 
doa kebaikan Dunia Akhirat 
doa kedua orang tua
 doa masuk dan keluar wc
doa ketetapan Iman
 doa mencari ilmu satu dan dua
 doa minta Ilham yang benar
 Asmaul Husna 1 sampai 99
Untuk doa selesai makan irsan masih pakai minal muslimin, cukup muslimin aja ya Irsan. Untuk doa2 yg lain sebagian lupa awalannya
Makna Al an'am 126-130
Alhamdulillah Iraan bisa memahami isi  ayat2 nya dg baik
Report, 
Alhamdulillah pengajiannya berjalan dg lancar, amal sholih PR dari 2 minggu lalu di kerjakan ya Irsan. Yaitu menyalin doa berlindung dari sifat pelit &amp; penakut dan doa memakai pakaian baru. Sama amal sholih setelah selesai ngaji take a poto of your mangkul. Tadi sebelum selesai ngaji sudah di ingatkan tapi sepertinya lupa😂 
Semoga Alloh paring manfaat dan barokah. Aamiiin 🤲🙏</t>
  </si>
  <si>
    <t>Bacaan 
Surat Al-Baqarah 142-143
Alhamdulillah bacaan Abi hari ini cukup lancar
Penyampaian ppt dg topik "memahami taat dan maksiat"
Alhamdulillah Abi bisa memahami  apa itu taat dan apa itu maksiat
Makna surat Al ankabut 19-22
Alhamdulillah Abi bisa menerima kemangkulan dan memahami isi yg di mangkulkan dg baik.
Report:
Alhamdulillah pengajian berjalan dg baik, lancar. Ada kendala sedikit di bahasa tp alhamdulillah bisa teratasi. Semoga Alloh paring manfaat dan barokah. Aamiiin🤲</t>
  </si>
  <si>
    <t>1. Membaca QS. Ali Imron ayat 166-170
2. Murojaah: 
- Asmaul Husna 1-99
- An Nas
- Al Falaq 
- Al Ikhlas
- Al Lahab
- An Nasr
- Al Kafirun
- Al Kautsar 
- Al Maun
- Al Quraisy
- Al Fiil
3. Penjelasan dan Tatacara TAYAMMUM 
*Alhamdulillah Nadeen mengikuti pengajian dengan baik*
*Semoga Allah memberikan ilmunya bermanfaat dan barokah amin*</t>
  </si>
  <si>
    <t>1. Pembukaan: Nasehat tentang Bersyukur bisa menetapi Islam, Islam agama yang mudah dan syariat ibadah nya juga mudah
2.  Membaca QS. Ali Imron 172-178
&gt; Alhamdulillah bagus sekali panjang pendek, makhroj nya hanya sedikit saja dengung nya perlu di perhatikan lagi, jangan terlalu lama mendengung nya *(90)*
3. Murojaah 
- Al Fajr *(100)*
- Al Humazah*(90)*
- Al Asr *(100)*
- At Takatsur *(90)*
- Al Qoriah *(90)*
- Al Adiyat *(100)*
- Doa kumpulan nabi *(85)*
4. Tayammum 
- Review Praktik Tayammum *(100)*
- menjawab quiz *(100)*
- menulis tatacara tayammum 
Semoga Allah memberikan ilmunya manfaat dan barokah amin</t>
  </si>
  <si>
    <t>📚 Tilawaty 6 page 33 bawah
📚 Hafalan
Asmaul Husna 1-90
Surat Al qodar 
doa untuk kedua orang tua
* hari ini Kita learn more about surat Al qodar yaitu tentang artinya dan kesimpulan yang bisa diambil dari surat itu lewat penyampaian PPT.
hari ini Kirana semangat banget ngajinya 😄 alhamdulillahijazakillahukhoiroo yaa...
Semoga Allah memberikan ilmu yang bermanfaat dan barokah..amin🌹</t>
  </si>
  <si>
    <t>1. Bacaan : Al ankabut 24-38
&gt; Jangan sampai salah membaca tanda baca lagi ya.
2. Mengenal taat dan maksiat
Obedience (Taat) means following Allah’s commands and avoiding His prohibitions.
Disobedience (Maksiat) means going against Allah’s commands or doing what He has forbidden.
&gt; Alhamdulillah sesi diskusi berjalan dengan baik. Walau awalnya Dylan kebingungan insyaallah sudah sedikit paham dengan menyebutkan contoh-contoh taat dan maksiat.
Semoga Allah memberikan kemanfaatan dan kebarakahan. Aamiin</t>
  </si>
  <si>
    <t>1. Doa pembuka 
2. Bacaan tilawati 
- tilawati 5 halaman 29 (baris ke 5-8)
Note: maaf saya ada kendala jaringan, sehingga susah buat conect ke g-meet, saya dan chester sudah usaha melanjutkan mengaji melalui whatsapp, karena nggak bisa, sehingga kita terpaksa berhenti ditengah pengajian,
Materi yang belum tersampaikan 
1. Murajaah surat 
2. Materi tajwid qolqolah. 
Report : semoga alloh paring kemudahan keamanan keselamatan dan kelancaran dalam setiap proses mengaji kitaa, aamiin..</t>
  </si>
  <si>
    <t>1. Bacaan : Almaidah 10-13
2. Murajaah Al muddatsir 1-49
Amal Solih lebih diperhatikan ya dalam melafalkan ayat-ayatnya agar jelas dan Tartil.
3. Murajaah doa 2
&gt; Yang belum lancar :
Doa minta Ilham yang baik
Doa memakai pakaian
Doa masuk rumah 
&gt; Lupa bagian depannya : 
Doa minta ilmu yang bermanfaat
Doa masuk dan keluar masjid
Doa mohon kesabaran
&gt; Yang lancar : 
Doa berbuka puasa
Doa keluar rumah
Alhamdulillah semuanya baik. Amal Solih juga dipraktekkan ya doa hariannya.
Semoga Allah memberikan kemanfaatan dan kebarakahan. Aamiin 🩷</t>
  </si>
  <si>
    <t>1. Pembukaan
- nasehat tentang bersyukur bisa diberi nikmat hidayah sehingga bisa menetapj agama Islam berpedoman QH dan berbentuk JM, serta kefadolan agama Islam yang syariatnya mudah dalam beribadah 
- Membaca doa-doa sebelum belajar dan Asmaul Husna 1-99
2. Murojaah Hafalan
- Al Fatihah *(90)*
- An Nas *(85)*
- Al Ikhlas *(85)*
- Al Falaq *(60)* = banyak yang lupa
- Al Asr *(80)*
3. Review Praktik Tayammum 
&gt; Alhamdulillah bagus
4. Membaca Tilawati 5 hal. 30 baris 1-3
&gt; Alhamdulillah Chester membaca huruf2nya dengan benar tidak ada yang salah 
&gt; Hanya saja bacaan2 yang hukumnya mad thobii / dibaca panjang 2 harokat, masih perlu latihan dan bimbingan lagi
&gt; Mohon diulangi di pertemuan berikutnya ya
Semoga Allah memberikan ilmunya manfaat dan barokah amin</t>
  </si>
  <si>
    <t>1. Bacaan Q.S ali imron 179-184
2. Doa sebelum belajar
3. Murojaah doa2
D. Pagi dan sore
D. For parents
D. Kebaikan dunia akhirat
D. Before sleep
D. Setelah bangun tidur
D. Kumpulan nabi
Dzikir dan doa setelah selesai sholat
Doa ketetapan iman
D.  Inta ilmu yang bermanfaat
- Allhamdulillah 
4. Review  hukum tajwid ikhfa syafawi, idhar syafawi and idghom mimi
5. Menulis dan membaca doa ketika ada petir
Menulis arab doa ketika mendengar petir, nadeen bilang sudah pernah tapi dia mau menulisnya kembali that's nice nadeen hehe. Tadi ada beberapa kalimat yang belum dituliskan dan nadeen mengingat kan saya karna doa nya kaya ada yang kurang jadi saya juga mengganti nya, allhamdulillahi jaza killahukhoiro nadeen.
Allhamdulillah pengajian hari ini berjalan lancar, nadeen selalu semangat dalam mempersungguh mengajinya. Bacaan sudah lancar dan sesuai tajwid. Ada beberapa doa yang nadeen agak lupa tapi ketika dipancing awalan doanya bisa ingat kembali seperti doa ketetapan iman. Mudah2 an allah beri nadeen tambah semangat ngaji nya, diberikan ilmu yang bermanfaat dan barokah,aamiin. Semanagatt ya nadeenn</t>
  </si>
  <si>
    <t>1. Opening speech
2. Murojaah doa2
3. Rukun iman
4. Menjawab soal2 pemahaman tentang rukun iman dan taat maksiat
5. Menghafal doa ketika ada petir dan doa berbuka puasa
Note:
Allhamdulillah pengajian hari ini lancar dan dawud bisa mengikutinya dengan tertib. Banyakin murojaah surat2 dan doa2 nya ya dawud, karna ada beberapa doa yang dawud lupa dan dimulai awalannnya dulu baru ingat kembali but so far sudah baik dan lancar. Mudah2 an allah beri dawud tambah semngat ngaji nya, diberikan ilmu yang bermanfaat dan barokah. Aamiin. Semangatt ya dawud</t>
  </si>
  <si>
    <t>Bacaan
Surat Annisa 131-134
Alhamdulillah bacaan sudah cukup lancar hanya masih suka dengung kalau ketemu huruf idzhar, 
Murojaah
 doa berlindung dari sifat pelit dan hina 
Doa memakai pakaian baru
Alhamdulillah doa berlindung dari sifat pelit dan hina almost hafal
Share ppt tentang "taat dan maksiat"
Alhamdulillah Irsan komunikatif, selama penyampaian materi .ketika di beri pertanyaan juga aktif menjawab. Memperhatikan juga. InsyaAllah dia faham apa yang saya sampaikan
Makna kitabusshola hal. 130-131
Tentang doa yg di ucapkan nabi setelah selesai salam dari sholat .isi doanya meminta ampun dari semua kesalahan( dosa yg telah lalu, dosa yg belum di kerjakan, dosa yg tidak tampak, dosa yg tampak, dosa yg di sengaja maupun yang tidak di sengaja, dosa karna becanda ataupun ketika serius semua dosa) 
Alhamdulillah Irsan bisa make summary  dari mangkulan tadi. Hanya saja saya pesen suruh foto mangkulannya sepertinya lupa😂😅 
Report
Alhamdulillah pengajian berjalan dengan lancar , sempat ada sedikit kendala bahasa tp alhamdulillah bisa di atasi. Semoga Alloh paring manfaat dan barokah. Aamiiin🤲</t>
  </si>
  <si>
    <t>1. Baca tilawati 6 hal 15
&gt; Alhamdulillah Mikail bisa membaca dengan sangat baik dan lanjut hal 16
2. membaca surat surat pendek (Albayyinah, attakasur, al ma'un, alkafirun, alhumazah)
3. PR
- Membaca Tilawati 6 hal 16
- Mempraktekan doa doa harian
- 
Semoga Alloh paring kemudahan, kelancaran, manfaat dan barokah.</t>
  </si>
  <si>
    <t>1. Baca tilawati 6 hal 16
&gt; Alhamdulillah Mikail bisa membaca dengan cukup baik tapi masih perlu diulang
2. membaca doa doa pendek (Doa menjenguk orang sakit, doa mencari ilmu, doa minta ilham yg baik, doa ketika bersin, doa buka puasa, dzikir setelah solat)
3. PR
- Membaca Tilawati 6 hal 16
- Mempraktekan doa doa harian
- 
Semoga Alloh paring kemudahan, kelancaran, manfaat dan barokah.</t>
  </si>
  <si>
    <t>Membahas PR tentang Wasting
&gt; alhamdulillah, gabriel sudah mengerjakan dengan baik, dan insyaallah sudah paham dengan isi artikelnya. Gabriel juga sudah paham  dengan dalil tentang wasting dan cara menunjukkan rasa terimakasih pada orang lain. Nice!
Hafalan Surat 2
- surat al kautsar
- surat al maun
- surat al fiil
- surat al humazah
- surat at takatsur
sebelum ngaji ditutup, Gabriel sempat menununjukkan buku barunya tentang ilusi optik. That's so cool!
semoga Allah paring ilmu yang bermanfaat dan barokah. Aamiiin</t>
  </si>
  <si>
    <t>HAFALAN:
Asmaul husna 1-25
Al-fatihah
Al-kautsar
KEILMUAN:
Materi ppt : Alim Faqih : Memahami Taat dan Ma'siat</t>
  </si>
  <si>
    <t>🎡BACAAN:
Tilawati 2 Halaman 43
🎢HAFALAN:
Doa Minta Ilham yang Baik	
Doa Mencari Ilmu Yang Bermanfaat	
Doa untuk Kedua orangtua	
Doa Kebaikan dunia dan akhirot	
Doa masuk dan keluar WC	
Doa sebelum dan sesudah makan	
Doa sebelum dan sesudah tidur	
Doa berpakaian	
Doa Pagi dan sore	
Doa masuk dan keluar rumah	
Asmaul husna 1-20
🎪Semoga Allah paringi keamanan keselamatan Dan kebarokahan untuk mba khadijah..amiin..🎠</t>
  </si>
  <si>
    <t>Hafalan Al Bayyinah 1-5
&gt; untuk ayat 5 mungkin lebih susah untuk Gabriel. Alhamdulillah sudah ada peningkatan di hari ini.
Membahas sedikit artikel tentang wasting
Mohon maaf untuk hari ini. Saya terlambat dan tidak ada konfirmasi sebelumnya. Jadi untuk beberapa materinya tidak tercapai.
Semoga Allah paring manfaat dan barokah. Aamiin</t>
  </si>
  <si>
    <t>📚 Tilawaty 6 page 33 -34
📚 Hafalan
Asmaul Husna 1-45
Surat At tin 
doa ketika bersin
doa pakai baju
doa berlindung dari sifat syirik
doa ketika hujan
doa ketika marah
* hari ini kita small talk about K-Pop demon Hunter, and how it's relavant to QHJ.
*doa penutup by Kirana 
Semoga Allah memberikan ilmu yang bermanfaat dan barokah...amin🌹</t>
  </si>
  <si>
    <t>📚 Bacaan 
surat Al maidah ayat 90-93 dibaca 2x
📚 Hafalan 
memperlancar surat Al Kafirun 
memperlancar doa mencari ilmu 2
memperlancar surat Al Qodr 
menghafal surat Al Bayyinah 
surat Al adiyat
surat alhumazah
surat at tin
surat Al zalzalah
surat at takatsur 
surat Al Qoriah 
* memperlancar surat Al qodar dan menerangkan artinya.
semoga Allah memberikan ilmu yang bermanfaat dan barokah...amin🌹</t>
  </si>
  <si>
    <t>1. Murojaah 
 - Murojaah hafalan surat Al-Muddstsir ayat 1-49
(Ada PR hafalan sampai ayat 52)
- Murojaah bersama surat attakwir- alinfithor
(Alhamdulillah Hafalan bagus )
2. Membaca QS Al-Maidah 14-17
&gt; (Alhamdulillah bacaannya bagus)
3. Lain-lain
- deres tanda waqof 
- makhroj ghoin
Semoga-moga Allah paring manfaat lancar dan barokah</t>
  </si>
  <si>
    <t>Bacaan
Al-Baqarah ayat 88-90
Alhamdulillah bacaannya cukup bagus dan lancar
Share ppt ttg "Taat dan maksiat"
Alhamdulillah Dwiki bisa memahami isi materi ppt dengan baik
Makna surat Al ankabut ayat 11-14
Ayat 11-13
Menceritakan tentang orang munafik yang mengatakan iman tapi hatinya kufur. Alloh tau mana orang munafik dan mana orang iman. Untuk memperlihatkannya Alloh memberikan mereka  ujian/ cobaan
Orang iman pasti sabar, orang munafik pasti menganggap fitnahnya manusia sebagai siksa dari Alloh. Tapi ketika Alloh memberikan mereka kenikmatan seperti rezeki lancar, menang dari perang, mendapat jarahan mereka akan bilang kami orang iman 
 ayat 14:
Mencetakan kisahnya nabi nuh yg di angkat menjadi utusan di usia 40tahun, amar ma'ruf selama 950 th hanya mendapat pengikut 80 orang. Akhirnya Alloh menyiksa koumnya dg banjir besar karena mereka berbuat syirik
Alhamdulillah tidak ada kendala, Dwiki bisa memahami isi ayatnya
Report
Alhamdulillah pengajian berjalan dengan lancar, dan seperti biasa saya sangat seneng sekali ketika Dwiki nanya  Are you available today? 🤩🤩🤩 dan akhirnya jadi ngaji beneran. Semoga Alloh paring manfaat dan barokah. Harapannya Dwiki lebih bisa memage waktunya untuk ngaji dan ngaji lagi dan semoga Alloh paring Dwiki menjadi Anak yg sholih sukses dunia akhirat</t>
  </si>
  <si>
    <t>• Tilawaty 5 Hal 2
&gt; Alhamdulillah Afiqa sudah bisa dan memahami tanda bacanya, noted kedepannya bacanya supaya bisa tartil (perlahan-lahan) next pertemuan sudah bisa naik ke halam selanjutnya yaa yaa
• Menjaga Hafalan dan melancarkan Doa 1&amp;2
&gt; Sudah hafal tapi belum terlalu lancar, jadi dirumah sering dibaca yaa Afiqa🥰
• Melancarkan Hafalan Doa Berbuka puasa
&gt; Untuk Doa Berbuka puasanya sudah hafal tetapi belum lancar. Sering dibaca yaa dirumah supaya lancar, goodjob Afiqa👏🏻🫶🏻
• Asmaul Husna 1-50
&gt; Alhamdulillah Afiqa sudah hafal👏🏻🫶🏻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</si>
  <si>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1. Doa harian
2. Surat Al lahab dan annas
3. Tilawati hal 40 baris 4-6
4. Menghafal huruf hijaiyah (د،ذ،ر،ز،س،ش)
Amal Solih Cheryl didampingi lagi untuk menghafal huruf Hijaiyah Alif sampai sya.
Semoga Allah memberikan ilmu manfaat dan barakah aamiin 🩷</t>
  </si>
  <si>
    <t>1. Pembukaan : 
- mereview hadits tentang orang jahiliyah,
- bersyukur bertemu agama Islam Karena syari'at nya yang mudah dalam beribadah 
- nasehat tentang semangat toat kepada Allah 
2. Murojaah doa2
- doa ketika akan tidur *(100)*
- doa bangun tidur*(100)*
- doa ketika akan dan selesai makan *(100)*
- doa kedua orang tua *(100)*
- doa kebaikan dunia akhirat *(100)*
- doa masuk dan keluar WC *(100)*
- doa ketetapan iman *(100)*
- doa minta ilmu yang manfaat *(100)*
- doa minta Ilham yang baik *(100)*
- doa masuk rumah *(90)*
- doa keluar rumah *(100)*
- doa memakai pakaian *(100)*
- doa berbuka puasa *(100)*
- doa mohon kesabaran *(100)*
- doa ketika ada petir *(100)*
- doa kumpulan nabi Muhammad *(90)*
- doa sujud Alquran *(65)* *(banyak yg lupa)*
3. Makna keterampilan k. Jannah Wannar 53-54  bahasa Indonesia 
&gt; Alhamdulillah good
Semoga Allah memberikan ilmunya manfaat dan barokah amin</t>
  </si>
  <si>
    <t>1. Materi ppt taat dan maksiat
2. Murojaah doa2 and surat2</t>
  </si>
  <si>
    <t>1. Bacaan al baqarah ayat 212-215
2. Murojaah doa2 and surat2
3. Mengerjakan test review rukun iman dan taat maksiat
- Allhamdulillah pengajian dinda berjalan tertib dan lancar.
- Karna saya sedang got periode saat bacaan dinda bisa bacaan sendiri tanpa saya awali allhamdulillah ada peningkatan dan hanya perlu diperhatikan lagi panjang pendeknya.
- Ketika menjawab test dinda bisa menjawab nya dengan baik dan bertanya jika ada question yang dia tidak fahami. Hanya salah 3 dalam multiple choice,good job dinda. Karna waktu limit jadi membahas jawabannya di next meeting.
- Mudah2 an allah beri dinda makin semangat ngaji nya, diberikkan ilmu yang bermanfaat dan barokah aamiin, semangatt dindaaa</t>
  </si>
  <si>
    <t>1. Opening speech 
2. Murojaah doa2 and surat2
3. Belajar membaca dan menghafal dalil mengamal(practicing)
4. Report hafalan Q.S al qoriah, doa mendengar petir, dan doa berbuka puasa
Allhamdulillah pengajian hari ini berjalan tertib dan lancar. Dalam murojaah dawud selalu try his best.
Dalam menghafalkan dalil, tadi saya beri waktu 5 menit untuk menghafal dawud bisa melakukannya dengan baik. Ketika di explain tentang dalil nya dawud bisa memahami dengan baik. 
- Ketika report hafalan baru dawud sangat baik dan lancar, bisa menetapinya dengan baik. Good job dawud..
- Mudah2 an allah beri dawud tambah semangat ngajinya , diberikan ilmu yang bermanfaat dan barokah, aamiin.  Semangat dawud</t>
  </si>
  <si>
    <t>1. bacaan 
- surat maryam ayat 12-25
2. murajaah hafalan kloter 2
3. Materi hukum nun sukun ( review all )
&gt; idhar halqi
&gt; idgom bigunnah dan idgom bilagunnah
&gt; iqlab 
&gt; ikhfa Haqiqi 
report : alhamdulilah grazia bisa mengikuti pengajian dengan sangat baik, dan kami berencana mengadakan test untuk all materi di bulan oktober, dan alhamdulilah grazia so excited</t>
  </si>
  <si>
    <t>1. bacaan 
- surat maryam 26-41
2. murajaah hafalan kloter 3
3. Quizz ( tes all materi at Oktober )
&gt; alhamdulilah mendapat nilai yang baik, sehingga semua materi yang telah kami sampaikan sudah tersampaikan dan diterima baik oleh garzia 
Report : alhamdulilah grazia bisa mengikuti pengajian dengan sangat baik dan semoga rencana kita untuk mengadakan summary test di akhir bulan, aammiin</t>
  </si>
  <si>
    <t>1. bacaan 
- surat maryam ayat 1-11
2. murajaah hafalan kloter 1
3. Rukun Iman 
&gt; mengenal dan mengerti isi dari masing masing point
- mencintai alam sekitar
&gt; belajar menulis pegon dengan baik dan benar</t>
  </si>
  <si>
    <t>1. bacaan 
- surat maryam ayat 75-98
2. murajaah hafalan 
- kloter 2 ( alhamdulilah over all good for hafalan ) 
3. hafalan baru 
- surat al humazah ayat 1
note : kita hafalkan pelan pelan tidak apa apa kak zia, kita gunakan 1 minggu ini untuk menghafalkan surat al humazah ayat 1-2 dulu nggih, semangatt pretty..
4. Materi tamabahan 
- tajwid idghom 
&gt; mereview materi tajwid yang sudah dipelajari sebelumnya, alhamdulilah bisa memahaminya dengan baik, insyaalloh karena kita sudah meriview all tajwid hukum nun sukun, so next time grazia mau belajar tentang hukum mim mati, dan alhamdulilah senang sekali melihat dia bersemangat untuk materi barunya 
report : alhamdulilah grazia bisa mengikuti pengajian dengan sangat baik hari ini, semoga alloh memberikan grazia bisa menjadi anak yang sholihah, cerdas berkarakter mulia, dan faham dunia dan akhirat, aammin..</t>
  </si>
  <si>
    <t>1. bacaan 
- surat taha ayat 23-54
2. Murajaah hafalan 
- kloter 1 
note : pembenaran panjang pendek surat Alfatihah dan surat al lahab, an nashr
3. Tajwid : Hukum mim mati
- idgom mimi
- idhar syafawi 
- ikhfa syafawi 
Homework :
&gt; hafalan surat al humazah ayat 1</t>
  </si>
  <si>
    <t>🛟MAKNA:
Kitabussholah Halaman 9-10
⚓KEILMUAN:
Akhlaq/Adab Tata Krama : Kewajiban Berbuat Baik terhadap Ulil Amri, Guru, dan Muballigh-MuballighoT &amp; Nasihat pemantapan
🛳️Semoga Allah paringi keamanan, keselamatan, Dan kebarokahan untuk teteh Kayla..amiin..🌊</t>
  </si>
  <si>
    <t>🛸BACAAN:
Q.S Asy-syura 52-
🚀MAKNA:
K.Adab Halaman 80-81
👽KEILMUAN:
Akhlaq/Adab Tata Krama : Kewajiban Berbuat Baik terhadap Ulil Amri, Guru, dan Muballigh-Muballighot &amp; Nasihat pemantapan🌙
🪐Semoga Allah paringi mas dehan keamanan, keselamatan, Dan kebarokahan..amiin..✨</t>
  </si>
  <si>
    <t>🛟MAKNA:
Kitabusholah Halaman 9-10
⚓KEILMUAN:
Akhlaq/Adab Tata Krama : Kewajiban Berbuat Baik terhadap Ulil Amri, Guru, dan Muballigh-Muballighot &amp; Nasihat pemantapan
🛳️Semoga Allah paringi keamanan, keselamatan Dan kebarokahan untuk teteh Kayla..amiin..🌊</t>
  </si>
  <si>
    <t>📚 Bacaan 
Tilawaty 4 page 40, Alhamdulillah jubilee di usia 6 sudah bisa membaca tajwid dengan benar seperti idghom bighunnah, mad thabi'i maupun mad arid li sukun nya sangat bagus. dengan perbanyak Menderes jubilee insyaallah lebih lancar lagi membacanya.
📚 Hafalan 
doa mau makan
doa sesudah makan
doa akan tidur 
doa bangun tidur
doa minta Ilham yang baik
doa minta ilmu yang bermanfaat/doa mencari ilmu
doa ketetapan iman
doa kedua orang tua
doa kebaikan dunia dan akhirat 
doa pagi&amp;sore
doa masuk kamar mandi &amp; keluar kamar mandi
* meriview/memperlancar doa angin kencang 
Semangat dalam Menderes dan memperlancar hafalannya ya.....
Semoga Allah memberikan ilmu yang bermanfaat dan barokah...amin🌹</t>
  </si>
  <si>
    <t>1. Pembukaan
&gt; nasehat tentang bersyukur bisa mendapatkan hidayah sehingga tau Islam dan Islam itu adalah agama yang mudah syar'iat ibadahnya
&gt; Q membaca doa2 
2. Membaca Tilawati 4 hal. 2
&gt; Alhamdulillah bacaan huruf yang bertasydid sudah kedengaran suara di tekan bacanya, bagus
3. Makna k.sholah hal. 5 rentang Sunnah nya membaca bismillah sebelum wudu
&gt; Alhamdulillah Q menulis semua
&gt; Insyaallah makna yg salah tulis akan di koreksi di pertemuan berikutnya 
Semoga Allah memberikan ilmunya manfaat dan barokah amin</t>
  </si>
  <si>
    <t>1. Bacaan dan hafalan surat al bayyinah ayat 4 (
1. Bacaan Tilawati 5 hal 42
(Alhamdulillah bacaan gabriel bagus)
2. Murojah hafalan surat2 pendek 
- Attakasur
- Alqoriah
- Aladiyat
- Alqodr
- Alzalzalah
- Attin
3. Lain-lain
- Gabriel menjelaskan PR rescuing food(Alhamdulillah gabriel insyaallah sudah memahami dan amsol orangtua untuk memberikan praktek dan dukungannya)
Semoga Allah memberikan ilmu manfaat, lancar dan barokah</t>
  </si>
  <si>
    <t>1. Bacaan : Taha 55-71
2. Murajaah doa
3. Murajaah surat
4. Review tajwid
5. Review all lesson
Hari ini grazia membacakan semua materi karena keinginannya sendiri, tapi tidak berjauhan dengan apa yang sudah ditargetkan hari ini. Murajaah doa dan suratnya Alhamdulillah lancar, yang biasanya grazia kebingungan bagaimana lafalnya karena lupa justru grazia berusaha sendiri mencari lafal doanya. Grazia memanfaatkan waktu dengan sebaik-baiknya. Semoga Allah memberikan kemanfaatan dan kebarakahan. Aamiin🩷</t>
  </si>
  <si>
    <t>1. Bacaan : Al ankabut 34
2. Makna hadist k. Solah hal 42-43
3. Kewajiban berbuat baik pada ulil amri guru dan mubalig/ghot
Insyaallah kita lanjut hadiahnya next ngaji ya. Semoga Allah memberikan kemanfaatan dan kebarakahan. Amiin🩵</t>
  </si>
  <si>
    <t>1. Bacaan : Al maidah 24-31
2. Murajaah doa 2
Doa masuk rumah harap dibaca lebih banyak lagi ya
3. Murajaah surat pendek
Al qadr
Al bayyinah
At tin
Al qariah (amal solih dideres lagi)
4. Mengenal 4 tali keimanan
Alhamdulillah semua materi terselesaikan. Semoga Allah memberikan manfaat dan barakah. Aamiin</t>
  </si>
  <si>
    <t>1. Baca tilawati 6 hal 17
&gt; Alhamdulillah Mikail bisa membaca dengan cukup baik tapi masih perlu diulang
2. membaca Doa menjenguk orang sakit (belum hafal)
3. Membaca Surat Ad-Dhuha 1-8 (hafal 1-6)
4. PR
- Membaca Tilawati 6 hal 17
- Mempraktekan doa doa harian
- 
Semoga Alloh paring kemudahan, kelancaran, manfaat dan barokah.</t>
  </si>
  <si>
    <t>1. Bacaan : Almaidah 148–23
2. Murajaah doa 1
3. Murajaah doa 3
4. Taat dan maksiat
Alhamdulillah hafiz bisa berdiskusi dengan baik. Semoga Allah memberikan kemanfaatan dan kebarakahan. Aamiin 🩷</t>
  </si>
  <si>
    <t>1. Bacaan Q.S Al-baqarah 219-221
2. Makna k.sholah hal 16</t>
  </si>
  <si>
    <t>🚒BACAAN:
Tilawati 3 Halaman 2
🚑Alhamdulillah mas khayri sebelum ngaji sudah menderes tilawatinya, bila besok sudah lancar Halaman 2, bisa dilanjutkan ke Halaman berikutnya. Namun perlu diperhatikan kembali panjang pendeknya
🚓HAFALAN:
Do’a ketika akan tidur
Do'a setelah bangun tidur
Doa ketika akan makan dan selesai makan
Do’a kebaikan dunia dan akhirot
Do’a untuk kedua orangtua
Do’a masuk dan keluar WC
asmaul husna 1-25
Do'a sebelum Dan sesudah wudhu
Surat Al-Kautsar
🚕Semoga Allah paringi mas khayri keamanan keselamatan Dan kebarokan..amiin..💨</t>
  </si>
  <si>
    <t>🕴️BACAAN:
Q.S Al-Qiyamah ayat 1-40
💃Alhamdulillah bacaannya mas tami sudah lebih meningkat Karna rutin membaca al-qur'an, namun terkadang perlu lebih fokus lagi ketika membaca
🕺MAKNA:
K.Ahkam Halaman 21-23
🎧KEILMUAN:
Akhlaq/Adab Tata Krama : Kewajiban Berbuat Baik terhadap Ulil Amri, Guru, dan Muballigh-Muballighot	
🎤Semoga Allah paringi mas tami keamanan keselamatan Dan kebarokahan..amiin..🎶</t>
  </si>
  <si>
    <t>BACAAN:
Q.S Asy-Syura ayat 52 - Q.S Az-Zukhruf ayat 10
Mas dehan supaya rajin menderes al-qur'annya, insyaallah jika rajin menderes bacaannya bisa lancar, juga perlu diperhatikan 
MAKNA:
K.Adab Halaman 80-81
KEILMUAN:
Akhlaq/Adab Tata Krama : Kewajiban Berbuat Baik terhadap Ulil Amri, Guru, dan Muballigh-Muballighot 
Semoga Allah paringi mas dehan keamanan keselamatan Dan kebarokahan..amiin..</t>
  </si>
  <si>
    <t>Tilawati 5 hal 3
&gt; alhamdulillah, sudah lancar. bisa lanjut ke next page
Hafalan 
- an nashr
- al maun
- al kafirun
&gt; untuk surat al maun amalsholih dideres lagi, ya. dibaca berulang ulang, terutama di 2 ayat terakhir. 
- doa berbuka puasa
&gt; masyaallah, Afiqa sudah lancar doa ini.
- pegon
&gt; untuk huruf"nya afiqa sudah lumayan hafal. beberapa masih bingung, terutama di huruf u dan e harus pakai pegon apa
setelah materi pegon selesai, dilanjutkan menggambar di whiteboard. 
PR: 
- hafalan surat al maun
- menulis pegon
1. permen karet
2. jelly jeruk
semoga Allah paring manfaat dan barokah. Aamiin</t>
  </si>
  <si>
    <t>📚 Tilawaty 6 page 34 bawah
📚 Hafalan
Asmaul Husna 1-45
surat al kautsar 
surat an nashr
surat al lahab
surat al Kafirun 
surat al maun
doa masuk &amp; keluar rumah
doa ketika tertimpa musibah 
doa ketika melihat orang yang tertimpa musibah
doa ketika ada petir 
doa ketika angin kencang 
doa naik kendaraan 
doa menjenguk orang yang sakit 
doa minta sehat
doa masuk pasar 
doa Berlindung dari syirik 
doa Berlindung dari siksa kubur
doa masuk &amp; keluar masjid
* Doa penutup by Kirana 
📚 Homework
Menderes Tilawaty page 35 atas
menderes surat al qodar &amp; doa agar dimudahkan dalam segala urusan
riview surat al Kafirun 
* semangat kerjakan Homework nya ya☺️
semoga Allah memberikan ilmu yang bermanfaat dan barokah..amin🌹</t>
  </si>
  <si>
    <t>1. Bacaan dan hafalan 
- surat al bayyinah ayat 6
(Untuk hafalan baru ayat 6 bagus, tapi ayat 4 &amp; 5 harus sering di deres karena masih banyak yang lupa)
2. PR 
- Menderes dirumah surat albayyinah ayat 4 &amp; 5 di rumah sebanyak 5x perayat.
Semoga allah paring manfaat lancar dan barokah</t>
  </si>
  <si>
    <t>1. Baca tilawati 6 hal 17
&gt; Alhamdulillah Mikail bisa membaca dengan sangat baik dan lanjut ke hal 18
2. Membaca Surat surat (Almaun, alkafirun, aladiyat). 
3. PR
- Membaca Tilawati 6 hal 17
- Mempraktekan doa doa harian
- 
Semoga Alloh paring kemudahan, kelancaran, manfaat dan barokah.</t>
  </si>
  <si>
    <t>📚 Hafalan 
Asmaul Husna 1-60
Hafalan Usia 6
Hafalan usia 7
Hafalan Usia 8 
Hafalan Usia 9 
Hafalan Usia 10
* pr untuk mas Rambo jangan lupa deres Asmaul Husna,surat at tin, doa minta sehat,doa mencari ilmu 2 dan doa masuk&amp; keluar masjid.
Semoga Allah memberikan ilmu yang bermanfaat dan barokah...amin🌹</t>
  </si>
  <si>
    <t>🚀BACAAN:
Tilawati 3 Halaman 2
🌕Alhamdulillah mas khayri pada Halaman ini sudah lancar Dan besok sudah bisa next page
☄️HAFALAN:
Asmaul husna 1-25
Surat al-Fatihah
Surat an-Nas
Surat Al Falaq
Surat Al Ikhlas
Surat Al lahab
Surat An nasr
Surat Al Kafirun
🛸KEILMUAN:
Praktek wudhu
🪐Semoga Allah paringi mas khayri keamanan, keselamatan, Dan kebarokahan..amiin..✨</t>
  </si>
  <si>
    <t>• Tilawaty 4 Hal 19
&gt; Alhamdulillah sudah mengerti dan tau cara mebacanya, tapi supaya lebih tartil lagi yaa (perlahan-lahan) didalam membacanya, next pertemuan tetap dihalaman 19
• Menghafalan Asmaul Husna 51-60
&gt;Amlsholeh sering dibaca dirumah dipertahankan hafalan yang sudah hafal nya.
• Hafalan Doa 1&amp;2 dan doa kesabaran.
&gt; Alhamdulillah sudah hafal untuk Doa 1 &amp;2 dan doa kesabaran nya hanya saja belum lancar dan lupa awalannya. Sering dibaca dirumah dan dihafalkan yaa cee🫶🏻 dan amal Sholeh untuk orangtua membantu mengingatkan untuk mempraktekkan doa-doa sehari-hari nya🙏🏻🙏🏻.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</si>
  <si>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Opening
Bacaan: Al baqoroh 114-145 
Alhamdulillah bacaannya  cukup lancar
Murojaah  doa berlindung dari dari  sifat pelit, penakut
Doa memakai pakaian baru
Asmaul husna 1-99
Makna  hadis Ahkam 36-38
Halaman 36 atas 
Nabi bersabda Barang siapa yang menjimak istrinya keadaan Dia sedang haid atau menjimak istrinya melewati duburnya atau barang siapa yang mendatangi dukun tebak kemudian mempercayai apa yang dia katakan maka sungguh-sungguh dia itu kufur terhadap Alquran yang telah diturunkan kepada Nabi Muhammad
36 Tengah Koes berkata saya datang kepada nabi untuk masuk Islam kemudian Nabi memerintahkan kepadaku untuk mandi dengan air yang dicampur dengan daun bidara ini maksudnya nabi itu memerintahkan kepadaNya setelah masuk islam itu supaya mandi junub.mandi junub dengan air yang dicampur dengan daun bidara itu sunnah Kalau misalnya tidak ada daun bidara menggunakan air saja pun sudah cukup
Halaman 36 
Jaddih datang kepada nabi dan mengatakan saya telah masuk Islam kemudian nabi berkata kepadanya cukur gundul-lah rambut kufurmu( sehingga ketika tumbuh kembali itu tumbuhnya dalam Islam )kemudian nabi juga mengatakan kepada orang lain yang bersama jaddih waktu itu, cukur gundul lah Rambutku kufurmu dan khitanlah (untuk orang yang belum khitan) Kalau sebelum masuk Islam sudah khitan ketika masuk Islam tidak perlu khitan lagi dan itupun berlaku ketika orang yang masuk Islam itu sudah tua kalau sudah tua belum khitan ya tetap supaya khitan
37 Tengah 
nabi bersabda Sesungguhnya marah itu datang dari setan dan setan itu diciptakan dari api Air Dan Api itu dipadamkan menggunakan air maka ketika  salah satu kalian itu marah ,silahkan wudhu sehingga marahnya hilang
38 atas
 Rasulullah bersabda ketika salah satu kalian itu marah dalam keadaan berdiri maka duduklah,  jika marahnya sudah hilang ya sudah. tetapi jika marahnya belum hilang silahkan berbaring maksudnya silakan tidur
Report:
Alhamdulillah  pengajian berjalan dengan baik tanpa kendala. Semoga Alloh paring manfaat dam barokah. Aamiiin🤲</t>
  </si>
  <si>
    <t>1. Bacaan Tilawati 5 hal 43
(Alhamdulillah bacaan gabriel bagus)
2. Murojah hafalan doa harian
-  doa kedua orang tua
-  doa keluar rumah
- doa naik kendaraan 
3. Lain-lain
- PR Menderes surat albayyinah ayat 4 &amp; 5 per ayat 5x
Semoga Allah memberikan ilmu manfaat, lancar dan barokah</t>
  </si>
  <si>
    <t>📚 Bacaan 
Surat al Maidah ayat 94-95 ,sambil review hukum mad jaiz munfashil dan mad wajib muttashil.
📚 Hafalan
Asmaul Husna 1-60
Hafalan Usia 6
Hafalan Usia 7
Hafalan Usia 8
Hafalan Usia 9
Hafalan Usia 10
* pr untuk mas Rambo amal solih deres Asmaul Husna,dan doa minta sehat.
Semoga Allah memberikan ilmu yang bermanfaat dan barokah...amin 🌹</t>
  </si>
  <si>
    <t>🛌BACAAN:
Al-Insan ayat 1-31
🛀MAKNA:
K.Ahkam Halaman 23-25
🍚semoga Allah paringi mas tami keamanan, keselamatan Dan kebarokahan..amiin..🥤</t>
  </si>
  <si>
    <t>⛷️BACAAN:
Tilawati 2 Halaman 44
⛄HAFALAN:
Surat al-Fatihah
Surat an-Nas
Surat Al Falaq
Surat Al Ikhlas
☁️Semoga Allah paringi mba khadijah keamanan, keselamatan Dan kebarokahan..amiin..❄️</t>
  </si>
  <si>
    <t>BACAAN:
Tilawati 3 Halaman 3
HAFALAN:
Do’a ketika akan tidur
Do'a setelah bangun tidur
Doa ketika akan makan dan selesai makan
Do’a kebaikan dunia dan akhirot
Do’a untuk kedua orangtua
Do’a masuk dan keluar WC
asmaul husna 1-25
Doa minta ilham yang baik
Doa pagi dan sore
KEILMUAN:
Akhlaq/Adab Tata Krama : Kewajiban Berbuat Baik terhadap Ulil Amri, Guru, dan Muballigh-Muballighot</t>
  </si>
  <si>
    <t>Bacaan
Surat Annisa 137-140
Alhamdulillah secara keseluruhan sudah cukup lancar tapi untuk bacaan idzhar masih di dengungin. Jadi tadi kami belajar lagi tentang tajwid
Murojaah doa2
Doa berlindung dari sifat pelit dan penakut 85
 doa memakai baju baru 80
 Asmaul Husna 1 sampai 99 
 doa masuk dan keluar rumah 99
 doa masuk dan keluar masjid 99
doa kesabaran 99
doa pagi sore 100
doa pakai baju 99
doa Raja istighfar 100
doa buka puasa  100
doa mohon kesehatan 98
doa ada angin kencang 85
Dari list doa di atas, alhamdulillah sebagian besar masih hafal. Hanya kadang lupa awalannya
Makna Surat Al an'am131-134
Alhamdulillah  Irsan bisa faham dengan isi ayat2 yg di mangkulkan dan bisa menjeladkan kembali ketika di minta
Report 
Alhamdulillah pengajian hari ini berjalan dengan lancar, Irsan bisa mengikuti dengan baik. Semoga Alloh paring manfaat dan barokah🤲</t>
  </si>
  <si>
    <t>1. Bacaan al - baqarah 146-149
2. Makna al baqarah ayat 275-276
- Allhamdulillah bacaan mas abi lancar dan sesuai tajwid.
- Allhamdulillah untuk makna, mas abi bisa memahami apa yang saya jelaskan dan bisa memberi contoh dengan baiks. Ayat yang menjelaskan tentang riba. Yang mana riba adalah tambahan atau bunga yang diambil dari harta pokok dalam suatu transaksi seperti jual beli, utang-piutang yang diharamkan dalam islam. D hari kiamat nanti dia akan dibangkitkan dengan keadaan sempoyongan, tidak bisa berdiri dengan tegak seperti umumnya manusia artinya dia tidak mengetahui arah jalan yang benar dan termasuk salah satu siksaan yg didapatkan. 
-Contoh riba yang sering dijumpai yaitu dalam payLater, adanya biaya tambahan berupa bunga atau denda jikalau ada keterlambatan dalam pembayaran. 
- allah akan menghapus pada barokahnya riba dengan praktek :
1. Mungkin orang itu terlihat kaya, banyak uangnya tapi harta nya tidak bermanfaat
2. Allah menambah pada hartanya tapi lamakelamaan harta itu habis dengan sia-sia. 
- Allah akan melipat gandakan harta shodaqoh
- Orang yg consume riba akan kekal di neraka 
So, kita sudah mengetahhui ilmu dan punishmentnya maka kita harus menjauhi nya dengan sejauh jauh nya. 
Mudah2 an allah beri mas Abi tambah semangat ngaji nya, diberikan ilmu yang bermanfaat dan barokah, aamiin. Semangattt</t>
  </si>
  <si>
    <t>• Tilawaty 4 Hal 19
&gt; Alhamdulillah sudah mengerti, tau cara dan lancar didalam mebacanya, tapi supaya lebih tartil lagi yaa (perlahan-lahan) didalam membacanya, next pertemuan lanjut dihalaman
 20
• Menghafalan Surat 1 dan Surat 2
&gt; Alhamdulillah sudah hafal, Amlsholeh dipertahankan hafalannya. Dan tinggal melancarkan surat AT-TAKASUR.
• Menjaga Doa 2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</si>
  <si>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Ada keperluan tugas kuliah</t>
  </si>
  <si>
    <t>1. Doa-doa
2. Surat-surat
3. Mengenal huruf hijaiyah alif sampai sya
Alhamdulillah cheryl bisa lancar kembali melafalkan huruf hijaiyahnya. Semoga untuk seterusnya bisa selalu diingat ya. Insyaallah kita lanjut huruf sho-dho-tho-dzho.
PR : menderes dan memperbaiki hafalan al lahab
Semoga Allah memberikan manfaat dan barakah. Aamiin💗</t>
  </si>
  <si>
    <t>1. Pembukaan : Nadeen membaca doa2 sebelum belajar 
2. Membaca QS. Ali Imron 185-189
3. Murojaah : 
- Doa kumpulan nabi
- Doa ketika ada petir
- S. Al Zalzalah
- S. Al Bayyinah
- S. Al Qodr
- S. Al Alaq
4. Materi Alim Faqih : Memahami tata dan maksiat 
*Alhamdulillah Nadeen mengikuti pengajian dengan sangat baik dan semangat*</t>
  </si>
  <si>
    <t>1. Pembukaan : nadeen membaca doa-doa sebelum belajar 
2. Membaca QS. Ali Imron 190-200
&gt; Alhamdulillah Nadeen mau membaca Qur'an banyak sekali=1 setengah halaman,
&gt; Tinggal fokusnya lebih ditingkatkan lagi saat membacakan supaya tidak keliru
3. Murojaah 
- Asmaul Husna 1-99 *(100)*
- At Tin *(100)*
- Asy syarh *(10)*
- Ash Dhuha *(100)*
- Al lail *(90)*
- Asy Syams *(85)*
Mohon maaf ngaji nya faster karena buazki sedang kurang sehat
Moga2 Allah paring ilmunya manfaat dan amin</t>
  </si>
  <si>
    <t>1. Opening speech and doa sebelum belajar
Allhamdulillah nadeen bisa opening the ngaji dengan saya beri script nya dan nadeen membaca untuk opening the ngaji. Untuk selanjutnya bisa belajar opening the ngaji ya nadeen pelan2 tapi pasti dan nadeen pasti bisa. 
2. Bacaan Q.S An-nisa 1-5
Allhamdulillah nadeen sudah naik ke surat baru yaitu surat an-nisa dan membaca dengan baik dan lancar. Perbanyak menderes ya nadeen agar tambah lancar dalam membaca nya.
3. Murojaah doa2
D. Pagi dan sore
D. Untuk kedua orang tua
D. Kebaikan dunia dan akhirat
D. Sebelum tidur
D. Setelah bangun tidur
D. Sebelum makan dan sesudah makan
D. Mau masuk dan keluar WC
D. Ketetapan iman
D. Minta ilmu yang bermanfaat
D. Dan dzikir sesudah sholat
Doa ketika mendengar petir
Untuk doa2 ada beberapa doa yang lupa tapi setelah diberitau awalannya nadeen bisa langsung melanjutkannya.
3. Latihan pegon sambung
- Untuk latihan pegon nya saya beri soal yang bertuliskan pegon lalu nadeen juga menuliskan latinnya. Nomor 1 dan 2 nadeen sudah bisa dan faham lalu ntuk nmr 3-5 awalnya nadeen belum mengetahuinya tapi setelah saya beri tau awalannya dan cara membaca nya nadeen bisa menuliskan latinnya. Very Good and nice writing nadeen.
- Tidak hanya menuliskan pegon dan latin nya tapi juga tau apa kegunaan kalimat tersebut. Seperti kalimat syukur kepada allah dan kepada sesama( kepada a boy and a girl), syukur untuk orang banyak and syukur kepada orang yang sudah tidak ada seperti para pejuang agama
Allhamdulillah pengajian hari ini bejalan lancar dan nadeen mengikutinya dengan semangat. Mudah2 an allah beri nadeen tambah semangat ngaji nya, dierikan ilmu yang bermanfaat dan barokah, aamiin.</t>
  </si>
  <si>
    <t>Bacaan
Annisa 141-143
Bacaannya Irsan sudah cukup bagus Alhamdulillah, hanya kecepetan
Murojaah
Doa berlindung dari sifat pelit dan penakut
Doa memakai baju baru
Asmaulhusna 1-98
Makna kitabusshola 132-133 
Bab tentang doa yg di ucapkan nabi ketika pulang dari perang/haji/umroh
Alhamdulillah Irsan bisa faham dengan isi hadisnya
Report
Alhamdulillah pengajian berjalan lancar . Jazakallohu hoiro Irsan sudah meluangkan waktunya untuk ngaji. Semoga Alloh paring manfaat dan barokah. Aamiiin🤲</t>
  </si>
  <si>
    <t>1. Baca tilawati 6 hal 18
&gt; Alhamdulillah Mikail bisa membaca dengan cukup baik dan masih perlu diulang
2. Membaca Doa doa harian. 
3. PR
- Membaca Tilawati 6 hal 18
- Mempraktekan doa doa harian
- 
Semoga Alloh paring kemudahan, kelancaran, manfaat dan barokah.</t>
  </si>
  <si>
    <t>📚 Bacaan Surat Al Maidah ayat 95-99
📚 Hafalan
Hafalan Usia 8
Hafalan Usia 9
Hafalan Usia 10
🎉 BCM
menulis Dan menghafalkan lagu mengenal Nama malaikat serta tugasnya ( irama menanam jagung)
Semoga Allah memberikan ilmu yang bermanfaat dan barokah...amin 🌹</t>
  </si>
  <si>
    <t>1. Opening speech
2. Murojaah doa2 and surat2
3. Me review hukum bacaan nun sukun yaitu idhar halqi, ikhfa, dan idgham)
Allhamdulillah pengajian hari ini berjalan dengan baik.
Tinggal fokusnya aja ditingkatkan lagi ya dawud. 
Homework nya : menulis hukum bacaan idhar halqi dan idgham bigunnah yang sudah saya ketik di chat.
Mudah2 an allah beri dawud tambah semangat ngaji nya, diberikan ilmu yang bermanfaat dan barokah, aamiin.</t>
  </si>
  <si>
    <t>1. Chester membaca doa2 sebelum belajar dan Asmaul Husna 1-99
2. Murojaah surat
- Al Asr (75)
- Al lahab (60 : banyak yang lupa)
- An Nasr (60 : banyak yang lupa)
- Al Kafirun (60 : banyak yang lupa)
3. Menghafalkan surat Al Maun ayat 1
&gt; Alhamdulillah hafal tapi masih perlu diulangi supaya makhroj nya pas
4. Membaca Tilawati 5 hal. 1-4
&gt; Alhamdulillah sudah bagus dan boleh naik ke baris 6 di pertemuan berikutnya 
Moga2 Allah paring ilmunya manfaat dan barokah amin</t>
  </si>
  <si>
    <t>🧸BACAAN:
Tilawati 2 Halaman 44
💐HAFALAN:
Murajaah asmaul husna 1-10
💅KEILMUAN:
Akhlaq/Adab Tata Krama : Kewajiban Berbuat Baik terhadap Ulil Amri, Guru, dan Muballigh-Muballighot	
🦄NB: Mba khadijah supaya bisa lebih fokus ketika mengaji Dan alhamdulillah besok  sudah bisa next page
🍰Semoga Allah paringi mba khadijah keamanan, keselamatan, Dan kebarokahan..amiin..🩷</t>
  </si>
  <si>
    <t>🚦BACAAN:
Tilawati 3 Halaman 3
🚏HAFALAN:
Doa ketetapan iman
Doa minta ilmu yang manfaat 1
Doa minta ilham yang baik
Doa masuk rumah
Doa keluar rumah
Doa pagi dan sore
Asmaul Husna 1-25
⛽KEILMUAN:
Akhlaq/Adab Tata Krama : Kewajiban Berbuat Baik terhadap Ulil Amri, Guru, dan Muballigh-Muballighot	
🏍️NB: mas khayri supaya bisa lebih fokus untuk mengaji Dan fokus pada panjang pendek ketika membaca tilawati
🚗Semoga Allah paringi mas khayri keamanan, keselamatan, Dan kebarokahan..amiin..💨</t>
  </si>
  <si>
    <t>Tilawati 5 halaman 4
&gt; afiqa masih kurang lancar terutama di bagian nun sukun bertemu ya', amalsholih dideres lagi, yaa
hafalan doa
- doa masuk kamar mandi
- doa bangun dan sebelum tidur
- doa untuk kedua orang tua
- doa berbuka puasa
Asmaul husna 1-65
&gt; new asmaul husna unlocked! amalsholih untuk nomor 61-65 dihafalkan lagi ya
materi adab
- berbuat baik kepada ulil amri dan guru/ mubaligh mubalighot
Semoga Allah paring ilmu yang bermanfaat dan barokah. Aamiiin</t>
  </si>
  <si>
    <t>📚 Asmaul Husna 1-45 &amp; Tilawaty 6 page 35-36
📚 Keilmuan 
PPT tentang Taat dan Maksiat
🏠 Homework 
Deres Tilawaty 6 page 36 yang tengah
Deres Doa agar dimudahkan dalam segala urusan 
Semangat Kirana❤️
Semoga Allah memberikan ilmu yang bermanfaat dan barokah amin🌹</t>
  </si>
  <si>
    <t>Sedang diluar keperluan keluarga</t>
  </si>
  <si>
    <t>🎨BACAAN:
Tilawati 3 Halaman 1
📝HAFALAN:
Doa masuk Dan keluar kamar mandi
Doa sebelum Dan sesudah makan
Doa sebelum Dan bangun tidur
Doa minta ilham yang baik
Doa minta ilmu yang bermanfaat
Doa untuk kedua orang tua
Doa kebaikan Dunia Dan akhirot
Doa berpakaian
Doa pagi Dan sore
Doa masuk Dan keluar rumah
👒NB: mba khadijah supaya lebih fokus dalam pengajian Dan BACAAN serta hafalannya sudah mulai lancar, perlu banyak menderes doa masuk Dan keluar rumah
🍭Semoga allah paringin mba khadijah keamanan, keselamatan Dan kebarokahan..amiin..❤️‍🔥</t>
  </si>
  <si>
    <t>BACAAN:
Q.S Az-Zukhruf ayat 11-22
HAFALAN:
Doa ketika berbuka puasa
Doa untuk kedua orang tua
Doa berpakaian
Doa kebaikan dunia Dan akhirot
Doa ketetapan Iman
MAKNA:
K.Adab Halaman 81-82
KEILMUAN:
Akhlaq/Adab Tata Krama : Kewajiban Berbuat Baik terhadap Ulil Amri, Guru, dan Muballigh-Muballighot	
NB: mas dehan supaya lebih diperhatikan dengung ketika membaca al-qur'an
Semoga Allah paringi mas dehan keamanan, keselamatan, Dan kebarokahan..amiin..</t>
  </si>
  <si>
    <t>1. Taha 78-90
2. Kloter 3 + alfil + asmaul husna
3. Al humazah 1 (lancar), ayat 2 baru membaca
4. Mengenal taat dan maksiat (menulis)
5. Membaca materi praktek wudhu
Alhamdulillah hari ini berjalan lancar. Grazia juga membaca hafalan lain disaat masih ada sisa waktu. Al maun nya pun grazia lancarkan dengan berusaha menghafal ulang. Untuk materi wudhunya amal solih tidak hanya dibaca ya tapi juga dipraktekan secara fisik agar paham dan ingat dengan baik urut-urutannya.
Semoga Allah memberi manfaat dan barakah. Aamiin💗</t>
  </si>
  <si>
    <t>1. Al maidah 32-26
2. Murajaah
- al muddatsir 32 sampai akhir
- al qiyamah 1-2
3. Kewajiban berbuat baik pada ulil amri dan guru
4. Asmaul husna 1-85
Note : amal solih untuk bacaan dan hafalannya ndak usah terburu-buru ya. Yang penting jelas pelafalannya dan tajwidnya.
Semoga Allah memberikan manfaat dan barakah. Aamiin</t>
  </si>
  <si>
    <t>1. Doa-doa
2. Surat annas al lahab
3. Membaca huruf hijaiyah 
صَ (shod) dibaca sho
ضَ (dhod) dibaca dho
طَ (tho) dibaca tho
ظَ (dho) dibaca dho
Alhamdulillah cheryl lancar melafalkannya. Besok kita ulang lagi ya.
PR : jangan lupa menghafalkan al lahab nya dengan lafal yang benar ya.
Semoga Allah memberikan manfaat dan barakah. Aamiin</t>
  </si>
  <si>
    <t>1. Doa-doa
2. Surat al ikhlas al lahab
3. Membaca huruf hijaiyah 
صَ (shod) dibaca sho
ضَ (dhod) dibaca dho
Alhamdulillah cheryl lancar melafalkannya. Amal solih dipraktekkan ya di rumah.
Semoga Allah memberikan manfaat dan barakah. Aamiin</t>
  </si>
  <si>
    <t>1. Doa harian
2. Surat al lahab
3. Membaca huruf hijaiyah dari alif sampai sya (fathah)
Alhamdulillah cheryl udah hafal bentuk-bentuk nya dan bisa melafalkannya dengan baik. Insyaallah kita lanjut 2 huruf baru ya.
Semoga Allah memberi manfaat dan barakah. Aamiin</t>
  </si>
  <si>
    <t>1. Bacaan al Baqarah ayat 282
-tidak bisa bacaan karna haid
2. Murajaah doa2
- D. Pagi dan sore
- D. Untuk kedua orang tua
- D. Kebaikan dunia akhirat
- D. Mohon kesabaran
- D. Ketika naik kendaraan
- D. Ketika berbuka puasa
- D. Mohon kesehatan
- D. Sujud al quran
- D. Ketika ada petir
- D. Pengayoman
- D. Kumpulan nabi Muhammad
- D. Minta ilmu yg bermanfaat 1 dan 2
- asmaul husna 1-99
3. Murajaah surat²
- surat at takatsur
- surat al qoriah
- surat al fiil
- surat al maun
- surat al bayyinah 1-5 
- surat al maun
- surat an-nasr
- surat al qodr
- surat humazah
- surat al Kautsar
- surat az zalzalah
Allhamdulillahi Jazakillahu khoiro mb fitri sudah mau menyempatkan waktunya untuk mengaji di tengah sibuknya tugas kuliah. Mudah² an allah beri ilmu yang bermanfaat dan barokkah</t>
  </si>
  <si>
    <t>1. Opening speech
2. Murajaah doa² and surat²
3. Makna k.Sifati jangan wannar hal 8 bawah-10 atas
Mudah² an allah beri Dawud tambah semangat ngaji nya, diberikan ilmu yang bermanfaat dan barokah, aamiin.</t>
  </si>
  <si>
    <t>1. Dinda's opening speech
2. Bacaan al Baqarah 225-228
3. Murajaah doa² and surat²
4. Review tajwid idhar halqi 
- Allhamdulilah pengajian dinda berjalan dengan lancar. Dinda mau belajar buat mencoba opening the ngaji dan saya kasih script nya allhamdulilah mau dan semangat. 
- Untuk bacaan sudah baik hanya perlu diperhatikan lagi panjang pendek nya ya
- mudah² an allah beri Dinda tambah semangat ngaji nya, diberikan ilmu yang bermanfaat dan barokah, aamiin.</t>
  </si>
  <si>
    <t>1. Murajaah doa²
D. Pagi dan sore
D. Untuk kedua orang tua
D. Kebaikan dunia akhirat
D. Ketetapan iman
D. Minta ilham yang baik
D. Masuk dan keluar wc
D. Ketika berbuka puasa
D. Mohon kesabaran
D. Ketika bersin
D. Lailatul qodr
D. Minta naik haji
D. Kumpulan nabi Muhammad
D. Ketika terkena musibah
D. Ketika melihat org terkena musibah
D. Setelah mendengar adzan
2. Murajaah surat²
S. Al Fatihah
S. Al Lahab
S. An Nasr
S. Al kafirun
S. At takatsur
S. Al qodr
S. Al bayyinah 1-5
3. Makna k.Adab hal 29bawah - 31 atas
Note:
Allhamdulilah pengajian hari ini berjalan baik dan lancar. Tidak ada bacaan karna mb fitri sedang got her periode. Untuk makna allhamdulilah mb fitri bisa memahami pada bab yang saya sampaikan yaitu bab menyayangi mengasihi pada anak kecil dan sesama muslim dengan baik. Diakhir ngaji kita sharing tentang perkuliahan dan daily life. Mudah² an allah beri mb fitri tambah semangat ngaji nya, diberikan ilmu yang bermanfaat dan barokah, aamiin. Semangat yaa mb fitri💖</t>
  </si>
  <si>
    <t>📚 Tilawaty 6 page 36
📚 Hafalan 1
surat al Fatihah 
surat an nass
surat al falaq
surat al ikhlas 
surat al ashr
surat al Kautsar 
surat an nashr
doa mau makan &amp; setelah makan 
doa mau tidur &amp; bangun tidur
doa masuk &amp; keluar kamar mandi
doa pakai baju
doa agar dimudahkan dalam segala urusan
*Alhamdulillah hafalan yang dibaca hari ini kirana hafal dengan baik tapi untuk doa agar dimudahkan dalam segala urusan masih dalam proses menghafal.
🏠 Homework 
deres Tilawaty 6 page 36 yang bawah 
deres doa agar dimudahkan dalam segala urusan 
deres sueat al Qodr 
semoga Allah memberikan ilmu yang bermanfaat dan barokah.....amin 🌹</t>
  </si>
  <si>
    <t>1. Bacaan Tilawati 5 hal 43
(Alhamdulillah bacaan gabriel bagus, bisa naik ke hal 44)
2. Murojah hafalan doa harian
-  doa kedua orang tua
-  doa keluar rumah
-  doa naik kendaraan 
-  doa pagi dan sore
Semoga Allah memberikan ilmu manfaat, lancar dan barokah</t>
  </si>
  <si>
    <t>📚 Bacaan 
Surat Al Maidah ayat 96-99
sambil meriview kembali hukum tajwid qolqolah 
🧠 Hafalan
Review All Doa² Usia 6,7,8,9&amp;10
* jangan lupa doa mencari ilmu 2 nya dideres 
semoga Allah memberikan ilmu yang bermanfaat dan barokah....amin🌹</t>
  </si>
  <si>
    <t>1. Pembukaan: cerita kisah Abdullah bin Salam masuk Islam dan 
2. Murojaah Doa-doa
3. Materi alim faqih : mengenal toat dan maksiat
Alhamdulillah Q mengikuti pengajian dengan baik
Moga2 Allah paring ilmunya manfaat dan barokah amin</t>
  </si>
  <si>
    <t>1. Baca tilawati 6 hal 18
&gt; Alhamdulillah Mikail bisa membaca dengan sangat baik dan lanjut ke hal 19
2. Test doa menjenguk orang sakit ✅
3. Membaca surat albayyinah, surat almaun, surat attakasur, surat alikhlash
4. PR
- Membaca Tilawati 6 hal 19
- Mempraktekan doa doa harian
- 
Semoga Alloh paring kemudahan, kelancaran, manfaat dan barokah.</t>
  </si>
  <si>
    <t>BACAAN:
Tilawati 3 Halaman 1
HAFALAN:
Surat al-Fatihah
Surat an-Nas
Surat Al Falaq
Surat Al Ikhlas
Surat Al lahab
KEILMUAN:
Akhlaq/Adab Tata Krama : Kewajiban Berbuat Baik terhadap Ulil Amri, Guru, dan Muballigh-Muballighot &amp; Memahami 5 bab
Semoga Allah paringi mba khadijah keamanan, keselamatan, Dan kebarokahan,,amiin..</t>
  </si>
  <si>
    <t>BACAAN:
Tilawati 3 Halaman 4
HAFALAN:
Do’a ketika akan tidur
Do'a setelah bangun tidur
Doa ketika akan makan dan selesai makan
Do’a kebaikan dunia dan akhirot
Do’a untuk kedua orangtua
Do’a masuk dan keluar WC
asmaul husna 1-25
KEILMUAN:
Jumlah pahala salam yang diucapkan
Semoga Allah paringi mas khayri keamanan, keselamatan, Dan kebarokahan,,amiin..</t>
  </si>
  <si>
    <t>BACAAN:
Q.S Al- Mu'minun ayat 1-17
KEILMUAN:
Akhlaq/Adab Tata Krama : Kewajiban Berbuat Baik terhadap Ulil Amri, Guru, dan Muballigh-Muballighot	
Semoga Allah paringi teteh Kayla keamanan, keselamatan, Dan kebarokahan,,amiin..</t>
  </si>
  <si>
    <t>📚 Tilawaty 6 page 36 
🧠 Hafalan 2
Asmaul Husna 46-90
Surat al lahab
surat al kafirun
surat al Quraisy 
surat al humazah
surat al maun
doa masuk rumah
doa keluar rumah 
doa tertimpa musibah 
doa malihat org yang tertimpa musibah
doa ketika ada petir
doa angin kencang 
doa naik kendaraan
doa masuk pasar 
doa menjenguk orang yang sakit 
🏠 Homework
memorize &amp; deres surat Al Qodar 
deres doa agar di mudahkan dalam segala urusan ( to make things easier in all matters)
deres doa ketika menjenguk orang yang sakit.
jangan lupa kerjakan Homework nya yaa Semangattt🫶🏻
semoga Allah memberikan ilmu yang bermanfaat dan barokah amin ❤️🤲🏻</t>
  </si>
  <si>
    <t>1. Baca tilawati 6 hal 19
&gt; Alhamdulillah Mikail bisa membaca dengan cukup baik tapi masih perlu diulang
2. Bacaan sholat &amp; dzikir setelah sholat
3. Pentingnya berdoa
4. PR
- Membaca Tilawati 6 hal 19
- Mempraktekan doa doa harian
- 
Semoga Alloh paring kemudahan, kelancaran, manfaat dan barokah.</t>
  </si>
  <si>
    <t>Opening
Bacaan:
"No bacaan hari ini"
Mengenalkan doa minta di mudahkan dalam segala urusan
Share ppt tentang berbuat baik kepada ulil amri, guru dan mubaligh/ot
Makna hadis  ahkam halaman 38-39
Report:
Alhamdulillah Abi bisa mengikuti pengajian dengan sangat baik. Maaf bacaan hari ini terlupakan insyaallah besok di dobel. Untuk materi ppt dan makna Alhamdulillah Abi bisa memahami isi materi maupun isi hadis .ketika saya tanya, katanya tidak ada pertanyaan. Dia juga komunikatif. ketika saya menanyakan sesuatu yang terkait materi, dia mau menjawab dengan baik juga. Alhamdulillah so far so good  tidak ada kendala. Semoga Alloh paring manfaat dan barokah. Aamiiin</t>
  </si>
  <si>
    <t>Bacaan dan hafalan 
- Surat albayyinah ayat 6
(Alhamdulillah hafalnnya bagus)</t>
  </si>
  <si>
    <t>Bacaaan
- Tilawati 4 hal 44
(Alhamdulillah bacaan gabriel baik dan bisa memperbaiki panjang pendek bacaannya)
Semoga Allah paring lancar dan barokah</t>
  </si>
  <si>
    <t>Tilawati halaman 4 dan 5
&gt; di halaman 4 alhamdulillah sudah lancar. untuk halaman 5 tentang qolqolah, afiqa juga sudah bisa melafalkan dengan baik. insyaallah next meeting sudah bisa baca halaman 6
Hafalan Surat
- al maun
- al kafirun
- al lahab
- al falaq
- an nas
- al kautsar
&gt; alhamdulillah sudah lancar semua
Semoga Allah paring ilmu yang bermanfaat dan barokah. Aamiiin</t>
  </si>
  <si>
    <t>1. Chester membaca doa-doa sebelum belajar dan asmaul husna 1-99
&gt; ahamdulillah very good
2. Mengulang hafalan surat adhduha ayat 1
&gt; kata "yukadz dzibu " masih perlu diulang-ulng supaya tepat makhrojnya
3. Murojaah bacaan-bacaan sholat
&gt; alhamdulillah good job
4. Membaca tilawati 5 hal. 30 baris 5-akhir
&gt; alhamdulillah sudah bagus dan boleh naik ke halaman berikutnya
5. Materi Alim-Faqih : Memaham Taat dan Maksiat
- alhamdulillah chester membaca mau materi dan berdiskusi
- alhamdulillah chester menulis jurnal refleksi 3 perilaku toat yang dilakuakn hari ini dan 3 perilaku toat yang ingin dia lakukan besok</t>
  </si>
  <si>
    <t>📚 Bacaan 
surat al maidah ayat 96-100
📚 Hafalan 
Murojaah surat²
📚 keilmuan 
- Menulis surat al qodar
- Nasihat tentang taat dan maksiat 
Semoga Allah memberikan ilmu yang bermanfaat dan barokah amin</t>
  </si>
  <si>
    <t>Sedang sakit</t>
  </si>
  <si>
    <t>📚 Bacaan 
Surat Al maidah ayat 104-105
meriview tajwid qolqolah dan mad jaiz munfashil serta mad wajib muttashil 
🧠 Hafalan
Menderes semua doa²
* jangan lupa dibaca doa minta sehat nya yaa...
semoga Allah memberikan ilmu yang bermanfaat dan barokah amin 🌹</t>
  </si>
  <si>
    <t>Bacaan : 
Annisa 135-140
Alhamdulilah ketika fokus ngaji ,bacaannya bisa bagus dan lancar tapi kalo pas tidak fokus banyak yg salah harokatnya. Jadi amal sholih banyakin nderesnya ya Irsan biar tambah lancar
Murojaah doa2
Doa menjenguk orang sakit
 doa naik kendaraan 
doa lailatul qadar 
doa masuk pasar
 doa berlindung dari syirik 
doa mendengar adzan
 doa mendapat cobaan
 doa melihat orang lain mendapat cobaan
Banyak doa2 yang lupa awalannya, mungkin karena bulan lalu tidak banyak murojaahnya. InsyaAllah di bulan ini dan bulan2 berikutnya saya jadwalkan murojaah doa2 biar tidak mudah lupa. 
Share ppt tentang berbuat baik terhadap Ulil amri, guru dan mubaligh/ot
Alhamdulillah Irsan mengerti dan memahami isi materi. Mudah2 bisa mempraktikkannya dengan baik
Makna surat Al an'am ayat  135-136
Alhamdulillah Irsan bisa memahami isi ayat dengan baik, di buktikan dengan dia bisa bikin summarynya
Report 
Alhamdulillah pengajian berjalan dengan lancar, hanya saja Sesekali masih di sambi ketik- ketik😅  semoga Alloh paring manfaat dan barokah. Sampai ketemu besok Irsan👋</t>
  </si>
  <si>
    <t>1. Bacaan al Baqarah 150-153
2. Murajaah some doa
D. Pagi dan sore
D. Untuk kedua orang tua
D. Kebaikan dunia akhirat
D. Berbuka puasa
D. Mohon kesabaran
3. Makna Q.S al Baqarah ayat 277-281 
- Allhamdulilah pengajian hari ini berjalan lancar. 
- Doa yang dimurojaah hari ini hanya beberapa karna ngejar waktu untuk makna. Untuk doa² nya perlu sering direview lagi karna ada yg lupa tapi ketika dibacakan awalannya bisa melanjutkan dengan baik. 
- Makna, masih berhubungan dengan last meeting yaitu riba. Allhamdulilah mas abi bisa memahaminya dengan baik. 
- Semoga Allah paring ilmu yang manfaat dan barokah, aamiin.</t>
  </si>
  <si>
    <t>Tilawati 5 halaman 6
&gt; alhamdulillah, afiqa sudah paham qolqolahnya, nest meeting bisa baca halaman selanjutnya
Hafalan 
- Surat Al Kafirun
Menulis Huruf Bersambung
Alhamdulillah, pengajian hari ini lancar. Afiqa bersemangat seperti biasanya. Tapi ada beberapa materi hafalan yang tidak tersampaikan, karena Afiqa ingin segera menulis. Amalsholih untuk mengerjakan PRnya, yaa
PR: membaca surat Al Maun dan Doa Ketika Berbuka Puasa</t>
  </si>
  <si>
    <t>🧠 Hafalan
Asmaul Husna 1-45
surat at tin 
surat al Qoriah 
surat at takatsur 
doa Berlindung dari syirik 
doa Berlindung dari siksa kubur
doa buka puasa
doa pakai baju
doa masuk dan keluar masjid
doa minum susu
doa ketika bersin
doa ketika marah
doa turun hujan
doa berlindung dari sifat munafik
* Doa penutup by Kirana
🏠 Homework
Bacaan : Tilawaty page 37 atas
Hafalan : memorize surat al Qodr &amp; doa agar dimudahkan dalam segala urusan 
Keilmuan : writing the Tajweed ( i'll send latter )
semoga Allah memberikan ilmu yang bermanfaat dan barokah amin ❤️</t>
  </si>
  <si>
    <t>1. Pembukaan 
- cerita Islamnya Abdullah bin salam
- Nadeen membaca doa-doa sebelum belajar 
2. Membaca QS. An Nisa ayat 6-10
3. Murojaah : 
- Asmaul Husna 1-99
- Al Balad
- Ath Thoriq 
- Al A'laa
4. Hafalan Baru: Al Insyoqoq ayat 1-3
5. Review dan menulis 2 perbuatan yang menunjukkan cinta alam dan lingkungan sekitar
Alhamdulillah Nadeen mengikuti pengajian dengan sangat baik</t>
  </si>
  <si>
    <t>1. Pembukaan : 
- sharing pengajian Caberawit di tempat buazki
- Nadeen membaca doa-doa sebelum belajar 
2. Membaca QS. An Nisa ayat 11
&gt; Mungkin karena lagi batuk2 jadi bacanya kurang fokus sehingga banyak yang keliru
&gt; Tapi Alhamdulillah Nadeen langsung memperbaiki sendiri bacaannya
3. Murojaah Asmaul Husna dan Al buruj 
Semoga Allah memberikan ilmunya manfaat dan barokah serta kesembuhan dari batuk2nya amin</t>
  </si>
  <si>
    <t>1. Baca tilawati 6 hal 19
&gt; Alhamdulillah Mikail bisa membaca dengan sangat baik dan lanjut ke hal 20
2. membaca surat albayyinah, surat attakasur, surat alkausar
3. Games spinwheel
4. PR
- Membaca Tilawati 6 hal 20
- Menghafalkan surat albayyinah 
- 
Semoga Alloh paring kemudahan, kelancaran, manfaat dan barokah.</t>
  </si>
  <si>
    <t>1. Opening and nadeen doa sebelum belajar
2. Bacaan Q.S an-nisa ayat 12-13
Allhamdulillah bacaan nya sangat baik dan lancar, panjang pendek dan tajwid nya sudah pas. Dalam membaca sudah pelan2, tingkatkan dan pertahankan ya nadeen
3. Murojaah doa
D. Pagi dan sore
D. Untuk kedua orang tua
D. Kebaikan dunia akhirat
D. Kumpulan nabi
D. Sebelum tidur
D. Bangun tidur
D. Mohon kesabaran
4. Menulis pegon dan latinnya
Allhamdulillah tulisan pegon nadeen selalu baik dan rapi. Sebenernya tadi ketika saya kasih soal nadeen cukup menulis latinnya apa bacannya pegon itu tapi nadeen menulis ulang apa yang saya tulis but it's okay saya senang kalo nadeen senang dan ceria.
Note : 
Allhamdulillah pengajian hari ini berjalan baik dan lancar serta kesemangatan nadeen yang selalu full meskipun sedang batuk pilek. 
I really appreciate you nadeen. Mohon maaf tadi lebih dari setengah jam karna tadi nadeen terlihat sangat bersemangat dan show her drawing and her room in the last time sebelum end the ngaji. Semangat ya nadeen, take a rest well.semoga allah beri kesehatan dan cepat sembuh serta, ilmu yang bermanfaat dan barokah,aamiin.</t>
  </si>
  <si>
    <t>baru pulang basketball, insyaallah reschedule besok</t>
  </si>
  <si>
    <t>1. Opening speech
2. Bacaan Q.S al mulk ayat 13-17
3. Murojaah doa2
4. Menghafal dan memahami dalil mengamal
5. Murojaah surat
Note : 
- Allhamdulillah pengajian hari ini berjalan baik dan lancar
- Allhamdulillah dawud mau membaca al quran,yang perlu diperhatikan lagi yaitu banyak menderes dan ditingkatkan lagi ya, mulai dari panjang pendek dan tajwid nya
- Untuk hafalan baru nya yaitu surat al qoriah sudah hafal 1-3 sebenarnya sudah nambah ayat baru tapi masih stuck di ayat 1-3 perlu diperlancar lagi ayat 4-5 ya dawud
- Allhamdulillah tadi dawud saya beri waktu 10 menit untuk menghafal dalil dan meaning, juga bisa memahami makna nya dengan baik
- Semoga Allah beri Dawud tambah semngat ngaji nya, diberikan ilmu yang bermanfaat dan barokah,aamiin.</t>
  </si>
  <si>
    <t>Bacaan 
Surat Annisa144-154
Alhamdulillah bacaan Irsan lebih lancar di bandingkan yang kemaren. Kita coba baca pelan2 sambil mengingat- ingat beberama nama/macam tajwid dan huruf2nya. Memang ada sebagian tajwid yg Irsan sudah lupa makanya hari ini kita coba mengingatnya lagi,ketika bacaan di selingi tajwid
Mengenalkan doa  minta di mudahkan dalam semua urusan
Alhamdulillah ternyata Irsannya sudah hafal, jadi next ngaji bisa di kenalkan dengan doa yang lain lagi
Makna hadis kitabusshola 133 tentang doa masuk dan keluar toilet
Sebelum masuk makna Irsan bertanya bagaimana bersucinya,kalau kita mau pipis/eek di suatu tempat yang tidak ada closet dan gak ada air. Jadi saya jawab tergantung tempatnya kalau di hutan kita bisa bersuci dengan menggunakan batu/ kayu. Dan ketika mau sholat gak ada air kita bisa tayamum. Atau kalau bukan hutan tempatnya kita bisa bersuci dengan tissu  atau bawa water bottle. Atau bisa pakai potongan kain dari baju kita 
Report
Alhamdulillah pengajian hari ini berjalan sebagaimana mestinya, berjalan dengan lancar, Irsan bisa mengikuti dengan tertib, komunikatif dan tentunya  ngaji yang seperti ini yang di harapkan oleh setiap guru😅😊🥰 semoga Ilmu yang di dapat hari ini bermanfaat dan barokah. Aamiiin🤲 sampai jumpa in the next ngaji Irsan. Jazakumullohu hoiro Ibu, bapak, mas Iren dan mbk Indri yang sudah selalu support Irsan 😍🙏</t>
  </si>
  <si>
    <t>1. Bacaan : Al maidah 32-35
2. Murajaah : Al qiyamah 1-10
3. Bacaan ro' (tafkhim/tarqiq)
Alhamdulillah bisa diikuti dengan baik. Amal Solih hukum bacaan ro' nya dipraktekkan lagi ya di setiap bacaan.
Semoga Allah memberikan manfaat dan barakah. Aamiin🩷</t>
  </si>
  <si>
    <t>📚 Asmaul Husna 46-90
⚡ Pengajian berakhir karna Listrik &amp; wifi Padam
mohon maaf atas ketidaknyamanannya🙏🏻🙏🏻
🏠 Homework
Bacaan : Tilawaty page 37 atas
Hafalan : memorize surat al Qodr &amp; doa agar dimudahkan dalam segala urusan 
Keilmuan : writing the Tajweed ( i'll send again )
semoga Allah memberikan ilmu yang bermanfaat dan barokah amin ❤️</t>
  </si>
  <si>
    <t>1. Al maidah 37-41
2. Murajaah doa harian
3. Murajaah surat
4. Enam thobiat luhur
Alhamdulillah bisa diikuti dengan baik. Doa dan bacaannya juga lancar. Untuk 6 thobiatnya juga diperhatikan dengan baik dan berusaha menghafal urutannya. Semoga Allah memberikan kemanfaatan dan kebarakahan. Aamiin🩷</t>
  </si>
  <si>
    <t>1. Bacaan : Al maidah 18-23
2. Murajaah doa 1
3. Murajaah surat 2
4. Memahami taat dan maksiat
Semoga Allah memberikan ilmu manfaat dan barakah aamiin 🩷</t>
  </si>
  <si>
    <t>1. Bacaan :  Taha
2. Murajaah doa dan surat
3. Mengetahui taat dan maksiat
4. Al humazah (membaca dan memahami makna nya)
Alhamdulillah grazia memanfaatkan waktu dengan baik, semuanya dilaksanakan dengan baik. Semoga Allah memberikan ilmu manfaat dan barakah aamiin 🩷</t>
  </si>
  <si>
    <t>1. Doa-doa
2. Surat annas al lahab
3. Membaca huruf hijaiyah 
Dari Alif sampai sya
Alhamdulillah cheryl lancar melafalkannya. Besok kita ulang lagi ya.
PR : jangan lupa menghafalkan al lahab nya dengan lafal yang benar ya.
Semoga Allah memberikan manfaat dan barakah. Aamiin</t>
  </si>
  <si>
    <t>1. Doa harian
2. Surat Al lahab
3. Huruf Hijaiyah
صَ (shod) dibaca sho
ضَ (dhod) dibaca dho
Alhamdulillah bisa diikuti dengan baik. Amal Solih di pelajari dengan baik ya.
Semoga Allah memberikan ilmu manfaat dan barakah aamiin 🩷</t>
  </si>
  <si>
    <t>1. Doa harian
2. Surat Al lahab
3. Huruf Hijaiyah
صَ (shod) dibaca sho
ضَ (dhod) dibaca dho
طَ (tho) dibaca tho
ظَ (dho) dibaca dho
Alhamdulillah bisa diikuti dengan baik. Amal Solih di pelajari dengan baik lagi ya.
Tapi Cheryl masih blm fokus ya sehingga huruf sebelumnya dilupakan.
4. Mengenal taat dan maksiat
Semoga Allah memberikan ilmu manfaat dan barakah aamiin</t>
  </si>
  <si>
    <t>• Tilawaty 5 Hal 8
&gt; Alhamdulillah Afiqa sudah bisa dan memahami tanda bacanya tetapi belum lancar bacanya, noted kedepannya bacanya supaya bisa tartil (perlahan-lahan) next pertemuan terap dihalam yang sama, semangaat Afiqa🫶🏻
• Menjaga Hafalan dan melancarkan Doa 1&amp;2
&gt; Sudah hafal tapi belum terlalu lancar untuk awalan doanya, jadi dirumah sering dibaca yaa Afiqa🥰
• Melancarkan Hafalan Doa Berbuka puasa
&gt; Untuk Doa Berbuka puasanya sudah hafal tetapi belum lancar. Sering dibaca yaa dirumah supaya lancar, goodjob Afiqa👏🏻🫶🏻
• Asmaul Husna 1-50
&gt; Alhamdulillah Afiqa sudah hafal👏🏻🫶🏻
• Bacaan dan Praktek sholat dan wudhu
&gt; Alhamdulillah afiqa sudah bisa dan hafal untuk praktek dan doa-doanya👍🏻
• Amalsholeh Tilawaty selalu di deres atau dibaca dirumah untuk melancarkan bacaannya
• Doa-doa yang sudah diajarkan supaya dipraktekan sebagai bentuk pengamalan sehingga mendapat pahala dan ridho Allah.
• Orangtua supaya ikut andil dalam proses pembelajaran dirumah.
• Orang tua supaya memantau Ibadah anak-anak terutama menertibkan sholat 5 waktu.
• Bila ada PR supaya dikerjakan dan dilaporkan tugasnya kepada guru.
Mugo2Allah paring aman selamat lancar barokah, Allah paring ilmu yang bayak bermanfaat dan barokah.</t>
  </si>
  <si>
    <t>BACAAN:
Q.S Al-Anfal ayat 1-8
MAKNA:
K.Sholah Halaman 10-11
KEILMUAN:
Akhlaq/Adab Tata Krama : Kewajiban Berbuat Baik terhadap Ulil Amri, Guru, dan Muballigh-Muballighot, nesihat pemantapan Dan tips membaca al-qur'an
Semoga Allah paringi teh Kayla keamanan, keselamatan, Dan kebarokahan..amiin..</t>
  </si>
  <si>
    <t>BACAAN:
Tilawati 3 Halaman 1
HAFALAN:
Doa Minta Ilham yang Baik	
Doa Mencari Ilmu Yang Bermanfaat	
Doa untuk Kedua orangtua	
Doa Kebaikan dunia dan akhirot	
Doa masuk dan keluar WC	
Doa sebelum dan sesudah makan	
Doa sebelum dan sesudah tidur	
Doa berpakaian	
Doa Pagi dan sore	
KEILMUAN:
Mengenal 5 bab
Semoga Allah paringi mba khadijah, keamanan, keselamatan Dan kebarokahan..</t>
  </si>
  <si>
    <t>1. Bacaan Q.S al baqarah 229-230
2. Murojaah surat2
3. Review tajwid idghom mimi and idhar syafawi
Note : 
- Allhamdulillah pengajian hari ini berjalan baik. Hanya suara nya dinda tadi agak putus-putus dan kurang jelas. Semoga next meeting bisa lebih lancar.
- Untuk bacaan sangat baik hanya perlu diperhatikan panjang pendeknya lagi ya.
- Murojaah surat Al-Fatihah
An-Nass
Al-Falaq
Al-Ikhlas
Al-Lahab
An-Nashr
Al-Kafirun. Allhamdulillah lancar
Ada beberapa yang perlu diperlancar lagi yaitu surat :
Al-Quraisy
Al-Maun
Al-Fill
Al-Humazah
- Home work today yaitu menghafalkan surat al fill
- Semoga allah beri Dinda tambah semangat ngaji nya, diberi kan ilmu yang bermanfaat dan barokah,aamiin. Semangatt ya dinda</t>
  </si>
  <si>
    <t>Menghafal huruf Hijaiyah 
ص (Shad)
ض (Dhad)
ط (Tha)
ظ (Zha)
Alhamdulillah sejauh ini Cheryl bisa lancar melafalkannya dan bisa menyelesaikan tebak-tebakkan yang diberikan.
Next meet kita lanjut huruf ini ya
ع ('Ain)
غ (Ghoin)
Setelah itu kita review lagi dari A sampai Zha
Semoga Allah memberikan kemudahan dan kebarakahan. Aamiin🩷</t>
  </si>
  <si>
    <t>1. Taha : 121-130
2. Hafalan 3
3. Berbuat baik pada Ulil Amri dan mubaligh-mubalighot (menulis)
4. Memahami taat dan maksiat (quiz 10 soal)
Alhamdulillah dari semua materi terlaksana dengan baik. Karena tadi belum sempat hafalan Al humazah, amal Solih di rumah dibiasakan membaca ya. Minimal 1 kali satu hari agar terbiasa dengan kalimat perkenalan kalimatnya. Semoga Allah memberikan manfaat dan barakah. Aamiin🩷</t>
  </si>
  <si>
    <t>BACAAN:
Tilawati 3 Halaman 1
KEILMUAN:
Mengenal 5 bab
NB: khadijah tidak semangat mengaji dikarnakan kemarin semangat ketika mengaji dengan cheryl tapi hari ini ketika tidak mengaji dengan cheryl lagi kesemangatan mengajinya turun drastis, sehingga target TP tidak bisa tercapai
Semoga Allah paringi keamanan, keselamatan Dan kebarokahan untuk mba khadijah..amiin..</t>
  </si>
  <si>
    <t>BACAAN:
Q.S An-Naba ayat 1-40
KEILMUAN:
Akhlaq/Adab Tata Krama : Kewajiban Berbuat Baik terhadap Ulil Amri, Guru, dan Muballigh-Muballighot, nasehat pemantapan Dan tips membaca Al-qur'an
NB: Tidak bisa mengaji makna dikarnakan tami harus ke kampur early
Semoga Allah paringi mas tami keamanan, keselamatan Dan kebarokahan..amiin..</t>
  </si>
  <si>
    <t>BACAAN:
Tilawati 3 Halaman 1
HAFALAN:
Surat Al Fatihah
Surat An Naas
Surat Al Falaq
Surat Al Ikhlas
Semoga Allah paringi mba khadijah keamanan, keselamatan, Dan kebarokahan..amiin..</t>
  </si>
  <si>
    <t>BACAAN:
Tilawati 3 Halaman 4
HAFALAN:
Surat al-Fatihah
Surat an-Nas
Surat Al Falaq
Surat Al Ikhlas
Surat Al lahab
Surat An nasr
Surat Al Kafirun
Semoga Allah paringi mas khayri keamanan, keselamatan, Dan kebarokahan..amiin..</t>
  </si>
  <si>
    <t>BACAAN:
Tilawati 3 Halaman 4
HAFALAN:
Do’a ketika akan tidur
Do'a setelah bangun tidur
Doa ketika akan makan dan selesai makan
Do’a kebaikan dunia dan akhirot
Do’a untuk kedua orangtua
Do’a masuk dan keluar WC
asmaul husna 1-25
Semoga Allah paringi mas khayri keamanan, keselamatan, Dan kebarokahan..amiin..</t>
  </si>
  <si>
    <t>1. Murojaah doa + surat2
2. Nasehat bab ta'dhim kepada ulil amri, orang tua dan mubalih mubalighot</t>
  </si>
  <si>
    <t>📚 Tilawaty 4 page 41
🧠 Hafalan
Asmaul Husna 1-55
Doa angin kencang
Doa mau makan
Doa sesudah makan 
Doa kedua orang tua
Doa naik kendaraan 
semoga Allah memberikan ilmu yang bermanfaat dan barokah amin ❤️</t>
  </si>
  <si>
    <t>1. Opening speech by Dawud
2. Bacaan Q.S al mulk ayat 18-20
3. Murojaah doa2 and surat2
4. Review dan memahami dalil mengamal
Allhamdulillah pengajian berjalan baik dan lancar.
Untuk bacaan supaya banyak menderes dan ditingktkan lagi ya. Semoga Allah memberi Dawud tambah semangat ngaji nya, diberikan ilmu yang bermanfaat dan barokah.aamiin.</t>
  </si>
  <si>
    <t>1. Bacaan : Al maidah 46-50
2. Murajaah surat 
Al qadr
Al adiyat
At takatsur
Al qurois
Ad duha
3. Soal tentang taat dan maksiat
4. Asmaul Husna + doa
Alhamdulillah berjalan dengan lancar. Untuk bacaan masih harus sering dilatih lagi ya.
Doa tambahan : 
Allahumma anfa‘ni bimaa ‘allamtani, wa ‘allimni maa yanfa‘uni, wazidni ‘ilman, walhamdulillahi ‘ala kulli haal, wa a‘ūdzu billāhi min ‘adzābin nār.
&gt; Amal Solih supaya bisa dihapalkan ya</t>
  </si>
  <si>
    <t>1. Bacaan Q.S al baqarah 231-232
2. Murojaah doa2
3. Mereview dan memahami dalil membela</t>
  </si>
  <si>
    <t>1. Bacaan Q.S al baqarah 232
2. Ppt mengenai kewajiban berbuat baik kepada ulil amri, guru dan mubaligh mubalighot
3. Makna kitabusholah hal 17
Notes : 
- Allhamdulillah pengajian hari ini berjalan baik dan lancar.
- Bacaan Dinda semakin baik dan lancar, lebih tau panjang pendeknya. Supaya perbanyak menderes dan ditingkatkan lagi ya.
- Tadi baru makna nya saja insya allah keterangan dan penjelasannya dilanjut next meeting ya dinda. Semoga allah beri Dinda tambah semangat ngaji nya, menjadi anak yang sholihah berbakti pada kedua orang tua nya, tambah respect each other nya dan diberikan ilmu yang bermanfaat dan barokah. Aamiin</t>
  </si>
  <si>
    <t>📚 Tilawaty 6 page 37 &amp; Asmaul Husna 1-45
🧠 Hafalan 1
surat al fatihah 
surat an nass 
surat al falaq
surat al ikhlas 
surat al lahab
surat an Nasr 
surat al Ashr 
surat al Kautsar 
doa akan &amp; bangun tidur
doa masuk &amp; keluar rumah
doa masuk &amp; keluar kamar mandi
Review 
surat al qodar 
doa agar dimudahkan dalam segala urusan 
* untuk hafalan 1 kirana Alhamdulillah sudah baik
jangan lupa sueat al Qodr nya di baca supaya cepat hafal.
🏠 Homework 
memorize surat Al Qodr &amp; doa agar dimudahkan dalam segala urusan 
Baca Tilawaty 6 page 37 tengah
Menulis tajwid yang kemarin ( ada di grup )
semoga Allah memberikan ilmu yang bermanfaat dan barokah amin 🌹</t>
  </si>
  <si>
    <t>1.	Doa pembuka 
2.	Baca tilawati 5 hal 30 baris 4-8
	Alhamdullah chester bisa mengikuti saat membaca, meskipun banyak mengulangi, tapi chester sudah mulai bisa menyesuaikan membaca, koreksi untuk bacaan dengungnya kurang sedikit sempurna
3.	Asmaul husna 
4.	Hafalan surat al maun
	Menulis surat al maun ayat 1-2, membaca berulang, repeat after, mengulang ulang surat al maun 
Note : mohon maaf, masih ada 2 materi yang belum terlaksana, sebab kita mulai jam 06.30 wib, sehingga belum bisa sampai selesai, saya sudah harus berangkat, mohon maaf nggih tapi saya appreciate dan bersyukur sebab pak emil dan chester sudah mengusahakan untuk tetap mengaji, meskipun sedang belum mood.
سموكا الله فاريغ امان، سلامة،  لانجار  دان، براكه 
آمِــــــــــــــــــيْن</t>
  </si>
  <si>
    <t>1.	Doa pembuka 
2.	Baca tilawati 5 hal 31 baris 1-3
	 Good job, kita bisa lanjut baris selanjutnya.
3.	Surat al maun ayat 1-3 
	Fokus pada hafalan surat al maun, sudah mulai hafal sampai ayat 3, 
4.	Asmaul husna 
5.	Tajwid : qolqolah sughra dan qolqolah kubra
	Menerima materi tajwid beserta mempraktikkannya sesuai dengan hukumnya, 
	Mempraktikkan bacaan qolqolah pada surat al ikhlas 
Note : alhamdulilah cheter bisa mengikuti pengajian dengan sangat baik, 
سموكا الله فاريغ امان، سلامة،  لانجار  دان، براكه 
آمِــــــــــــــــــيْن</t>
  </si>
  <si>
    <t>BACAAN:
Tilawati 3 Halaman 1
HAFALAN:
Doa mau dan bangun tidur
Doa masuk Dan keluar kamar mandi
Doa ketika berpakaian
Doa sebelum Dan sesudah makan
Doa kebaikan Dunia Dan akhirot
Doa untuk kedua orang tua
Doa pagi Dan sore
Doa minta ilham yang baik
Surat Al Fatihah
Surat An Naas
Surat Al Falaq
Surat Al Ikhlas
semoga Allah paringi mba khadijah keamanan, keselamatan, Dan kebarokahan..amiin..</t>
  </si>
  <si>
    <t>Opening (ABI) 
Bacaan :  Surat Al Baqarah 154-163
Alhamdulillah bacaan Abi sudah cukup lancar, tinggal banyakin nderes dan belajar mahroj
Penyampaian materi ppg bulan November 2025  tentang  "pembekalan 
generus usia nikah agar siap menjalani hidup berumah tangga"
Alhamdulillah Abi bisa memahami isi materi dengan baik
Makna hadis Ahkam halaman 39-41
Alhamdulillah  Abi juga bisa memahami dan mengerti  isi hadis dengan baik
Report
Alhamdulillah pengajian hari ini berjalan dengan lancar, tanpa kendala. Sengaja saya tambahkan materi ppg bulan ini, karena ABI sudah usia pra nikah. Semoga memberikan manfaat dan barokah. 
Alhamdulillah  
Bacaa</t>
  </si>
  <si>
    <t>A. Bacaan Tilawati 1 Halaman 40
- Amalsholeh untuk selalu membaca tilawati di Rumah dan disimak supaya melancarkan bacaannya.
B. Murajaah
Doa mencari ilmu yang bermanfaat 
Doa minta ilham yang baik
Doa untuk kedua orang tua
Doa kebaikan dunia dan akhirot
Doa pagi dan sore
Doa sebelum dan sesudah makan
Doa sebelum dan sesudah tidur
Doa masuk dan keluar WC
Kita membahas tentang aurat dan hal2 lain yang cheryl tanyakan. Mulai dari perbuatan baik, perbuatan buruk, surga neraka.</t>
  </si>
  <si>
    <t>A. Bacaan Tilawati 1 Hal. 30
- Kita bacaannya ke awal dulu buat tebak2an dan ngelatih untuk mengetahui huruf hijaiyah
B. Menulis
- tebak2an menulis angka arab dan huruf hijaiyah
C. Murajaah
Doa mencari ilmu yang bermanfaat 
Doa minta ilham yang baik
Doa untuk kedua orang tua
Doa kebaikan dunia dan akhirot
Doa pagi dan sore
Doa sebelum dan sesudah makan
Doa sebelum dan sesudah tidur
Doa masuk dan keluar WC
Doa berpakaian</t>
  </si>
  <si>
    <t>1. Berdoa sebelum mengaji
2. Bacaan Q.S an nisa ayat 17-19
3. Murojaah doa-doa 
D. Pagi dan sore
D. Untuk kedua orang tua
D. Kebaikan dunia akhirat
D. Berlindung dari syirik
D. Berlindung dari siksa kubur
D. Sujud al quran
D. Kumpulan nabi
3. Murojaah asmaul husna 1-99
4. Menulis , menghafal dan memahami doa baru yaitu doa minta diberikan kemudahan.
Notes : 
- Allhamdulillah pengajian hari ini berjalan baik, lancar dan semangat
- Untuk bacaan allhamdulillah semakin meningkat, panjang pendek nya udah pas, jika ada salah nadeen bisa langsung realize dan repeat it. Pertahankan ya nadeen
- Doa mulai dari berlindung dari syirik kebawah agak lupa jadi harus open notes nya atau di mulai awalannya dulu. But it's nice, udah mencoba yang terbaik. Good job
- Tambahan doa baru yaitu doa agar dimudahkan segala urusan. Allhamdulillah nadeen bisa menulis dan memahaminya dengan baik dan cepat
- Semoga allah beri kesehatan yang barokah, menjadi anak yang sholihah, diberi ilmu yang bermanfaat dan barokah. Aamiin</t>
  </si>
  <si>
    <t>A. Bacaan Tilawati 3 Hal. 1
- Tadi bacanya selang seling tapi tetep bisa baca 1 halaman full. Dan alkhamdulillah khadijah sudah mengerti huruf hijaiyah dengan baik. Cuma tdi ada beberapa yg salah karena harokat (kasrohtain).
Next meeting bisa lanjut halaman 2 yaaa❤️‍🔥
B. Murajaah
Doa mencari ilmu yang bermanfaat
Doa Minta ilham yang baik
Doa untuk kedua orang tua
Doa kebaikan dunia dan akhirot
Doa pagi dan sore
Doa Berpakaian
Doa Ketetapan Iman
Doa sebelum dan sesudah makan
Dan sebelum dan sesudah tidur
Asmaul Husna 1-25
Note
Tapi hari ini khadijah sepertinya kurang fokus karena dibarengi sama gambar. Tpi bisa mengikuti dengan baik cuma jadi kurang fokus😂</t>
  </si>
  <si>
    <t>Bacaan
Surat Annisa 155-158
Alhamdulillah bacaan cukup bagus, tinggal meningkatkan ketelitiannya. InsyaAllah dengan mberbanyak menderes bacaannya akan semakin lancar
Report:
Irsannya baru pulang dari ulang tahun temennya, capek. Jadi minta izin untuk bacaan aja ngajinya. Tidak apa- apa InsyaAllah kita lanjut ngajinya besok. Jaza kallohu hoiro untuk waktunya hari ini Irsan🙏😊</t>
  </si>
  <si>
    <t>1. Nadeen membaca doa2 sebelum belajar 
2. Membaca QS An Nisa 14-16
3. Materi Adab : mengenal kewajiban berbuat baik pada Ulil Amri, guru, mubalighot mubalighot 
&gt; Alhamdulillah Nadeen mengikuti pengajian dengan sangat baik sekali
Moga2 Allah paring ilmunya manfaat dan barokah</t>
  </si>
  <si>
    <t>Tilawati 6 halaman 20 
(surat ar rahman)
&gt; amalsholih di deres lagi ya, next meeting masih mengulang halaman ini
doa 3
- doa memakai baju baru
- doa naik kendaraan
- doa berbuka puasa
- doa mohon kesabaran
- menjenguk orang sakit
Hafalan Al Bayyinah 
&gt; alhamdulillah sudah mulai bagus hafalnnya sampai ayat terakhir. Mulai ayat6-8 amalsholih diperkuat lagi hafalannya
Mohon maaf untuk pengajian hari ini terlambat 15 menit, karena saya lupa kalau ngajinya sedang ganti jadwal. Alhamdulillah ngajinya berjalan lancar. Semoga Allah paring manfaat dan barokah. Aamiin.</t>
  </si>
  <si>
    <t>📚 Tilawaty 6 page 37 
Asmaul Husna 46-90
🧠 Hafalan
doa melihat org tertimpa musibah
‎doa ada petir 
‎doa angin kencang 
‎doa naik kendaraan 
‎doa menjenguk org sakit
‎doa masuk pasar
‎doa keluar masuk masjid 
‎surat al kafirun
‎surat al maun
‎surat al fiil
‎surat al Quraisy 
🌸 Tajweed 
membahas sedikit PR kemarin ( yaitu nun sukun/ tanwin bagian hukum idzhar halqi ) tajwid yang sudah di tulis 
🏠 Homework 
baca Tilawaty 6 page 37 ⬇️ -  38 ⬆️
memorize surat Al Qodar &amp; memorize doa menjenguk orang yang sakit ( when visiting the sick ).
Read PR 13 : number 1,2&amp;3</t>
  </si>
  <si>
    <t>Hafalan Doa 
- doa setelah makan
- doa masuk dan keluar WC
- doa kebaikan dunia dan akhirat
- doa untuk kedua orang tua
- doa naik kendaraan
- doa berpakaian
- doa bangun tidur
Asmaul Husna 1-70
&gt; mulai dari 31-45, Gabriel sudah hafal tapi belum lancar, dan untuk seterusnya Gabriel masih membaca
*PR* : amalsholih menderes mulai nomor 31-40 saja
Hafalan Albayyinah 1-7
&gt; karena nomor 6-7 belum lancar jadi hari ini fokus mengulang-ulang dua ayat ini. Untuk ayat 8 Gabriel mengaku ayatnya cukup panjang, jadi masih pengenalan dulu dengan menirukan. 
Semoga Allah paring manfaat dan barokah. Aamiiin</t>
  </si>
  <si>
    <t>1. Murojaah 
 - Murojaah hafalan surat al qiyamah 1-17
- Murojaah bersama surat Addhuha- annas
(Alhamdulillah Hafalan bagus )
2. Membaca QS Al-Maidah 51-57
&gt; (Alhamdulillah bacaannya bagus, panjang dan pendeknya mungkin harus lebih fokus lagi)
Semoga-moga Allah paring manfaat lancar dan barokah</t>
  </si>
  <si>
    <t>1. Baca tilawati 6 hal 20
&gt; Alhamdulillah Mikail bisa membaca dengan sangat baik dan lanjut ke hal 21
2. membaca surat albayyinah, surat AlQodr, doa menjenguk orang sakit, doa ketika ada angin
3. PR
- Membaca Tilawati 6 hal 21
- Menghafalkan surat albayyinah 
- 
Semoga Alloh paring kemudahan, kelancaran, manfaat dan barokah.</t>
  </si>
  <si>
    <t>1. opening speech by Nadeen and doa sebelum belajar
2. Bacaan Q.S an nisa 20-23
3. Murojaah doa doa
D. Pagi dan sore
D. Kedua orang tua
D. Kebaikan dunia akhirat
D. Sujud al quran
D. Kumpulan nabi
D. Berlindung dari sifat munafik
D. Berlindung dari siksa kubur
Surat al insyiqoq 1-6
4. Review doa dimudahkan segala urusan
5. Menulis pegon</t>
  </si>
  <si>
    <t>Bacaan
Annisa 156-165
Alhamdulillah bacaannya cukup bagus, amal sholih di tingkatkan lagi nderesnya biar tambah lancar
Mengenalkan doa minta di pilihkan perkara yang baik
Alhamdulillah sdh di catat di buku beserta artinya
Murojaah 
-doa minta di mudahkan dari semua perkara(sudah hafal) 
-doa berlindung dari sifat pelit, penakut (agak lupa - lupa ingat) 
Makna kitabusshola hal. 124-136
Alhamdulillah Irsan bisa mengerti apa dan faham dengan isi - isi hadisnya dengan baik
Report
Alhamdulillah pengajian berjalan dengan lancar tanpa kendala,  Irsan bisa mengikuti pengajian dengan tertib. mohon maaf kalau bahasa saya blepotan, alhamdulillah Irsannya bisa bahasa indo jadi saya bersyukur  alhamdulillah jaza Kalllohu hoiro Irsan  sudah bantu  saya</t>
  </si>
  <si>
    <t>1. Bacaan Q.S Al mulk ayat 20-26
2. Murojaah doa doa 
D. Pagi dan sore
D. Untuk kedua orang tua
D. Kebaikan dunia akhirat
D. Minta ilham yang baik
D. Menvari ilmu 1 dan 2
D. Ketika bersin, mendengar orang yang bersin, dan menjawabnya
D. Ketetapan iman
3. Review tajwid idhar halqi
Notes :
- Allhamdulillah pengajian dawud hari ini berjalan baik dan lancar. 
- allhamdulillah bacaan dawud baik. Banyakin menderes bacaannya ya. Diperhatikan lagi panjang pendek dan tajwid nya. 
- Semoga Allah beri Dawud tambah semangat ngaji nya, menjadi anak yg sholih dan berbakti kpd kedua orang tua nya, diberikan ilmu yang bermanfaat dan barokah, aamiin.</t>
  </si>
  <si>
    <t>A. Bacaan Tilawati 2 hal 41
Improve banget sekarang khadijah. Alkhamdulillah sekaliiii. Bisa lanjut ke next page yaaaa🥰
B. Murajaah
- Doa sebelum dan sesudah tidur
- ⁠Doa sebelum dan sesudah makan
- ⁠Doa minta ilham yang baik
- ⁠Doa mencari ilmu yang bermanfaat 
- ⁠Doa masuk dan keluar Wc
- ⁠Doa untuk kedua orang tua
- ⁠Doa kebaikan dunia dan akhirot 
- ⁠Doa berpakaian 
- ⁠Doa pagi dan sore
- ⁠Doa masuk dan keluar rumah
- ⁠asmaul husna 1-20
- ⁠an naas
- ⁠al falaq
- ⁠al ikhlas
Tetep semangat buat ngaji ya khadijah. Sekarang improve nya sudah bagus banget. Manut, fokus, ceria masyaallah🥰</t>
  </si>
  <si>
    <t>A. Bacaan Tilawati 2 halaman 43
B. Menulis Angka arab
Kita tebak-tebakan. Dan khadijah selalu excited to do game of writing. Khadijah masih belajar untuk memahami angka arab 200+
C. Murajaah
Doa minta ilham yang baik
Doa mencari ilmu yang bermanfaat
Doa pagi dan sore
Doa Ketetapan iman
Doa berpakaian
Doa masuk dan keluar WC
Doa masuk dan keluar rumah
Doa untuk kedua orang tua
Doa kebaikan dunia dan akhirot</t>
  </si>
  <si>
    <t>A. Bacaan Tilawati 2 halaman 43
• Menggulang-ulang bacaannya biar makin lancar dan paham tentang harakat.
• Besok bisa lanjut ke next page yaaa🥰
B. Murajaah
Doa minta ilham yang baik
Doa mencari ilmu yang bermanfaat
Doa pagi dan sore
Doa Ketetapan iman
Doa berpakaian
Doa masuk dan keluar WC
Doa masuk dan keluar rumah
Doa sebelum dan sesudah makan
Doa sebelum dan sesudah tidur 
Asmaul Husna 1-20</t>
  </si>
  <si>
    <t>A. Bacaan Tilawati 1 Halaman 30
- Ini waktu ngaji bareng sama cheryl
B. Murajaah (tebak-tebakan)
Doa mencari ilmu yang bermanfaat 
Doa minta ilham yang baik
Doa untuk kedua orang tua
Doa kebaikan dunia dan akhirot
Doa pagi dan sore
Doa sebelum dan sesudah makan
Doa sebelum dan sesudah tidur
Doa masuk dan keluar WC
C. Tebak-tebakan angka arab</t>
  </si>
  <si>
    <t>BACAAN:
Tilawati 3 Halaman 3
HAFALAN:
Surat Al Fatihah
Surat An Naas
Surat Al Falaq
Surat Al Ikhlas
KEILMUAN:
Evaluasi memahami taat dan maksiat
Semoga Allah paringi mba khadijah keamanan, keselamatan Dan kebarokahan..amiin..</t>
  </si>
  <si>
    <t>1. Bacaan Q.S Al baqarah 233-234
2. Review dan test tajwid mim mati atau mim sukun
- Allhamdulillah pengajian Dinda hari ini berjalan baik dan lancar.
- Bacaan semakin baik dan lancar, dipertahankan ya Dinda
- Untuk tajwid allhamdulillah Dinda bisa memahaminya dengan baik dan harus sering dideres
- Semoga aAllah paring Dinda menjadi anak yang sholihah, berbakti pd kedua org tua, bisa tambah ta'dhim nya, diberikan ilmu yang bermanfaat dan barokah, aamiin.</t>
  </si>
  <si>
    <t>1.	Doa pembuka + asmaul husna 
2.	Murajaah all surat yang sudah dihafal 
	Murajaah surat surat yang sudah dihafal melalui latihan membaca tulisan arab agar sesuai dengan panjang pendek dan tajwidnya. 
3.	Surat al maun 
	Alhamdulilah sebelumnya sudah bisa sampai ayat 3, dengan dibaca baca berulang kali, amalsholih setelah ditulis chetser bisa dimurajaah kembali nggih, 
Report : alhamdullah chester bisa mengikuti pengajian dengan baik, sedikit koreksi untuk tidak membuka hal lain sehingga bisa menghilangkan fokusnya ketika materi menghafal dan murajaah, over all is good, alhamdulilahi jazakumullahu khoiro untuk pak emil yang sudah mendampingi dan membantu proses pengajian,</t>
  </si>
  <si>
    <t>1. Al anbiyak 25-28
2. Murajaah doa dan surat
3. Praktek wudhu
4. Menyebutkan mukjizat dan karakteristik dari nabi yang dihafal
Alhamdulillah ngaji hari ini berjalan dengan baik dan menyenangkan. Semoga kedepannya dari bacaan dan murajaah bisa tambah lancar dan baik lagi. Dan amal Solih untuk semangat menghafal surat barunya ya. Semoga Allah memberikan manfaat dan kebarakahan. Aamiin💗</t>
  </si>
  <si>
    <t>1. Murajaah doa dan surat
2. Menderes huruf Hijaiyah Alif sampai 'ain
Alhamdulillah sejauh ini Cheryl bisa melafalkan dengan baik. Karena Cheryl gampang lupa sama yang dipelajari bila tidak direview, amal solihnya di rumah bisa menyempatkan waktunya untuk mereview huruf-huruf hijaiyahnya. Diharapkan Cheryl punya lembar huruf Hijaiyah yang bisa ditempel dimeja belajar agar ingatannya kuat. Semoga Allah memberikan manfaat dan barakah. Aamiin💗</t>
  </si>
  <si>
    <t>1. Bacaan : Al maidah 58-64
2. Murajaah surat pendek dan alqoriah
3. Mengenal tanda waqaf
Alhamdulillah semua berjalan dengan baik. Amal Solih koreksian yang diberikan buat hafiz bisa dipraktekkan di next ngaji ya entah dari bacaan atau murajaahnya. Dan untuk materinya bisa dipelajari lagi lewat Al Qur'an atau media belajar lain. Semoga Allah memberikan ilmu manfaat dan barakah aamiin 🩷</t>
  </si>
  <si>
    <t>Bacaan surat Al Qasas ayat 36-50
Alhamdulillah pengajian hari ini berjalan dengan lancar dan baik
Bacaan dylan cukup lancar tapi harus ditingkatkan lagi kejeliannya saat membaca</t>
  </si>
  <si>
    <t>1. Bacaan surat Al Qasas ayat 51-70
2. Makna Al Qur'an surat Al Baqarah ayat 242-246
Alhamdulillah pengajian berjalan dg baik
Dylan bisa mengikuti maknanya dengan baik</t>
  </si>
  <si>
    <t>Bacaan surat Al Ankabut ayat 53- Ar Rum ayat 5
Hari ini dylan minta ngaji bacaan aja soalnya buru buru ada acara dengan temannya</t>
  </si>
  <si>
    <t>1. Bacaan surat Al Mursalat ayat 1-50
2. Makna Al Qur'an surat Ali Imran ayat 163-173
Alhamdulillah pengajian berjalan dengan baik.tami bisa memahami apa yg telah kami sampaikan</t>
  </si>
  <si>
    <t>Bacaan surat Abasa ayat 1-42
Makna Al Qur'an surat Ali Imran ayat 174-180
Untuk bacaan tami Alhamdulillah cukup baik,panjang pendek masih ada sedikit kesakahan karena kurang teliti aja,amal sholoh leboh giat lagi nderesnya
Untuk makna Alhamdulillah juga berjalan dg baik dan bisa menerangkan kembali apa yg telah kami sampaikan</t>
  </si>
  <si>
    <t>December 1, 2025 8:32 pm</t>
  </si>
  <si>
    <t>📚 Asmaul Husnah 1-45
📚 PPT 
kewajiban berbuat baik kepada ulil amri teacher and mubaligh / mubalighot 
semoga Allah memberikan ilmu yang bermanfaat dan barokah amin....</t>
  </si>
  <si>
    <t>December 1, 2025 9:36 pm</t>
  </si>
  <si>
    <t>1. Bacaan Tilawati 6 hal 1-7
(Alhamdulillah bacaan gabriel bagus)
2. Murojah hafalan doa harian
- doa mencari ilmu yg bermanfaat 
-  doa naik kendaraan 
-  doa pagi dan sore
- Asmaul Husna 1-30
Semoga Allah memberikan ilmu manfaat, lancar dan barokah</t>
  </si>
  <si>
    <t>December 2, 2025 7:27 am</t>
  </si>
  <si>
    <t>Review Materi Hafalan
Surat - surah umur 6 &amp; 7 tahun:
- Alfatihah 
- Annas
- AlFalaq
-Alikhlas
- AlLahab
- AnNasr
- AlKafirun
- AlKautsar
- AlMaun
- AlQuroish
- AlAshr
- AlHumazah
-Alfiil
Review Doa umur 6 Tahun:
- Doa sebelum &amp; sesudah makan
- Doa ketika lupa membaca bismillah sebelum makan (Baru diajarkan)
- Doa sebelum tidur dan ketika bangun tidur
- Doa masuk dan keluar kamar mandi
- Doa untuk kedua orang tua
- Doa Kebaikan dunia akhirot 
Hafalan diluar materi 6&amp;7 tahun:
- Asmaul Husna 1-60 ( Diperkuat lagi mulai 40 keatas)
Alhamdulillah untuk materi hafalan 6&amp;7 tahun terkuasai semua dengan baik oleh mas Rambo.
Amal Sholih untuk selalu diamalkan di kehidupan sehari-hari. Semoga Allah Paring aman selamat lancar sukses barokah, jadi anak yang sholih2 cerdas ceria bahagia Mulya dunia akhirot. Aamiiin.</t>
  </si>
  <si>
    <t>December 2, 2025 7:49 am</t>
  </si>
  <si>
    <t>1. Baca tilawati 6 hal 21
&gt; Alhamdulillah Mikail bisa membaca dengan cukup baik tapi masih perlu diulang.
2. Planning materi dalam 1 bulan kedepan
3. PR
- Membaca Tilawati 6 hal 21
- 
Semoga Alloh paring kemudahan, kelancaran, manfaat dan barokah.</t>
  </si>
  <si>
    <t>December 2, 2025 7:33 pm</t>
  </si>
  <si>
    <t>1. Opening &amp; Doa sebelum mengaji
2. Bacaan Q.S an nisa ayt 24 - 26
&gt; Alkhamdulillah lancar, bacaan hari ini 1 page karena ayatnya panjang2
3. Hafalan Q.S al insiqqaq
&gt; good, Tingkatkan lagi ya mb nadeen 
4. Explain about ta'zim , pengertian, siapa yg harus di ta'zim i
&gt; PR buat 5 contoh ta'zim activity
Kerjakan karena Alloh , semoga Alloh paring manfaat dan barokah mb nadeen</t>
  </si>
  <si>
    <t>December 2, 2025 8:32 pm</t>
  </si>
  <si>
    <t>📚 Tilawaty 6 page 37-38
🦄 Hafalan 1 + PR13 no.1-3
🏠 Homework 
Baca Tilawaty 6 page 38 bagian tengah
Surat : al qodar, al Kafirun, al humazah, at tin
doa : agar dimudahkan dalam segala urusan 
Semangat mengerjakan Homework nya 🫶🏻
semoga Allah memberikan ilmu yang bermanfaat dan barokah amin ❤️</t>
  </si>
  <si>
    <t>December 2, 2025 8:40 pm</t>
  </si>
  <si>
    <t>December 3, 2025 4:32 am</t>
  </si>
  <si>
    <t>1.	Surat al anbiya ayat 36-40
2.	Murajaah hafalan 1
	Al fatihah
	An nas 
	Al falaq 
	Al ikhlas 
	Al lahab (sedikit koreksi untuk mattabiinya, masih ada yang keliru)
	An nashr ( sedikit koreksi untuk mattabiinya, masih ada yang keliru
	Al kafirun ( ada lafadz yang ke skip )
	Doa daily actifity ( over all good )
3.	Asmaul husna 61-70
	Untuk menambah hafalan asmaul husnanya, grazia mulai mencatat asmaul husna di bukunya, hanya saja kita mulai dari awal, sehingga juga perlu proses untuk menambah hafalan barunya 
4.	Surat al maun 
	Untuk surat al maun, hanya di ayat 2 ada lafadz yang tidak dibacanya, 
5.	Hafalan surat al humazah ayat 3
	Menghafal ayat 3 dan juga mereview ayat 1-2
Report : alhamdulilah grazia bisa mengikuti pengajian dengan baik, 
سموكا الله فاريغ امان، سلامة،  لانجار  دان، براكه 
آمِــــــــــــــــــيْن</t>
  </si>
  <si>
    <t>December 3, 2025 8:02 am</t>
  </si>
  <si>
    <t>•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</si>
  <si>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December 3, 2025 8:08 am</t>
  </si>
  <si>
    <t>📚 Bacaan
Q.S Al Maidah ayat 106-108 + meriview tajwid di ayat 106
🐻 Hafalan
surat al humazah 
surat al qodar
surat at tin
surat at takatsur 
surat al zalzalah 
surat al adiyat
Do'a Ketika Terkena Musibah
Do'a Setelah Adzan
Do'a Sebelum dan Sesudah Wudhu
Do'a Minum Susu
Do'a Minta Ilmu yg Bermanfaat 2 (mencari ilmu 2)
Do'a Nabi Musa
Do'a Ketika ada Petir
Asmaul Husna 
 Semoga Allah memberikan ilmu yang bermanfaat dan barokah amin ❤️</t>
  </si>
  <si>
    <t>December 3, 2025 8:23 am</t>
  </si>
  <si>
    <t>1. Baca tilawati 6 hal 21
&gt; Alhamdulillah Mikail bisa membaca dengan sangat baik dan lanjut ke hal 22
2. Menulis surat Attin 1-8
3. PR
- Membaca Tilawati 6 hal 22
- Membaca surat Attin
Semoga Alloh paring kemudahan, kelancaran, manfaat dan barokah.</t>
  </si>
  <si>
    <t>December 3, 2025 12:25 pm</t>
  </si>
  <si>
    <t>BACAAN:
Tilawati 3 Halaman 3
HAFALAN:
Surat al-Fatihah
Surat an-Nas
Surat Al Falaq
Surat Al Ikhlas
Surat Al lahab
Semoga Allah paringi mba khadijah keamanan keselamatan Dan kebarokahan..amiin..</t>
  </si>
  <si>
    <t>December 3, 2025 12:54 pm</t>
  </si>
  <si>
    <t>BACAAN:
Q.S At-Takwir ayat 1 - Q.S Al-infitar ayat 29
MAKNA:
K.Ahkam Halaman 28-29
Semoga Allah paringi mas tami keamanan keselamatan Dan kebarokahan,,amiin..</t>
  </si>
  <si>
    <t>BACAAN:
Tilawati 3 Halaman 3
HAFALAN:
Do’a ketika akan tidur
Do'a setelah bangun tidur
Doa ketika akan makan dan selesai makan
Do’a kebaikan dunia dan akhirot
Do’a untuk kedua orangtua
Do’a masuk dan keluar WC
Doa minta ilmu yang manfaat 
Doa minta ilham yang baik
Doa pagi dan sore
NB: alhamdulillah khadijah baca tilawatinya sudah lancar untuk Halaman 3 jadi besok bisa next page
Semoga Allah paringi mba khadijah keamanan keselamatan Dan kebarokahan..amiin..</t>
  </si>
  <si>
    <t>December 3, 2025 9:34 pm</t>
  </si>
  <si>
    <t>Bacaan dan hafalan
- surat albayyinah ayat 1-8
(Hafalan bagus dan untuk ayat 8 masih blm hafal amsol di deres baca 10x di rumah biar gampang menghafalnya)
Semoga Allah paring manfaat lancar dan barokah</t>
  </si>
  <si>
    <t>December 4, 2025 6:58 am</t>
  </si>
  <si>
    <t>1. Bacaan Q.S al baqarah ayat 238-242
2. Murojaah surat2
3. Review and gave some test tentang tajwid mim sukun
- Allhamdulillah pengajian berjalan baik dan lancar. Untuk surat2 nya perlu banyak deres lagi ya Dinda.
- Allhamdulillah Dinda bisa memahami hukum tajwid nya dengan baik
- Semoga allah beri mb Dinda ilmu yang bermanfaat dan barokah,aamiin.</t>
  </si>
  <si>
    <t>December 4, 2025 7:30 am</t>
  </si>
  <si>
    <t>📚 Bacaan 
Surat al maidah ayat 109-110
🐻 Hafalan
Asmaul Husna 1-60
doa masuk &amp; keluar rumah
doa minta ilham yg baik
doa mencari ilmu
doa mohon ketetapan iman 
doa angin kencang
doa naik kendaraan 
doa pagi sore
doa menjenguk orang yang sakit
doa minta sehat 
dzikir setelah solat
Semoga Allah memberikan ilmu yang bermanfaat dan barokah amin ❤️</t>
  </si>
  <si>
    <t>1. Berdoa sebelum belajar by Nadeen
2. Bacaan Q.S an-nisa ayat 27-31
Allhamdulillah bacaan Nadeen sangat baik dan lancar, tingkatkan lagi ya Nadeen.
3. Murojaah surat2
- Mereview atau murojaah surat2 yang sudah Nadeen hafalkan sebelumnya agar tidak lupa. Allhamdulillah nadeen bisa mengingatnya dengan baik, ada beberapa surat yang pertengahannya aga lupa seperti surat al bayyinah, al alaq. Perbanyak menderes ya nadeen.
- Sedikit penjelasan tentang 2 ayat terakhir surat al qoriah yaitu barang siapa yang beramal baik seberat biji sawi atau semut hitam maka allah akan tetap mencatat dan membalasnya begitupun sebaliknya dengan amal jelek. Allhamdulillah Nadeen bisa memahaminya dengan baik.
4. Mereview tanda waqof dalam al quran
Allhamdulillah pengajian hari ini berjalan baik dan lancar. Semoga Allah beri ilmu yang bermanfaat dan barokah,aamiin. Semangat ya nadeen</t>
  </si>
  <si>
    <t>December 4, 2025 1:27 pm</t>
  </si>
  <si>
    <t>BACAAN:
Tilawati 3 Halaman 5
HAFALAN:
Doa ketika bersin
Doa ketika mau wudhu
Doa Minta Ilham yang Baik	
Doa Mencari Ilmu Yang Bermanfaat	
Doa untuk Kedua orangtua	
Doa Kebaikan dunia dan akhirot	
Doa masuk dan keluar WC	
Doa sebelum dan sesudah makan	
Doa sebelum dan sesudah tidur	
Doa berpakaian	
Doa Pagi dan sore	
KEILMUAN:
Review praktek wudhu
Jumlah sholat 5 waktu
Semoga Allah paringi mas khayri keamanan keselamatan Dan kebarokahan..amiin..</t>
  </si>
  <si>
    <t>BACAAN:
Tilawati 3 Halaman 4
HAFALAN:
Doa Minta Ilham yang Baik	
Doa Mencari Ilmu Yang Bermanfaat	
Doa untuk Kedua orangtua	
Doa Kebaikan dunia dan akhirot	
Doa masuk dan keluar WC	
Doa sebelum dan sesudah makan	
Doa sebelum dan sesudah tidur	
Doa berpakaian	
Doa Pagi dan sore	
Semoga Allah paringi mba khadijah keamanan keselamatan Dan kebarokahan..amiin..</t>
  </si>
  <si>
    <t>December 4, 2025 7:44 pm</t>
  </si>
  <si>
    <t>Bacaan
Al-Baqarah 166-169
Alhamdulillah bacaan cukup lancar. Amal sholih memperbanyak Menderes supaya tambah lancar
Mengenalkan doa minta di mudahkan segala urusan dan doa agar di pilihkan perkara yang baik
Riview bab mahrom
Alhamdulillah Abi sudah faham
Makna hadis Ahkam 41-43
Alhamdulillah Abi bisa memahami isinya dengan baik
Report:
Alhamdulillah pengajian berjalan dengan lancar tanpa kendala. Semoga Alloh paring manfaat dan barokah</t>
  </si>
  <si>
    <t>December 4, 2025 8:15 pm</t>
  </si>
  <si>
    <t>Bacaan:
Surat Annisa 166-172
Alhamdulillah bacaan sudah cukup lancar, amal sholih di banyakin nderesnya lagi biar tambah lancar. Tingkatkan ketelitiannya juga ya Irsan
Murojaah 
Doa berlindung dari sifat pelit, penakut
Doa memakai baju baru
Doa minta di mudahkan dalam segala urusan
Doa minta agar di pilihkan perkara yang baik
Makna surat  al an am 136-137
Alhamdulillah Irsan bisa memahami isi ayat dengan baik
Report
Alhamdulillah pengajian berjalan dengan lancar, yang keterangan ayat 137 InsyaAllah di lanjut di pengajian berikutnya karena Irsan harus les matematika. Sampai jumpa di pengajian berikutnya ya Irsan👋 semoga Alloh paring manfaat dan barokah. Aamiiin</t>
  </si>
  <si>
    <t>December 4, 2025 8:31 pm</t>
  </si>
  <si>
    <t>📚 Tilawaty 6 page 38 
🦄 Hafalan 3&amp;4
doa berlindung dari sifat syirik
doa berlindung dari Siksa kubur
doa buka puasa
doa ketika ada petir 
doa ketika bersin 
doa ketika marah
doa ketika turun hujan
surat al fiil
surat al quraisy 
surat al humazah 
surat at takatsur 
surat al Qoriah 
surat at tin
PR13 no.(1,2,3)
🐻 Homework 
write it !
"Doa Nabi Musa"
Robbish rohlii sodrii wa yassirlii amrii wahlul uqdatam mil lisaani yafqohu qoulii.
Tilawaty page 38 bagian bawah - Tilawaty page 39 bagian atas
Surat al humazah
surat al qodar
doa agar dimudahkan dalam segala urusan 
Semoga Allah memberikan ilmu yang bermanfaat dan barokah amin ❤️</t>
  </si>
  <si>
    <t>December 4, 2025 11:24 pm</t>
  </si>
  <si>
    <t>Tilawati 4 halaman 10-11
&gt; alhamdulillah, Afiqa bisa membaca dengan baik dan lancar. Insyaallah next meeting baca halaman 12,yaa😉
Note: Selalu menderes ya, Afiqa. Amalsholih diperhatikan lagi untuk qolqolahnya
Hafalan Asmaul Husna 1-65
&gt; Woww! Sudah mulai lancar, nih.Untum hafalan dari nomor 61-65 amalsholih diperkuat lagi, ya. 
Dzikir Sesudah Sholat
- astaghfirullah 3×
- allahumma antassalam waminkassalam tabarokta yaa dzaljalaali wal ikraam
- subhanallah 10×
- alhamdulilah 10×
- allahuakbar 10×
- laailaaha illallahuwahdahu laa syariikalah, lahul mulku walahul hamdu, wahuwa ala kulli syai in qodiir
&gt; sebelumnya Afiqa sudah pernah membaca dzikir ini setelah shalat. Tapi kenapa kok bisa lupa? hayoo. Amalsholih dicatat lagi, yaa. Supaya kalau setelah shalat bisa mengamalkan. Okay?! 
Semoga ilmu hari ini bisa bermanfaat dan barokah. Aamiiin</t>
  </si>
  <si>
    <t>December 5, 2025 7:14 am</t>
  </si>
  <si>
    <t>1. Baca tilawati 6 hal 22
&gt; Alhamdulillah Mikail bisa membaca dengan cukup baik namun masih perlu diulang
2. Menghafalkan surat Attin 1-8, membaca s. atTakasur, Membaca S. Albayyinah. Membaca surat al humazah
3. PR
- Membaca Tilawati 6 hal 22
- Membaca surat Attin
Semoga Alloh paring kemudahan, kelancaran, manfaat dan barokah.</t>
  </si>
  <si>
    <t>December 5, 2025 7:57 am</t>
  </si>
  <si>
    <t>📚 Bacaan 
Al Qur'an surat al maidah ayat 111-113 + Tajwidnya 
🐻 Hafalan 
all surat² Usia 6,7,8,9&amp;10
all doa² Usia 6,7,8,9&amp;10
Asmaul Husna 
Semoga Allah memberikan ilmu yang bermanfaat dan barokah amin ❤️</t>
  </si>
  <si>
    <t>1. Bacaan Q.S Al kahfi ayat 1-4
2. Review tajwid nun sukun
Notes :
- Allhamdulillah pengajian hari ini berjalan baik dan lancar, dawud bisa mengikutinya dengan tertib
- Untuk bacaan Allhamdullillah Dawud bisa mencoba untuk membaca nya sendiri tanpa repeat after the teacher. Perlu diperhatikan lagi panjang pendek dan huruf nya lagi ya. Perbanyak menderes ya Dawud, good job.
- Sebelum me review  Dawud aga lupa tentang hukum tajwid nun sukun lalu setelah di review allhamdulillah Dawud bisa memahaminya dengan baik dan benar ketika diberi some question. Ditingkatkan lagi ya.
- Semoga allah beri ilmu yang bermanfaat dan barokah,bisa menjadi anak yang sholih dan berbakti pada keua orang tua, aamiin. Semangat ya Dawud</t>
  </si>
  <si>
    <t>December 5, 2025 9:19 am</t>
  </si>
  <si>
    <t>1. Berdo'a sebelum mengaji
2. Bacaan Q.S An-Nisa' ayt. 32-33
&gt; perbanyak menderes ya mbak nadeen untuk ayat berikutnya supaya lebih lancar lagi saat mengaji
3. Murojaah Doa2
 D. mohon kesabaran
D. mohon kesehatan
D. ketika bersin
D. ketika ada angin kencang
D. ketika menjenguk orang yang sakit
D. ketika memakai pakaian baru
D. ketika naik kendaraan
D. lailatul qodar
Assmaul Husna
Q.S Al-Insiqaq ayt 1-9
&gt; Rata2 Do'aa2 nya hafal, hanya saja mb nadeen banyak yg lupa awal2 annyaa, jadi tadi sempat buka catatatan untuk mengingat kembali
4. Mengerjakan PR  buat 5 contoh ta'zim activity
&gt; Karena mb nadeen lupa, jadi mengerjakannya hari ini
5. Latihan terampil menulis berbagai macam lafaz atau bacaan istighfar tanpa melihat contoh beserta penyebutannya
Alkhamdulillah pengajian berjalan dengaan baik.. Semoga alloh paring manfaat dan barokah.. Amiin..</t>
  </si>
  <si>
    <t>December 5, 2025 7:02 pm</t>
  </si>
  <si>
    <t>Opening 
Riview amalan yg sdh di kerjakan selama tahun 2025 termasuk masalah 5 bab nya sudah tertib belum, kalau belum mari kita tingkatkan di tahun 2026
No bacaan
(Gurunya lupa☺😅) 
Makna surat Al ankabut 15-20
Alhamdulillah Dwiki faham dengan isi ayat- ayatnya
Report :
Alhamdulillah pengajian berjalan dengan lancar meskipun ngajinya udah malam banget  disana, Dwiki juga tetap semangat. Semoga Alloh paring manfaat dan barokah. Aamiiin🤲</t>
  </si>
  <si>
    <t>December 5, 2025 7:11 pm</t>
  </si>
  <si>
    <t>Bacaan 
Surat Annisa173-175
Alhamdulillah bacaan cukup lancar, amal sholih di tambah lagi nderesnya ya
Report:
Ngajinya hari ini nggak ada makna karna Irsan nanya2 tentang talaq yg di sampaikan gurunya  di sekolah dan bertanya tentang batasan berteman dengan cewek. InsyaAllah kita sambung lagi ngajinya minggu depan. Semoga Alloh paring manfaat dan barokah. Aamiiin🤲</t>
  </si>
  <si>
    <t>December 5, 2025 8:29 pm</t>
  </si>
  <si>
    <t>📚 Tilawaty 6 page 38 -39
🦄 Hafalan 
surat al qodar
surat al humazah
doa berlindung dari sifat munafik 
doa masuk pasar 
MEMEBACA DOA BARU ( Doa Nabi Musa )
Semoga Allah memberikan ilmu yang bermanfaat dan barokah amin</t>
  </si>
  <si>
    <t>December 6, 2025 6:04 am</t>
  </si>
  <si>
    <t>1. Murojaah 
 - Murojaah hafalan surat al qiyamah 1-30
- Murojaah bersama surat almulk-alqolam
(Alhamdulillah Hafalan bagus )
2. Membaca QS Al-Maidah 65-70
&gt; (Alhamdulillah bacaannya bagus, panjang dan pendeknya mungkin harus lebih fokus lagi)
Semoga-moga Allah paring manfaat lancar dan barokah</t>
  </si>
  <si>
    <t>December 6, 2025 10:13 am</t>
  </si>
  <si>
    <t>1. Opening speech by Dawud
2. Bacaan Q.S al kahfi ayat 5-9
Allhamdulillah bacaan dawud meningkat jadi lebih baik dari sebelumnya, sudah tau panjang pendek dan harokat. Perbanyak menderes agar tambah lancar ya Dawud
3. Review tajwid dari bacaan yang sudah dibaca
Allhamdulillah Dawud bisa memahami tajwid yang telah disampaikan kemarin. Tingkatkan yaa 
4. Review hadis k.jannah wannar 12-14
Allhamdulillah Dawud bisa memahaminya dengan baik
5. Doa setelah baca al quran dan closing
Notes :
Allhamdulillah pengajian hari ini berjalan dengan baik, lncar dan tertib. Dawud bis amemhaminya dengan baik. Semoga allah beri Dawud ilmu yang bermanfaat dan barokah, menjadi anak yang sholih dan sukses yang barokah, aamiin. Semangat ya Dawud</t>
  </si>
  <si>
    <t>1. Murojaah doa
D. Pagi dan sore
D. Untuk kedua orang tua
D. Kebaikan dunia akhirot
D. Mohon kesabaran
D. Minta ilham yang baik
D. Raja istighfar
D. Sebelum tidur
D. Setelah bangun tidur
D. Sebelum dan sesudah makan
Asmaul husna
2. Makna kitabushollah hal 17-18
Melanjutkan menulis keterangan hal 17 atas dan makna hal 17-18 atas.
Allhamdulillah Dinda bisa memahaminya dengan baik.
Notes :
Allhamdulillah pengajian hari ini berjalan dengan baik lancar dan tertib. Semoga Allah beri Dinda tambah semangat ngajinya, menjadi anak yang sukses dan barokah, ilmu yang bermanfaat dan barokah, aamiin. Semangatt ya Dinda.</t>
  </si>
  <si>
    <t>December 6, 2025 11:16 pm</t>
  </si>
  <si>
    <t>Al anbiya' 41-46
&gt; alhamdulillah, bacaannya sudah cukup baik. setelah sekian lama tidak mengaji dengan saya, alhamdulillah ada peningkatan
surat al humazah ayat 3
&gt; Grazia masih harus menghafalkan ayat 2 lagi
asmaul husna 1-60
surat al maun
hafalan kloter 2
&gt; alhamdulillah semua lancar
review rukun islam dan rukun iman
&gt; alhamdulillah grazia hafal dengan poin rukun islam dan rukun iman, dan juga bisa memberikan penjelasan singkat dari keduanya.
semoga allah paring ilmua yang bermanfaat dan barokah. aamiiin</t>
  </si>
  <si>
    <t>December 7, 2025 5:06 am</t>
  </si>
  <si>
    <t>December 7, 2025 5:05 am</t>
  </si>
  <si>
    <t>BACAAN:
Tilawati 3 Halaman 5
HAFALAN:
Do’a ketika akan tidur
Do'a setelah bangun tidur
Doa ketika akan makan dan selesai makan
Do’a kebaikan dunia dan akhirot
Do’a untuk kedua orangtua
Do’a masuk dan keluar WC
asmaul husna 1-25
Doa dan dzikir setelah sholat
Doa ketetapan iman
Doa minta ilmu yang manfaat 1
Doa minta ilham yang baik
Doa masuk rumah
Doa keluar rumah
Doa pagi dan sore
Surat al-Fatihah
Surat an-Nas
Surat Al Falaq
Surat Al Ikhlas
Surat Al lahab
Surat An nasr
Surat Al Kafirun
Surat Al-Kautsar
Semoga Allah paringi mas khayri keamanan keselamatan Dan kebarokahan amiin..</t>
  </si>
  <si>
    <t>BACAAN:
Tilawati 3 Halaman 4
HAFALAN:
Do’a ketika akan tidur
Do'a setelah bangun tidur
Doa ketika akan makan dan selesai makan
Do’a kebaikan dunia dan akhirot
Do’a untuk kedua orangtua
Do’a masuk dan keluar WC
Semoga Allah paringi mba khadijah keamanan keselamatan Dan kebarokahan..amiin..</t>
  </si>
  <si>
    <t>December 7, 2025 5:58 am</t>
  </si>
  <si>
    <t>1. Murojaah 
 - Murojaah hafalan surat al qiyamah 1-30
- Murojaah bersama surat alhaqqoh
(Alhamdulillah Hafalan bagus )
2. Membaca QS Al-Maidah 71-76
&gt; (Alhamdulillah bacaannya bagus, panjang dan pendeknya mungkin harus lebih fokus lagi)
Semoga-moga Allah paring manfaat lancar dan barokah</t>
  </si>
  <si>
    <t>1. Murojaah surat surat
S. Al fatihah
S. Annas
S. Al ikhlas
S. Al falaq
S. Al lahab
S. An nasr
S. Al asr
S. Al kafirun
S. Al fill
S. Al quroisy
S.
2. Me review materi yang telah dipelajari
- Me review tentang rukun iman
- Adab berbicara yang baik
- Mengenal nama2 dzikir seperti tahlil, tahmeed, tasbih, takbir (tambahan)
Notes :
- Allhamdulillah pengajian hari ini berjalan baik lancar dan tertib. Ada beberapa surat yang Dinda lupa sehingga repeat after teacher dan share screen suratnya seperti surat al fill, surat al qurois.
- Dalam me review materi yang telah dipelajari allhamdulillah Dinda bisa memahaminya, menjelaskannya dengan baik. Diakhir materi yaitu tentang bacaan dzikir Dinda sempat banyak membaca kalimat tahlil dengan lancar, Dinda terlihat senang dan ceria. 
- Semoga Allah beri Dinda menjadi anak yang sholihah, sukses yang barokah, tambah semangat ngaji nya, diberikan ilmu yang bermanfaat dan barokah, aamiin. Semangat ya Dinda</t>
  </si>
  <si>
    <t>December 8, 2025 8:38 am</t>
  </si>
  <si>
    <t>📚 Tilawaty 5 page 1
🦄 Hafalan 1 
1. doa mau tidur
2. doa ketika bangun tidur
3. doa masuk kamar mandi
4. doa keluar kamar mandi
5. doa ketika makan
6. doa setelah makan
7. doa masuk rumah
8. doa keluar rumah
9. doa angin kencang
10. Surat al fatihah 
11. surat an nass
12. surat al falaq
13. surat al ikhlas 
Semoga Allah memberikan ilmu yang bermanfaat dan barokah amin ❤️</t>
  </si>
  <si>
    <t>December 9, 2025 2:07 am</t>
  </si>
  <si>
    <t>Makna K.Jannah Wannar hal. 14-17</t>
  </si>
  <si>
    <t>December 9, 2025 4:21 am</t>
  </si>
  <si>
    <t>📚 Tilawaty 6 page 39
🦄 Hafalan 1 
surat al fatihah 
surat an nass
surat al falaq 
surat al ikhlas 
surat al ashr 
doa mau makan
doa sesudah makan 
doa mau tidur 
dia bangun tidur
doa masuk kamar mandi 
doa keluar kamar mandi
doa pakai baju 
🐻 Homework 
Tilawaty page 39 bawah - 40 atas
surat al qodar
doa nabi musa &amp; agar dimudahkan dalam segala urusan 
semoga Allah memberikan ilmu yang bermanfaat dan barokah amin ❤️</t>
  </si>
  <si>
    <t>December 9, 2025 8:03 am</t>
  </si>
  <si>
    <t>A. Bacaan Tilawati 3 Halaman 4
- Alkhamdulillah khadijah bisa baca lancar walaupun masih pelan2 tapi it’s okayyy❤️
B. Murajaah
- Doa Minta ilham yang baik
- Doa Mencari ilmu yang bermanfaat 
- Doa masuk dan keluar rumah</t>
  </si>
  <si>
    <t>December 9, 2025 9:55 am</t>
  </si>
  <si>
    <t>1. Bacaan Q.S Al baqarah ayat 243-245
2. Me review tajwid nun sukun
Notes :
- Mohon maaf tadi harusnya bacaan ayat 235-237 tapi terlewati, insya allah next meeting bacaan di ayat 235-237 ya Dinda. Tapi Allhamdulillah bacaan Dinda udah semakin lancar dan baik, sesuai dengan tajwid nya. Perbanyak menderes ya Dinda
- Allhamdulillah ketika me review tajwid nun sukun yaitu idhar halqi dan iqlab Dinda bisa memahaminya dengan baik. 
- Today Dinda banyak cerita random, di sana lagi snowing. Mudah2 an Allah beri aman selamat lancar dan barokah
- Pengajian hari ini Allhamdulillah perjalan baik dan lancar, mudah2 an Allah beri Dinda ilmu yang bermanfaat dan barokah dan bisa tambah semangat mengaji nya, aamiin. Semangatt ya Dinda</t>
  </si>
  <si>
    <t>December 9, 2025 2:38 pm</t>
  </si>
  <si>
    <t>Tilawati 5 halaman 13-14
&gt; untuk halaman 13, alhamdulillah sudah lancar. tapi di halaman 14 masih harus diulangi lagi. Terutama ketika tanwin bertemu و,م, ي, amalsholih untuk ditambah dengungnya.
Hafalan 
- al quraisy
- al maun
&gt; tadi di surat al maun masih banyak yang lupa. Kalau al quraisy masih belum hafal. 
PR: amalsholih ditambah haflannya untuk surat al quraisy, dan menderes surat al maun
asmaul husna 1-65
&gt; mulai 1-50 sudah lancar, 61-65 juga sudah lancar. Tapi kenapa 51-60 belum bisa lancar, ya? hehehe
amalsholih dideres lagi, terutama  dari 51-60
doa raja istighfar
&gt; alhamdulillah, sudah cukup lancar
Semoga Allah paring manfaat dan barokah. Aamiiin</t>
  </si>
  <si>
    <t>December 9, 2025 5:34 pm</t>
  </si>
  <si>
    <t>BACAAN:
Tilawati 3 Halaman 6
HAFALAN:
Do’a ketika akan tidur
Do'a setelah bangun tidur
Doa ketika akan makan dan selesai makan
Do’a kebaikan dunia dan akhirot
Do’a untuk kedua orangtua
Do’a masuk dan keluar WC
Doa ketetapan iman
Doa minta ilmu yang manfaat 1
Doa minta ilham yang baik
Doa ketika bersin
Doa sebelum Dan sesudah wudhu
Semoga Allah paringi mas khayri keamanan keselamatan Dan kebarokahan..amiin..</t>
  </si>
  <si>
    <t>December 9, 2025 8:33 pm</t>
  </si>
  <si>
    <t>📚 Tilawaty 6 page 39-40
Asmaul Husna 46-90
🦄 Hafalan 2
Doa menjenguk orang sakit
Doa ketika masuk pasar
Doa masuk dan keluar masjid
Doa Berlindung Dari Syirik
Doa berlindung dari siksa kubur
Doa buka puasa
Doa setelah minum susu
surat al Kautsar 
surat an nashr
surat al maun
surat al lahab
surat al kafirun
*doa penutup by kirana
🦕 Homework 
Tilawaty page 40
surat al humazah &amp; al qodar
doa nabi musa
semoga Allah memberikan ilmu yang bermanfaat dan barokah amin ❤️</t>
  </si>
  <si>
    <t>December 10, 2025 8:45 am</t>
  </si>
  <si>
    <t>📚 Bacaan 
Surat Al Maidah ayat 114-116 + Uraian Tajwidnya 
🐻 Hafalan 
All doa² Usia 6,7,8,9&amp;10
* Alhamdulillah mas Rambo sudah cukup mahir jadi sangat mudah menerima materi Tajwidnya hari ini dan mas Rambo juga selalu semangat mengajinya, semoga bisa menjadi mubaligh yang faham faqih alim seeta berakhlakul karimah yang tinggi dan semoga Allah memberikan ilmu yang bermanfaat dan barokah amin... ❤️ sekebon buat mas Rambo</t>
  </si>
  <si>
    <t>December 10, 2025 9:12 am</t>
  </si>
  <si>
    <t>1. Baca tilawati 6 hal 22
&gt; Alhamdulillah Mikail bisa membaca dengan cukup baik namun masih perlu diulang
2. Membaca doa doa harian
3. PR
- Membaca Tilawati 6 hal 22
- Membaca Doa doa harian
Semoga Alloh paring kemudahan, kelancaran, manfaat dan barokah.</t>
  </si>
  <si>
    <t>December 10, 2025 9:13 am</t>
  </si>
  <si>
    <t>1. Baca tilawati 6 hal 22
&gt; Alhamdulillah Mikail bisa membaca dengan sangat baik dan lanjut ke hal 23
2. Menghafalkan surat Attin 1-8 (hafal ayat 1-4)
3. PR
- Membaca Tilawati 6 hal 23
- Menghafalkan surat Attin
Semoga Alloh paring kemudahan, kelancaran, manfaat dan barokah.</t>
  </si>
  <si>
    <t>December 10, 2025 9:54 am</t>
  </si>
  <si>
    <t>Bacaan
Al Baqarah 174-176
Murojaah doa2 
Riview Rukun iman
Makna Hadis Ahkam  hal. 42-45
Report:
Alhamdulillah bacaan Abi cukup lancar, kemudian doa2 memang ada sebagian yang lupa, untuk hasil riview rukun iman alhamdulillah Abi masih ingat  apa saja rukun iman dia bisa sebutin. Dan untuk makna tidak ada masalah. Semoga Alloh pading manfaat dan barokah. Aamiiin🤲</t>
  </si>
  <si>
    <t>BACAAN:
Tilawati 3 Halaman 6
HAFALAN:
Asmaul husna 1-25
Surat al-Fatihah
Surat an-Nas
Surat Al Falaq
Surat Al Ikhlas
Surat Al lahab
Semoga Allah paringi mas khayri keamanan keselamatan Dan kebarokahan..amiin..</t>
  </si>
  <si>
    <t>December 11, 2025 10:19 am</t>
  </si>
  <si>
    <t>Bacaan
Surat Al baqoroh 177
Makna 
Annisa 15-18
Report:
Untuk Abi hari ini kurang lancar, mungkin karna ayatnya pas dapat ayat yang susah. Amal sholih meningkatkan nderesnya. 
Untuk Makna alhamdulillah tidak ada kendala, Abi bisa memahami isi ayat2 nya dengan baik. Kali ini isi ayatnya ttg orang yang zina supaya mendatangkan 4 saksi. Kafaroh untuk orang yang berbuat zina, bagaimana cara tobatnya. Seperti apa taubat yg di terima Alloh dan  seperti apa taubat yang tidak di terima Alloh</t>
  </si>
  <si>
    <t>December 11, 2025 8:43 pm</t>
  </si>
  <si>
    <t>🌸 Bacaan 
Al Qur'an surat al Baqarah ayat 8-10
🦄 Hafalan 3&amp;4
surat al fiil
surat al quraisy
surat al humazah 
surat at takatsur 
surat al qoriah
surat at tin
doa masuk &amp; keluar rumah 
doa Berlindung dari sifat munafik 
doa turun hujan
doa ketika bersin
doa ketika marah
🦕 Homework 
Tilawaty page 40 
surat al Qodar 
surat al Qoriah 
surat al kafirun 
doa agar dimudahkan dalam segala urusan 
semoga Allah memberikan ilmu yang bermanfaat dan barokah amin ❤️</t>
  </si>
  <si>
    <t>December 11, 2025 9:59 pm</t>
  </si>
  <si>
    <t>Hafalan Al Bayyinah ayat 8
&gt; masih perlu diulang" terus hafalannya
Hafalan surat usia 7
- al maun 
- al quraisy
- al fiil
- al ashr
- al humazah
- at takatsur
- al kautsar
&gt; overall gabriel sudah hafal, cuma waktu ngaji ada distraction, jadi hafalannya cukup buyar. Bahkan al kautsar. 
PR: Membaca Al bayyinah ayat 8 sebanyak 10 kali
Hari ini pengajiannya cukup lancar. Alhamdulillah. Semoga Allah paring manfaat dan barokah</t>
  </si>
  <si>
    <t>December 12, 2025 6:17 am</t>
  </si>
  <si>
    <t>1. Murojaah 
 - Murojaah hafalan surat al qiyamah 1-32
- Murojaah bersama surat al-Maarij
(Alhamdulillah Hafalan bagus, tambah hafalan 2 ayat(PR) )
2. Membaca QS Al-Maidah 77-82
&gt; (Alhamdulillah bacaannya bagus, amal Sholih sering dideres bacaan quran di rumah)
3. Lain-lain
- Mad thobii (Alhamdulillah sdh paham)
- Ikhfa Haqiqi ( masih harus di deres kembali)
Semoga-moga Allah paring manfaat lancar dan barokah</t>
  </si>
  <si>
    <t>December 12, 2025 8:09 am</t>
  </si>
  <si>
    <t>1. Baca tilawati 6 hal 23
&gt; Alhamdulillah Mikail bisa membaca dengan cukup baik namun masih perlu diulang.
2. Materi PPT (review 5 Bab)
3. PR
- Membaca Tilawati 6 hal 23
- Menghafalkan surat Attin
Semoga Alloh paring kemudahan, kelancaran, manfaat dan barokah.</t>
  </si>
  <si>
    <t>December 12, 2025 8:58 am</t>
  </si>
  <si>
    <t>Bacaan :
Annisa 171-172
Alhamdulillah bacaan cukup lancar
Report 
Hari ini setelah bacaan  Irsan  bertanya ttg beberapa pertanyaan ttg kisahnya Dawud dan jalut, tentang batasan interaksi dengan lawan jenis, juga tentang perbedaan pandangan orang cristian vs Muslim ttg yesus yang di salip vs Isa  di angkat ke langit
Jadi tidak ada makna. Semoga Alloh paring manfaat dam barokah</t>
  </si>
  <si>
    <t>Bacaan 
Annisa173-175
Alhamdulillah bacaan cukup bagus
Review bab mahrom
Riview tentang rukun iman
Alhamdulillah Irsan masih inget bab mahrom
Untuk yg rukun iman lupa iman terhadap hari kiamat dan iman terhadap qodar 😅
Makna 
Kitabusshola 147-149
Alhamdulillah Irsan bisa memahami isi hadis dengan baik dan bisa bikin summary nya. Semoga Alloh paring manfaat dan barokah</t>
  </si>
  <si>
    <t>December 12, 2025 9:05 am</t>
  </si>
  <si>
    <t>1. Bacaan Q. S Al kahfi ayat 10-15
2. Murojaah doa2
3. Review dalil mengaji, mengamal, membela
4. Review 5 bab
Notes :
- Allhamdulillah pengajian hari ini berjalan baik, lancar dan tertib
- Untuk bacaan Allhamdulillah Dawud semakin baik, sudah tau mana panjang dan mana pendek. Perbanyak menderes ya Dawud biar bisa semakin lancar
- Allhamdulillah Dawud bisa memahami dan me review serta melafalkannya dengan baik walaupun lupa awalannya. 
- Semoga Allah beri Dawud tambah semangat ngaji nya, tambah lancar bacaannya, menjadi anak yang sholihah, diberikan ilmu yang bermanfaat dan barokah, aamiin. Semangatt ya Dawud</t>
  </si>
  <si>
    <t>December 12, 2025 1:45 pm</t>
  </si>
  <si>
    <t>1. Nadeen membaca doa2 sebelum belajar 
2. Membaca QS. Annisa 34-36
3. Murojaah Asmaul Husna, surat2
Alhamdulillah Nadeen mengikuti pengajian dengan sangat baik</t>
  </si>
  <si>
    <t>1. Membaca doa-doa sebelum belajar 
2. Membaca QS. An Nisa 37-40
3. Murojaah :
- Asmaul Husna 
- S. Al Maun
- S. Al Quraisy
- S. Al Fiil
- S. Al Humazah
- S. Al Asr
- S. At Takatsur 
- S. Al Qoriah 
- S. Al Adiyat 
4. Quiz mereview materi 6 rukun iman dan kewajiban beribadah kepada Allah
5. Cerita kisah nabi Musa as dan nabi khidr</t>
  </si>
  <si>
    <t>December 13, 2025 11:25 am</t>
  </si>
  <si>
    <t>1. opening speech by Dawud
2. Bacaan Q.S Al kahfi ayat 16-17 
3. Review Tajwid and k.jannah wannar hal 18 atas
Notes :
- Allhamdulillah pengajian hari ini berjalan dengan baik, lancar dan Dawud bisa mengikuti nya dengan tertib
- Dalam bacaan Allhamdulillah Dawud juga semakin baik, perbanyak menderes ya biar makin lancar.
- Allhamdulillah ketika review tajwid dawud bisa memorize dan memahaminya dengan baik
- Sebelum ngajinya selesai Allhamdulillah Dawud mau open the camera ketika saya suruh on cam, mudah2 an bisa on cam seterusnya ya Dawud.
- Semoga Allah beri ilmu yang bermanfaat dan barokah, bisa tambah semangat ngaji nya. Semangat ya Dawuud</t>
  </si>
  <si>
    <t>1. Bacaan Q.S al baqarah ayat 235-237
2. Review tajwid nun sukun
3. Memorize dan understanding dalil mengamal
4. Makna K.Shollah hal 18
Notes :
- bacaan Dinda Allhamdulillah semakin baik dan lancar, tingkatkan dan perbanyak menderes ya Dinda biar makin lancar
- tajwid tadi dinda aga lupa lalu setelah direview dan diberi some question Allhamdulillahnya bisa ingat dan memahaminya dengan baik
- Awalnya Dinda saya suru memorize gamau karna kalimatnya terlalu hard kata nya tapi saya sudah hafal lebih dulu dari Dinda dan memberi contoh untuk menghafal dengan membaca nya beberapa kali lalu Dinda mau mengikuti nya dan sudah muali hafal sedikit sedikit. Good job Dinda
- Ketika penyampain makna dan keterangan Allahmdulillah Dinda bisa menerima dan memahaminya dengan baik.
- Allhamdulillah pengajian hari ini berjalan baik, lancar dan tertib. Semoga Allah beri Dinda tambah semangat nagji nya, diberikan kelancaran, ilmu yang bermanfaat dan barokah. Aamiin. Semangatt Dinda</t>
  </si>
  <si>
    <t>December 13, 2025 6:43 pm</t>
  </si>
  <si>
    <t>1.	Bacaan tilawati 5 halaman 32 baris 1-4 
-	Good, kita bisa next line, (koreksi dibagian dengung kita perlu penyesuaian berulang sampai benar, sehingga perlunya sering sering menderes dan latihan) 
2.	Asmaul husna 1-99 
3.	Murajaah all surat 
-	Beberapa surat yang mulai chester lupa ( surat al falaq, surat al kafirun )
4.	Hafalan surat al maun 
-	Ayat 1-2 sudah benar dan mulai hafal kembali, chester agak kurang fokus dalam hafalan, (untuk pelafadzatan ayat 1 sudah baik dan benar ) 
5.	Menulis kitabaty 3
Kitabaty 3 page 6
سموكا الله فاريغ امان، سلامة،  لانجار  دان، براكه 
آمِــــــــــــــــــيْن</t>
  </si>
  <si>
    <t>1.	Bacaan tilawati 5 hal 32 baris 5-8
Good, bisa next page 
2.	Asmaul husna 1-99 
3.	Murajaah dan hafalan surat al maun
-	On progres, hari ini bisa menambah 1 ayat dan mereview ayat 1-3 
4.	Review materi rukun iman dan kewajiban beribadah kepada alloh 
-	Latihan dengan mengisi beberapa pertanyaan yang tersedia dalam link, dan alhamdulilah dari keseluruhan soal, hanya salah 1, insyaalloh, kita akan diskusikan kembali di next pertemuan yaa..
سموكا الله فاريغ امان، سلامة،  لانجار  دان، براكه 
آمِــــــــــــــــــيْن</t>
  </si>
  <si>
    <t>December 13, 2025 6:48 pm</t>
  </si>
  <si>
    <t>December 13, 2025 7:30 pm</t>
  </si>
  <si>
    <t>📚 Tilawaty 6 page 40
* Asmaul Husna 46-90
📚 hukum tajwid nun sukun
bagian idhar halqi
📚 Homework 
membaca Tilawaty 6 page 40 bawah - 41 atas
doa pagi sore
doa agar dimudahkan dalam segala urusan 
doa minta sehat 
sueat al humazah 
surat al Qodar 
surat at takatsur 
surat al kafirun 
Semoga Allah memberikan ilmu yang bermanfaat dan barokah amin ❤️</t>
  </si>
  <si>
    <t>December 13, 2025 8:33 pm</t>
  </si>
  <si>
    <t>Test kuliah</t>
  </si>
  <si>
    <t>• Tilawaty 4 Hal 20
&gt; Alhamdulillah sudah mengerti, tau cara dan lancar didalam mebacanya, tapi supaya lebih tartil lagi yaa (perlahan-lahan) didalam membacanya, next pertemuan lanjut dihalaman
 21
• Menghafalan Surat 1 dan Surat 2
&gt; Alhamdulillah sudah hafal, Amlsholeh dipertahankan hafalannya. Dan tinggal melancarkan surat AT-TAKASUR.
• Menjaga Doa 2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</si>
  <si>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Basket</t>
  </si>
  <si>
    <t>• Tilawaty 4 Hal 21
&gt; Alhamdulillah sudah mengerti, tau cara dan lancar didalam mebacanya, tapi supaya lebih tartil lagi yaa (perlahan-lahan) didalam membacanya, next pertemuan lanjut dihalaman
 22
• Menghafalan Doa 2
&gt; Alhamdulillah sudah hafal, Amalsholeh dipertahankan hafalannya. Dan tinggal melancarkan doa ketika ada angin kencang
• Menjaga Doa 1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</si>
  <si>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December 13, 2025 9:17 pm</t>
  </si>
  <si>
    <t>1. Bacaan surat 
- surat al anbiya ayat 73-82
2. Murajaah koter 3 
- ada tambahan beberapa doa 
( doa ketika marah, doa goodness)
3. Asmaul husna 61-70
4. Murajaah surat tambahan 
- surat al maun (100)
- surat al quraisy (90)
- surat al fil (90)
- surat al humazah ayat 1-3 (80)
5. Review materi rukun iman dan kewajiban beribadah kepada alloh
- alhamdulilah jawabannya grazia sudah baik dan benar 
Report : alhamdulilah grazia bisa mengikuti pengajian dengan sangat baik, dan mohon maaf diawal pengajian sempat bikin nggak mood sebab koneksi saya jelek, mohon maaf nggih graziaa</t>
  </si>
  <si>
    <t>December 14, 2025 6:35 pm</t>
  </si>
  <si>
    <t>Bacaan surat 
- surat al anbiya ayat 73-82
2. Murajaah koter 3 
- ada tambahan beberapa doa 
( doa ketika marah, doa goodness)
3. Asmaul husna 61-70
4. Murajaah surat tambahan 
- surat al maun (100)
- surat al quraisy (90)
- surat al fil (90)
- surat al humazah ayat 1-3 (80)
5. Review materi rukun iman dan kewajiban beribadah kepada alloh
- alhamdulilah jawabannya grazia sudah baik dan benar 
Report : alhamdulilah grazia bisa mengikuti pengajian dengan sangat baik, dan mohon maaf diawal pengajian sempat bikin nggak mood sebab koneksi saya jelek, mohon maaf nggih graziaa</t>
  </si>
  <si>
    <t>December 15, 2025 6:34 am</t>
  </si>
  <si>
    <t>1. MUROJAAH
  murojaah hafalan Surat al-qiyamah 1-36
  Murojaah bersama surat al-muzzammil
  (Al-qiyamah AYAT 34-36 perlu di deres kembali)
2. MEMBACA Q.S AL-MAIDAH AYAT 96-103
  (Perlu diperhatikan kembali panjang pendeknya)
3. LAIN-LAIN
  Izhar halqi (supaya menderes kembali)
Semoga Allah paringi mas Hafiz keamanan keselamatan Dan kebarokahan..amiin..</t>
  </si>
  <si>
    <t>December 15, 2025 8:31 pm</t>
  </si>
  <si>
    <t>📚 Tilawaty 6 page 40 -41
       Asmaul Husna 1-45
🦄 Hafalan 1
surat al fatihah 
surat an nass
surat al falaq
surat al ikhlas 
surat al ashr 
doa mau makan
doa setelah makan
doa mau tidur 
doa bangun tidur 
doa masuk kamar mandi 
doa keluar kamar mandi 
doa pakai baju
* Review Tajwid nun sukun bagian idzhar halqi
🦕 Homework 
baca Tilawaty 6 page 41
surat al qodar &amp; al Kafirun 
doa agar dimudahkan dalam segala urusan &amp; doa masuk masjid 
Semoga Allah memberikan ilmu yang bermanfaat dan barokah amin</t>
  </si>
  <si>
    <t>December 15, 2025 8:36 pm</t>
  </si>
  <si>
    <t>📚 Tilawaty 5 page 1 
📚 Hafalan 
1. doa mau tidur
2. doa ketika bangun tidur
3. doa masuk kamar mandi
4. doa keluar kamar mandi
5. doa ketika makan
6. doa setelah makan
7. doa masuk rumah
8. doa keluar rumah
9. doa angin kencang
10. surat al lahab
11. surat an nashr 
12. surat al kafirun 
📚 Keilmuan 
Praktik wudhu
Semoga Allah memberikan ilmu yang bermanfaat dan barokah amin ❤️</t>
  </si>
  <si>
    <t>December 15, 2025 8:43 pm</t>
  </si>
  <si>
    <t>December 15, 2025 9:52 pm</t>
  </si>
  <si>
    <t>1. Bacaan Tilawati 6 hal 10
(Alhamdulillah bacaan bagus, tp perlu di deres lagi untuk ketelitian panjang dan pendeknya)
2. PR
Review huruf qolqolah 
Note :
Ngajinya tadi telat skitar 15 menit,
Jadi ngajinya cuma sebentar.
Amsol untuk on time ya Gabriel 
Semoga Allah paring manfaat lancar dan barokah</t>
  </si>
  <si>
    <t>December 16, 2025 10:13 am</t>
  </si>
  <si>
    <t>1. opening and nasehat by Irsan
2. bacaan Q.S Al Maidah ayat 1-2
3. review makna juz 30 yaitu surat az zalzalah
notes :
- Allhamdulillah pengajian berjalan baik dan lancar. Diawal pengajian perkenalan dan cerita atau sharing singkat
- Untuk bacaan Allhamdulillah baik dan lancar
- Review makna nya, ketika saya suruh baca tulisan makna nya kata irsan ga bisa bacanya soalnya itu makna pas Irsan masih kecil jadi tulisannya aga ga jelas jdi tadi baca keterangan dan give more explanation. Today hanya review makna semisal next meeting yang ngajar saya lagi insya allah kita continue ur mattery ya Irsan
- Semoga Allah beri mas Irsan menjaddi anak yang sholeh, sukses yang barokah, diberikan ilmu yang bermanfaat dan barokah, aamiin.</t>
  </si>
  <si>
    <t>December 16, 2025 10:38 am</t>
  </si>
  <si>
    <t>1. Bacaan Q.S al baqarah ayat 238-242
2. review and latihan tajwid nun sukun dan mim mati
3. murojaah surat2
Notes :
- Allhamdulillah bacaan Dinda semakin lancar. Tingkatkan lagi ya Dinda
- dalam review dan latian soal Allhamdulillah Dinda bisa memahaminya dengan baik 
- Allhamdulillah pengajian hari ini berjalan baik dan lancar. Semoga allah beri Dinda bisa menjadi anak yang sholihah,tambah semangat ngaji nya , sukses yang barokah, diberikan ilmu yang bermanfaat dan barokah, aamiin. Semangat ya Dindaa</t>
  </si>
  <si>
    <t>December 16, 2025 11:09 am</t>
  </si>
  <si>
    <t>December 16, 2025 1:00 pm</t>
  </si>
  <si>
    <t>📚 Bacaan 
surat al an'am ayat 1-4
📚 Hafalan 
Semua doa² dan surat² Usia 1,7,8,9&amp;10
 * semoga Allah memberikan ilmu yang bermanfaat dan barokah amin ❤️</t>
  </si>
  <si>
    <t>December 16, 2025 1:06 pm</t>
  </si>
  <si>
    <t>December 16, 2025 8:32 pm</t>
  </si>
  <si>
    <t>📚 Tilawaty 6 page 41 
🦄 Hafalan 2
Al kautsar
An nashr
Al lahab
Al kafirun
Al maa'uun
Doa masuk rumah
Doa keluar rumah
Doa ketika tertimpa musibah
Doa ketika melihat orang yg terkena musibah
Doa ketika ada petir
Doa ketika ada angin kencang
Doa naik kendaraan (go inside to vehicles)
🦕 Homework 
Tilawaty 6 page 41 
surat al kafirun 
surat al qodar 
doa strong wind
doa Nabi Musa</t>
  </si>
  <si>
    <t>December 16, 2025 9:06 pm</t>
  </si>
  <si>
    <t>1. Membaca doa2 dan Asmaul Husna 1-99
&gt; Alhamdulillah bagus dibaca semua
2. Membaca surat Al-Ma'un 
&gt; Makhroj dan tajwid nya masih perlu latihan dan bimbingan lagi
3. Membaca Tilawati 5 hal. 33 baris 1-3
&gt; Alhamdulillah bagus boleh lanjut  ke baris 4
4. Review materi 
- Tayammum 
- Berbuat baik
- Toat dan maksiat
&gt; Alhamdulillah chester aktif menjawab, cerita dan menanggapi penjelasan 
Moga2 Allah paring ilmunya manfaat dan barokah</t>
  </si>
  <si>
    <t>December 17, 2025 8:05 am</t>
  </si>
  <si>
    <t>📚 Bacaan Surat Al an'am ayat 5-8 + Tajwid ayat 5
📚 Hafalan
Asmaul Husna 1-60
All doa &amp; surat
note:
Amal Solih Mas Rambo ketika ada waktu luang / libur supaya di lancarkan lagi ya Asmaul Husnanya yang pernah di hafal (1-60) 
* semoga Allah memberikan ilmu yang bermanfaat dan barokah amin</t>
  </si>
  <si>
    <t>December 17, 2025 5:04 pm</t>
  </si>
  <si>
    <t>1. MUROJAAH
  murojaah hafalan Surat al-qiyamah 1-32
  Murojaah bersama surat nuh
  (Tambahan hafalan ayat 33 &amp; 34 dihafalkan kembali)
2. MEMBACA Q.S AL-MAIDAH AYAT 83-89
  (Alhamdulillah sudah lancar namun supaya lebih fokus ketika membaca)
3. LAIN-LAIN
  Idhgom bi la gunnah (alhamdulillah sudah faham)
  Idhgom bi gunnah (alhamdulillah sudah faham)
  DOA sebelum Dan sesudah makan
  DOA masuk Dan keluar wc
  DOA mau Dan bangun tidur
  DOA masuk Dan keluar masjid
  DOA setelah mendengar adzan
  DOA minta ilmu yang bermanfaat
  DOA minta ilham yang BAIK
  DOA sebelum Dan sesudah wudhu
  DOA ketika mendengar petir
  DOA setelah mendengar adzan
  DOA untuk kedua orang tua
  DOA kebaikan Dunia Dan akhirot
  DOA pagi Dan sore
  DOA raja istigfar
  DOA ketika memakai pakaian
  DOA ketetapan Iman 
  Dzikir setelah sholat
Semoga Allah paringi mas Hafiz keamanan keselamatan Dan kebarokahan..amiin..</t>
  </si>
  <si>
    <t>December 17, 2025 5:06 pm</t>
  </si>
  <si>
    <t>1. MUROJAAH
  murojaah hafalan Surat al-qiyamah 1-34
  Murojaah bersama surat al-jinn
  (Alhamdulillah ayat 32-34 sudah lancar Dan menambah hafalan 2 ayat)
2. MEMBACA Q.S AL-MAIDAH AYAT 90-95
  (Alhamdulillah sudah lancar)
3. LAIN-LAIN
  Iqlab (alhamdulillah sudah faham)
  Idhgom mimi (tajwid baru jadi Masih belum terlalu faham)
Semoga Allah paringi mas Hafiz keamanan keselamatan Dan kebarokahan..amiin..</t>
  </si>
  <si>
    <t>December 17, 2025 5:29 pm</t>
  </si>
  <si>
    <t>BACAAN:
TILAWATI 3 halaman 7
NB:alhamdulillah mas khayri perlahan sudah mengetahui huruf huruf yang bisa dibaca panjang
HAFALAN:
Surat al-Fatihah
Surat an-Nas
Surat Al Falaq
Surat Al Ikhlas
Surat Al lahab
Surat An nasr
Surat Al Kafirun
Surat Al-Kautsar
LAIN-LAIN:
Praktek sholat
Semoga Allah paringi mas khayri keamanan keselamatan Dan kebarokahan..amiin..</t>
  </si>
  <si>
    <t>BACAAN:
TILAWATI 3 halaman 7
HAFALAN:
Do’a ketika akan tidur
Do'a setelah bangun tidur
Doa ketika akan makan dan selesai makan
Do’a kebaikan dunia dan akhirot
Do’a untuk kedua orangtua
Do’a masuk dan keluar WC
Semoga Allah paringi mas khayri keamanan keselamatan Dan kebarokahan..amiin..</t>
  </si>
  <si>
    <t>BACAAN:
TILAWATI 3 halaman 7
HAFALAN:
Do’a ketika akan tidur
Do'a setelah bangun tidur
Doa ketika akan makan dan selesai makan
Do’a kebaikan dunia dan akhirot
Do’a untuk kedua orangtua
Do’a masuk dan keluar WC
Do'a sebelum wudhu
LAIN-LAIN:
Praktek wudhu
Semoga Allah paringi mas khayri keamanan keselamatan Dan kebarokahan..amiin..</t>
  </si>
  <si>
    <t>BACAAN:
TILAWATI 3 halaman 6
(Alhamdulillah halaman ini sudah lancar jadi besok sudah bisa next page)
HAFALAN:
Do’a ketika akan tidur
Do'a setelah bangun tidur
Doa ketika akan makan dan selesai makan
Do’a kebaikan dunia dan akhirot
Do’a untuk kedua orangtua
Do’a masuk dan keluar WC
Semoga Allah paringi mas khayri keamanan keselamatan Dan kebarokahan..amiin..</t>
  </si>
  <si>
    <t>BACAAN:
TILAWATI 3 halaman 6
(Perlu dideres kembali Dan diperhatikan panjang Dan pendeknya)
HAFALAN:
Do’a ketika akan tidur
Do'a setelah bangun tidur
Doa ketika akan makan dan selesai makan
Do’a kebaikan dunia dan akhirot
Do’a untuk kedua orangtua
Do’a masuk dan keluar WC
LAIN-LAIN:
Praktek sholat
Semoga Allah paringi mas khayri keamanan keselamatan Dan kebarokahan..amiin..</t>
  </si>
  <si>
    <t>BACAAN:
Al-Mutaffifin ayat 1 - Al-Insyiqaq ayat 25
(Alhamdulillah sudah lancar)
MAKNA:
K.Ahkam halaman 29-32
Semoga Allah paringi mas tami keamanan keselamatan Dan kebarokahan..amiin..</t>
  </si>
  <si>
    <t>BACAAN:
Al-Buruj ayat 1 - Al-A'la ayat 19
MAKNA:
K.Ahkam halaman 32-34
HAFALAN:
D. ketika akan tidur
D. setelah bangun tidur
D. ketika akan makan dan selesai makan
D. kebaikan dunia dan akhirot
D. untuk kedua orangtua
D. masuk dan keluar WC
D. minta ilmu yang manfaat
D. minta ilham yang baik
D. memakai pakaian
D. Sebelum Dan sesudah wudhu
Semoga Allah paringi mas tami keamanan keselamatan Dan kebarokahan..amiin..</t>
  </si>
  <si>
    <t>BACAAN:
Azzukhruf 23-33
MAKNA:
K.Adab halaman 82-83
HAFALAN:
D. ketika akan tidur
D. setelah bangun tidur
D. ketika akan makan dan selesai makan
D. kebaikan dunia dan akhirot
D. untuk kedua orangtua
D. masuk dan keluar WC
D. dan dzikir setelah sholat
D. ketetapan iman
D. minta ilmu yang manfaat
D. minta ilham yang baik
D. masuk rumah
D. keluar rumah
D. masuk dan keluar masjid
D. memakai pakaian
D. ketika berbuka puasa
D. mohon kesabaran
NB: Amal sholeh di sempat sempatkan ya membaca al-qur'an agar bacaannnya bisa improve
Semoga Allah paringi mas dehan keamanan keselamatan Dan kebarokahan..amiin..</t>
  </si>
  <si>
    <t>BACAAN:
TILAWATI 3 halaman 4
(Khadijah mau baca bareng bareng dulu, tapi besok bacanya sendiri yaa..)
HAFALAN:
Doa Minta Ilham yang Baik	
Doa Mencari Ilmu Yang Bermanfaat	
Doa untuk Kedua orangtua	
Doa Kebaikan dunia dan akhirot	
Doa masuk dan keluar WC	
Doa sebelum dan sesudah makan	
Doa sebelum dan sesudah tidur	
Doa berpakaian	
Doa Pagi dan sore	
Semoga Allah paringi mba khadijah keamanan keselamatan Dan kebarokahan..amiin..</t>
  </si>
  <si>
    <t>BACAAN:
TILAWATI 3 halaman 4
 (Alhamdulillah sudah lancar Dan besok sudah bisa next page)
HAFALAN:
Doa Minta Ilham yang Baik	
Doa Mencari Ilmu Yang Bermanfaat	
Doa untuk Kedua orangtua	
Doa Kebaikan dunia dan akhirot	
Doa masuk dan keluar WC	
Doa sebelum dan sesudah makan	
Doa sebelum dan sesudah tidur	
Doa berpakaian	
Doa Pagi dan sore	
Semoga Allah patingi mba khadijah keamanan keselamatan Dan kebarokahan..amiin..</t>
  </si>
  <si>
    <t>BACAAN:
TILAWATI 3 halaman 5
HAFALAN:
Al Fatiha
An Nas
Al Falaq
NB: hari ini khadijah sakit sehingga ngaji ya sebentar.. get well soon cantik.. semoga Allah paringi kesehatan yang barokah..amiin..</t>
  </si>
  <si>
    <t>December 18, 2025 6:52 am</t>
  </si>
  <si>
    <t>tilawati 4 hal 16
&gt; alhamdulillah sudah lancar di bacaan qolqolahnya. amalsholih untuk lebih teliti saat membaca harokatnya, yaa
hafalan 
- asmaul husna 1-65
&gt; hari ini nambah hafalannya sampai 70, dan afiqa sudah menulis 66-67
- surat al quraisy
&gt; hafalannya masih di ayat 1
- al ikhlas-al maun
- al fatihah
&gt; untuk surat" alhamdulillah sudah cukup lancar
review materi 4 roda berputar
&gt; insyaallah afiqa sudah paham, 
alhamdulillah, pengajian berjalan lancar. afiqa juga interaktif, terutama disaat review materi 4 roda berputar. semoga allah paring manfaat dan barokah. Aamiin</t>
  </si>
  <si>
    <t>BACAAN:
TILAWATI 3 halaman 7
Nb: Karna mas khayri sudah lancar membaca halaman 7 jadi besok sudah bisa lanjut ke halaman 8☺️
HAFALAN:
Doa ketetapan iman
Doa minta ilmu yang manfaat 1
Doa minta ilham yang baik
Doa masuk rumah
Doa keluar rumah
Doa pagi dan sore
Asmaul Husna 1-25
Do'a Ketika Bersin
Doa kebaikan Dunia Dan akhirot
Doa untuk kedua orang tua
LAIN-LAIN:
Praktek wudhu
Semoga Allah paringi mas khayri keamanan keselamatan Dan kebarokahan..amiin..</t>
  </si>
  <si>
    <t>December 18, 2025 8:39 am</t>
  </si>
  <si>
    <t>1. Baca tilawati 6 hal 23
&gt; Alhamdulillah Mikail bisa membaca dengan sangat baik dan lanjut ke halaman 24
2. Materi PPT (review 5 Bab)
3. PR
- Membaca Tilawati 6 hal 24
- Menghafalkan surat Attin
Semoga Alloh paring kemudahan, kelancaran, manfaat dan barokah.</t>
  </si>
  <si>
    <t>December 18, 2025 9:30 am</t>
  </si>
  <si>
    <t>Bacaan
Al-Baqarah ayat 178-181
Bacaan hari ini sedikit kurang lancar. Mungkin memang ngepasi ayat yang susah dan kebetulan sedang kurang fokus. Amal sholih di tingkatkan menderesnya
Murojaah doa2
Kebanyakan lupa awalannya 😅
Makna hadis Ahkam 45-47
Alhamdulillah Abi bisa memahami isi hadis dengan baik
Report
Alhamdulillah pengajian bisa berjalan dengan lancar, Abi bisa mengikuti pengajian dengan tertib dan alhamdulillah tidak ada kendala. Semoga Alloh paring manfaat dan barokah. Aamiiin</t>
  </si>
  <si>
    <t>December 18, 2025 9:38 am</t>
  </si>
  <si>
    <t>Bacaan
Surat Al Baqarah ayat 182-184
Alhamdulillah bacaan Abi cukup lancar
Riview materi Taat dan maksiat
Awalnya dia bingung jawab ketika di tanya apa yang kamu inget dari materi taat dan maksiat tapi ketika saya bilang Obey ang disobey  dia alhamdulillah bisa menjelaskan apa yang dia ingat dari materi ini
Makna surat Annisa ayat 19
Isi materinya tentang orang iman  tidak boleh mewaris harta dengan memaksa dan seorang suami tidak boleh mempengaruhi istri untu meminta cerai tujuannya  meminta kembali  apa yang sudah di berikan (mas kawin) kecuali kalau istrinya terbukti melakukan per zinaan. Dan juga nasehat untuk para suami ketika benci terhadap istrinya supaya sabar barangkali Alloh  menjadikan kebaikan yang banyak.(saya tambahkan nasehat bapak imam kalau ada hal membencikan dari seorang istri, suami supaya mengingat ingat kebaikan kebaikannya  begitupun sebaliknya) supaya rumah tangga tetap utuh. Kalau memang ada hal yang membencikan bisa di bicarakan baik- baik karena cerai itu  termasuk hal yang di benci oleh Alloh)</t>
  </si>
  <si>
    <t>December 18, 2025 8:29 pm</t>
  </si>
  <si>
    <t>📚 Al Qur'an surat al an'am ayat 9-12
📚 Hafalan 
all surat² usia 6,7,8,9&amp;10
Asmaul Husna 1-60
semoga Allah memberikan ilmu yang bermanfaat dan barokah amin</t>
  </si>
  <si>
    <t>December 18, 2025 9:20 pm</t>
  </si>
  <si>
    <t>1. Nadeen membaca doa2 sebelum belajar 
2. Membaca QS. An Nisa 45-48
3. Hafalan baru : Al Insyiqoq 11-12
4. Review materi pengertian QHJ dan 5 Bab
Alhamdulillah Nadeen mengikuti pengajian dengan sangat baik</t>
  </si>
  <si>
    <t>1. Membaca doa2 sebelum belajar 
&gt; Good job
2. Membaca QS. An Nisa 49-54
&gt; Alhamdulillah bagus sekali bacaannya tidak ada salah hari ini 
3. Murojaah:
- Asmaul Husna 1-99
- Al Insyiqoq 1-12
- Al Zalzalah
- Al Bayyinah 
- Al Qodr
- Al Alaq
- At Tin
- Asy Syarh
- Adh Dhuha
- Al Lail
4. Review materi Fathonah, Bitonah, Budi Luhur
Dan Pegon
&gt; Alhamdulillah Nadeen sangat aktif menjawab materi, menjelaskan materi sendiri juga
Moga2 Allah paring ilmunya manfaat dan barokah amin</t>
  </si>
  <si>
    <t>1. Chester membaca doa2 sebelum belajar, Asmaul Husna dan Al-Ma'un
2. Review materi QHJ dan 5 Bab
Mohon maaf ngajinya faster karena buazki nya ada jadwal lagi ngajar yang lain
Moga2 Allah paring ilmunya manfaat dan barokah amin</t>
  </si>
  <si>
    <t>December 19, 2025 7:24 am</t>
  </si>
  <si>
    <t>1. Baca tilawati 6 hal 24
&gt; Alhamdulillah Mikail bisa membaca dengan sangat baik dan lanjut ke hal 25
2. Hafalan surat Attin &amp; doa menjenguk orang yang sakit✅
3. PR
- Membaca Tilawati 6 hal 25
- Menghafalkan surat Attin
Semoga Alloh paring kemudahan, kelancaran, manfaat dan barokah.</t>
  </si>
  <si>
    <t>BACAAN:
TILAWATI 3 halaman 5
HAFALAN:
Doa Minta Ilham yang Baik	
Doa Mencari Ilmu Yang Bermanfaat	
Doa untuk Kedua orangtua	
Doa Kebaikan dunia dan akhirot	
Doa masuk dan keluar WC	
Doa sebelum dan sesudah makan	
Doa sebelum dan sesudah tidur	
Doa berpakaian	
Doa Pagi dan sore	
Doa masuk dan keluar rumah	
Semoga Allah paringi khadijah keamanan keselamatan Dan kebarokahan..amiin..</t>
  </si>
  <si>
    <t>BACAAN:
TILAWATI 3 halaman 8
HAFALAN:
Doa Minta Ilham yang Baik	
Doa Mencari Ilmu Yang Bermanfaat	
Doa untuk Kedua orangtua	
Doa Kebaikan dunia dan akhirot	
Doa masuk dan keluar WC	
Doa sebelum dan sesudah makan	
Doa sebelum dan sesudah tidur	
Doa berpakaian	
Doa Pagi dan sore	
Doa masuk dan keluar rumah	
Doa ketika beresin
Doa sebelum Dan sesudah wudhu
Semoga Allah paringi mas khayri keamanan keselamatan Dan kebarokahan..amiin..</t>
  </si>
  <si>
    <t>December 19, 2025 8:58 am</t>
  </si>
  <si>
    <t>Bacaan
Al maidah 3-9
Alhamdulillah bacaan sudah cukup lancar, hanya saja Irsan sering ambil nafas di tengah kalimat. Amal sholih  belajar lagi mengatur nafas sebelum baca, supaya tidak ambil nafas di tengah ayat 😊
Rivew tentang materi " Taat dan maksiat "
Alhamdulillah Irsan masih ingt dan bisa memberi contoh perbuatan taat dan maksiat
Makna kitabusshola 136-138
Alhamdulillah Irsan bisa memahami isi hadisnya
Report
Hari ini Irsan terlihat kurang semangat, lesu  dan lebih kalem dari biasanya ,ternyata capek karna habis ujian beberapa hari ini. Tapi alhamdulillah pengajian tetap berjalan dengan lancar, Alhamdulillah jaza kallohu hoiro Irsan sudah nemen- nemeni ngaji. Semoga Alloh paring manfaat dan barokah. Aamiiin🤲</t>
  </si>
  <si>
    <t>December 19, 2025 9:09 am</t>
  </si>
  <si>
    <t>Gurunya benar- benar lupa kalau waktunya ngajar, jadi gk ada ngaji</t>
  </si>
  <si>
    <t>December 18, 2025 9:45 am</t>
  </si>
  <si>
    <t>1. bacaan tilawaty hal 
2. asmaul husna 1-20
 Allhamdulillah pengajian hari ini berjalan lancar. Hari kedua mengajar cheryl. Sebelum mengaji Cheryl mau skincare an dulu kata nya lalu cerita dan mambaca tilawaty lalu asmaul husna. Semoga Allah beri Cheryl tambah semangat ngaji nya, diberikan ilmu yang bermanfaat dan barokah, aamiin.</t>
  </si>
  <si>
    <t>BACAAN:
Surat Az-Zukhruf ayat 32-39
HAFALAN:
Al Fatiha
An Nas
Al Falaq
Al Ikhlas
Al Lahab
An Nasr
Al Kafirun
Al Kautsar
Al-Maun
Al-Quroisy
Al-Fiil
Al-Humazah
Al-Ashr
At- Takatsur
Al-Qoriah
Al-'Adiyat
MAKNA:
K.Adab halaman 83-85
NB: mulai sekarang dehan kalau baca Qur'an atau murojaah pelan pelan aja yaa.. biar tajwid Dan makhrojnya bisa benar. Insyaallah kalau rutin bacanya pelan lama lama bisa lancar Dan insyaallah next ngaji kita belajar tajwid so pls prepare alat tulis yaa..
Semoga Allah paringi mas dehan keamanan keselamatan Dan kebarokahan..amiin..</t>
  </si>
  <si>
    <t>December 19, 2025 8:30 pm</t>
  </si>
  <si>
    <t>📚 Tilawaty 6 page 41 
🩷 Read Asmaul Husna 46-90
🩵 Read surat Al Qodr 
🩶 Review symbol tajweed
💜 Review PR13 bpk imam
🦕 Homework
Read Al Qur'an first page (Surat Al Fatihah)
Memorize surat Al Qodr ayat 1-2 
Read doa pakai baju baru 
🩵🤍 Semangat mengerjakan Homework nya......</t>
  </si>
  <si>
    <t>December 19, 2025 8:39 pm</t>
  </si>
  <si>
    <t>📚 Bacaan Surat Al An'am ayat 13-16
📚 Review All doa²
📚 Tajweed</t>
  </si>
  <si>
    <t>December 20, 2025 4:08 am</t>
  </si>
  <si>
    <t>Tilawati 5 hal 17
&gt; Untuk bacaan qolqolahnya sudah bagus, tapi masih kurang lancar, amalsholih dideres lagi yaa. 
Hafalan Doa
- doa raja istighfar
- doa berpakaian
- doa pagi dan sore
- doa berbuka puasa
- doa mencari ilmu 1 dan 2
asmaul husna 1-70
66. Yaa maajidu
67. Yaa Waahidu
68. Yaa Shomadu
68. Yaa Qoodiru
70. Yaa Muqtadir
&gt; ini hafalan yang baru, yaa. Untuk 1-65, alhamdulilah sudah lancar. 
Pegon
&gt; Afiqa mencoba nulis pegon bersambung, mrskipun hanya 1 kata. 
Semoga Allah paring manfaat dan barokah. Aamiin</t>
  </si>
  <si>
    <t>December 20, 2025 6:12 am</t>
  </si>
  <si>
    <t>1. Murojaah 
 - Murojaah hafalan surat al qiyamah
- Murojaah bersama surat Annaba'
(Alhamdulillah Hafalan bagus, tambah hafalan 1 ayat(PR) )
2. Membaca QS Al-Maidah 104-108
&gt; (Alhamdulillah bacaannya bagus, amal Sholih sering dideres bacaan quran di rumah)
3. Lain-lain
- idgham bigunnah&amp;bilagunnah (Alhamdulillah sdh paham)
- iqlab ( sudah paham)
Semoga-moga Allah paring manfaat lancar dan barokah</t>
  </si>
  <si>
    <t>December 20, 2025 7:59 am</t>
  </si>
  <si>
    <t>1. Bacaan Q.S Al kahfi ayat 17
2. Murojaah surat2
S. Al fatihah
S. Al lahab
S. An nasr
S. Al kafirun
S. Al maun
S. Al qurois
S. Al fill
S. Al humazah
S. Al 'asr
S. At takatsur
S. Al Qoriah
3. praktek wudhu 
Notes :
- Untuk bacaan Allhamdulillah baik dan mulai lancar, yang perlu diperhatikan lagi panjang pendeknya ya
- Dawud bisa show dan menjelaskan bagaimana wudhu yang baik dan benar
- Allhamdulillah pengajian hari ini berjalan baik dan lancar. Semoga Allah beri Dawud tambah semangat ngajinya, menjadi anak yang sholih, sukses yang barokah, diberikan ilmu yang bermanfaat dan barokah, aamiin. Semangat ya Dawud</t>
  </si>
  <si>
    <t>1. Opening speech by Dawud
2. Bacaan Q.S Al kahfi ayat 18-19
3. menulis keterangn hadis k.jannah wannar hal 17-18
Notes :
- Allhamdulillah bacaan Dawud ada peningkatan yaitu sudah tau itu dibaca panjang atau pendek ketika saya tanya
- Semoga Allah beri Dawud tambah semangat ngajinya, diberikan ilmu yang bermanfaat dan barokah, aamiin. Semangat ya Dawudd</t>
  </si>
  <si>
    <t>1. Bacaan Q.S al baqarah ayat 243-245
2. Quiz tajwid nun sukun and mim sukun
3. Review dalil mengaji, mengamal, membela
Notes : 
- Untuk bacaan Dinda sangat baik dan lancar. perbanyak menderes ya Dinda agar tambah lancar
- Quiz tajwid Allhamdulillah Dinda bisa memahaminya dengan baik ketika sesi pembahsan. Tapi ketika di awal setiap saya tanya masih ingat atau tidak dengan tajwid nun sukun and mim sukun jawaban Dinda 'i don't know' . It's okay kita review lagi ya Dinda
- Allhamdulillah pengajian hari ini berjalan baik, tapi mungkin mood Dinda aga kurang baik hehe. Semoga Allah selalu beri Dinda tambah semangat ngajinya, menjadi anak yang sholihah, sukses yang barokah, diberikan ilmu yang bermanfaat dan barokah, aamiin. Semangat ya Dindaa</t>
  </si>
  <si>
    <t>Acara keluarga</t>
  </si>
  <si>
    <t>December 20, 2025 7:16 pm</t>
  </si>
  <si>
    <t>Tilawati 5 halaman 17-18
&gt; alhamdulillah, afiqa sudah lancar semua. sudah bisa membaca kalimat hukum bacaan nun sukun dengan benar. 
hafalan sdoa
- doa masuk rumah
- doa keluar rumah
- doa berpakaian
- doa raja istighfar
- doa ketetapan iman
- doa minta ilham yang baik
-doa pagi dan sore
&gt; alhamdulillah sudah hafal semua. amalsholih diterapkan in daily life yaa
review tata krama menerima tamu
semoga Allah paring ilmu yang bermanfaat dan barokah. Aamiin</t>
  </si>
  <si>
    <t>1. MUROJAAH
  Murojaah hafalan surat al-insan
  (Alhamdulillah sudah lancar Dan menambah 2 ayat hafalan)
2.Membaca surat al-maidah ayat 109-113
  (Perlu diperhatikan lagi saat membaca dengung atau matbi'i
3.HAFALAN DOA
  D. minta ilmu yang manfaat
  D. minta ilham yang baik
  D. masuk rumah
  D. keluar rumah
  D. masuk dan keluar masjid
  D. memakai pakaian
  D. ketika berbuka puasa
  D. mohon kesabaran
4.LAIN-LAIN
  Menulis qolqolah shugro Dan kubro
  (Besok akan dibahas)
Semoga Allah paringi mas Hafiz keamanan keselamatan Dan kebarokahan..amiin..</t>
  </si>
  <si>
    <t>December 21, 2025 10:26 am</t>
  </si>
  <si>
    <t>1. opening by Dawud
2. Bacaan Q.S Al kahfi ayat 21-22
3. latihan soal Tajwid nun sukun and mim sukun
Notes :
- Allhamdulillah bacaan Dawud semakin lancar, perbanyak nderes dan tingkatkan lagi ya Dawud
- Untuk latihan soal dari 10 soal salah 3. Ketika pembahasan Allhamdulillah Dawud bisa memahaminya dengan baik
- Semoga Allah beri Dawud tambah semangat ngaji nya, diberikan ilmu yang bermanfaat dan barokah, aamiin. Semangat Dawud</t>
  </si>
  <si>
    <t>1. Bacaan Q.S Al baqarah ayat 236-237
Allhamdulillah bacaan Dinda semakin baik. Diayat 237 saya minta Dinda untuk baca without repeat after teacher dan allhamdulillah Dinda bisa dan lancar. Jangan lupa perbanyak menderes ya Dinda😊
2. Murojaah Doa-doa
D. pagi dan sore
D. kebaikan dunia akhirat
D. Untuk kedua orang tua
D. ketetapan iman
D. Raja istigfar
D. masuk dan keluar WC
D. sebelum dan sesudah wudhu
D. minta kesabaran
D. minta ilmu yang bermanfaat 1 dan 2
D. minta ilham yang baik
D. sebelum dan sesudah makan
D. ketika mendengar peetir
D. berbuka puasa
D. mohon kesehatan (doa baru)
3. Makna k.sholah hal 19
Tadi baru makna nya saja, insya allah keterangannya akan dilanjutkan next meeting ya Dinda
Notes : 
Allhamdulillah pengajian hari ini berjalan baik dan lancar. Semoga Allah beri Dinda tambah semangat ngaji nya, diberikan ilmu yang bermanfaat dan barokah, sukses yang barokah, dan menjadi anak yang sholihah berbakti kepda orang  tua, aamiin. Semangat ya Dinda🥰</t>
  </si>
  <si>
    <t>1. Murojaah surat al-maidah 114-120
  (Mas Hafiz supaya lebih teliti kembali terutama matbi'i)
2. Murojaah hafalan al-qiyamah
  (Ketika hafalan supaya pelan pelan Dan dikarenakan kemarin belum menghafal ayat baru, jangan lupa untuk menghafal 2 ayat baru yaa)
3. LAIN-LAIN:
  Hukum qolqolah shugro Dan kubro (Masih belum faham)
  Akhlaq/Adab Tata Krama : ME-REVIEW MATERI SELAMA SETAHUN
Semoga Allah paringi mas hafiz keamanan keselamatan Dan kebarokahan..amiin..</t>
  </si>
  <si>
    <t>BACAAN:
Q.S Az-Zukhruf ayat 38-60
MAKNA:
K.Adab halaman 86-87
HAFALAN:
DOA untuk kedua orang tua
DOA ketetapan Iman
DOA kebaikan Dunia Dan akhirot
Dzikir setelah sholat
LAIN-LAIN:
Mad thobi'i (sudah faham)
Idhgom mimi (sudah faham hanya perlu membaca dengungnya)
NB: PR dehan yaitu cara membaca huruf yang dibaca dengung, jangan lupa untuk banyak menderes al-qur'an yaa..
Semoga Allah paringi mas dehan keamanan keselamatan Dan kebarokahan..amiin..</t>
  </si>
  <si>
    <t>December 22, 2025 9:03 pm</t>
  </si>
  <si>
    <t>📚 Hafalan 
surat al fatihah
surat an nass
surat al falaq
surat al ikhlas 
surat al ashr
surat al qodar 
Doa mau makan
Doa sesudah makan
Doa mau tidur
Doa bangun tidur
Doa masuk kamar mandi
Doa keluar kamar mandi
Doa pakai baju
Doa masuk rumah
Doa keluar rumah
Doa ketika tertimpa musibah
Doa ketika melihat orang yg terkena musibah
Doa ketika ada petir
Doa ketika ada angin kencang
Doa naik kendaraan (go inside to vehicles)
Doa pakai baju baru 
Asmaul Husna 1-45 without read
🦄 Homework 
Doa strong wind
Doa ketika ada petir 
Doa masuk pasar / shoping
Memorize doa pakai baju baru
Asmaul Husna 1-45 
* jangan lupa di kerjakan Homework nya</t>
  </si>
  <si>
    <t>December 23, 2025 7:17 am</t>
  </si>
  <si>
    <t>1. Baca tilawati 6 hal 25
&gt; Alhamdulillah Mikail bisa membaca dengan cukup baik namun masih perlu diulang
2. Hafalan surat Attin &amp; doa menjenguk orang yang sakit✅
3. PR
- Membaca Tilawati 6 hal 25
- Menghafalkan surat Attin
Semoga Alloh paring kemudahan, kelancaran, manfaat dan barokah.</t>
  </si>
  <si>
    <t>December 22, 2025 7:27 pm</t>
  </si>
  <si>
    <t>BACAAN:
TILAWATI 3 halaman 8
HAFALAN:
DOA ketika beresin
DOA sebelum Dan sesudah wudhu
DOA ketetapan Iman
DOA minta ilham yang BAIK
DOA mencari ilmu yang manfaat 1
Asmaul Husna 1-25
LAIN-LAIN:
Praktek sholat
NB:mas khayri kedepannya supaya belajar huruf hijaiyyah yang berada di tengah Dan akhir kalimat, juga kasroh Dan dhommah
Semoga Allah paringi mas khayri keamanan keselamatan Dan kebarokahan..amiin..</t>
  </si>
  <si>
    <t>December 23, 2025 9:08 am</t>
  </si>
  <si>
    <t>Bacaan 
Al maidah 10-12
Alhamdulillah bacaannya cukup bagus, lancar, ada peningkatan. Amal sholih tetap menderes biar tambah lancar
Ngobrol2 tentang menjadi mubaligh/ mubalighot dan memotivasi Irsan  supaya punya target menjadi mubaligh meskipun  mencari ilmunya tidak full di pondok. Kalau Irsan rajin mengaji dan  berusaha fokus dalam setiap pengajian, InsyaAllah lulus SMA / College sudah bisa katam Qur'an dan hadis dan bisa menjadi mubaligh.
Makna kitabusshola 139
Alhamdulillah Irsan bisa memahami isi hadis dengan baik
Report
Alhamdulillah pengajian berjalan dengan lancar. Sedikit kurang fokus ,tapi tadi sudah saya beri pengertian kalau ngajinya di sambi dengan hal lain  jadi kurang memperhatikan dan kurang  maksimal  dalam penyerapan ilmu ,jadi untuk next ngaji saya minta Irsan untuk berusaha fokus di pengajian  dan meninggalkan hal lain selain ngaji karna termasuk takdhim dengan acara pengajian. Tapi saya tetap mensyukuri Alhamdulillah jaza kallohu hoiro sudah meluangkan waktu untuk mengaji semoga Alloh paring manfaat dan barokah. Aamiiin🤲</t>
  </si>
  <si>
    <t>December 23, 2025 9:29 am</t>
  </si>
  <si>
    <t>*1. Berdoa Sebelum Mengaji*
*2. BACAAN*
- Q.S An-Nisa ayt.55-59
Alkhamdulillah lancar, dan saat salah mb nadeen bisa mengulangi sendiri 
*3. MUROJAAH HAFALAN*
Asmaul husna 1-99
Surat Al-Insyiqoq ayt 1-12
Surat al-Fatihah
Surat an-Nas
Surat Al Falaq
Surat Al Ikhlas
Surat Al lahab
Surat An nasr
Surat Al Kafirun
Surat Al-Kautsar
*4. KEILMUAN*
- mention 5 bab, 4 tali keimanan, 6 thobi'at luhur. 3 sukses generus
- Review Tatakrama ta'dzim dan berbuat baik toat kepada Ortu dan Kewajiban Berbuat Baik terhadap Ulil Amri, Guru, dan Muballigh-Muballighot
dari 10 pertanyaan mbak nadeen bisa menjawab semuanya dengan benar, serta memberikan penjelasan alasan dr jawaban tersebut
Semoga Alloh apring manfaat dan barokah untuk mb nadeen, Amiin..</t>
  </si>
  <si>
    <t>December 23, 2025 8:29 pm</t>
  </si>
  <si>
    <t>📚 Hafalan 
Al kautsar
An nashr
Al lahab
Al kafirun
Al maa'uun
Al fiil
Al quroisy
Doa menjenguk orang sakit
Doa ketika masuk pasar
Doa masuk dan keluar masjid
Doa Berlindung Dari Syirik
Doa berlindung dari siksa kubur
Doa buka puasa
Doa setelah minum susu
Doa pakai baju baru
Doa turun hujan
🦕 Homework 
please write it!
Doa Sujud Teelawah
sajjada wajhiya lil ladzii kholaqohu wa saqqo sam'ahu wa bashorohu bi haulihi wa quwwatih
Read surat al quraisy &amp; memorize surat al qodar
read doa pakai baju baru &amp; doa sujud Teelawah</t>
  </si>
  <si>
    <t>December 23, 2025 8:40 pm</t>
  </si>
  <si>
    <t>📚 Tilawaty 5 page 2
📚 Hafalan 
surat al Quraisy 
surat al fiil
surat an nass
doa mau makan
doa sesudah makan
doa kedua orang tua
doa naik kendaraan 
📚 keilmuan 
Praktik sholat</t>
  </si>
  <si>
    <t>December 23, 2025 8:44 pm</t>
  </si>
  <si>
    <t>📚 Bacaan 
surat al an'am ayat 19-22
📚 Hafalan
All doa ² usia 6,7,8,9&amp;10
Semoga Allah memberikan ilmu yang bermanfaat dan barokah amin ❤️</t>
  </si>
  <si>
    <t>December 23, 2025 8:50 pm</t>
  </si>
  <si>
    <t>Tilawati 6 halaman 13
- al baqoroh ayat 284
&gt; Gabriel ada sedikit kesalahan di panjang pendek. untuk bacaan yang mendengung alhamdulillah sudah bagus
Hafalan doa
- doa masuk kamar mandi
- doa keluar rumah
Semoga Allah paring manfaat dan barokah. Aamiin</t>
  </si>
  <si>
    <t>December 24, 2025 8:03 am</t>
  </si>
  <si>
    <t>BACAAN:
TILAWATI 3 halaman 8
HAFALAN:
DOA  ketika beresin
DOA sebelum Dan sesudah wudhu 
DOA kebaikan Dunia Dan akhirot
DOA untuk kedua orang tua
DOA sebelum Dan sesudah makan
DOA mau Dan bangun tidur
DOA masuk Dan keluar wc
LAIN-LAIN:
Menulis huruf-huruf hijaiyyah Dan fathah,kasroh,dhommah
NB: mas khayri perlu diperhatikan kembali panjang pendeknya
Semoga Allah paringi mas khayri keamanan keselamatan Dan kebarokahan..amiin..</t>
  </si>
  <si>
    <t>December 24, 2025 8:27 am</t>
  </si>
  <si>
    <t>1. Baca tilawati 6 hal 25
&gt; Alhamdulillah Mikail bisa membaca dengan sangat baik dan lanjut ke hal 26
2. Hafalan Doa 2
3. PR
- Membaca Tilawati 6 hal 26
- Menghafalkan surat Attin
Semoga Alloh paring kemudahan, kelancaran, manfaat dan barokah.</t>
  </si>
  <si>
    <t>December 24, 2025 9:35 am</t>
  </si>
  <si>
    <t>December 24, 2025 10:00 am</t>
  </si>
  <si>
    <t>Bacaan 
Al Baqarah  185-186
Murojaah doa2
Makna hadis Ahkam 47-49
Report:
Alhamdulillah pengajian berjalan dengan lancar tanpa kendala. bacaan cukup bagus, untuk doa2  sebagian lupa awalannya tapi untuk asmaulhusna hampir hafal kadang lupa 1 atau 2 kata saja. Untuk makna alhamdulillah Abi bisa memahami isi hadis, ketika saya tanya ada pertanyaan katanya tidak ada berarti sudah jelas, mangkulannya sudah bisa diterima. Semoga Alloh paring manfaat dan barokah. Aamiiin🤲</t>
  </si>
  <si>
    <t>December 24, 2025 10:33 am</t>
  </si>
  <si>
    <t>1. Bacaan Q.S al Baqarah ayat 238-242
2. Murajaah Doa²
3. Makna k.sholah hal 18
Notes :
- Allhamdulilah Bacaan Dinda sangat baik, sudah mulai lancar. Perbanyak Menderes ya biar tambah lancar✨
- Melanjutkan menulis keterangan hadis 
- Allhamdulilah pengajian berjalan lancar dan tertib. Dinda semangat ngaji nya. Semoga Allah beri Dinda tambah semangat ngaji nya, menjadi anak yang sholihah, sukses yang barokah, diberikan ilmu yang bermanfaat dan barokah, aamiin. Semangat ya Dinda💖</t>
  </si>
  <si>
    <t>1. Murajaah Doa²
D. Pagi dan sore
D. Untuk kedua orang tua
D. Kebaikan dunia akhirat
D. Masuk dan keluar WC
D. Sebelum dan sesudah makan
D. Mencari ilmu 1 dan 2
D. Keluar rumah
D. Berpakaian
D. 
2. Praktek wudhu
Notes :
- Allhamdulilah untuk doa² Cheryl lancar dan bisa memahaminya dengan baik
- Menjelaskan dan mempraktekkan wudhu yang baik dan benar. 
- Mohon maaf mengaji nya hanya 30 menit, murajaah, karna mulai nya Cheryl agak telat 🙏
- Allhamdulilah pengajian hari ini berjalan lancar dan baik. Semoga Allah beri Cheryl tambah semangat ngaji nya, menjadi anak yang sholihah, berbakti kepada orang tua, diberikan ilmu yang bermanfaat dan barokah, aamiin</t>
  </si>
  <si>
    <t>December 24, 2025 9:50 pm</t>
  </si>
  <si>
    <t>Murajaah surat
- al ikhlas
- al kautsar
- an nashr
- al falaq
- al qoriah
- al humazah
- at takatsur
&gt; gabriel sudah hafal semua, tapi untuk al qoriah masih harus lebih sering dimurajaah
review ettiquette
- how to behave with parents
&gt; alhamdulillah gabriel bisa menyebutkan poin", dan insyaallah sudah paham
semoga Allah paring manfaat dan barokah. Aamiiin</t>
  </si>
  <si>
    <t>BACAAN:
Q.S Al-Fajr ayat 1 - Al-Balad ayat 20
MAKNA:
K.Ahkam halaman 34-35
HAFALAN:
Al Fatiha
An Nas
Al Falaq
Al Ikhlas
Al Lahab
An Nasr
Al Kafirun
Al Kautsar
Al-Maun
Al-Quroisy
Al-Fiil
Al-Humazah
Al-Ashr
At- Takatsur
Al-Qoriah
Al-'Adiyat
LAIN-LAIN:
Qolqolah shugro Dan kubro (sudah faham)
Alfi lam syamsiah Dan alfi lam qomariah (perlu dideres kembali)
Semoga Allah paringi mas tami keamanan, keselamatan Dan kebarokahan..amiin..</t>
  </si>
  <si>
    <t>• Tilawaty 4 Hal 24
&gt; Alhamdulillah sudah mengerti, tau cara dan lancar didalam mebacanya, tapi supaya lebih tartil lagi yaa (perlahan-lahan) didalam membacanya, next pertemuan tetap dihalaman
 24
• Menghafalan Surat 1 dan Surat 2
&gt; Alhamdulillah sudah hafal, Amlsholeh dipertahankan hafalannya. Dan tinggal melancarkan surat AT-TAKASUR.
• Menjaga Doa 2 
&gt; Alhamdulillah lancar tetapi Amal sholeh sering dibaca dirumah yaa Ceee supaya hafalannya tidak hilang.
• DALIL mengaji dan mengamal 1&amp;2
&gt; Alhamdulillah sudah bisa tapi belum menguasai atau lancar.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</si>
  <si>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 Tilawaty 4 Hal 23
&gt; Alhamdulillah sudah mengerti, tau cara dan lancar didalam mebacanya, tapi supaya lebih tartil lagi yaa (perlahan-lahan) didalam membacanya, next pertemuan lanjut dihalaman
 24
• Menghafalan Doa 2
&gt; Alhamdulillah sudah hafal, Amalsholeh dipertahankan hafalannya. Dan tinggal melancarkan doa ketika ada angin kencang
• Menjaga Doa 1
&gt; Alhamdulillah lancar tetapi Amal sholeh sering dibaca dirumah yaa Ceee supaya hafalannya tidak hilang.
• Latihan soal Tajwid nun mati dan idghom mimi
&gt; Alhamdulillah sudah bisa tapi belum menguasai, sering latihan soal yaa Cee insyaallah bisa 
• Amalsholeh Tilawaty selalu di deres atau dibaca dirumah untuk melancarkan bacaannya
• Doa-doa yang sudah diajarkan supaya dipraktekan sebagai bentuk pengamalan sehingga mendapan pahala dan ridho Allah
• Orangtua supaya ikut andil dalam proses pembelajaran dirumah
• Bila ada PR supaya dikerjakan dan dilaporkan tugasnya kepada guru.
Mugo2Allah paring aman selamat lancar barokah, Allah paring ilmu yang bayak bermanfaat dan barokah.</t>
  </si>
  <si>
    <t>December 25, 2025 10:01 am</t>
  </si>
  <si>
    <t>Bacaan
Al maidah ayat 13
Murojaah doa2 
Makna kitabusshola 139-141
Report
Untuk bacaan amal sholih perbanyak menderes supaya tambah lancar
Untuk doa2   ada beberapa doa yang belum hafal dan lupa. Tapi mau buka catatannya nggak ada. Doa2 yang dulu pernah di print  oleh yanda  belum ketemu kata Irsan
Untuk mangkulan alhamdulillah tidak ada kendala. Irsan bisa memahami isinya dan bisa bijin summarynya
Jadi Alhamdulillah pengajiannya lancar, berjalan dengan baik tidak ada kendala. Semoga Alloh paring manfaat dan barokah. Aamiiin🤲</t>
  </si>
  <si>
    <t>December 25, 2025 10:10 am</t>
  </si>
  <si>
    <t>Bacaan
Al Baqarah 187
Amal sholih banyakin menderes supaya tambah lancar bacaanya
Makna surat Annisa 66-74
Alhamdulillah Abi bisa memahami isi ayat2nya dengan baik
Report
Alhamdulillah pengajian hari ini berjalan dengan lancar, tidak ada kendala. Semoga Allih paring manfaat dan barokah</t>
  </si>
  <si>
    <t>December 25, 2025 6:28 pm</t>
  </si>
  <si>
    <t>BACAAN:
TILAWATI 3 halaman 8
HAFALAN:
Surat al-Fatihah
Surat an-Nas
Surat Al Falaq
Surat Al Ikhlas
Surat Al lahab
Surat An nasr
Surat Al Kafirun
Surat Al-Kautsar
NB: mas khayri perlu diperhatikan kembali panjang pendeknya terutama sebentar lagi akan naik halaman 9
Semoga Allah paringi mas khayri keamanan keselamatan Dan kebarokahan..amiin..</t>
  </si>
  <si>
    <t>December 25, 2025 8:45 pm</t>
  </si>
  <si>
    <t>📚 Bacaan 
Surat al fatihah - surat al baqarah ayat 5
📚 Hafalan
Asmaul Husna 1-45 &amp; read 46-90
surat al humazah
surat at takatsur 
surat al qoriah
surat at tin
doa berlindung dari sifat munafik
doa ketika marah
doa pakai baju baru
doa ketika turun hujan
*doa penutup by kirana
🦕 Homework 
doa pakai baju baru
doa sujud Teelawah 
doa agar dimudahkan dalam segala urusan 
doa nabi Musa
surat al humazah &amp; al Kafirun</t>
  </si>
  <si>
    <t>1. Murojaah surat al-an'am ayat 1-8
  (Alhamdulillah sudah lancar)
2. Murojaah hafalan al-Insan ayat 1-4
  (Ketika membaca supaya pelan pelan Dan perhatikan panjang pendeknya yaa..)
3. LAIN-LAIN:
  Hukum qolqolah shugro Dan kubro (sudah faham namun harus      sering di deres)
  Hukum iqlab (perlu dideres kembali)
  Akhlaq/Adab Tata Krama : ME-REVIEW MATERI SELAMA SETAHUN
Semoga Allah paringi mas hafiz keamanan keselamatan Dan kebarokahan..amiin..</t>
  </si>
  <si>
    <t>December 26, 2025 7:54 am</t>
  </si>
  <si>
    <t>1. Baca tilawati 6 hal 26
&gt; Alhamdulillah Mikail bisa membaca dengan cukup baik namun masih perlu diulang
2. Materi PPT Bab Suci &amp; najis
3. PR
- Membaca Tilawati 6 hal 26
- Menghafalkan surat Attin
Semoga Alloh paring kemudahan, kelancaran, manfaat dan barokah.</t>
  </si>
  <si>
    <t>BACAAN:
Tilawati 3 halaman 8
(Mas khayri supaya lebih diperhatikan panjang pendeknya okay?)
HAFALAN:
DOA mencari ilmu yang manfaat 1
DOA minta ilham yang BAIK
DOA keluar rumah
DOA sebelum Dan sesudah wudhu
DOA ketika beresin
DOA ketika berpakaian
DOA ketetapan Iman
DOA untuk kedua orang tua
DOA kebaikan Dunia Dan akhirot
DOA pagi Dan sore
LAIN-LAIN:
Praktek sholat
Praktek wudhu
Semoga Allah paringi mas khayri keamanan keselamatan Dan kebarokahan..amiin..</t>
  </si>
  <si>
    <t>December 26, 2025 8:30 am</t>
  </si>
  <si>
    <t>December 26, 2025 9:21 am</t>
  </si>
  <si>
    <t>1. Bacaan Q.S Al Kahfi ayat 23-27
Allhamdulilah bacaan Dawud sudah mulai lancar dan tau panjang pendek nya
2. Murajaah Doa²
D. Pagi dan sore
D. For parents
D. Kebaikan dunia akhirat
D. Ketika mendengar petir
D. Berbuka puasa
D. Minta ilham yang baik
D. Mencari ilmu 1 dan 2
D. Berpakaian
D. 
3. Review hadis k. Jannah wannar hal 18
Tentang keadaan pacarnya surga. Yang mana pasar disurga itu tidak ada jual beli tapi adanya yaitu beberapa pictures a men and women that we want to be. Contoh kita mau menjadi atau punya wajah tampan seperti orang tertampan didunia ini, lalu masuk ke gambar itu dan ketika keluar dari gambar itu kita menjadi what we wish. Maka kita supaya meningkatkan ibadah kita agar bisa masuk surga dan mendapatkan apa yang kita inginkan. 
Notes :
- Allhamdulilah pengajian hari ini berjalan baik dan lancar. 
Semoga Allah beri Dawud tambah semangat ngajinnya, diberikan ilmu yang bermanfaat dan barokah, aamiin. Semangatt ya Dawud</t>
  </si>
  <si>
    <t>BACAAN:
Q.S Az-Zukhruf ayat 61-73
MAKNA:
K.Adab halaman 87-88
LAIN-LAIN:
Tajwid ghunnah (sudah faham)
Tajwid qolqolah (sudah faham)
Semoga Allah paringi mas dehan keamanan keselamatan Dan kebarokahan..amiin..</t>
  </si>
  <si>
    <t>December 27, 2025 6:14 am</t>
  </si>
  <si>
    <t>1. Murojaah surat al-an'am ayat 9-18
  (Alhamdulillah sudah lancar)
2. Murojaah hafalan al-Insan ayat 1-5
  (Ketika membaca supaya pelan pelan Dan perhatikan panjang pendeknya yaa..)
3. Murojaah bersama an-naba 1-42
  (Panjang huruf mad lazim Dan mad wajibnya Masih kurang)
4. LAIN-LAIN:
  Hukum bi ghunnah, bi la ghunnah (perlu dideres kembali)
  Hukum idghom mimi (sudah faham)
  Akhlaq/Adab Tata Krama : ME-REVIEW MATERI SELAMA SETAHUN
  DOA kebaikan Dunia Dan akhirot
  DOA pagi Dan sore
  DOA raja istigfar
  DOA berbuka puasa
  DOA ketetapan Iman
  DOA untuk kedua orang tua
Semoga Allah paringi mas hafiz keamanan keselamatan Dan kebarokahan..amiin..</t>
  </si>
  <si>
    <t>December 27, 2025 6:16 am</t>
  </si>
  <si>
    <t>1. Murojaah surat al-an'am ayat 19-27
  (Supaya bisa lebih fokus)
2. Murojaah hafalan al-Insan ayat 1-5
  (Ketika membaca supaya pelan pelan)
3. Murojaah bersama at-takwir 1-29
  (Dengungnya Masih kurang, ketika hafalan supaya lebih diperhatikan kembali)
4. LAIN-LAIN:
  Hukum bi ghunnah, bi la ghunnah (perlu dideres kembali)
  Akhlaq/Adab Tata Krama : ME-REVIEW MATERI SELAMA SETAHUN
Semoga Allah paringi mas hafiz keamanan keselamatan Dan kebarokahan..amiin..</t>
  </si>
  <si>
    <t>1. Murojaah surat al-an'am ayat 28-35
  (Supaya bisa lebih fokus Dan di deres kembali huruf huruf qolqolah)
2. Murojaah hafalan al-Insan ayat 1-6
  (Ketika membaca supaya pelan pelan Dan diperhatikan dengungnya)
3. Murojaah bersama al-infitar 1-19
  (Dengungnya Masih kurang, ketika hafalan supaya lebih diperhatikan kembali)
4. LAIN-LAIN:
  Hukum idghom mimi (sudah faham)
  Hukum ikhfa haqiqi (sudah faham)
  DOA sebelum Dan bangun tidur
  DOA sebelum Dan setelah makan
  DOA masuk Dan keluar wc
  DOA setelah adzan (perlu dideres)
  DOA pagi Dan sore
  DOA raja istigfar
  DOA berbuka puasa
  DOA untuk kedua ortu
  DOA kebaikan Dunia Dan akhirot
  DOA minta ilham yang BAIK
  DOA mencari ilmu yang bermanfaat 1
  DOA nabi Musa
  DOA ketika berpakaian
  DOA ketetapan Iman
Semoga Allah paringi mas hafiz keamanan keselamatan Dan kebarokahan..amiin..</t>
  </si>
  <si>
    <t>December 29, 2025 5:19 pm</t>
  </si>
  <si>
    <t>1. Membaca tilawati 4 hal.3
&gt; alhamdulillah lancar dan boleh lanjut ke halaman berikutnya
2. Makna K. sholah hal 5-6
&gt; keterangannya di lanjut di pertemuan berikutnya
Moga2 Allah paring ilmunya manfaat dan barokah amin</t>
  </si>
  <si>
    <t>katerangan k.sholah hal. 5-6
&gt;Mohon maaf ngaji nya faster karena mbak azki sedang mual berat</t>
  </si>
  <si>
    <t>December 30, 2025 8:06 am</t>
  </si>
  <si>
    <t>tilawati 5 page 21
&gt; alhamdulillah, bacaannya afiqa sangat baik. meskipun katanya afiqa belum menderes sebelumnya. amalsholih untuk pertemuan selanjutnya dideres dulu yaa
asmaul husna 1-70
&gt; nomor 66- 70 masih membaca, dari nomor 31 juga agak lupa
murajaah doa"
- kebaikan dunia akhirat
- sebelum dan sesudah makan
- raja istighfar
- berpakaian
- sebelum dan sesudah tidur
- ketetapan iman
- sebelum dan sesudah wudhu
&gt; kebanyakan doa ini lupa dibagian awalnya, untuk raja istighfar masih belum hafal, jadi afiqa masih membaca
PR: menderes tilawati dan menghafalkan doa raja istighfar
semoga allah paring ilmu yang bermanfaat dan barokah. amiin</t>
  </si>
  <si>
    <t>December 31, 2025 9:13 pm</t>
  </si>
  <si>
    <t>1. Bacaan Al mutaffifin ayat 1-32
2. Makna Surat Ali Imran ayat 181-186
Note :
Alhamdulillah pengajian berjalan dengan baik
Untuk bacaan tami kami selingi dengan murojaah</t>
  </si>
  <si>
    <t>December 31, 2025 10:41 pm</t>
  </si>
  <si>
    <t>Bacaan surat Ar Ruum ayat 6-15
Alhamdulillah pengajian berjalan dengan lancar, hari ini ngaji bacaan aja karena dylan keluar dengan temannya</t>
  </si>
  <si>
    <t>December 31, 2025 10:44 pm</t>
  </si>
  <si>
    <t>Bacaan surat Ar Ruum ayat 16-32
Makna Al Qur'an surat Al Baqarah ayat 249
Alhamdulillah pengajian berjalan dengan lancar
Dylan bisa mengikuti pengajian dengan baik dan tertib</t>
  </si>
  <si>
    <t>December 31, 2025 10:46 pm</t>
  </si>
  <si>
    <t>Bacaan surat Ar Ruum ayat 33-41
Makna Al Qur'an surat Al Baqarah ayat 250-252
Note:
Alhamdulillah pengajian berjalan dengan baik dan lancar
Dylan bisa mengikuti materi dengan baik</t>
  </si>
  <si>
    <t>Bacaan surat Ar ruum ayat 42-51
Makna Al Qur'an surat Al Baqarah ayat 253-254
Alhamdulillah pengajian berjalan dengan lancar
Mudah-mudahan dylan bisa menjadi generus yang faham sukses barokah</t>
  </si>
  <si>
    <t>December 31, 2025 11:10 pm</t>
  </si>
  <si>
    <t>Bacaan  surat Al Ghosyiyah ayat 1-26
Makna surat Ali Imran ayat 187-194
Alhamdulillah pengajian berjalan dengan baik
Mudah-mudahan tami bisa menjadi generus yang faham sukses dunia akhirat
aamiiin</t>
  </si>
  <si>
    <t>January 2, 2026 6:25 am</t>
  </si>
  <si>
    <t>1. Murojaah 
 - Murojaah hafalan surat al-insan 1-23
(PR hafalan ayat 24)
2. Membaca QS Al-Anam 36-44
&gt; (Alhamdulillah bacaannya bagus, amal Sholih sering dideres bacaan quran di rumah terutama tajwidnya)
3. Lain-lain
- tajwid Qolqolah (Alhamdulillah sdh paham)
Semoga-moga Allah paring manfaat lancar dan barokah</t>
  </si>
  <si>
    <t>January 2, 2026 9:02 pm</t>
  </si>
  <si>
    <t>1. Bacaan Q.S al Kahfi ayat 28
Allhamdulilah untuk bacaan Dawud bisa sendiri tanpa repeat after the teacher, yang perlu diperhatikan lagi yaitu panjang pendeknya ya. Perbanyak Menderes ya Dawud biar tambah lancar👍
2. Murojaah doa2
D. Pagi dan sore
D. For parents
D. Kebaikan dunia akhirat
D. Before n after wudhu
D. Before sleep
D. Bangun tidur
D. Masuk masjid
D. Keluar masjid
D. Ketika berbuka puasa
D. Ketika mendengar petir
D. Minta ketetapan iman
D. Minta ilham yang baik
D. Mencari ilmu 1 dan 2
Doa baru :
Doa minta kesehatan
Doa raja istighfar
Alhamdulillah untuk doa baru nya Dawud sudah hafal sedikit2 karna katanya udah pernah dengar doa itu jadi tinggal perbanyak Menderes ya Dawud😊
3. Murojaah surat al qoriah 1-5
Untuk surat² amalsholih supaya banyak Menderes nya ya agar tidak lupa dan bisa cepat dalam menghafalnya
Notes :
Allhamdulilah pengajian hari ini berjalan baik dan lancar
Dawud mengikutinya dengan semangat. Semoga Allah beri aman selamat lancar n barokah, Dawud tambah semangat ngajinya, diberikan ilmu yang bermanfaat dan barokah, aamiin. Semangatt ya Dawud🩵</t>
  </si>
  <si>
    <t>1. Bacaan Q.S Ali imron ayat 30-34
2. Murojaah hafalan Q.S Al bayyinah ayat 1-7
3. Me review tajwid dalam surat yang dibaca
4. Murojaah dalil² 5 bab
5. Mention and understanding 29 karakter luhur dalam jamaah
6. Makna Q.S al qolam 47-52
Notes :
- Allhamdulilah bacaan sudah baik tapi perlu diperhatikan lagi panjang pendeknya ya. Perbanyak Menderes agar bisa tambah lancar dalam membaca al quran nya😊
- Untuk tajwid allhamdulilah mb fitri bisa menjawab hukum bacaan dan cara membacanya
- Allhamdulilah pengajian berjalan baik dan lancar. Mb fitri bisa menyempatkan dan melonggarkan waktu nya untuk mengaji di tengah padatnya jadwal kuliah. 
Semoga Allah beri mb fitri tambah semangat ngaji nya, menjadi anak yang sholihah, sukses yang barokah, diberikan ilmu yang bermanfaat dan barokah, aamiin. Semangatt ya mb fitri😊💖
- Mohon maaf atas keterlambatan dalam memberi laporan🙏</t>
  </si>
  <si>
    <t>January 3, 2026 5:06 am</t>
  </si>
  <si>
    <t>1. Bacaan alquran 
-&gt; QS Al Hajj ayat 31-37
2. Murajaah Surat 
-&gt; surat al Fil 
-&gt; surat al maun 
-&gt; hafalan kloter 3 
-&gt; 3 ayat terakhir surat al hasyr
3. Murajaah Hafalan Surat 
-&gt; surat al humazah ayat 1-9
= untuk hafalan surat al humazah perlu diperkuat kembali terutama di hafalan ayat 5-9
4. Materi tambahan 
-&gt; mengenai tri sukses generus 
-&gt; materi berakhlakul kharimah
= alhamdulilah grazia mengenal tri sukses dengan dalil dan penjelasan, kemudian dia hafal point dari tri sukses, 
note : alhamdulilahi jazakillahu khoiro, semoga alloh paring menjadi anak yang sholihah, alim dan faqih, berakhlakul kharimah dan mandiri, bisa menjadi mubalighot yang barokahh aamin..</t>
  </si>
  <si>
    <t>January 3, 2026 6:17 am</t>
  </si>
  <si>
    <t>1. Murojaah surat al-an'am ayat 45-52
  (Supaya di deres kembali huruf huruf qolqolah)
2. Murojaah hafalan al-Insan ayat 1-22
  (Ketika membaca supaya pelan pelan Dan PR hafalan ayat 23+24)
3. Murojaah bersama al-mutaffifin 1-36
  (Dengungnya supaya diperbaiki)
4. LAIN-LAIN:
  Hukum mad thabi'i (sudah faham)
  Hukum qolqolah (sudah faham namun perlu dideres kembali)
  Murojaah hafalan an-naba
  Perkenalan 29 karakter luhur
Semoga Allah paringi mas hafiz keamanan keselamatan Dan kebarokahan..amiin..</t>
  </si>
  <si>
    <t>January 3, 2026 9:03 am</t>
  </si>
  <si>
    <t>1. Bacaan Q.S Al baqoroh ayat 243-245
2. Murojaah Doa² (menjaga hafalan dan doa baru) 
D. Pagi dan sore
D. For parents
D. Kebaikan dunia akhirat
D. Minta ilham yang baik
D. Minta ilmu yg bermanfaat 1 dan 2
D. Minta kesabaran
D. Minta ketetapan iman
D. Sebelum n sesudah wudhu
D. Sebelum n sesudah makan
D. Sebelum tidur
D. Bangun tidur
D. Raja istigfar
D. Berpakaian
D. Dzikir sesudah sholat
Doa baru :
D. Minta kesehatan
D. Ketika naik kendaraan
Notes :
- Untuk bacaan Dinda allhamdulilah sudah baik n lancar tapi perlu diperbaiki lagi ya panjang pendeknya😊
- Untuk doa baru nya Dinda bisa memahami keutamaan doa tersebut, bisa membaca dan mencoba untuk menghafalnya,amalsholih untuk sering dideres ya agar bisa cepat hafal 👍
- Allhamdulilah pengajian hari ini berjalan baik dan lancar, Dinda mengaji dengan semangatt. Semoga Allah beri Dinda bisa tambah semangat ngaji nya, menjadi anak yg sholihah sukses yang barokah, diberikan ilmu yang bermanfaat dan barokah, aamiin. Semangatt ya Dinda💖🥰</t>
  </si>
  <si>
    <t>January 4, 2026 5:32 am</t>
  </si>
  <si>
    <t>1. Murojaah surat al-an'am ayat 53-59
  (Supaya bisa lebih focus ketikamembaca Dan diperhatikan dengungnya)
2. Murojaah hafalan al-Insan ayat 1-25
  (Ketika membaca supaya pelan pelan Dan PR hafalan ayat 26+27)
Semoga Allah paringi mas Hafiz keamanan keselamatan Dan kebarokahan..amiin..</t>
  </si>
  <si>
    <t>January 4, 2026 10:47 pm</t>
  </si>
  <si>
    <t>1. Bacaan Q.S Al Kahfi ayat 29-31
2. Murojaah surat² (Al Fatihah, an nas-al qoriah) 
3. Tajwid qolqolah
Notes :
- Alhamdulillah bacaan Dawud semakin baik n lancar. Ditingkatkan and perbanyak Menderes ya Dawud
- Surat Al qoriah Alhamdulillah sudah bisa hafal sampai ayat 5,diperlancar lagi ya😊
- Allhamdulilah pengajian hari ini berjalan baik dan lancar. Amalsholih untuk ketepatan waktu nya lebih diperhatikan ya dawud. Semoga Allah beri Dawud tambah semangat ngajinya, diberikan ilmu yang bermanfaat dan barokah, aamiin. Semangatt Dawud✨</t>
  </si>
  <si>
    <t>January 4, 2026 10:55 pm</t>
  </si>
  <si>
    <t>1. Bacaan Q.S Al Baqarah ayat 246-247
2. Murojaah surat² (Al Fatihah, an nas-al asr) 
3. Review tajwid dari bacaan nmr 1
Notes :
- Alhamdulillah untuk bacaannya Dinda semakin baik n lancar, tapi perlu diperhatikan lagi panjang pendeknya ya👍
- Today fokus menghafalkan dan membaca surat² yang belum dihafal. Ada beberapa surat yang Dinda agak lupa dan belum hafal seperti surat al humazah, Al fiill, n surat at takatsur) amalsholih untuk perbanyak Menderes ya😊
- Alhamdulillah pengajian hari ini berjalan baik, lancar, n Dinda sangat bersemangat meskipun terlihat capek. Semoga Allah beri Dinda tambah semangat ngajinya, diberikan ilmu yang bermanfaat dan barokah, aamiin. Semangatt Dindaa💖</t>
  </si>
  <si>
    <t>January 5, 2026 6:11 am</t>
  </si>
  <si>
    <t>1. Murojaah surat al-an'am ayat 60-68
  (Alhamdulillah sudah lancar)
2. Murojaah hafalan al-Insan ayat 1-27
  (Ketika membaca supaya pelan pelan Dan PR hafalan ayat 28+29)
3. Murojaah bersama al-inshiqaq 1-25
  (Alhamdulillah sudah lancar)
4. LAIN-LAIN:
  Hukum ikhfa syafawi (sudah faham)
  Murojaah DOA 1
  Review 3 sukses 
Semoga Allah paringi mas hafiz keamanan keselamatan Dan kebarokahan..amiin..</t>
  </si>
  <si>
    <t>BACAAN:
Q.S Az-Zukhruf ayat 74-89
LAIN-LAIN:
D. ketika akan tidur
D. setelah bangun tidur
D. ketika akan makan dan selesai makan
D. kebaikan dunia dan akhirot
D. untuk kedua orangtua
D. masuk dan keluar WC
D. ketetapan iman
D. minta ilmu yang manfaat
D. minta ilham yang baik
D. masuk rumah
D. keluar rumah
D. masuk dan keluar masjid
D. memakai pakaian
D. ketika berbuka puasa
Review 5 bab
NB: alhamdulillah bacaan dehan lancar, tapi jangan lupa buat selalu dideres yaa
Semoga Allah paringi mas dehan keamanan keselamatan Dan kebarokahan..amiin..</t>
  </si>
  <si>
    <t>January 5, 2026 2:02 pm</t>
  </si>
  <si>
    <t>1. Berdoa Sebelum Mengaji
2. BACAAN
- QS. An Nisa : 60-63
Alkhamdulillah lancar, dan saat salah mb nadeen bisa mengulangi sendiri 
3. MUROJAAH HAFALAN
Asmaul husna 1-99
Ayat Kursi
Al Fajr
Surat Al-Insyiqoq 1-12
4. KEILMUAN
- Review Tatakrama ta'dzim dan berbuat baik toat kepada Ortu dan Kewajiban Berbuat Baik terhadap Ulil Amri, Guru, dan Muballigh-Muballighot
melanjutkan quiz 10 pertanyaan , dari no. 11-20, tapi karena durasinya tidak mencukupi jadi tadi selesainya sampai no. 17, Insya Alloh lanjutannya di pertemuan berikutnya
Semoga Alloh apring manfaat dan barokah untuk mb nadeen, Amiin..🤲🏻🫶🏻</t>
  </si>
  <si>
    <t>January 5, 2026 2:08 pm</t>
  </si>
  <si>
    <t>January 6, 2026 7:37 am</t>
  </si>
  <si>
    <t>1. Baca tilawati 6 hal 26
&gt; Alhamdulillah Mikail bisa membaca dengan cukup baik namun masih perlu diulang
2. Pemaparan TP di bulan januari
3. PR
- Membaca Tilawati 6 hal 26
Semoga Alloh paring kemudahan, kelancaran, manfaat dan barokah.</t>
  </si>
  <si>
    <t>BACAAN:
TILAWATI 3 halaman 8
HAFALAN:
Do’a ketika akan tidur
Do'a setelah bangun tidur
Doa ketika akan makan dan selesai makan
Do’a kebaikan dunia dan akhirot
Do’a untuk kedua orangtua
Do’a masuk dan keluar WC
Doa ketetapan iman
Doa minta ilmu yang manfaat 1
Doa minta ilham yang baik
Doa masuk rumah
Doa keluar rumah
Doa pagi dan sore
Asmaul Husna 1-25
Do'a Ketika Bersin
Doa sebelum Dan sesudah wudhu
LAIN-LAIN:
Mengenal 5 bab
Review nama nama sholat Dan jumlah rakaatnya
NB: untuk besok mas khayri masih dihalaman 8, nanti besok sebelum ngaji jangan lupa untuk dideres dulu yaa.. juga dibiasakan untuk tidak selalu membaca panjang huruf yang dibaca pendek
Semoga Allah paringi mas khayri keamanan keselamatan Dan kebarokahan..amiin..</t>
  </si>
  <si>
    <t>January 7, 2026 8:22 am</t>
  </si>
  <si>
    <t>BACAAN:
TILAWATI 3 halaman 8
HAFALAN:
Asmaul Husna 1-25
Review all surah
Semoga Allah paringi mas khayri keamanan keselamatan Dan kebarokahan..amiin..</t>
  </si>
  <si>
    <t>BACAAN:
TILAWATI 3 halaman 6
HAFALAN:
Asmaul Husna 1-15
Surah Al-lahab
DOA masuk rumah
LAIN-LAIN:
mengenal Sifat-sifat baik
Semoga Allah paringi ba khadijah keamanan keselamatan Dan kebarokahan..amiin..</t>
  </si>
  <si>
    <t>January 7, 2026 8:45 am</t>
  </si>
  <si>
    <t>📚bacaaan
surat al an'am ayat 32-36+ tajwid
📚hafalan
asmaul husna 1-65
all surat usia 6,7,8,9&amp;10
doa sujud tilawah
doa minta sehat
📚keilmuan
PPT bab hukum suci &amp; najis
*semoga allah memberikan ilmu yang bermanfaat dan barokah</t>
  </si>
  <si>
    <t>📚 bacaan 
surat al an'am ayat 28-31
📚 hafalan
asmaul husna 1-65
all doa usia 6,7,8,9&amp;10
📚keilmuan
pengertian al qur'an &amp; al hadits
*semoga allah memberikan ilmu yang bermanfaat dan barokah</t>
  </si>
  <si>
    <t>January 7, 2026 9:44 am</t>
  </si>
  <si>
    <t>1. Bacaan Q.S Ali imron ayat
2. Murojaah surat2
3. Makna Al quran surat al mulk 1-4
Notes :
- Allhamdulilah bacaan sudah baik tapi perlu diperhatikan lagi panjang pendeknya ya... 😊
- Amalsholih untuk sering Menderes surat² nya ya agar tidak lupa👍
- Allhamdulilah pengajian berjalan baik dan lancar. Semoga Allah beri Mb Fitri tambah semangat ngaji nya, diberikan ilmu yang bermanfaat dan barokah, aamiin. Semangatt mb Fitrii💖</t>
  </si>
  <si>
    <t>1. Bacaan Q.S Al Baqarah ayat 248-249and review tajwidnya
2. Makna Al hadis kitabusholah hal 19-20
Notes :
- Untuk bacaan Dinda Allhamdulilah sangat baik hanya perlu diperhatikan lagi panjang pendeknya ya. Dinda sangat excited dan semangat karna sudah punya Al Quran baru, Alhamdulillah. Allhamdulillahi jazakumullahu khoiro Bpk Zaenal and Ibu Erna yang selalu mensupport 😊
- Kemarin baru makna sebagian dari gadisnya karna hadisnya lumayan panjang for Dinda, insyaAllah continue next meeting ya Dinda. 
- Allhamdulillah pengajian berjalan baik dan lancar, Dinda semangat dalam mengikuti pembelajarannya. Semoga Allah beri Dinda selalu semangat dalam mencari ilmu, menjadi anak yg sholihah and sukses yang barokah, diberikan ilmu yang bermanfaat dan barokah, aamiin. Semangatt ya Dinda💖</t>
  </si>
  <si>
    <t>January 7, 2026 12:37 pm</t>
  </si>
  <si>
    <t>Bacaan 
Surat Al maidah 14-15
Alhamdulillah bacaan Irsan cukup bagus
Makna kitabusshola 141
Alhamdulillah Irsan bisa memahami isi hadis dengan baik
Report
Alhamdulillah pengajian berjalan dengan lancar, tanpa kendala. sempet ngobrol- ngobrol serunya asrama, alhamdulillah acaranya lancar nggih. Mohon maaf ngajinyavkurang sari 1 jam karna saya ada ngaji dengan ibu2 juga😊🙏 semoga Alloh paring manfaat dan barokah🤲</t>
  </si>
  <si>
    <t>January 7, 2026 12:56 pm</t>
  </si>
  <si>
    <t>1. Bacaan Q.S Al Baqarah ayat 248-249and review tajwidnya
2. Makna Al hadis kitabusholah hal 19-20
Notes :
- Untuk bacaan Dinda Allhamdulilah sangat baik hanya perlu diperhatikan lagi panjang pendeknya ya. Dinda sangat excited dan semangat karna sudah punya Al Quran baru, Alhamdulillah. Allhamdulillahi jazakumullahu khoiro Bpk Zaenal and Ibu Erna yang selalu mensupport 😊
- Awalnya Dinda gatau harus buka Al quran halaman berpa dan yang mana, saya beri tau pelan² dan Allhamdulilah Dinda bisa faham dan mengerti. Jangan lupa untuk perbanyak Menderes ya Dinda agar tambah lancar bacaannya👍
- Kemarin baru makna sebagian dari gadisnya karna hadisnya lumayan panjang for Dinda, insyaAllah continue next meeting ya Dinda. 
- Allhamdulillah pengajian berjalan baik dan lancar, Dinda semangat dalam mengikuti pembelajarannya. Semoga Allah selalu beri Dinda semangat dalam mencari ilmu, menjadi anak yg sholihah and sukses yang barokah, diberikan ilmu yang bermanfaat dan barokah, aamiin. Semangatt ya Dinda💖</t>
  </si>
  <si>
    <t>1. Bacaan Tilawaty hal. 15
Alhamdulillah Cheryl hari ini mau mengaji. Pengajian hari ini hanya bacaan karna mungkin tadi Cheryl agak badmood and InsyaAllah continue next meeting ya Cheryl.
Semoga Allah beri Cheryl bisa tambah semangat ngajinya, diberikan ilmu yang bermanfaat dan barokah,aamiin. Semangat Cheryl😊</t>
  </si>
  <si>
    <t>January 7, 2026 1:08 pm</t>
  </si>
  <si>
    <t>January 7, 2026 1:15 pm</t>
  </si>
  <si>
    <t>1. Baca tilawati 6 hal 26
&gt; Alhamdulillah Mikail bisa membaca dengan sangat baik dan lanjut ke hal 27
2. Menulis doa Lailatul Qodar
3. PR
- Membaca Tilawati 6 hal 27
- Menghafalkan Doa lailatul qodar
Semoga Alloh paring kemudahan, kelancaran, manfaat dan barokah.</t>
  </si>
  <si>
    <t>January 7, 2026 9:41 pm</t>
  </si>
  <si>
    <t>1. Bacaan Tilawati 6 hal 14-15
(Alhamdulillah bacaan bagus, tp perlu di deres lagi untuk ketelitian panjang dan pendeknya)
2. Review
- Asmaul husna 1-20
- Doa mencari ilmu
- Doa minta Ilham yang baik 
Semoga Allah paring manfaat lancar dan barokah</t>
  </si>
  <si>
    <t>January 7, 2026 10:48 pm</t>
  </si>
  <si>
    <t>1. Membaca QS. An Nisa 60-63
&gt; Alhamdulillah bagus bacaannya 
2. Hafalan baru : Al Insyiqoq ayat 13
3. Murojaah
- Al Maun *100*
- Al Quraisy *100*
- Al Fiil *100*
- Al Humazah *100*
- Al Asr *100*
- At Takatsur *100*
- Al Qoriah *100*
- Al Adiyat *100*
- Asmaul Husna *90*
- Al Insyiqoq 1-11 *90*
4. Materi alim faqih: Sifat-sifat Baik
&gt; Insyaallah akan dilanjutkan pertemuan berikutnya 
Moga2 Allah memberikan ilmunya manfaat dan barokah amin</t>
  </si>
  <si>
    <t>BACAAN:
TILAWATI 3 halaman 8
HAFALAN:
Do’a ketika akan tidur
Do'a setelah bangun tidur
Doa ketika akan makan dan selesai makan
Do’a kebaikan dunia dan akhirot
Do’a untuk kedua orangtua
Do’a masuk dan keluar WC
asmaul husna 1-25
Doa ketika beresin
DOA sebelum Dan sesudah wudhu
NB: alhamdulillah mas khayri sudah lancar Dan besok sudah bisa next page, namun perlu diberitau bila baca Dan dibenarkan itu agar bacaannnya bisa lancar Dan benar
Semoga Allah paringi mas khayri keamanan keselamatan Dan kebarokahan..amiin..</t>
  </si>
  <si>
    <t>BACAAN:
TILAWATI 3 halaman 6
HAFALAN:
Al-fatihah
An-nas
Al-falaq
Al-lahab
LAIN-LAIN:
Menulis angka Arab
Semoga Allah paringi mas khayri keamanan keselamatan Dan kebarokahan..amiin..</t>
  </si>
  <si>
    <t>BACAAN:
Q.S Ad-Dukhan ayat 1-18
HAFALAN:
D. minta ilmu yang manfaat
D. minta ilham yang baik
D. masuk rumah
D. keluar rumah
D. masuk dan keluar masjid
D. memakai pakaian
D. ketika berbuka puasa
D. mohon kesabaran
MAKNA:
K.Adab halaman 89
Semoga Allah paringi mas dehan keamanan keselamatan Dan kebarokahan..amiin..</t>
  </si>
  <si>
    <t>January 8, 2026 2:02 pm</t>
  </si>
  <si>
    <t>*1. BACAAN*
QS. An Nisa : 64-68
&gt; Alkhamdulillah lancar
*2. MUROJAAH*
D. ketika akan tidur
D. setelah bangun tidur
D. ketika akan makan dan selesai makan
D. kebaikan dunia dan akhirot
D. untuk kedua orangtua
D. masuk dan keluar WC
D. dan dzikir setelah sholat
D. ketetapan iman
D. minta ilmu yang manfaat
Asmaul Husna 1-99
Q.S Al-Insyiqaq ayt 1-15
Doa supaya dipilihkan perkara yang baik ( catatannya mb nadeen belum ketemu, minta di tuliskan ulang )
*3. Latihan Pegon*
mbak nadeen bissa mengerjakan dengan teliti, kalau ada yang gak paham pasti bertanya..
Alkhamdulillah pengajian berjalan dengan baik, semoga mb nadeen menjadi anak yg sholihah faham jama'ah amiin..</t>
  </si>
  <si>
    <t>January 9, 2026 5:54 am</t>
  </si>
  <si>
    <t>📚 Bacaan 
surat al an'am ayat 36-39 + tajwid ayat 36
📚 Hafalan 
Asmaul Husna 1-65
all doa² usia 6,7,8,9&amp;10
semoga Allah memberikan ilmu yang bermanfaat dan barokah amin 🌹</t>
  </si>
  <si>
    <t>January 9, 2026 7:28 am</t>
  </si>
  <si>
    <t>1. Baca tilawati 6 hal 27
&gt; Alhamdulillah Mikail bisa membaca dengan cukup baik
2. Menghafal doa Lailatul Qodar
3. Bab Puasa
4. PR
- Membaca Tilawati 6 hal 27
- Menghafalkan Doa lailatul qodar
Semoga Alloh paring kemud</t>
  </si>
  <si>
    <t>BACAAN:
TILAWATI 3 halaman 8
HAFALAN:
Doa ketetapan iman
Doa minta ilmu yang manfaat 1
Doa minta ilham yang baik
Doa masuk rumah
Doa keluar rumah
Doa pagi dan sore
Asmaul Husna 1-25
Do'a Ketika Bersin
LAIN-LAIN:
Praktek wudhu
Dasar-dasar Suci &amp; Najis	
Semoga Allah paringi mas khayri keamanan keselamatan Dan kebarokahan..amiin..</t>
  </si>
  <si>
    <t>BACAAN:
Tilawati 3 halaman 6
HAFALAN:
1. Doa Masuk Rumah
2. Surat Al Lahab
3. Asmaul Husna 1-25
Semoga Allah paringi mba khadijah keamanan keselamatan Dan kebarokahan..amiin..</t>
  </si>
  <si>
    <t>January 9, 2026 11:34 pm</t>
  </si>
  <si>
    <t>Al an am 137-139
Alhamdulillah bacaan cukup bagus tinggal banyakin nderes dan menambah ketelitian di huruf- huruf yang harusnya di baca ndengung
Murojaah doa2
Sebagian besar hafalan baru masih lupa tapi asmaulhusna 1-99 hampir hafal
Makna kitabusshola  hal. 141-142
Alhamdulillah Irsan bisa memahami isi hadis dengan baik
Report
Alhamdulillah pengajian bernalan dengan lancar, Irsan juga tertib selama pengajian. Amal sholih doa2 yang pernah di hafal di deres lagi, catatan doa yang dulu di print sama yanda amal sholih di cari kalau nggak ketemu insyaAlloh saya kirimi file lagi untuk di peint ulang. Mugo2 Alloh paring manfaat dan barokah. Aamiiin 🤲😊🙏
Makna kitabusshola</t>
  </si>
  <si>
    <t>January 9, 2026 11:43 pm</t>
  </si>
  <si>
    <t>Bacaan 
Al maidah  18-19
Alhamdulillah cukup lancar, 
Makna Al qur'an surat al an'am ayat 138
Isinya tentang orang musrik yang berbuat- buat dusta
Report
Alhamdulillah pengajian berjalan dengan lancar, Irsan bisa mengikuti dengan baik bisa bikin summary dengan baik juga. Semoga Alloh paring manfaat dan barokah.🤲 Sampai jumpa lagi minggu depan👋</t>
  </si>
  <si>
    <t>January 9, 2026 11:58 pm</t>
  </si>
  <si>
    <t>Bacaan
Al baqoroh 188-190
Alhamdulillah bacaan cukup lancar 
Makna hadis Ahkam  49-51
Hadisnya membahas tentang umroh, haji, dan pahalanya. Juga tentang tawaf dan doa yg di ucapkan ketika berada di antara rukun yaman dan hajar aswad
Dan Alhamdulillah Abi faham dengan kesemua isi hadisnya
Report
Alhamdulillah pengajian berjalan dengan lancar ta pa kendala semoga Alloh paring manfaat dan barokah. Aamiiin🤲</t>
  </si>
  <si>
    <t>January 10, 2026 12:04 am</t>
  </si>
  <si>
    <t>Bacaan
Al baqoroh 191-194
Alhamdulillah bacaan sudah cukup lancar, amal sholih tetap memperbanyak menderes
Makna Annisa 75-77
Tentang ayat perang. 
Alhamdulillah Abi bisa memahami isi ayat dengan baik
Report
Alhamdulillah pengajian berjalan dengan lancar, tanoa kendala. Semoga Alloh paring manfaat dan barokah aamiiin🤲</t>
  </si>
  <si>
    <t>January 10, 2026 6:43 am</t>
  </si>
  <si>
    <t>1. Murojaah 
 - Murojaah hafalan surat al-insan &amp;almursalat 1-3
2. Membaca QS Al-Anam 69-73
&gt; (Alhamdulillah bacaannya bagus, amal Sholih sering dideres bacaan quran di rumah terutama tajwidnya)
3. Lain-lain
- tajwid idzhar halqi dan ikhfa haqiqi (Alhamdulillah sdh paham)
Semoga-moga Allah paring manfaat lancar dan barokah</t>
  </si>
  <si>
    <t>BACAAN:
Tilawati 3 halaman 7
HAFALAN:
DOA masuk rumah 
Surat Al lahab
Asmaul Husna 1-20
Semoga Allah paringi mba khadijah keamanan keselamatan Dan kebarokahan..amiin..</t>
  </si>
  <si>
    <t>January 10, 2026 9:39 am</t>
  </si>
  <si>
    <t>1. Murojaah surat al-an'am ayat 74-81
  (Supaya bisa lebih teliti ketika membaca)
2. Murojaah hafalan al-mursalat 1-26
  (Ketika membaca supaya pelan agar ayat selanjutnya tidak lupa)
3. Murojaah bersama al-buruj 1-22
  (Alhamdulillah sudah lancar)
4. LAIN-LAIN:
  Hukum ikhfa syafawi (sudah faham)
  Review suci dan najis
Semoga Allah paringi mas hafiz keamanan keselamatan Dan kebarokahan..amiin..</t>
  </si>
  <si>
    <t>BACAAN:
Tilawati 3 halaman 7 
HAFALAN:
DOA masuk rumah 
Asmaul Husna 1-20
Surat Al-lahab 
Semoga Allah paringi mba khadijah keamanan keselamatan Dan kebarokahan..amiin..</t>
  </si>
  <si>
    <t>BACAAN:
Q.S Ad-Dukhon ayat 19-39
LAIN-LAIN:
Nasihat pemantapan
Semoga Allah paringi mas dehan keamanan keselamatan Dan kebarokahan..amiin..</t>
  </si>
  <si>
    <t>January 12, 2026 10:48 am</t>
  </si>
  <si>
    <t>1. Bacaan Q.S Al Kahfi 
2. Murojaah doa² 
D. Pagi dan sore
D. For parents
D. Kebaikan dunia akhirat
Before &amp; After Makan	
Before sleep	
Bangun tidur	
Before &amp; After Wudhu	
Doa minta kesabaran	
Minta Ilham yang baik	
Doa kebaikan dunia akhirot	
Dzikir after sholat	
Doa ketetapan iman	
Doa ilmu yang bermanfaat	1 n 2
Doa berpakaian	
Doa berbuka puasa	
*Doa Baru*
D. Raja istighfar
D. Minta kesehatan
D. Ketika naik kendaraan
3. Mempelajari dan memahami bacaan mad thobi'i
Notes : 
- Alhamdulillah bacaan Dawud sedikit demi sedikit bisa meningkat lebih baik. Ketika ditanya ini bacaannya panjang atau pendek Dawud sudh tau. 
- Dawud sangat semangat dan excited dengan Al quran barunya. Allhamdulilah. Jangan lupa untuk perbanyak Menderes ya Dawud👍
- Alhamdulillah untuk Doa baru nya Dawud sudah pernah tau dan menghafalnya jadi mudah untuk mengingatnya. 
- Pemahaman tajwid baru alhamdulillah Dawud bisa memahaminya dengan baik
- Alhamdulillah pengajian hari ini berjalan baik dan lancar. Dawud mengikutinya dengan semangat. Semoga Allah selalu beri Dawud semangat dalam mengaji dan mencari ilmunya, menjadi anak yang sholeh, diberikan ilmu yang bermanfaat dan barokah, aamiin. Semangat Dawuudd✨</t>
  </si>
  <si>
    <t>1. Bacaan Q.S Al Kahfi ayat 
2. Murojaah surat²
3. Review tajwid
4. Mengenal sifat² baik
Notes :
- Allhamdulilah pengajian berjalan baik dan lancar. Dawud mengikutinya dengan semangat
- Semoga Allah beri Dawud selalu semangat ngaji nya, menjadi anak yg sholaeh, sukses yang barokah, diberikan ilmu yang bermanfaat dan barokah, aamiin. Semangatt Dawud🩵</t>
  </si>
  <si>
    <t>January 12, 2026 9:40 pm</t>
  </si>
  <si>
    <t>1. Bacaan Tilawati 6 hal 16 (ayat 1-7)
(Alhamdulillah bacaan bagus, tp perlu di deres lagi untuk ketelitian panjang dan pendeknya)
2. Review
- Asmaul husna 1-20
- Doa mencari ilmu
- Doa minta Ilham yang baik 
Semoga Allah paring manfaat lancar dan barokah</t>
  </si>
  <si>
    <t>January 13, 2026 6:38 am</t>
  </si>
  <si>
    <t>📚 bacaan
surat al baqoroh ayat 10-13
📚 hafalan
asmaul husna 1-45 *(kirana sudah hafal dengan sangat baik)* 100%
surat al fatihah 100%
surat an nass 100%
surat al falaq 100%
surat al ikhlash 100%
surat al ashr 100%
doa ketika akan&amp;sesudah makan 100%
doa masuk&amp;keluar kamar mandi 100%
doa masuk&amp;keluar rumah 90%
doa akan&amp;sesudah tidur 98%
doa pakai baju 99%
doa ketika ada petir 95%
doa strong wind 85%
doa melihat orang yang tertimpa mushibah 100%
doa ketika tertimpa mushibah 100%
doa naik kendaraan 100%
🏡 homework
membaca al baqoroh ayat 14-16
doa nabi musa
doa sujud teelawah
memorize asmaul husna 46-90
baca doa penutup
*do it carefully and seriously, and don't forget to chat me when you're done*
semoga allah memberikan ilmu yang bermanfaat lancar dan barokah...ameen</t>
  </si>
  <si>
    <t>January 13, 2026 7:48 am</t>
  </si>
  <si>
    <t>📚 bacaan
surat al an'am ayat 40-44
amal solih lebih diperhatikan lagi dalam mambaca panjang dan yang pendeknya
📚 hafalan 
doa usia 6&amp;doa tambahan :
Do’a ketika akan tidur
Do'a setelah bangun tidur
Doa ketika akan makan dan selesai makan
Do’a kebaikan dunia dan akhirot
Do’a untuk kedua orangtua
Do’a masuk dan keluar WC
Do'a Ketika Terkena Musibah
Do'a Setelah Adzan
Do'a Sebelum dan Sesudah Wudhu
Do'a Minum Susu
Do'a Minta Ilmu yg Bermanfaat 2
Do'a Nabi Musa
Do'a Ketika ada Petir
semoga allah memberikan ilmu yang bermanfaat lancar dan barokah...amin</t>
  </si>
  <si>
    <t>January 13, 2026 12:43 pm</t>
  </si>
  <si>
    <t>BACAAN:
Tilawati 3 halaman 9
HAFALAN:
Surat al-Fatihah
Surat an-Nas
Surat Al Falaq
Surat Al Ikhlas
Surat Al lahab
Surat An nasr
Surat Al Kafirun
Asmaul Husna 1-25
LAIN-LAIN:
Dasar-dasar Suci &amp; Najis
Semoga Allah paringi mas khayri keamanan keselamatan Dan kebarokahan..amiin..</t>
  </si>
  <si>
    <t>January 13, 2026 3:03 pm</t>
  </si>
  <si>
    <t>1. Bacaan Q.S Al Baqarah 251-253
2. Review dalil mengaji, mengamal, membela
3. Makna kitabu sholah hal.20
Notes :
- Untuk bacaan Dinda Allhamdulilah sudah baik, tapi perlu diperhatikan lagi panjang dan pendeknya ya👍
- Alhamdulillah pengajian hari ini berjalan baik
- Semoga Allah beri ilmu yang bermanfaat dan barokah, menjadi anak yang sholihah, sukses yang barokah, aamiin. Semangatt ya Dinda💖</t>
  </si>
  <si>
    <t>January 13, 2026 9:42 pm</t>
  </si>
  <si>
    <t>BACAAN:
Q.S As-syams - Q.S Al-layl
MAKNA:
K.Ahkam 35-37
Semoga Allah paringi mas tami keamanan keselamatan Dan kebarokahan..amiin..</t>
  </si>
  <si>
    <t>January 14, 2026 6:40 am</t>
  </si>
  <si>
    <t>📚 Bacaan 
Al Qur'an Surat al baqoroh ayat 14-16
Asmaul Husna 46-90
📚 Hafalan 
Al fiil
Al quroisy
Al humazah
At takatsur
Al qori'ah
Al kautsar
An nashr
Al lahab
Al kafirun
Al maa'uun
Doa menjenguk orang sakit
Doa ketika masuk pasar
Doa masuk dan keluar masjid
Doa Berlindung Dari Syirik
Doa berlindung dari siksa kubur
Doa buka puasa
Doa setelah minum susu
Doa ketika marah
Doa nabi Musa 
Doa sujud teelawah 
Doa pakai baju 
💒 Homework
Surat Al kafirun 
Surat Al Qodar 
Doa sujud teelawah 
Doa nabi musa
Baca surat Al Baqarah ayat 17-19
Doa penutup 
amal soleh do it carefully and seriously, and dont forget to chat me when you're done
Semoga Allah memberikan ilmu yang bermanfaat dan barokah....ameen</t>
  </si>
  <si>
    <t>January 14, 2026 9:36 am</t>
  </si>
  <si>
    <t>Bacaan :
 Al maidah 20-23
Bacaan sudah cukup bagus, amal sholih di tingkatkan ketelitiannya terutama di panjang pendek dan dengung
Makna hadis kitabusshola  143
Alhamdulillah Irsan bisa memahami isi hadis dengan baik
Report
Alhamdulillah pengajiannya berjalan dengan lancar di awali dengan ngobrol, Irsan lagi  semangat banget nyeritain guru biologi nya yang  like a spy karna  ngajar di sekolah islam tp nggak tau ttg basicnya islam😂 
Baru di lanjut ngaji bacaan dan makna hadis. Untuk hafalan insyaallah in the next ngaji. Semoga Alloh paring manfaat dan barokah. Aamiiin🤲</t>
  </si>
  <si>
    <t>January 14, 2026 9:44 am</t>
  </si>
  <si>
    <t>Bacaan 
surat Al Baqarah ayat 195-196
Alhamdulillah cukup lancar bacaannya, amal sholih di tingkatkan nderesnya dan ketelitian dalam membaca
Makna qur'an surat Annisa78, 79,95,96,97
Alhamdulillah Abi bisa memahami isi setiap ayat yang di manqulkan
Report
Alhamdulillah pengajian berjalan dengan lancar, komunikasi bisa 2 arah sehingga ketika ada yang kurang jelas ada jalan keluar, dan  ngajinya bisa lebih efektif. Semoga Alloh paring manfaat dan barokah. Aamiiin🤲</t>
  </si>
  <si>
    <t>January 14, 2026 9:48 am</t>
  </si>
  <si>
    <t>*Berdoa Sebelum Mengaji*
*1. BACAAN*
QS. An Nisa 75-77
Alkhamdulillah hanya kesalahan sedikit dan mb nadeen d minta untuk mengulngi lagi dan lancar
*2. MUROJAAH*
D. minta ilham yang baik
D. masuk rumah (sedikit lupa, harus sering di murojaah)
D. keluar rumah
D. masuk dan keluar masjid
D. memakai pakaian
D. ketika berbuka puasa (lupa awal2annya)
D. mohon kesabaran 
D. mohon kesehatan (lupa awal2annya)
Asmaul husna 1-99
*3. KEIMUAN*
PEGON
&gt; tadi belajar membaca pegon kemudian di translate ke indonesia, awalnya mb nadeen sempat kebingungan gk tau maksudnya, mungkin krn baru pertama kali dan kalimatnya terlalu panjang, tp alkhamdulillah akhirnya mb nadeen bisa membaca pegon, good job mb nadeen..
Semoga Alloh paring manfaaat dan barokah.. Amiin</t>
  </si>
  <si>
    <t>January 14, 2026 9:56 am</t>
  </si>
  <si>
    <t>*1. BACAAN*
Q.S Aal - Imron ayt. 62-65
&gt; amal sholih perbanyak menderes lagi ya fitri, bacaannya sedikit menurun, banyak salahnya , terutama panjang pendeknya
*2. MUROJAAH*
Surat al-Fatihah
Surat an-Nas
Surat Al Falaq
Surat Al Ikhlas
Surat Al lahab
Surat An nasr
Surat Al Kafirun
Surat Al-Bayyinah ayt 1-7
Doa masuk pasar
*3. KEILMUAN*
- MAKNA K.Adab Hal 29-30
- mencari contoh Ghunnah Musyaddah masing-masing 5 contoh
Kerjakan karena Alloh, semoga Alloh paring manfaat dan barokah.. Amiinn..</t>
  </si>
  <si>
    <t>January 14, 2026 11:41 am</t>
  </si>
  <si>
    <t>1. Menjaga hafalan doa 2
D. Minta ilham yang baik
D. Mencari ilmu 1 dan 2
D. Pagi dan sore
D. Minta kesehatan
D. Sebelum dan sesudah makan
D. Sebelum dan sesudah tidur
D. Ketika ada angin kencang
D. Ketika naik kendaraan
2. Menghafal serta menjaga doa1
D. Ketetapan iman
D. Raja istighfar
D. Sebelum dan sesudah wudhu
D. Kebaikan dunia akhirat
D. For parents
3. Mereview dalil yang sudah dihafal
Notes :
Allhamdulilah pengajian berjalan baik dan lancar, semoga Allah beri Dinda semangat ngaji nya, diberikan ilmu yang bermanfaat dan barokah, aamiin. Semangatt Dinda💖</t>
  </si>
  <si>
    <t>1. Murojaah doa² yang sudah dihafal
2. Murojaah surat²
3. Mereview doa baru
Notes :
Alhamdulillah pengajian berjalan baik. Sebenarnya ada makna tapi Dawud salah mengambil hadis dan waktu nya hampir habis akhirnya murojaah doa² and surat². 
InsyaAllah dilanjut next meeting ya Dawud. Semoga Allah beri ilmu yang bermanfaat dan barokah, aamiin. Semangat Dawud✨</t>
  </si>
  <si>
    <t>1. Murojaah surat² 
2. Mereview dalil yang sudah dihafal
3. Murojaah doa baru
Semoga Allah beri Dinda selalu semangat dalam mencari ilmu dan mengajinya, semoga diberikan ilmu yang bermanfaat dan barokah, aamiin. Semangat Dinda💖</t>
  </si>
  <si>
    <t>BACAAN:
Tilawati 3 halaman 7
HAFALAN:
Doa minta ilham yang baik	
Doa Mencari ilmu yang bermanfaat	
Doa untuk kedua orang tua	
Doa kebaikan dunia dan akhirot	
Doa berpakaian	
Doa pagi dan sore	
Doa ketetapan iman	
Doa sebelum dan sesudah makan	
Doa sebelum dan sesudah tidur	
Doa masuk dan keluar WC	
Doa masuk dan keluar rumah	
Asmaul Husna 1-20
Al-lahab
Semoga Allah paringi mba khadijah keamanan keselamatan Dan kebarokahan..amiin..</t>
  </si>
  <si>
    <t>BACAAN:
Tilawati 3 halaman 9
HAFALAN:
Doa ketetapan iman
Doa minta ilmu yang manfaat 1
Doa minta ilham yang baik
Doa masuk rumah
Doa keluar rumah
Doa pagi dan sore
Asmaul Husna 1-25
Do'a Ketika Bersin
LAIN-LAIN:
Mengenal sifat sifat BAIK
Semoga Allah paringi mas khayri keamanan keselamatan Dan kebarokahan..amiin..</t>
  </si>
  <si>
    <t>January 15, 2026 8:08 am</t>
  </si>
  <si>
    <t>1. Bacaan Tilawaty hal.19
2. Murojaah surat an-nasr
3. Murojaah doa²
D. Pagi dan sore
D. For parents
D. Kebaikan dunia akhirat
D. Minta ilham yang baik
D. Masuk dan keluar wc
D. Masuk dan keluar rumah
D. Sebelum dan sesudah makan
D. Sebelum dan sesudah wudhu
D. 
Notes :
- Amalsholih untuk lebih disemangatkan lagi ya ngaji nya. Jangan lupa Menderes ya Cheryl biar tambah lancar. 👍
- Semoga Allah beri ilmu yang bermanfaat dan barokah, aamiin. Semangat Cheryl 💖</t>
  </si>
  <si>
    <t>Izin ada les</t>
  </si>
  <si>
    <t>January 15, 2026 8:18 am</t>
  </si>
  <si>
    <t>1. Membaca Tilawati 4 hal. 4
&gt; Alhamdulillah sudah bagus dan boleh naik ke halaman berikutnya 
2. Makna k.solah hal. 7
&gt; insyaallah keterangan nya di lanjutkan di pertemuan berikutnya</t>
  </si>
  <si>
    <t>Keterangan k.solah hal.6
&gt; Alhamdulillah Q menulis keterangan nya
Mohon maaf ngajinya cepat karena mbak azki mual sekali</t>
  </si>
  <si>
    <t>January 15, 2026 8:23 am</t>
  </si>
  <si>
    <t>1. Membaca Tilawati 4 hal.3
&gt; Alhamdulillah sudah bagus bacaannya dan boleh naik ke halaman berikutnya 
2. Makna k.sholah hal.6 (penjelasan bab wudu hitungan campuran)
&gt; Alhamdulillah Q menulis dengan baik
3. Murojaah</t>
  </si>
  <si>
    <t>January 15, 2026 3:36 pm</t>
  </si>
  <si>
    <t>BACAAN:
Tilawati 3 halaman 7 
HAFALAN:
DOA masuk rumah
asmaul husna 1-20
LAIN-LAIN:
Praktek wudhu
Cara praktek sholat
Mengenal sifat BAIK
Semoga Allah paringi maba khadijah keamanan keselamatan Dan kebarokahan..amiin..</t>
  </si>
  <si>
    <t>BACAAN:
Tilawati 3 halaman 9
HAFALAN:
doa ketika beresin
DOA mau wudhu
Asmaul husna 1-20
LAIN-LAIN:
Mengenal sifat BAIK
Semoga Allah paringi mas khayri keamanan keselamatan Dan kebarokahan..amiin..</t>
  </si>
  <si>
    <t>January 16, 2026 6:27 am</t>
  </si>
  <si>
    <t>Bacaan Almaidah 24-27
Alhamdulillah bacaan cukup bagus
Murojaah doa2:
Doa ketetapan iman 
Doa minta ilham yang baik
Doa masuk rumah
Doa pagi sore
Doa pakai baju baru
Doa pakai baju
Doa kesabaran 
Doa mohon kesehatan
Asmaulhusna 
Sebagian besar doa- doa lupa awalannya😅
Makna kitabusshola hal. 143-145(keutamaan surat Al mulk) 
Alhamdulillah Irsan bisa memahami isi hadisnya dengan baik, bisa bikin summary dari 3 hadis yg di sampaikan
Report
Alhamdulillah pengajian berjalan dengan baik, Irsan bilang maaf tante  seems like low energy, capek banget katanya tapi masih mau melonggarkan waktunya dan pengajian tetap berjalan dengan lancar itu perlu di apresiasi. Jazakallohu houro Irsan. Semoga Alloh paring manfaat dan barokah. Aamiiin🤲</t>
  </si>
  <si>
    <t>January 16, 2026 6:58 am</t>
  </si>
  <si>
    <t>Bacaan 
Surat Al baqoroh 197-198
 Alhamdulillah bacaan cukup lancar
Makna 
Surat annisa 99-102 ( Tentang sholat khouf/ sholat dalam keadaan peramg) 
Alhamdulillah  Abi bisa memahami dan faham tentang praktek sholat khouf
Report
Alhamdulillah Abi bisa mengikuti pengajian dengan baik, pengajian berjalan dengan lancat tanpa kendala. PR nya amal sholih meningkatkan nderes al qur'annya. Semoga Alloh paring manfaat dan barokah</t>
  </si>
  <si>
    <t>January 16, 2026 8:05 am</t>
  </si>
  <si>
    <t>Bacaan
Almaidah 28-31
Alhamdulillah cukup lancar bacaannya, al sholih ditingkatkan ketelitiannya terutama di panjang pendek
Belajar tajwid
Dari sekian banyak tajwid yang saya tebakkan Irsan hanya bingung dengan Iqlab. Masih ketiker sama ikhfa' safawi dan idghom mimi
Makna surat Al an am ayat 139-141
3 ayat ini padet banget isinya,
Ayat 139 : menceritakan tentang orang musrik yang  menghalalkan jerohan hanya untuk para lelaki dan mengharamkannya untuk istri2nya. Yang halal untuk istrinya hanya bangkai
Ayat 140:mereka rugi karna membunuh anak2 tanpa ilmu (exm: They want rain and sacrifice their children to the idols to get rain/ The embarrased to have a daughter then burried them when they still alive) mereka mengharamkan apa yang sudah di halalkan Alloh by creating a lie 
Ayat 141: Alloh yg menumbuhkan kebun some with trellis(grape, melon, tomatoes, cucumbers) and some with no trellis (potatoes, carrots), juga yang mrnumbuhkan kebun kurma and seasonal crops crops in various taste, olive and pomegranate similar in (shape and color )and unsimilar in taste. 
Alloh memerintahkan pada mrreka untik  makan apa2 yang ada di kebun, membayar zakatnya ketika panen dan jangan melewati batas (avoiding zakat) because Alloh doesn't love the people who break the limit
Report
Alhamdulillah pengajiannya berjalan dengan lancar, tertib, dan ada komunikasi 2 arah. Irsannya juga fokus sehingga waktu yang  hanya kurang dari 1 jam bisa di maksimalkan. Mudah2 an ilmunya bermanfaat dan barokah. Jazakallohu hoiro Irsan atas kerjasamanya🤗🙏</t>
  </si>
  <si>
    <t>January 16, 2026 11:27 am</t>
  </si>
  <si>
    <t>BACAAN:
Tilawati 3 halaman 7 
HAFALAN:
DOA masuk rumah
Al-lahab
LAIN-LAIN:
Praktek wudhu
Semoga Allah paringi mba khadijah keamanan keselamatan Dan kebarokahan..amiin..</t>
  </si>
  <si>
    <t>BACAAN:
Tilawati 3 halaman 9 
HAFALAN:
Asmaul husna 1-25
DOA sebelum Dan sesudah wudhu
Surat al-kautsar
LAIN-LAIN:
Praktek wudhu
Praktek sholat
Semoga Allah paringi mas khayri keamanan keselamatan Dan kebarokahan..amiin..</t>
  </si>
  <si>
    <t>BACAAN:
Q.S Ad-dukhon ayat 40 - QS Al-Jatsiyah ayat 13
HAFALAN:
DOA untuk kedua orang tua
DOA kebaikan Dunia Dan akhirot
Doa ketetapan Iman
MAKNA:
K.Adab halaman 90-91
Semoga Allah paringi mas dehan keamanan keselamatan Dan kebarokahan..amiin..</t>
  </si>
  <si>
    <t>1. Murojaah surat al-an'am ayat 82-90
  (Supaya bisa lebih teliti ketika membaca)
2. Murojaah hafalan al-mursalat 1-30
  (Alhamdulillah sudah lancar)
3. Murojaah bersama At-tariq 1-17
  (Alhamdulillah sudah lancar)
4. LAIN-LAIN:
  Mengenal sifat sifat BAIK
  D. ketika akan tidur
  D. setelah bangun tidur
  D. ketika akan makan dan selesai makan
  D. kebaikan dunia dan akhirot
  D. untuk kedua orangtua
  D. masuk dan keluar WC
  D. dan dzikir setelah sholat
  D. ketetapan iman
Semoga Allah paringi mas hafiz keamanan keselamatan Dan kebarokahan..amiin..</t>
  </si>
  <si>
    <t>MAKNA:
K.Sholah 11-13
LAIN-LAIN:
Nasihat pemantapan
Semoga Allah paringi mba kayla keamanan keselamatan Dan kebarokahan..amiin..</t>
  </si>
  <si>
    <t>January 18, 2026 5:24 am</t>
  </si>
  <si>
    <t>Baca Doa sebelum mengaji
1. Bacaan Q.S an-nisa 
Alhamdulillah bacaan nya sangat baik dan lancar, tingkatkan terus ya dan jangan lupa perbanyak Menderes  😊
2. Murojaah surat²
S. Al Fatihah
S. An nas
S. Al falaq
S. Al ikhlas
S. Al Lahab
S. An Nasr
S. Al kafirun
S. Al Kautsar
Allhamdulilah hafalan surat nya melekat kuat, jgn lupa untuk selalu murojaah hafalannya ya agar tidak lupa👍
3. Murojaah hafalan baru
Surat al insyiqoq ayat 1-18. Alhamdulillah sudah surat al insyiqoq, dideres terus ya nadeen😊
4. Ppt tentang najis dan suci
Alhamdulillah nadeen bisa memahami materinya dengan baik. Ketika diberi quizz bisa benar semua, dan ketika quiz selesai bisa memahami pembahasan dari soal yang belum difahaminya dengan baik. Good job nadeen🌹
Alhamdulillah pengajian berjalan baik dan lancar. Nadeen selalu semangat dalam mengaji. Semoga Allah selalu beri Nadeen semangat dalam mencari ilmu nya, menjadi anak yg sholihah, sukses yg barokah, diberikan ilmu yang bermanfaat dan barokah, aamiin. Semangatt Nadeen🥰</t>
  </si>
  <si>
    <t>1. Bacaan Q.S Al Kahfi ayat
Alhamdulillah untuk bacaan diperhatikan lagi panjang pendeknya ya, sudah baik. 👍
2. Review 5 bab dan dalil² nya (mengaji, mengamal, membela) beserta artinya
3. Murojaah Doa² lama and baru
D. Pagi dan sore
D. For parents
D. Kebaikan dunia akhirat
D. Bangun tidur dan sebelum tidur
D. Sebelum dan sesudah makan
D. Before and after wudhu
D. Mohon kesabaran
D. Minta ilham yang baik
Asmaul husna 1-99
D. Minta ilmu yang bermanfaat
D. Minta kesehatan
D. Raja istighfar
D.ketika naik kendaraan
D. Ketetapan iman
4. Review surat Al qoriah 1-3
Alhamdulillah Dawud hafal sampe ayat 3 amalsholih untuk menghafalkan ayat 4 dan 5 nya ya Dawud
Notes :
- Amalsholih untuk bisa lebih fokus lagi ya Dawud dalam mengaji nya
- Alhamdulillah pengajian berjalan baik. Semoga Allah beri Dawud bisa selalu semangat dalam mengaji nya, diberikan ilmu yang bermanfaat dan barokah, aamiin. Semangat Dawud✨</t>
  </si>
  <si>
    <t>1. Makna k.jannah wannar hal 21-22
2. Murojaah surat²
Notes :
- Amalsholih untuk selalu mengingat jam ngaji nya ya Dawud. Karna ketepatan waktu sangat mempengaruhi pada materi yang akan disampaikan. 😊
- Alhamdulillah pengajian berjalan baik. Semoga Allah selalu beri Dawud semangat mengaji nya, diberikan ilmu yang bermanfaat dan barokah, aamiin. Semangatt Dawud. ✨</t>
  </si>
  <si>
    <t>1. Bacaan Q.S Al Baqarah ayat 255-257
2. Murojaah doa²
3. Ppt tentang suci dan najis
Notes :
- Bacaannya diperhatikan lagi panjang pendeknya ya, sudah baik. Tingkatkan lagi dan jangan lupa perbanyak Menderes ya😊
- materi tentang suci dan najis, Alhamdulillah Dinda bisa memahaminya dengan baik
- Semoga Allah beri Dinda selalu semangat mengajinya, diberikan ilmu yang bermanfaat dan barokah, aamiin
Semangat Dinda</t>
  </si>
  <si>
    <t>1. Bacaan Al Baqarah ayat 258-259
2. Murojaah surat²
Alhamdulillah pengajian berjalan baik dan lancar. Bacaan nya baik dan mulai lancar hanya perlu perbanyak Menderes ya. 
Semoga Allah beri Dinda selalu semangat mengajinya, diberikan ilmu yang bermanfaat dan barokah, aamiin. Semangat Dinda💖</t>
  </si>
  <si>
    <t>January 18, 2026 10:26 am</t>
  </si>
  <si>
    <t>1. Membaca QS Al Baqarah 225-227
&gt; Alhamdulillah Denissa mengirimkan mau VN bacaannya, untuk panjang pendeknya masih perlu banyak latihan membaca dan bimbingan 
2. Makna k.jannah wannar (indo) hal. 54-55
&gt; Alhamdulillah sudah ditulis nissa
Moga2 Allah paring ilmunya manfaat dan barokah amin</t>
  </si>
  <si>
    <t>1. Murojaah surat al-an'am ayat 91-95
  (Alhamdulillah sudah lancar)
2. Murojaah hafalan al-mursalat 1-47
  (Alhamdulillah sudah lancar)
3. Murojaah bersama Al-a'la 1-19
  (Alhamdulillah sudah lancar)
4. LAIN-LAIN:
  Mengenal 4 roda berputar
  D. minta ilmu yang manfaat
  D. minta ilham yang baik
  D. masuk rumah
  D. keluar rumah
  D. masuk dan keluar masjid
  D. memakai pakaian
  D. ketika berbuka puasa
  D. mohon kesabaran
Semoga Allah paringi mas hafiz keamanan keselamatan Dan kebarokahan..amiin..</t>
  </si>
  <si>
    <t>January 19, 2026 6:19 am</t>
  </si>
  <si>
    <t>BACAAN:
Q.S At-jatsiyah ayat 14-22
MAKNA:
K.Adab 91-92
NB: dehan supaya bisa sering menderes al-qur'an paling tidak sebelum ngaji Dan juga Amal sholeh dipelajari filenya
Semoga Allah paringi mas dehan keamanan keselamatan Dan kebarokahan..amiin..</t>
  </si>
  <si>
    <t>1. Murojaah surat al-an'am ayat 91-95
  (Supaya bisa lebih teliti ketika membaca)
2. Murojaah hafalan al-mursalat 1-50
  (Alhamdulillah sudah lancar)
3. Murojaah bersama Al-ghasiyah 1-26
  (Alhamdulillah sudah lancar)
4. LAIN-LAIN:
  D. ketika akan tidur
  D. setelah bangun tidur
  D. ketika akan makan dan selesai makan
  D. kebaikan dunia dan akhirot
  D. untuk kedua orangtua
  D. masuk dan keluar WC
  D. dan dzikir setelah sholat
  D. ketetapan iman
Semoga Allah paringi mas hafiz keamanan keselamatan Dan kebarokahan..amiin..</t>
  </si>
  <si>
    <t>January 20, 2026 6:06 am</t>
  </si>
  <si>
    <t>January 20, 2026 6:16 am</t>
  </si>
  <si>
    <t>1. Doa pembuka 
2. Bacaan 
&gt; Tilawati 5 halaman 33 ( baris 1-3) 
Note : kita mengulang dari baris pertama sebab sudah lama tidak membaca tilawati jadi kita ulangi dari atas, alhamdulilah alloh paring setelah berulang akkhirnya bisa sesuai dengan panjang pendek dan tajwidnya.
3. Murajaah Surat 
&gt; Surat al fatihah 
- hafalannya masih, hanya perlu lebih slow membacanya supaya pas dan sesuai panjang pendeknya 
&gt; surat an nas dan al ikhlas 
- hafalannya masih 
&gt; surat al falaq 
- kita murajaah surat al falaq, dan menghafalkannya kembali sebab chester kehilangan hafalann surat al falaq, mulai dari ayat 3, 
_homeworknya masih surat al falaq lagi nggih..
Report : alhamdulilah pengajian bisa berlangsung, walaupun butuh waktu cukup lumayan untuk beradaptasi kembali, sebab sudah larut dan ada materi yang belum tersampikan insyaalloh kita lanjutkan di peetemuan selanjutnya, 
Untuk orang tuanya chester yang sudah membantu kelancaran mengaji, disyukuri sekali alhamdulilahi jazakumulahu khoiro.. 
سموكا الله فاريغ امان، سلامة،  لانجار  دان، براكه 
آمِــــــــــــــــــيْن</t>
  </si>
  <si>
    <t>January 20, 2026 6:30 am</t>
  </si>
  <si>
    <t>📚 bacaan
surat al baqoroh ayat 17-19
📚 hafalan
asmaul husna 1-45
Al fiil
Al quroisy
Al humazah
At takatsur
Al qori'ah
Doa menjenguk orang sakit
Doa ketika masuk pasar
Doa masuk dan keluar masjid
Doa Berlindung Dari Syirik
Doa berlindung dari siksa kubur
Doa buka puasa
Doa setelah minum susu
Doa berlindung dari sifat munafik
Doa pakai baju 
Doa ketika bersin
Doa ketika marah
Doa turun hujan
DOA PENUTUP
🏡 HOMEWORK
Please write it
*Surat Al-bayyinah*
1.Lam yakunilladziina kafaruu min ahlil kitaabi wal musyrikiina munfakkiina hatta ta'tiyahumul bayyinah
read surat al baqoroh ayat 20-21
doa pakai baju baru
doa sujud teelawah 
doa Nabi Musa
doa agar dimudahkan dalam segala urusan
surat at-tin
surat at-takatsur
surat al qodar
Semoga allah memberikan ilmu yang bermanfaat lancar dan barokah....ameen</t>
  </si>
  <si>
    <t>January 20, 2026 7:23 am</t>
  </si>
  <si>
    <t>1. Membaca doa-doa sebelum belajar dan Asmaul Husna
&gt; Alhamdulillah doa-doa sebelum belajar nya banyak yang sudah hafal
&gt; Alhamdulillah tadi chester tadi bacanya sambil mencoba ngafalin Asmaul husna
2. Review hafalan surat Al Maun
&gt; Hafal ayat 1-3 tapi masih perlu di perbaiki makhrojnya
3. Membaca Tilawati 5 hal.33
&gt; Alhamdulillah chester membaca semua baris tapi untuk lebih lancar nya lagi amal Solih diulang mulai baris ke 4 di pertemuan berikutnya
4. Murojaah semua materi doa-doa usia 6-8tahun
&gt; Masih banyak yang lupa hafalannya
&gt; Amal Solih supaya di praktekkan doanya dalam kehidupan sehari-hari 
5. Cerita tentang kehidupan setelah di dunia yaitu alam kubur, hari kiamat dan akhirat
Moga2 Allah paring ilmunya manfaat dan barokah amin</t>
  </si>
  <si>
    <t>January 20, 2026 10:05 am</t>
  </si>
  <si>
    <t>Bacaan 
Almaidah 32-33
👉Alhamdulillah bacaan cukup lancar,amal sholih di tingkatkan lagi menderesnya supaya tambah lancar
Makna kitabusshola hal. 145&amp;146
Membahas tentang keutamaan menghafal 10 ayat awal surat Al kahfi dan keutamaan membaca surat yasin
👉Alhamdulillah Irsan bisa memahami isi hadisnya. Bisa menjelaskan ulang juga keutamaan 2 surat tersebut
Semoga Alloh paring manfaat dan barokah. Aamiiin🤲</t>
  </si>
  <si>
    <t>January 20, 2026 1:44 pm</t>
  </si>
  <si>
    <t>1. Membaca QS. An-Nisa 84-90
&gt; alhamdulillah sudah bagus sekali panjang pendek dengungnya, tinggal lebih teliti lagi saat membaca hurufnya
2. Murojaah
- Asmaul HUsna 1-99 *100*
- Al Fajr *90*
- Ayat Kursi *95*
3. Hafalan baru : Al Insyiqoq 1-18
4. Melanjutkan materi alim faqih = mengenal sifat-sifat baik : forgiving, lovig, semangat, ramah sopan
&gt; alhamdulillah saya sangat mengapresiasi inisiatif nadeen yang mencatat materi di bukunya
moga2 Allah paring ilmunya manfaat dan barokah... amin</t>
  </si>
  <si>
    <t>1. Membaca QS. An Nisa 69-74
2. Murojaah :
Surat Al-Zalzalah = 100
Surat Al-Bayyinah = 95
Surat Al-Qodr= 100
Surat Al-'Alaq= 90
Surat At-Tin = 100
Surat As-Syarh = 100
Adh-Duha= 100
Al-Lail= 100
Asmaul Husna = 90
3. Materi Alim Faqih : Mengenal SIfat-sifat Baik = Bersyukur, Taat, Takdzim, Dermawan
4. Cerita tentang kehidupan alam kubur, hari kiamat dan akhirot
&gt;alhamdulillah nadeen mengikuti pengajian dengan sangta baik</t>
  </si>
  <si>
    <t>January 20, 2026 9:32 pm</t>
  </si>
  <si>
    <t>1. Baca tilawati 6 hal 27
&gt; Alhamdulillah Mikail bisa membaca dengan sangat baik dan lanjut hal 28
2. Menghafal doa Lailatul Qodar (alhamdulilah hafal 90%)
3. PR
- Membaca Tilawati 6 hal 28
- Menghafalkan Doa lailatul qodar
Semoga Alloh paring kemudahan, kelancaran, manfaat dan barokah.</t>
  </si>
  <si>
    <t>January 20, 2026 10:06 pm</t>
  </si>
  <si>
    <t>A. Baca tilawati 3 halaman 7 random line &amp; 8 baris 1-2
B. Murajaah
Doa sebelum dan sesudah tidur
Doa sebelum dan sesudah makan
Doa untuk kedua orang tua
Doa kebaikan dunia dan akhirot
Doa ilham yang baik 
Doa mencari ilmu yang bermanfaat
Doa masuk dan keluar rumah
Doa berpakaian
Doa pagi dan sore
C. Praktek Wudhu dan doa sesudah wudhu
Alkhamdulillah khadijah sudah tau dan paham. Cuma tdi tiba2 bingung kanan dulu apa kiri dulu
D. Mengetahui perbuatan Baik dan Buruk
Menyebutkan amal baik dan perbuatan buruk serta akibatnya ke surga dan neraka.</t>
  </si>
  <si>
    <t>BACAAN:
Tilawati 3 halaman 8
HAFALAN:
Surat al-Fatihah
Surat an-Nas
Surat Al Falaq
Surat Al Ikhlas
Surat Al lahab
DOA masuk rumah
Semoga Allah paringi khadijah keamanan keselamatan Dan kebarokahan..amiin..</t>
  </si>
  <si>
    <t>BACAAN:
Tilawati 3 halaman 10
HAFALAN:
Doa ketetapan iman
Doa minta ilmu yang manfaat 1
Doa minta ilham yang baik
Doa masuk rumah
Doa keluar rumah
Doa pagi dan sore
Asmaul Husna 1-25
Do'a Ketika Bersin
LAIN-LAIN:
Cara baca fathah dhommah Dan kasroh
Semoga Allah paringi mas khayri keamanan keselamatan Dan kebarokahan..amiin..</t>
  </si>
  <si>
    <t>January 21, 2026 8:44 am</t>
  </si>
  <si>
    <t>Bacaan
Albaqoroh 199-202
👉Alhamdulillah bacaannya sudah cukup lancar, tinggal banyakin lagi nderesnya biar tambah lancar
Tebak- tebakan tajwid
Alhamdulillah Abi masih hafal nama2 tajwid, dan huruf- hurufnya
Murojaah doa2
Doa minta di pilihkan perkara yang baik
Doa minta di mudahkan dalam segala urusan
Doa berlindung dari siksa kubur
Doa memakai baju
Doa memakai baju baru
Makna surat Annisa 103-111
Alhamdulillah Abi bisa faham isi ayat2 nya. 
Report
Alhamdulillah pengajian berjalan dengan lancar. Semoga Alloh paring manfaat dan barokah</t>
  </si>
  <si>
    <t>January 21, 2026 8:19 pm</t>
  </si>
  <si>
    <t>January 21, 2026 10:02 pm</t>
  </si>
  <si>
    <t>ACARA KELUARGA</t>
  </si>
  <si>
    <t>January 21, 2026 10:03 pm</t>
  </si>
  <si>
    <t>izin acara keluarga</t>
  </si>
  <si>
    <t>📚 bacaan 
surat al an'am ayat 50-52
📚 hafalan
Surat Alfatihah, At-tin, Al-qodr - An-Nas
Note: 
Hafalan surah semuanya bagus, masih ada beberapa yang lupa awalannya dan kebalik-balik. Bisa dibiasakan lagi untuk selalu di lakukan penderesan pribadi di rumah. *Di ingatkan hukum qolqolah dalam bacaan supaya dibaca jelas tidak samar.
Bacaan alhamdulilah meningkat, lebih sering diperhatikan lagi panjang pendek dan tempat ambil nafasnya supaya tidak curi-curi nafas ditengah bacaan.
الحمدلله جزاكم الله خيرا</t>
  </si>
  <si>
    <t>BACAAN:
Tilawati 3 halaman 8 
HAFALAN:
DOA MASUK RUMAH
SURAT AL-LAHAB ASMAUL HUSNA 1-20
LAIN-LAIN:
MENGENAL SIFAT BAIK</t>
  </si>
  <si>
    <t>January 22, 2026 9:03 am</t>
  </si>
  <si>
    <t>1. Bacaan Q.S al maidah ayat 42-43
Allhamdulillah bacaan mas Irsan sangat baik dan lancar hanya salah 1/2 ketika disuru mengulang bisa better than before. Perbanyak menderes ya mas Irsan biar bisa tambah lancar😊
2. Makna kitabu sholah hal 146 bawah - 148 atas
Masih sama dengan bab sebelumnya yaitu membahas tentang keutamaan membaca surat yasin. Allhamdulillah mas IRsan bisa memahami isi hadisnya dan menjelaskan ulang inti dari hadis nya juga keutamaan2 nya.
Semoga Allah beri mas Irsan selalu semangat mengajinya, diberikan ilmu yang bermanfaat dan barokah, aamiin. Semangatt mas Irsan👍</t>
  </si>
  <si>
    <t>1. Murojaah hafalan doa
D. pagi dan sore
D. untuk kedua orang tua
D. kebaikan dunia akhirat
D. minta ilham yang baik
D. sebelum dan sesudah wudhu
D. sebelum dan sesudah makan
D. masuk rumah
D. keluar rumah
2. Bacaan tilawaty 1 hal 30
masih ada beberapa huruf yang lupa nama nya 
notes :
- Amalsholih untuk bisa selalu menderes tilawaty nya ya Cheryl😊
- Semoga Allah selalu beri Cheryl tambah semangat ngaji nya, diberikan ilmu yang bermanfaat dan barokah, aamiin. Semangat ya Cheryl😊👍</t>
  </si>
  <si>
    <t>MAKNA:
K.Adab 92-93
LAIN-LAIN:
Good characters that Allah commands
Semoga Allah paringi mas dehan keamanan keselamatan Dan kebarokahan..amiin..</t>
  </si>
  <si>
    <t>January 23, 2026 5:55 am</t>
  </si>
  <si>
    <t>📚 bacaan
surat al an'am ayat 53-56 
amal solih panjang pendeknya lebih di perhatikan lagi ya
📚 hafalan
Do'a Ketika Terkena Musibah
Do'a melihat orang tertimpa musibah 
Do'a Setelah Adzan
Do'a Sebelum dan Sesudah Wudhu
Do'a Minum Susu
Do'a Minta Ilmu yg Bermanfaat 2
Do'a Nabi Musa
Do'a Ketika ada Petir
Doa ketika menjenguk orang sakit
Do’a ketika naik kendaraan
Doa mohon kesabaran
Doa mohon kesehatan
Doa ketika bersin
Doa ketika ada angin kencang
Doa dan dzikir setelah sholat
Doa ketetapan iman
Doa minta ilmu yang manfaat
Doa minta ilham yang baik
Doa masuk rumah
Doa keluar rumah
Doa pagi dan sore
Doa masuk dan keluar masjid
Doa memakai pakaian
Doa ketika berbuka puasa
Do’a ketika akan tidur
Do'a setelah bangun tidur
Doa ketika akan makan dan selesai makan
Do’a kebaikan dunia dan akhirot
Do’a untuk kedua orangtua
Do’a masuk dan keluar WC
Semoga alllah memberikan ilmu yang bermanfaat dan barokah amin....</t>
  </si>
  <si>
    <t>January 23, 2026 7:20 am</t>
  </si>
  <si>
    <t>January 23, 2026 7:24 am</t>
  </si>
  <si>
    <t>1. Baca tilawati 6 hal 28
&gt; Alhamdulillah Mikail bisa membaca dengan cukup baik dan lanjut ke hal 29
2. Membaca surat surat pendek
3. PR
- Membaca Tilawati 6 hal 28
- Menghafalkan Doa lailatul qodar
Semoga Alloh paring kemudahan, kelancaran, manfaat dan barokah.</t>
  </si>
  <si>
    <t>- Bacaan Tilawati 3 Hal 10
Good, sudah bisa baca sendiri. Naik ke Tilawati 3 Hal. 11
- Hafalan
Surah Alfatihah, Surah An-Nas - Surah Al-Ikhlas 
( Surah Al-Lahab, An-Nasr, Al-Kafirun banyak lupanya)
Asmaul Husna 1-30 ( Baru hafal 1-15, 16-20 lupa2, 21-30 belum hafal)
- Menulis
Mengenal 5 BAB ( dan dihafalkan dengan tepuk 5 BAB)
Menulis Asmaul Husna 21-30 (PR)
Semoga Allah Paring aman selamat lancar sukses berhasil jadi Generus yang faham faqih alim ulama cerdas ceria bahagia Mulya abadi dunia akhirot barokah.
Aamiiin.</t>
  </si>
  <si>
    <t>January 23, 2026 9:05 am</t>
  </si>
  <si>
    <t>1. opening speech by Dawud
2. bacaan Q.S al kahfi ayat 23-27
3. review tajwid mad thabi'i
notes :
- Bacaan Dawud Allhamdulillah baik, hanya perlu diperhatikan panjang pendeknya lagi ya Dawud. jangan lupa untuk menderes al quran nya ya✨
- Sepertinya Dawud tadi kurang fokus karna tadi Dawud bilang dia sakit jadi pengajian selesai lebih cepat dari biasanya
- Semoga Allah beri Dawud kesembuhan yang barokah, tambah semangat ngajinya, diberikan ilmu yang bermanfaat dan barokah, aamiin. Semangatt Dawud🩵</t>
  </si>
  <si>
    <t>January 23, 2026 9:35 pm</t>
  </si>
  <si>
    <t>📚 bacaan
surat al baqoroh ayat 22-24
📚 hafalan
asmaul husna 1-45
surat
Al kautsar
An nashr
Al lahab
Al kafirun
Al maa'uun
Doa masuk rumah
Doa keluar rumah
Doa ketika tertimpa musibah
Doa ketika melihat orang yg terkena musibah
Doa ketika ada petir
Doa ketika ada angin kencang
Doa naik kendaraan (go inside to vehicles)
DOA PENUTUP
🏡 HOMEWORK
memorizing al-bayyinah ayat 1
read surat al baqoroh ayat 25-26
amal soleh do it carefully and seriously, and dont forget to chat me when you're done.
Semoga Allah memberikan ilmu yang bermanfaat dan barokah....ameen</t>
  </si>
  <si>
    <t>January 23, 2026 9:38 pm</t>
  </si>
  <si>
    <t>1. Murojaah surat al-an'am ayat 95-101
  (Panjang pendek perlu diperhatikan kembali)
2. Murojaah hafalan al-insan 1-31
  (Mas Hafiz lagi bosan jadi bacanya gantian Dan kurang semangat)
3. Murojaah bersama Al-ghasiyah 1-26
  (Amal sholeh dideres lagi qolqolahnya)
4. LAIN-LAIN:
  4 tali keimanan
  Mad arid lisukkun (faham tapi lupa namanya)
  Ghunnah (baru pengenalan)
Semoga Allah paringi mas hafiz keamanan keselamatan Dan kebarokahan..amiin..</t>
  </si>
  <si>
    <t>BACAAN:
Tilawati 3 halaman 8 
HAFALAN:
Asmaul husna 1-20
Surat Al-lahab
DOA masuk rumah
Semoga Allah paringi mba khadijah keamanan keselamatan Dan kebarokahan..amiin..</t>
  </si>
  <si>
    <t>January 24, 2026 8:21 am</t>
  </si>
  <si>
    <t>Izin murid sakit</t>
  </si>
  <si>
    <t>January 25, 2026 6:12 am</t>
  </si>
  <si>
    <t>1. Murojaah surat al-an'am ayat 102-110
  (Supaya bisa lebih teliti ketika membaca)
2. Murojaah hafalan al-mulk 1-30
  (Kurang dengung Dan panjang pendek)
3. Murojaah bersama Al-Balad 1-20
  (Alhamdulillah sudah lancar)
4. LAIN-LAIN:
  Implementasi 29 karakter luhur jamaah
  Qolqolah (sudah faham tapi kadang Masih lupa)
Semoga Allah paringi mas hafiz keamanan keselamatan Dan kebarokahan..amiin..</t>
  </si>
  <si>
    <t>January 25, 2026 11:31 am</t>
  </si>
  <si>
    <t>1. Chester membaca doa2 sebelum belajar dengan doa2 yg di hafal
&gt; Alhamdulillah bagus
2. Membaca Tilawati 5 hal. 33 baris 2 sampai akhir serta penekanan pada bacaan mad thobi'i (there's fatiha is followed by Alif then di baca long 2 beats)
&gt; Alhamdulillah Chester mau membaca berulang kali hingga benar hari ini , maka boleh lanjut ke halaman berikutnya 
3. Cerita nabi Muhammad saw
Mohon maaf ngajinya faster karena buazki agak mual pagi ini
 Moga2 Allah paring ilmunya manfaat dan barokah amin</t>
  </si>
  <si>
    <t>January 27, 2026 7:08 am</t>
  </si>
  <si>
    <t>1. Baca tilawati 6 hal 28
&gt; Alhamdulillah Mikail bisa membaca dengan sangat baik dan lanjut ke hal 29
2. Menulis doa minta kesehatan badan
3. PR
- Membaca Tilawati 6 hal 29
- Menghafalkan Doa minta kesehatan badan
Semoga Alloh paring kemudahan, kelancaran, manfaat dan barokah.</t>
  </si>
  <si>
    <t>January 27, 2026 8:20 am</t>
  </si>
  <si>
    <t>January 27, 2026 9:27 am</t>
  </si>
  <si>
    <t>📚 Bacaan 
Al-Baqarah ayat 25
📚 Hafalan 1 
Asmaul husna 1-45
Al fatihah
Annaas
Al faaq
Al ikhlas
Al asr
Doa mau makan
Doa sesudah makan
Doa mau tidur
Doa bangun tidur
Doa masuk kamar mandi
Doa keluar kamar mandi
Doa pakai baju
membaca surat Al Bayyinah ayat 1
*Doa penutup by Kirana
💒 Homework 
Memorizing surat Al Bayyinah ayat 1
membaca surat al Baqarah ayat 26
membaca doa nabi musa 
membaca doa sujud tilawah
semoga Allah memberikan ilmu yang bermanfaat dan barokah amin.......</t>
  </si>
  <si>
    <t>January 27, 2026 9:13 am</t>
  </si>
  <si>
    <t>1. Bacaan Q.S Al baqarah ayat 260-263 
2. Murojaah Doa2
D. pagi dan sore
D. for parents
D. kebaikan dunia akhirat
D. raja istighfar
D. minta kesabaran
D. minta kesehatan
D. ketika naik kendaraan 
D. sebelum dan sesudah wudhu
D. sebelum tidur
D. bangun tidur
D. berpakaian
D. masuk dan keluar WC
D. sebelum dan sesudah makan
3. Review dan menghafalkan dalil mengaji, mengamal, membela
notes :
- untuk bacaannya sangat baik, ketika ada yang salah dinda mau mengulangi bagian yang salahnya dengan bacaan yang benar. Mungkin karna tenggorokannya lagi sakit jadi tadi suara nya agak kuarang jelas but it's okay Dinda, good job👍
- Allhamdulillah pengajian hari ini berjalan baik dan lancar. Semoga Allah beri Dinda selalu semangat mengaji nya, diberikan ilmu yang bermanfaat dan barokah, aamiin. Semangat Dindaa 🩷</t>
  </si>
  <si>
    <t>1. Bacaan Q.S Ali imron ayat 84-86
2. Review hafalan surat al bayyinah
3. Makna al quran surat al mulk ayat 10-19
notes :
- Untuk bacaan masih harus fokus di kebenaran panjang pendeknya, amalsholih untuk sering menderes ya agar bisa tambah lancar👍
- hafalan surat al bayyinah sudah sampai ayat terakhir yaitu ayat 8, tinggal memperlancar saja
- untuk makna Allhamdulillah mb fitri bisa memahaminya dengan baik.
- Allhamdulillah pengajian berjalan lancar, mb fitri bisa menyempatkan waktunya untuk mengaji ditengah sibuknya kuliah dan banyaknya tugas. Semoga Allah beri mb fitri selalu semangat dalam mengaji nya, diberikan ilmu yang bermanfaat dan barokah, Aamiin. Semangat mb fitri✨</t>
  </si>
  <si>
    <t>January 27, 2026 10:35 am</t>
  </si>
  <si>
    <t>1. Murojaah surat al-an'am ayat 111-118
  (Alhamdulillah sudah lancar)
2. Murojaah hafalan al-mujadalah ayat 1
  (PR hafalan 2 ayat)
3. Murojaah bersama Al-layl 1-21
  (Alhamdulillah sudah lancar)
Semoga Allah paringi mas hafiz keamanan keselamatan Dan kebarokahan..amiin..</t>
  </si>
  <si>
    <t>BACAAN:
Tilawati 3 halaman 11
HAFALAN:
DOA masuk rumah
Al kautsar 
An nasr
Asmaul husna 1-25
LAIN-LAIN:
Review bab suci Dan najis
NB: alhamdulillah mas khayri sudah lumayan lancar untuk halaman 11 padahal baru next page☺️
Semoga Allah paringi mas khayri keamanan keselamatan Dan kebarokahan..amiin..</t>
  </si>
  <si>
    <t>January 27, 2026 10:44 am</t>
  </si>
  <si>
    <t>Bacaan 
Al maidah 41
Alhamdulillah bacaan cukup lancar, amal sholih di tingkatkan nderesnya biar tambah lancar
Tebak2 an tajwid
Masih bingung ikhfa' hakiki  dan mad wajib muttasil. Gpp. InsyaAllah kita pelajari lagi  pelan- pelan
Makna kitabusshola hal. 148-149
Alhamdulillah Irsan bisa faham dengan isi hadisnya
Report
Alhamdulillah pengajian berjalan dengan lancar, hadis kitabusshola InsyaAllah sudah mau katam. Sempet kita ngobrol beberapa waktu lalu, InsyaAllah setelah katam kitabusshola, ganti hadis jannah wannar. Semoga Alloh paring manfaat dan barokah. Aamiiin🤲</t>
  </si>
  <si>
    <t>January 27, 2026 10:51 am</t>
  </si>
  <si>
    <t>Bacaan 36-40
Alhamdulillah bacaan cukup lancar
Makna qur'an surat Al an'am 142-144 (masih membahas yang di haramkan orang2 musyrik padahal di halalkan oleh Alloh) 
Alhamdulillah Irsan faham dengan isi ayat2nya
Report
Alhamdulillah pengajian berjalan dengan lancar, bisa optimal dan alhamdulillah lagi karena Irsan bisa kooperatif. Semoga, Alloh paring manfaat dan barokah. Aamiin</t>
  </si>
  <si>
    <t>BACAAN:
Q.S Al-kodr - Al-bayyinah
MAKNA:
K.Ahkam halaman 37-40
Semoga Allah paringi mas tami keamanan keselamatan Dan kebarokahan..amiin..</t>
  </si>
  <si>
    <t>BACAAN:
Tilawati 3 halaman 9 
HAFALAN:
Surat Al lahab
DOA masuk rumah
Asmaul husna 1-10
LAIN-LAIN:
Mengenal suci Dan najis
Mengenal sifat sifat BAIK
Semoga Allah paringi mba khadijah keamanan keselamatan Dan kebarokahan..amiin..</t>
  </si>
  <si>
    <t>January 27, 2026 9:50 pm</t>
  </si>
  <si>
    <t>- Presentasi Mengenal sifat-sifat baik
(Alhamdulillah Gabriel paham tentang sifat2 baik bisa menjelaskan dan menjawab pertanyaan yang diberikan)
Semoga Allah paringi paham lancar dan barokah 
Aminn</t>
  </si>
  <si>
    <t>Menderes doa2 harian dan surat2 pendek 
- naik kendaran
- parent
- masuk dan keluar rumah 
-</t>
  </si>
  <si>
    <t>Menderes doa2 harian dan surat2 pendek yang di hafal</t>
  </si>
  <si>
    <t>January 28, 2026 6:30 am</t>
  </si>
  <si>
    <t>📚 Bacaan 
surat al Baqarah ayat 26
📚 Hafalan 2&amp;3
Doa masuk rumah
Doa keluar rumah
Doa ketika tertimpa musibah
Doa ketika melihat orang yg terkena musibah
Doa ketika ada petir
Doa ketika ada angin kencang
Doa naik kendaraan (go inside to vehicles)
Doa menjenguk orang sakit
Doa ketika masuk pasar
Doa masuk dan keluar masjid
Doa Berlindung Dari Syirik
Doa berlindung dari siksa kubur
Doa buka puasa
Doa setelah minum susu
Al fiil
Al quroisy
Al humazah
At takatsur
Al qori'ah
🏡 Homework 
Membaca surat Al Baqarah ayat 27-29
memorizing surat Al Bayyinah ayat 1
membaca surat at-takatsur
membaca doa nabi musa 
membaca doa Sujud Tilawah 
semoga Allah memberikan ilmu yang bermanfaat dan barokah.....ameen❤️</t>
  </si>
  <si>
    <t>January 28, 2026 7:17 am</t>
  </si>
  <si>
    <t>1. Baca tilawati 6 hal 29
&gt; Alhamdulillah Mikail bisa membaca dengan sangat baik dan lanjut ke hal 30
2. Membaca hafalan Surat 1
3. PR
- Membaca Tilawati 6 hal 30
- Menghafalkan Doa minta kesehatan badan
Semoga Alloh paring kemudahan, kelancaran, manfaat dan barokah.</t>
  </si>
  <si>
    <t>BACAAN:
Tilawati 3 halaman 9 
HAFALAN:
DOA masuk masuk rumah
Surat Al-lahab
DOA sebelum Dan sesudah makan
DOA mau Dan bangun tidur
Doa masuk Dan keluar KAMAR mandi
DOA untuk kedua orang tua
DOA kebaikan Dunia Dan akhirot
Semoga allah paringi mba khadijah keamanan keselamatan Dan kebarokahan..amiin..</t>
  </si>
  <si>
    <t>BACAAN:
Tilawati 3 halaman 11
HAFALAN:
Surat al-Fatihah
Surat an-Nas
Surat Al Falaq
Surat Al Ikhlas
Surat Al lahab
Surat An nasr
Surat Al Kafirun
Surat al-kautsar
LAIN-LAIN:
Praktek wudhu
Semoga Allah paringi mas khayri keamanan keselamatan Dan kebarokahan..amiin..</t>
  </si>
  <si>
    <t>January 28, 2026 9:11 am</t>
  </si>
  <si>
    <t>1. Bacaan tilawaty 1 hal.27
2. Review hafalan doa doa
D. pagi dan sore
D. untuk kedua orang tua
D. kebaikan dunia akhirat
D. minta ilham yang baik
D. sebelum dan sesudah makan
D. sebelum dan sesudah wudhu
D. masuk rumah
D. keluar rumah
3. mereview dan menulis angka arab
4. praktek wudhu
notes :
Allhamdulillah pengajian berjalan baik dan lancar. Perlu diperlancar lagi dalam mengingat huruf hijaiyah nya ya Cheryl. Semoga Allah selalu beri cheryl semangat ngaji nya, diberikan ilmu yang bermanfaat dan barokah, aamiin. Semangatt ya Cheryl🩷</t>
  </si>
  <si>
    <t>January 28, 2026 9:42 am</t>
  </si>
  <si>
    <t>Bacaan 
Al Baqarah 207-210
Alhamdulillah bacaan cukup lancar
Murojaah doa2
Doa agar bisa bersyukur
Doa memakai baju baru
Doa minta di pilihkan perkara yang baik
Doa minta di mudahkan segala urusan
Asmaulhusna
Makna surat Annisa' 
114-118
Alhamdulillah Abi faham dengan isi ayat2 yang di kaji. Mudah2an Alloh paring manfaat dan barokah
Report
Alhamdulillah pengajian berjalan dengan lancar, tertib, tanpa kendala. Tapi mohon maaf tadi lupa minta Abi buat foto mangkulannya. 🙏 semoga Alloh paring manfaat dan barokah</t>
  </si>
  <si>
    <t>January 28, 2026 8:08 pm</t>
  </si>
  <si>
    <t>📚 Bacaan 
surat al an'am ayat 57-61
*Alhamdulillah mas Rambo sudah semakin lancar membacanya👍🏻,namun untuk mad thobi'i mas rambo masih sedikit keliru antara dibaca panjang ataupun pendek
📚 Hafalan 
Asmaul Husna 1-65
All doa² usia 6,7,8,9&amp;10
📚 keilmuan 
*Alhamdulillah mas rambo faham dalam menjawab pertanyaan(sekitar pengajian) yang diberikan.
semoga Allah memberikan ilmu yang bermanfaat dan barokah.....amin</t>
  </si>
  <si>
    <t>January 28, 2026 9:48 pm</t>
  </si>
  <si>
    <t>Bacaan 
- Tilawati 6 hal 18
(Bacaan bagus tp panjang dan pendek harus di perhatikan dan banyak di deres di rumah)
Materi lain
- 6 Thobiat Luhur
(Gabriel lupa, amsol di deres lagi dirumah)
Semoga Allah paring manfaat lancar dan barokah</t>
  </si>
  <si>
    <t>January 28, 2026 10:09 pm</t>
  </si>
  <si>
    <t>1. Membaca QS. An Nisa 94-99
2. Murojaah:
- Ath Thoriq *(80)*
- Al A'laa *(80)*
- Al Buruj (deres lagi ya!)
- Asmaul Husna 1-99 *(100)*
3. Review Tajwid hukum mom mati dan latihan soal</t>
  </si>
  <si>
    <t>January 28, 2026 10:13 pm</t>
  </si>
  <si>
    <t>1. Membaca QS. An Nisa 100-103
&gt; Alhamdulillah good job *(90)*
2. Murojaah
- Al Buruj *(85)*
- Asy Syams *(95)*
- Al Balad *(85)*
- Asmaul Husna 1-99 *(100)*
3. Hafalan Baru: Al Insyiqoq 1-21
4. Tajwid : hukum Alif lam
Alhamdulillah Nadeen mengikuti pengajian dengan sangat baik</t>
  </si>
  <si>
    <t>* BACAAN
Surat albaqoroh ayat 27-29
Alhamdulillah bacaan kirana sangat meningkat dibanding sebelumnya
* HAFALAN 4
Doa berlindung dari sifat munafik
Doa pakai baju baru
Doa ketika beresin
Doa ketika marah
Doa turun hujan
Surat at-tin
Surat al-qodar 
Surat Al bayyinah ayat 1
Alhamdulillah kirana sudah hafal al-bayyinah ayat 1
HOMEWORK
Amal soleh write it and read it! ( Surat al-bayyinah )
Ayat 2
Rosuulum minallaahi yatluu suhufam mutohharoh
surat al-qodar
Surat Al kafiruun
DOA pakai baju baru
DOA sujud teelawah
And don't forget to text me if you"re done👍 
Semoga Allah memberikan ilmu yang bermanfaat Dan barokah</t>
  </si>
  <si>
    <t>January 29, 2026 7:34 am</t>
  </si>
  <si>
    <t>BACAAN;
tilawati 3 halaman 10
HAFALAN;
surat al-lahab
doa masuk rumah
doa ketetapan iman
doa nabi daud
doa mencari ilmu yang bermanfaat
LAIN-LAIN:
praktek wudhu
mengenal nama nama sholat dan jumlah rakaat
semoga allah paringi mba khadijah keamanan keselamatan dan kebarokahan..amiin..</t>
  </si>
  <si>
    <t>January 29, 2026 8:18 am</t>
  </si>
  <si>
    <t>📚 Bacaan 
surat al an'am ayat 60-63
📚 hafalan
Asmaul Husna 1-35
All Surat² usia 6&amp;7
Surat al Bayyinah ayat 1-5
📚 keilmuan 
menulis runtutan doa naik kendaraan sambil di baca
semoga Allah memberikan ilmu yang bermanfaat dan barokah amin ❤️</t>
  </si>
  <si>
    <t>January 29, 2026 9:02 am</t>
  </si>
  <si>
    <t>1. Berdoa sebelum mengaji
2. Bacaan 
- QS. An Nisa 104-111
3. Murojaah Doa
D. berlindung dari siksa kubur ( lupa awalannya)
D. Sujud Al Quran
D. Agar Bisa Bersyukur
D. berlindung dari sifat munafik
D. berlindung dari sifat pelit dan penakut
Kumpulan Doa Nabi ( lupa awalannya)
D. Minta di mudahkan segala urusan ( lupa awalannya)
Asmaul husna
4. Keilmuan
Belajar Pegon Gundul, alkhamdulillah bisa , kalau yang belajar pertama kemarin mb nadeen kebingungnan karena kalimatnya terlalu panjang, jadi hari ini sy bikin hanya 2 kata per nomer, ternyata mbak nadeen pintar bisa membacanya
Semoga Alloh paring manfaat dan barokah.. Amiinn..</t>
  </si>
  <si>
    <t>1. Bacaan tilawaty 1 hal 28
2. me review huruf hijaiyah
3. mengenal dan memahami suci dan najis
notes :
- Allhamdulillah sedikit demi sedikit cheryl udah tau dan hafal huruf2 hijaiyah nya
- Semoga Allah beri Cheryl selalu semangat ngajinya,diberikan ilmu yang bermanfaat dan barokah,aamiin. Cepat sembuh ya Cheryl Semangatt🩷✨</t>
  </si>
  <si>
    <t>January 29, 2026 1:45 pm</t>
  </si>
  <si>
    <t>Bacaan
Al maidah 42-44
Alhamdulillah bacaan cukup bagus, amal sholih tetap meningkatkan menderes al qur'annya biar tambah lancar
Mengkatamkan hadis kitabusshola, InsyaAllah besok kita tambal yang bolong- bolong
Report
Alhamdulillah pengajian berjalan dengan lancar , komunikasi juga baik, mudah2an Alloh paring manfaat dan barokah. Aamiiin</t>
  </si>
  <si>
    <t>January 29, 2026 9:34 pm</t>
  </si>
  <si>
    <t>⭐ perkenalan diri dan guru baru
⭐ game 
baca surat al adiyat 
doa mau tidur&amp; sesudah tidur 
doa masuk &amp; keluar kamar mandi
doa untuk kedua orang tua 
doa kebaikan dunia dan akhirat 
semoga Allah memberikan ilmu yang bermanfaat dan barokah amin ❤️</t>
  </si>
  <si>
    <t>January 30, 2026 12:00 am</t>
  </si>
  <si>
    <t>1. Bacaan : Q.S Aal - Imron ayt. 81-83
2. Makna : K. Adab Hal. 32-33 ( the khadist explain about gossip )
3. Hafalan : 
Surat Al-Bayyinah 1-8 (9th)
Surat At- Takatsur	
Surat Al-Qoriah	
Surat Al-'Adiyat	
Surat Az-Zalzalah	
Surat Al-Qodr 
Asmaul Husna
Doa masuk pasar 75
Amal Sholih tetap rutin menderes bacaan al-qur'annya ya fitri, minimal sehari 1 rukuk supaya kelancaran dalam bacaan tetap stabil
Semoga Alloh paring manfaat dan barokah.. Amiinn..🙏🏻🫶🏻🤲🏻</t>
  </si>
  <si>
    <t>January 30, 2026 7:50 am</t>
  </si>
  <si>
    <t>BACAAN:
Tilawati 3 halaman 10
HAFALAN:
Surat al-fatihah
Surat an-nas
Surat al-falaq
Surat al-ikhlas
Surat al-lahab
DOA masuk Dan keluar rumah
DOA kebaikan Dunia Dan akhirot
Asmaul husna 1-20
LAIN-LAIN:
Praktek sholat
Semoga Allah paringi mba khadijah keamanan keselamatan Dan kebarokahan..amiin..</t>
  </si>
  <si>
    <t>January 30, 2026 7:53 am</t>
  </si>
  <si>
    <t>1. Baca tilawati 6 hal 30
&gt; Alhamdulillah Mikail bisa membaca dengan sangat baik dan lanjut ke hal 31
2. Menghafalkan doa minta kesehatan badan
3. PR
- Membaca Tilawati 6 hal 31
- Menghafalkan Doa minta kesehatan badan
Semoga Alloh paring kemudahan, kelancaran, manfaat dan barokah.</t>
  </si>
  <si>
    <t>January 30, 2026 8:23 am</t>
  </si>
  <si>
    <t>📚 Bacaan 
surat al an'am ayat 65-68
📚 Hafalan
Asmaul Husna 1-35
Surat Al-Humazah
Surat Al-Ashr
Surat At- Takatsur
Surat Al-Qoriah
Surat Al-'Adiyat
Surat Al-Zalzalah
Surat Al-Qodr
Surah Al-Bayyinah
Surah At-tin
⭐ Game 
semoga Allah memberikan ilmu yang bermanfaat dan barokah amin ❤️</t>
  </si>
  <si>
    <t>📚 Hafalan
Asmaul Husna 46-90
Doa mau tidur &amp; bangun tidur 
Doa masuk &amp; keluar kamar mandi
Doa naik kendaraan 
Doa menjenguk orang yang sakit
Surat Al Quraisy 
Surat Al Qoriah 
Surat Al Fiil
🏡 Homework 
Read surat Al-Baqarah ayat 30-31
Memorizing surat Al Bayyinah ayat 2 ( in your previous Homework )
Doa berlindung dari sifat hypocrisy
Doa pakai baju baru
Doa ketika bersin
Doa ketika marah
Doa turun hujan</t>
  </si>
  <si>
    <t>January 30, 2026 8:40 am</t>
  </si>
  <si>
    <t>Hafalan:
Doa sebelum dan sesudah makan
Doa sebelum tidur
Doa bangun tidur
Doa masuk &amp; keluar Kamar mandi
Doa pagi sore
Doa kedua orang tua 
Doa kebaikan dunia &amp; akhirot 
Bacaan: Tilawati 3 hal 12 ( baris 1-4 ) 
*Berhenti karna mas Khayrii pusing
Nb: semoga mas Khayrii diberi kesehatan kesembuhan dan selalu semangat untuk mengaji dan ibadah, jadi anak Sholih, cerdas ceria bahagia sukses barokah dunia akhirot aamiin.</t>
  </si>
  <si>
    <t>January 30, 2026 9:09 am</t>
  </si>
  <si>
    <t>Bacaan
Almaidah 45
Amal sholih di tingkatkan menderesnya ya Irsan terutama more be careful di panjang pendek, ndengung dan harokat
Menambal hadis kitabusshola 29-30
Tentang keutamaan  sholat jsma' qosor,dan sholat berjamaah terutama sholat subuh dan ashar karena di saksikan malaikat penjaga siang dan malam yang bertukar shift
Report
Alhamdulillah pengajian berjalan dengan lancar tanpa kendala, Irsan juga faham dengan isi hadisnya. semoga
Alloh paring manfaat dan barokah. Aamiiin🤲</t>
  </si>
  <si>
    <t>BACAAN:
Surat At-jatsiyah ayat 23-32
MAKNA:
K.Adab halaman 94
NB: dehan supaya rajin menderes al-qur'an terutama sebelum ngaji
Semoga Allah paringi mas dehan keamanan keselamatan Dan kebarokahan..amiin..</t>
  </si>
  <si>
    <t>REKAPITULASI DURASI MENGAJI CABERAWIT &amp; GENERUS US</t>
  </si>
  <si>
    <t>MULAI</t>
  </si>
  <si>
    <t>HINGGA</t>
  </si>
  <si>
    <t>NO.</t>
  </si>
  <si>
    <t>DURASI MENGAJI</t>
  </si>
  <si>
    <t>TARGET DURASI</t>
  </si>
  <si>
    <t>% DURASI</t>
  </si>
  <si>
    <t>JUMLAH PERTEMUAN</t>
  </si>
  <si>
    <t>RERATA DURASI / PERTEMUAN</t>
  </si>
  <si>
    <t>AJ</t>
  </si>
  <si>
    <t>Dwiki</t>
  </si>
  <si>
    <t>Kizmira</t>
  </si>
  <si>
    <t>Kaisar</t>
  </si>
  <si>
    <t>Abi</t>
  </si>
  <si>
    <t>Dehan</t>
  </si>
  <si>
    <t>Chester</t>
  </si>
  <si>
    <t>Denissa</t>
  </si>
  <si>
    <t>Kayla</t>
  </si>
  <si>
    <t>Grazia</t>
  </si>
  <si>
    <t>Qalesya</t>
  </si>
  <si>
    <t>Kirana</t>
  </si>
  <si>
    <t>Mikail</t>
  </si>
  <si>
    <t>Dylan</t>
  </si>
  <si>
    <t>Jourdan</t>
  </si>
  <si>
    <t>Jagis</t>
  </si>
  <si>
    <t>Jubilee</t>
  </si>
  <si>
    <t>Gabriel</t>
  </si>
  <si>
    <t>Fitri</t>
  </si>
  <si>
    <t>Irsan</t>
  </si>
  <si>
    <t>Tami</t>
  </si>
  <si>
    <t>Khairuna</t>
  </si>
  <si>
    <t>Nadine</t>
  </si>
  <si>
    <t>Dinda &amp; Daud</t>
  </si>
  <si>
    <t>REKAPITULASI KEHADIRAN MURID PENGAJIAN PPG AMERICA</t>
  </si>
  <si>
    <t>Mulai :</t>
  </si>
  <si>
    <t>Hingga :</t>
  </si>
  <si>
    <t>KELOMPOK</t>
  </si>
  <si>
    <t>Jenjang Usia</t>
  </si>
  <si>
    <t>BY VN</t>
  </si>
  <si>
    <t>New Hampshire</t>
  </si>
  <si>
    <t>PraCBR-CBR</t>
  </si>
  <si>
    <t>Chicago</t>
  </si>
  <si>
    <t>PraNikah</t>
  </si>
  <si>
    <t>PraRMJ-RMJ</t>
  </si>
  <si>
    <t>PraNIkah</t>
  </si>
  <si>
    <t>Canada</t>
  </si>
  <si>
    <t>California</t>
  </si>
  <si>
    <t>%per Kelompok</t>
  </si>
  <si>
    <t>Total</t>
  </si>
  <si>
    <t>Durasi Tertinggi</t>
  </si>
  <si>
    <t>Pra CBR-CBR</t>
  </si>
  <si>
    <t>Pra RMJ-RMJ</t>
  </si>
  <si>
    <t>Pra Nikah 1-4</t>
  </si>
  <si>
    <t>60% anak izin selama ramadhan, sisanya mengaji tapi 10 malam terakhir juga sudah banyak yang izin</t>
  </si>
  <si>
    <t>IZIN</t>
  </si>
  <si>
    <t xml:space="preserve">IZIN </t>
  </si>
  <si>
    <t>May</t>
  </si>
  <si>
    <t>June</t>
  </si>
  <si>
    <t>July</t>
  </si>
  <si>
    <t>Nama</t>
  </si>
  <si>
    <t>%</t>
  </si>
  <si>
    <t>Rekap Trimester Ini</t>
  </si>
  <si>
    <t>Aug</t>
  </si>
  <si>
    <t>Sep</t>
  </si>
  <si>
    <t>Oct</t>
  </si>
  <si>
    <t>Kehdiran tertinggi pada trimester ini</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</si>
</sst>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mm"/>
    <numFmt numFmtId="165" formatCode="yyyy-mm-dd"/>
    <numFmt numFmtId="166" formatCode="mmmm d, yyyy h:mm"/>
    <numFmt numFmtId="167" formatCode="d mmmm"/>
    <numFmt numFmtId="168" formatCode="0.0%"/>
    <numFmt numFmtId="169" formatCode="dd/MM/yyyy"/>
    <numFmt numFmtId="170" formatCode="dd/mm/yyyy"/>
  </numFmts>
  <fonts count="17">
    <font>
      <sz val="10.0"/>
      <color rgb="FF000000"/>
      <name val="Arial"/>
      <scheme val="minor"/>
    </font>
    <font>
      <b/>
      <sz val="9.0"/>
      <color theme="1"/>
      <name val="Arial"/>
      <scheme val="minor"/>
    </font>
    <font>
      <b/>
      <color theme="1"/>
      <name val="Arial"/>
      <scheme val="minor"/>
    </font>
    <font>
      <sz val="9.0"/>
      <color theme="1"/>
      <name val="Arial"/>
      <scheme val="minor"/>
    </font>
    <font>
      <color theme="1"/>
      <name val="Arial"/>
      <scheme val="minor"/>
    </font>
    <font>
      <color theme="1"/>
      <name val="Arial"/>
    </font>
    <font>
      <b/>
      <sz val="13.0"/>
      <color theme="1"/>
      <name val="Arial"/>
      <scheme val="minor"/>
    </font>
    <font>
      <sz val="11.0"/>
      <color rgb="FF000000"/>
      <name val="Calibri"/>
    </font>
    <font>
      <sz val="11.0"/>
      <color theme="1"/>
      <name val="Calibri"/>
    </font>
    <font>
      <sz val="9.0"/>
      <color theme="1"/>
      <name val="Arial"/>
    </font>
    <font>
      <sz val="9.0"/>
      <color rgb="FF000000"/>
      <name val="&quot;Google Sans Mono&quot;"/>
    </font>
    <font>
      <sz val="10.0"/>
      <color theme="1"/>
      <name val="Arial"/>
    </font>
    <font/>
    <font>
      <sz val="11.0"/>
      <color theme="1"/>
      <name val="Arial"/>
      <scheme val="minor"/>
    </font>
    <font>
      <sz val="11.0"/>
      <color theme="1"/>
      <name val="Arial"/>
    </font>
    <font>
      <sz val="11.0"/>
      <color rgb="FF000000"/>
      <name val="&quot;Google Sans Mono&quot;"/>
    </font>
    <font>
      <b/>
      <sz val="11.0"/>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theme="9"/>
        <bgColor theme="9"/>
      </patternFill>
    </fill>
    <fill>
      <patternFill patternType="solid">
        <fgColor rgb="FFFFFFFF"/>
        <bgColor rgb="FFFFFFFF"/>
      </patternFill>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16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4" numFmtId="0" xfId="0" applyAlignment="1" applyFont="1">
      <alignment readingOrder="0"/>
    </xf>
    <xf borderId="0" fillId="0" fontId="4" numFmtId="165" xfId="0" applyAlignment="1" applyFont="1" applyNumberFormat="1">
      <alignment readingOrder="0"/>
    </xf>
    <xf borderId="0" fillId="0" fontId="4" numFmtId="0" xfId="0" applyFont="1"/>
    <xf borderId="0" fillId="0" fontId="4" numFmtId="164" xfId="0" applyAlignment="1" applyFont="1" applyNumberFormat="1">
      <alignment readingOrder="0"/>
    </xf>
    <xf borderId="0" fillId="0" fontId="4" numFmtId="0" xfId="0" applyAlignment="1" applyFont="1">
      <alignment readingOrder="0"/>
    </xf>
    <xf borderId="0" fillId="0" fontId="5" numFmtId="0" xfId="0" applyFont="1"/>
    <xf borderId="0" fillId="0" fontId="5" numFmtId="0" xfId="0" applyAlignment="1" applyFont="1">
      <alignment readingOrder="0"/>
    </xf>
    <xf borderId="0" fillId="0" fontId="4" numFmtId="166" xfId="0" applyAlignment="1" applyFont="1" applyNumberFormat="1">
      <alignment readingOrder="0"/>
    </xf>
    <xf borderId="0" fillId="0" fontId="4" numFmtId="20" xfId="0" applyAlignment="1" applyFont="1" applyNumberFormat="1">
      <alignment readingOrder="0"/>
    </xf>
    <xf borderId="0" fillId="0" fontId="6" numFmtId="0" xfId="0" applyAlignment="1" applyFont="1">
      <alignment horizontal="center" readingOrder="0" vertical="center"/>
    </xf>
    <xf borderId="0" fillId="0" fontId="4" numFmtId="0" xfId="0" applyAlignment="1" applyFont="1">
      <alignment vertical="center"/>
    </xf>
    <xf borderId="0" fillId="0" fontId="4" numFmtId="0" xfId="0" applyAlignment="1" applyFont="1">
      <alignment horizontal="center" readingOrder="0" vertical="center"/>
    </xf>
    <xf borderId="0" fillId="2" fontId="4" numFmtId="167" xfId="0" applyAlignment="1" applyFill="1" applyFont="1" applyNumberFormat="1">
      <alignment horizontal="center" readingOrder="0" vertical="center"/>
    </xf>
    <xf borderId="0" fillId="0" fontId="4" numFmtId="0" xfId="0" applyAlignment="1" applyFont="1">
      <alignment horizontal="center" vertical="center"/>
    </xf>
    <xf borderId="0" fillId="0" fontId="4" numFmtId="0" xfId="0" applyAlignment="1" applyFont="1">
      <alignment readingOrder="0" vertical="center"/>
    </xf>
    <xf borderId="0" fillId="0" fontId="4" numFmtId="46" xfId="0" applyAlignment="1" applyFont="1" applyNumberFormat="1">
      <alignment horizontal="center" readingOrder="0" vertical="center"/>
    </xf>
    <xf borderId="1" fillId="0" fontId="2" numFmtId="0" xfId="0" applyAlignment="1" applyBorder="1" applyFont="1">
      <alignment horizontal="center" readingOrder="0" shrinkToFit="0" vertical="center" wrapText="1"/>
    </xf>
    <xf borderId="1" fillId="0" fontId="2" numFmtId="46" xfId="0" applyAlignment="1" applyBorder="1" applyFont="1" applyNumberFormat="1">
      <alignment horizontal="center" readingOrder="0" shrinkToFit="0" vertical="center" wrapText="1"/>
    </xf>
    <xf borderId="0" fillId="0" fontId="2" numFmtId="0" xfId="0" applyAlignment="1" applyFont="1">
      <alignment horizontal="center" shrinkToFit="0" vertical="center" wrapText="1"/>
    </xf>
    <xf borderId="1" fillId="0" fontId="7" numFmtId="0" xfId="0" applyAlignment="1" applyBorder="1" applyFont="1">
      <alignment horizontal="center" readingOrder="0" shrinkToFit="0" vertical="center" wrapText="0"/>
    </xf>
    <xf borderId="1" fillId="0" fontId="7" numFmtId="0" xfId="0" applyAlignment="1" applyBorder="1" applyFont="1">
      <alignment readingOrder="0" shrinkToFit="0" vertical="center" wrapText="0"/>
    </xf>
    <xf borderId="1" fillId="0" fontId="4" numFmtId="46" xfId="0" applyAlignment="1" applyBorder="1" applyFont="1" applyNumberFormat="1">
      <alignment horizontal="center" vertical="center"/>
    </xf>
    <xf borderId="1" fillId="0" fontId="4" numFmtId="21" xfId="0" applyAlignment="1" applyBorder="1" applyFont="1" applyNumberFormat="1">
      <alignment readingOrder="0" vertical="center"/>
    </xf>
    <xf borderId="1" fillId="0" fontId="4" numFmtId="168" xfId="0" applyAlignment="1" applyBorder="1" applyFont="1" applyNumberFormat="1">
      <alignment horizontal="center" vertical="center"/>
    </xf>
    <xf borderId="1" fillId="0" fontId="4" numFmtId="0" xfId="0" applyAlignment="1" applyBorder="1" applyFont="1">
      <alignment horizontal="center" vertical="center"/>
    </xf>
    <xf borderId="1" fillId="0" fontId="7" numFmtId="0" xfId="0" applyAlignment="1" applyBorder="1" applyFont="1">
      <alignment readingOrder="0" vertical="center"/>
    </xf>
    <xf borderId="0" fillId="0" fontId="4" numFmtId="46" xfId="0" applyAlignment="1" applyFont="1" applyNumberFormat="1">
      <alignment horizontal="center" vertical="center"/>
    </xf>
    <xf borderId="0" fillId="3" fontId="6" numFmtId="0" xfId="0" applyAlignment="1" applyFill="1" applyFont="1">
      <alignment horizontal="center" readingOrder="0" vertical="center"/>
    </xf>
    <xf borderId="0" fillId="2" fontId="4" numFmtId="169" xfId="0" applyAlignment="1" applyFont="1" applyNumberFormat="1">
      <alignment horizontal="center" readingOrder="0" vertical="center"/>
    </xf>
    <xf borderId="0" fillId="0" fontId="4" numFmtId="0" xfId="0" applyAlignment="1" applyFont="1">
      <alignment horizontal="right" readingOrder="0"/>
    </xf>
    <xf borderId="0" fillId="2" fontId="4" numFmtId="170" xfId="0" applyAlignment="1" applyFont="1" applyNumberFormat="1">
      <alignment horizontal="center" readingOrder="0" vertical="center"/>
    </xf>
    <xf borderId="0" fillId="0" fontId="4" numFmtId="0" xfId="0" applyAlignment="1" applyFont="1">
      <alignment horizontal="center"/>
    </xf>
    <xf borderId="0" fillId="0" fontId="4" numFmtId="1" xfId="0" applyAlignment="1" applyFont="1" applyNumberFormat="1">
      <alignment horizontal="center" vertical="center"/>
    </xf>
    <xf borderId="1" fillId="0" fontId="2" numFmtId="1" xfId="0" applyAlignment="1" applyBorder="1" applyFont="1" applyNumberFormat="1">
      <alignment horizontal="center" readingOrder="0" shrinkToFit="0" vertical="center" wrapText="1"/>
    </xf>
    <xf borderId="1" fillId="4" fontId="7" numFmtId="0" xfId="0" applyAlignment="1" applyBorder="1" applyFill="1" applyFont="1">
      <alignment horizontal="center" readingOrder="0" shrinkToFit="0" vertical="center" wrapText="0"/>
    </xf>
    <xf borderId="1" fillId="4" fontId="7" numFmtId="0" xfId="0" applyAlignment="1" applyBorder="1" applyFont="1">
      <alignment readingOrder="0" shrinkToFit="0" vertical="center" wrapText="0"/>
    </xf>
    <xf borderId="1" fillId="4" fontId="7" numFmtId="0" xfId="0" applyAlignment="1" applyBorder="1" applyFont="1">
      <alignment readingOrder="0" shrinkToFit="0" vertical="center" wrapText="0"/>
    </xf>
    <xf borderId="1" fillId="4" fontId="8" numFmtId="164" xfId="0" applyAlignment="1" applyBorder="1" applyFont="1" applyNumberFormat="1">
      <alignment horizontal="center" vertical="center"/>
    </xf>
    <xf borderId="1" fillId="4" fontId="8" numFmtId="164" xfId="0" applyAlignment="1" applyBorder="1" applyFont="1" applyNumberFormat="1">
      <alignment horizontal="center" readingOrder="0" vertical="center"/>
    </xf>
    <xf borderId="1" fillId="4" fontId="8" numFmtId="168" xfId="0" applyAlignment="1" applyBorder="1" applyFont="1" applyNumberFormat="1">
      <alignment horizontal="center" vertical="center"/>
    </xf>
    <xf borderId="1" fillId="4" fontId="8" numFmtId="0" xfId="0" applyAlignment="1" applyBorder="1" applyFont="1">
      <alignment horizontal="center" vertical="center"/>
    </xf>
    <xf borderId="1" fillId="4" fontId="7" numFmtId="0" xfId="0" applyAlignment="1" applyBorder="1" applyFont="1">
      <alignment horizontal="center" vertical="center"/>
    </xf>
    <xf borderId="1" fillId="4" fontId="8" numFmtId="1" xfId="0" applyAlignment="1" applyBorder="1" applyFont="1" applyNumberFormat="1">
      <alignment horizontal="center" vertical="center"/>
    </xf>
    <xf borderId="0" fillId="0" fontId="9" numFmtId="0" xfId="0" applyAlignment="1" applyFont="1">
      <alignment horizontal="center" readingOrder="0" vertical="center"/>
    </xf>
    <xf borderId="0" fillId="4" fontId="4" numFmtId="0" xfId="0" applyAlignment="1" applyFont="1">
      <alignment horizontal="left" readingOrder="0" vertical="center"/>
    </xf>
    <xf borderId="1" fillId="4" fontId="7" numFmtId="0" xfId="0" applyAlignment="1" applyBorder="1" applyFont="1">
      <alignment readingOrder="0" vertical="center"/>
    </xf>
    <xf borderId="1" fillId="4" fontId="7" numFmtId="0" xfId="0" applyAlignment="1" applyBorder="1" applyFont="1">
      <alignment readingOrder="0" vertical="center"/>
    </xf>
    <xf borderId="0" fillId="4" fontId="10" numFmtId="164" xfId="0" applyFont="1" applyNumberFormat="1"/>
    <xf borderId="1" fillId="4" fontId="8" numFmtId="20" xfId="0" applyAlignment="1" applyBorder="1" applyFont="1" applyNumberFormat="1">
      <alignment horizontal="center" readingOrder="0" vertical="center"/>
    </xf>
    <xf borderId="0" fillId="4" fontId="7" numFmtId="0" xfId="0" applyAlignment="1" applyFont="1">
      <alignment horizontal="center" readingOrder="0" shrinkToFit="0" vertical="center" wrapText="0"/>
    </xf>
    <xf borderId="0" fillId="5" fontId="2" numFmtId="9" xfId="0" applyAlignment="1" applyFill="1" applyFont="1" applyNumberFormat="1">
      <alignment horizontal="center" vertical="center"/>
    </xf>
    <xf borderId="0" fillId="0" fontId="5" numFmtId="164" xfId="0" applyAlignment="1" applyFont="1" applyNumberFormat="1">
      <alignment horizontal="right" readingOrder="0"/>
    </xf>
    <xf borderId="0" fillId="0" fontId="4" numFmtId="9" xfId="0" applyAlignment="1" applyFont="1" applyNumberFormat="1">
      <alignment horizontal="left"/>
    </xf>
    <xf borderId="0" fillId="4" fontId="10" numFmtId="164" xfId="0" applyAlignment="1" applyFont="1" applyNumberFormat="1">
      <alignment horizontal="right"/>
    </xf>
    <xf borderId="0" fillId="0" fontId="4" numFmtId="0" xfId="0" applyAlignment="1" applyFont="1">
      <alignment horizontal="left" readingOrder="0" vertical="center"/>
    </xf>
    <xf borderId="0" fillId="0" fontId="2" numFmtId="0" xfId="0" applyAlignment="1" applyFont="1">
      <alignment horizontal="left" readingOrder="0"/>
    </xf>
    <xf borderId="0" fillId="0" fontId="11" numFmtId="164" xfId="0" applyAlignment="1" applyFont="1" applyNumberFormat="1">
      <alignment horizontal="right" readingOrder="0"/>
    </xf>
    <xf borderId="0" fillId="0" fontId="2" numFmtId="9" xfId="0" applyAlignment="1" applyFont="1" applyNumberFormat="1">
      <alignment horizontal="left"/>
    </xf>
    <xf borderId="0" fillId="0" fontId="2" numFmtId="0" xfId="0" applyAlignment="1" applyFont="1">
      <alignment horizontal="left" readingOrder="0" vertical="center"/>
    </xf>
    <xf borderId="0" fillId="4" fontId="10" numFmtId="0" xfId="0" applyFont="1"/>
    <xf borderId="0" fillId="0" fontId="4" numFmtId="0" xfId="0" applyAlignment="1" applyFont="1">
      <alignment horizontal="left" readingOrder="0" shrinkToFit="0" vertical="center" wrapText="1"/>
    </xf>
    <xf borderId="0" fillId="0" fontId="4" numFmtId="168" xfId="0" applyAlignment="1" applyFont="1" applyNumberFormat="1">
      <alignment vertical="center"/>
    </xf>
    <xf borderId="2" fillId="4" fontId="8" numFmtId="0" xfId="0" applyAlignment="1" applyBorder="1" applyFont="1">
      <alignment horizontal="center" readingOrder="0" vertical="center"/>
    </xf>
    <xf borderId="3" fillId="0" fontId="12" numFmtId="0" xfId="0" applyBorder="1" applyFont="1"/>
    <xf borderId="4" fillId="0" fontId="12" numFmtId="0" xfId="0" applyBorder="1" applyFont="1"/>
    <xf borderId="2" fillId="4" fontId="7" numFmtId="0" xfId="0" applyAlignment="1" applyBorder="1" applyFont="1">
      <alignment horizontal="center" readingOrder="0" vertical="center"/>
    </xf>
    <xf borderId="0" fillId="0" fontId="13" numFmtId="0" xfId="0" applyAlignment="1" applyFont="1">
      <alignment horizontal="left" readingOrder="0" vertical="center"/>
    </xf>
    <xf borderId="0" fillId="0" fontId="13" numFmtId="0" xfId="0" applyAlignment="1" applyFont="1">
      <alignment horizontal="left" vertical="center"/>
    </xf>
    <xf borderId="0" fillId="0" fontId="14" numFmtId="0" xfId="0" applyAlignment="1" applyFont="1">
      <alignment horizontal="left" readingOrder="0" vertical="center"/>
    </xf>
    <xf borderId="0" fillId="4" fontId="13" numFmtId="0" xfId="0" applyAlignment="1" applyFont="1">
      <alignment horizontal="left" readingOrder="0" vertical="center"/>
    </xf>
    <xf borderId="0" fillId="0" fontId="13" numFmtId="168" xfId="0" applyAlignment="1" applyFont="1" applyNumberFormat="1">
      <alignment horizontal="left" vertical="center"/>
    </xf>
    <xf borderId="0" fillId="0" fontId="14" numFmtId="0" xfId="0" applyAlignment="1" applyFont="1">
      <alignment horizontal="left" vertical="center"/>
    </xf>
    <xf borderId="0" fillId="4" fontId="15" numFmtId="164" xfId="0" applyAlignment="1" applyFont="1" applyNumberFormat="1">
      <alignment horizontal="left"/>
    </xf>
    <xf borderId="0" fillId="0" fontId="4" numFmtId="168" xfId="0" applyAlignment="1" applyFont="1" applyNumberFormat="1">
      <alignment horizontal="left" vertical="center"/>
    </xf>
    <xf borderId="1" fillId="4" fontId="16"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0" fontId="13" numFmtId="0" xfId="0" applyAlignment="1" applyBorder="1" applyFont="1">
      <alignment horizontal="left" readingOrder="0" vertical="center"/>
    </xf>
    <xf borderId="1" fillId="0" fontId="13" numFmtId="0" xfId="0" applyAlignment="1" applyBorder="1" applyFont="1">
      <alignment horizontal="left" vertical="center"/>
    </xf>
    <xf borderId="1" fillId="0" fontId="13" numFmtId="168" xfId="0" applyAlignment="1" applyBorder="1" applyFont="1" applyNumberFormat="1">
      <alignment horizontal="left" vertical="center"/>
    </xf>
    <xf borderId="0" fillId="0" fontId="4" numFmtId="0" xfId="0" applyAlignment="1" applyFont="1">
      <alignment horizontal="left" vertical="center"/>
    </xf>
    <xf borderId="0" fillId="0" fontId="16" numFmtId="0" xfId="0" applyAlignment="1" applyFont="1">
      <alignment horizontal="left" readingOrder="0" vertical="center"/>
    </xf>
    <xf borderId="1" fillId="0" fontId="14" numFmtId="0" xfId="0" applyAlignment="1" applyBorder="1" applyFont="1">
      <alignment horizontal="left" readingOrder="0" vertical="center"/>
    </xf>
    <xf borderId="1" fillId="0" fontId="16" numFmtId="0" xfId="0" applyAlignment="1" applyBorder="1" applyFont="1">
      <alignment horizontal="left" vertical="center"/>
    </xf>
    <xf borderId="1" fillId="0" fontId="16" numFmtId="168" xfId="0" applyAlignment="1" applyBorder="1" applyFont="1" applyNumberFormat="1">
      <alignment horizontal="left" vertical="center"/>
    </xf>
    <xf borderId="1" fillId="0" fontId="4" numFmtId="168" xfId="0" applyBorder="1" applyFont="1" applyNumberFormat="1"/>
    <xf borderId="1" fillId="0" fontId="4" numFmtId="0" xfId="0" applyBorder="1" applyFont="1"/>
  </cellXfs>
  <cellStyles count="1">
    <cellStyle xfId="0" name="Normal" builtinId="0"/>
  </cellStyles>
  <dxfs count="4">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4A86E8"/>
          <bgColor rgb="FF4A86E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1.0"/>
    <col customWidth="1" min="3" max="3" width="8.38"/>
    <col customWidth="1" min="4" max="4" width="8.13"/>
    <col customWidth="1" min="5" max="5" width="11.0"/>
    <col customWidth="1" min="6" max="6" width="11.38"/>
    <col customWidth="1" min="8" max="8" width="85.25"/>
    <col customWidth="1" min="9" max="9" width="19.88"/>
  </cols>
  <sheetData>
    <row r="1" ht="23.25" customHeight="1">
      <c r="A1" s="1" t="s">
        <v>0</v>
      </c>
      <c r="B1" s="1" t="s">
        <v>1</v>
      </c>
      <c r="C1" s="1" t="s">
        <v>2</v>
      </c>
      <c r="D1" s="2" t="s">
        <v>3</v>
      </c>
      <c r="E1" s="1" t="s">
        <v>4</v>
      </c>
      <c r="F1" s="1" t="s">
        <v>5</v>
      </c>
      <c r="G1" s="1" t="s">
        <v>6</v>
      </c>
      <c r="H1" s="3" t="s">
        <v>7</v>
      </c>
      <c r="I1" s="4" t="s">
        <v>8</v>
      </c>
      <c r="J1" s="5" t="s">
        <v>9</v>
      </c>
      <c r="K1" s="6"/>
      <c r="L1" s="6"/>
      <c r="M1" s="6"/>
      <c r="N1" s="6"/>
      <c r="O1" s="6"/>
      <c r="P1" s="6"/>
      <c r="Q1" s="6"/>
      <c r="R1" s="6"/>
      <c r="S1" s="6"/>
      <c r="T1" s="6"/>
      <c r="U1" s="6"/>
      <c r="V1" s="6"/>
    </row>
    <row r="2" hidden="1">
      <c r="A2" s="7" t="s">
        <v>10</v>
      </c>
      <c r="B2" s="8">
        <v>45659.0</v>
      </c>
      <c r="C2" s="9" t="str">
        <f t="shared" ref="C2:C2637" si="1">TEXT(B2, "mmmm")</f>
        <v>Januari</v>
      </c>
      <c r="D2" s="10">
        <v>0.03958333333333333</v>
      </c>
      <c r="E2" s="7" t="s">
        <v>11</v>
      </c>
      <c r="F2" s="7" t="s">
        <v>12</v>
      </c>
      <c r="G2" s="7" t="s">
        <v>13</v>
      </c>
      <c r="H2" s="7" t="s">
        <v>14</v>
      </c>
      <c r="I2" s="11">
        <v>6.28560627488E12</v>
      </c>
      <c r="K2" s="12"/>
      <c r="L2" s="12"/>
      <c r="M2" s="12"/>
      <c r="N2" s="12"/>
      <c r="O2" s="12"/>
      <c r="P2" s="12"/>
      <c r="Q2" s="12"/>
      <c r="R2" s="12"/>
      <c r="S2" s="12"/>
      <c r="T2" s="12"/>
      <c r="U2" s="12"/>
      <c r="V2" s="12"/>
    </row>
    <row r="3" hidden="1">
      <c r="A3" s="7" t="s">
        <v>15</v>
      </c>
      <c r="B3" s="8">
        <v>45658.0</v>
      </c>
      <c r="C3" s="9" t="str">
        <f t="shared" si="1"/>
        <v>Januari</v>
      </c>
      <c r="D3" s="10">
        <v>0.03888888888888889</v>
      </c>
      <c r="E3" s="7" t="s">
        <v>16</v>
      </c>
      <c r="F3" s="7" t="s">
        <v>17</v>
      </c>
      <c r="G3" s="7" t="s">
        <v>13</v>
      </c>
      <c r="H3" s="7" t="s">
        <v>18</v>
      </c>
      <c r="I3" s="11">
        <v>6.281232193915E12</v>
      </c>
      <c r="K3" s="12"/>
      <c r="L3" s="12"/>
      <c r="M3" s="12"/>
      <c r="N3" s="12"/>
      <c r="O3" s="12"/>
      <c r="P3" s="12"/>
      <c r="Q3" s="12"/>
      <c r="R3" s="12"/>
      <c r="S3" s="12"/>
      <c r="T3" s="12"/>
      <c r="U3" s="12"/>
      <c r="V3" s="12"/>
    </row>
    <row r="4" hidden="1">
      <c r="A4" s="7" t="s">
        <v>19</v>
      </c>
      <c r="B4" s="8">
        <v>45661.0</v>
      </c>
      <c r="C4" s="9" t="str">
        <f t="shared" si="1"/>
        <v>Januari</v>
      </c>
      <c r="D4" s="10">
        <v>0.034722222222222224</v>
      </c>
      <c r="E4" s="7" t="s">
        <v>20</v>
      </c>
      <c r="F4" s="7" t="s">
        <v>21</v>
      </c>
      <c r="G4" s="7" t="s">
        <v>22</v>
      </c>
      <c r="H4" s="7" t="s">
        <v>23</v>
      </c>
      <c r="I4" s="11">
        <v>6.28972529354E11</v>
      </c>
      <c r="K4" s="12"/>
      <c r="L4" s="12"/>
      <c r="M4" s="12"/>
      <c r="N4" s="12"/>
      <c r="O4" s="12"/>
      <c r="P4" s="12"/>
      <c r="Q4" s="12"/>
      <c r="R4" s="12"/>
      <c r="S4" s="12"/>
      <c r="T4" s="12"/>
      <c r="U4" s="12"/>
      <c r="V4" s="12"/>
    </row>
    <row r="5" hidden="1">
      <c r="A5" s="7" t="s">
        <v>24</v>
      </c>
      <c r="B5" s="8">
        <v>45660.0</v>
      </c>
      <c r="C5" s="9" t="str">
        <f t="shared" si="1"/>
        <v>Januari</v>
      </c>
      <c r="D5" s="10">
        <v>0.03611111111111111</v>
      </c>
      <c r="E5" s="7" t="s">
        <v>11</v>
      </c>
      <c r="F5" s="7" t="s">
        <v>12</v>
      </c>
      <c r="G5" s="7" t="s">
        <v>13</v>
      </c>
      <c r="H5" s="7" t="s">
        <v>25</v>
      </c>
      <c r="I5" s="11">
        <v>6.28560627488E12</v>
      </c>
      <c r="K5" s="12"/>
      <c r="L5" s="12"/>
      <c r="M5" s="12"/>
      <c r="N5" s="12"/>
      <c r="O5" s="12"/>
      <c r="P5" s="12"/>
      <c r="Q5" s="12"/>
      <c r="R5" s="12"/>
      <c r="S5" s="12"/>
      <c r="T5" s="12"/>
      <c r="U5" s="12"/>
      <c r="V5" s="12"/>
    </row>
    <row r="6" hidden="1">
      <c r="A6" s="7" t="s">
        <v>26</v>
      </c>
      <c r="B6" s="8">
        <v>45662.0</v>
      </c>
      <c r="C6" s="9" t="str">
        <f t="shared" si="1"/>
        <v>Januari</v>
      </c>
      <c r="D6" s="10">
        <v>0.029166666666666667</v>
      </c>
      <c r="E6" s="7" t="s">
        <v>20</v>
      </c>
      <c r="F6" s="7" t="s">
        <v>21</v>
      </c>
      <c r="G6" s="7" t="s">
        <v>13</v>
      </c>
      <c r="H6" s="7" t="s">
        <v>27</v>
      </c>
      <c r="I6" s="11">
        <v>6.28972529354E11</v>
      </c>
      <c r="K6" s="12"/>
      <c r="L6" s="12"/>
      <c r="M6" s="12"/>
      <c r="N6" s="12"/>
      <c r="O6" s="12"/>
      <c r="P6" s="12"/>
      <c r="Q6" s="12"/>
      <c r="R6" s="12"/>
      <c r="S6" s="12"/>
      <c r="T6" s="12"/>
      <c r="U6" s="12"/>
      <c r="V6" s="12"/>
    </row>
    <row r="7" hidden="1">
      <c r="A7" s="7" t="s">
        <v>28</v>
      </c>
      <c r="B7" s="8">
        <v>45661.0</v>
      </c>
      <c r="C7" s="9" t="str">
        <f t="shared" si="1"/>
        <v>Januari</v>
      </c>
      <c r="D7" s="10">
        <v>0.03125</v>
      </c>
      <c r="E7" s="7" t="s">
        <v>29</v>
      </c>
      <c r="F7" s="7" t="s">
        <v>30</v>
      </c>
      <c r="G7" s="7" t="s">
        <v>13</v>
      </c>
      <c r="H7" s="7" t="s">
        <v>31</v>
      </c>
      <c r="I7" s="11">
        <v>6.282231661306E12</v>
      </c>
      <c r="K7" s="12"/>
      <c r="L7" s="12"/>
      <c r="M7" s="12"/>
      <c r="N7" s="12"/>
      <c r="O7" s="12"/>
      <c r="P7" s="12"/>
      <c r="Q7" s="12"/>
      <c r="R7" s="12"/>
      <c r="S7" s="12"/>
      <c r="T7" s="12"/>
      <c r="U7" s="12"/>
      <c r="V7" s="12"/>
    </row>
    <row r="8" hidden="1">
      <c r="A8" s="7" t="s">
        <v>32</v>
      </c>
      <c r="B8" s="8">
        <v>45659.0</v>
      </c>
      <c r="C8" s="9" t="str">
        <f t="shared" si="1"/>
        <v>Januari</v>
      </c>
      <c r="D8" s="10">
        <v>0.04027777777777778</v>
      </c>
      <c r="E8" s="7" t="s">
        <v>33</v>
      </c>
      <c r="F8" s="7" t="s">
        <v>34</v>
      </c>
      <c r="G8" s="7" t="s">
        <v>13</v>
      </c>
      <c r="H8" s="7" t="s">
        <v>35</v>
      </c>
      <c r="I8" s="11">
        <v>6.285707668655E12</v>
      </c>
      <c r="K8" s="12"/>
      <c r="L8" s="12"/>
      <c r="M8" s="12"/>
      <c r="N8" s="12"/>
      <c r="O8" s="12"/>
      <c r="P8" s="12"/>
      <c r="Q8" s="12"/>
      <c r="R8" s="12"/>
      <c r="S8" s="12"/>
      <c r="T8" s="12"/>
      <c r="U8" s="12"/>
      <c r="V8" s="12"/>
    </row>
    <row r="9" hidden="1">
      <c r="A9" s="7" t="s">
        <v>36</v>
      </c>
      <c r="B9" s="8">
        <v>45660.0</v>
      </c>
      <c r="C9" s="9" t="str">
        <f t="shared" si="1"/>
        <v>Januari</v>
      </c>
      <c r="D9" s="10">
        <v>0.025694444444444443</v>
      </c>
      <c r="E9" s="7" t="s">
        <v>37</v>
      </c>
      <c r="F9" s="7" t="s">
        <v>38</v>
      </c>
      <c r="G9" s="7" t="s">
        <v>13</v>
      </c>
      <c r="H9" s="7" t="s">
        <v>39</v>
      </c>
      <c r="I9" s="11">
        <v>6.285746146893E12</v>
      </c>
      <c r="K9" s="12"/>
      <c r="L9" s="12"/>
      <c r="M9" s="12"/>
      <c r="N9" s="12"/>
      <c r="O9" s="12"/>
      <c r="P9" s="12"/>
      <c r="Q9" s="12"/>
      <c r="R9" s="12"/>
      <c r="S9" s="12"/>
      <c r="T9" s="12"/>
      <c r="U9" s="12"/>
      <c r="V9" s="12"/>
    </row>
    <row r="10" hidden="1">
      <c r="A10" s="7" t="s">
        <v>40</v>
      </c>
      <c r="B10" s="8">
        <v>45663.0</v>
      </c>
      <c r="C10" s="9" t="str">
        <f t="shared" si="1"/>
        <v>Januari</v>
      </c>
      <c r="D10" s="10">
        <v>0.0</v>
      </c>
      <c r="E10" s="7" t="s">
        <v>37</v>
      </c>
      <c r="F10" s="7" t="s">
        <v>38</v>
      </c>
      <c r="G10" s="7" t="s">
        <v>41</v>
      </c>
      <c r="H10" s="7" t="s">
        <v>42</v>
      </c>
      <c r="I10" s="11">
        <v>6.285746146893E12</v>
      </c>
      <c r="K10" s="12"/>
      <c r="L10" s="12"/>
      <c r="M10" s="12"/>
      <c r="N10" s="12"/>
      <c r="O10" s="12"/>
      <c r="P10" s="12"/>
      <c r="Q10" s="12"/>
      <c r="R10" s="12"/>
      <c r="S10" s="12"/>
      <c r="T10" s="12"/>
      <c r="U10" s="12"/>
      <c r="V10" s="12"/>
    </row>
    <row r="11" hidden="1">
      <c r="A11" s="7" t="s">
        <v>43</v>
      </c>
      <c r="B11" s="8">
        <v>45662.0</v>
      </c>
      <c r="C11" s="9" t="str">
        <f t="shared" si="1"/>
        <v>Januari</v>
      </c>
      <c r="D11" s="10">
        <v>0.020833333333333332</v>
      </c>
      <c r="E11" s="7" t="s">
        <v>44</v>
      </c>
      <c r="F11" s="7" t="s">
        <v>45</v>
      </c>
      <c r="G11" s="7" t="s">
        <v>13</v>
      </c>
      <c r="H11" s="7" t="s">
        <v>46</v>
      </c>
      <c r="I11" s="11">
        <v>6.285291035544E12</v>
      </c>
      <c r="K11" s="12"/>
      <c r="L11" s="12"/>
      <c r="M11" s="12"/>
      <c r="N11" s="12"/>
      <c r="O11" s="12"/>
      <c r="P11" s="12"/>
      <c r="Q11" s="12"/>
      <c r="R11" s="12"/>
      <c r="S11" s="12"/>
      <c r="T11" s="12"/>
      <c r="U11" s="12"/>
      <c r="V11" s="12"/>
    </row>
    <row r="12" hidden="1">
      <c r="A12" s="7" t="s">
        <v>47</v>
      </c>
      <c r="B12" s="8">
        <v>45663.0</v>
      </c>
      <c r="C12" s="9" t="str">
        <f t="shared" si="1"/>
        <v>Januari</v>
      </c>
      <c r="D12" s="10">
        <v>0.04861111111111111</v>
      </c>
      <c r="E12" s="7" t="s">
        <v>20</v>
      </c>
      <c r="F12" s="7" t="s">
        <v>30</v>
      </c>
      <c r="G12" s="7" t="s">
        <v>13</v>
      </c>
      <c r="H12" s="7" t="s">
        <v>48</v>
      </c>
      <c r="I12" s="11">
        <v>6.28972529354E11</v>
      </c>
      <c r="K12" s="12"/>
      <c r="L12" s="12"/>
      <c r="M12" s="12"/>
      <c r="N12" s="12"/>
      <c r="O12" s="12"/>
      <c r="P12" s="12"/>
      <c r="Q12" s="12"/>
      <c r="R12" s="12"/>
      <c r="S12" s="12"/>
      <c r="T12" s="12"/>
      <c r="U12" s="12"/>
      <c r="V12" s="12"/>
    </row>
    <row r="13" hidden="1">
      <c r="A13" s="7" t="s">
        <v>49</v>
      </c>
      <c r="B13" s="8">
        <v>45661.0</v>
      </c>
      <c r="C13" s="9" t="str">
        <f t="shared" si="1"/>
        <v>Januari</v>
      </c>
      <c r="D13" s="10">
        <v>0.0</v>
      </c>
      <c r="E13" s="7" t="s">
        <v>50</v>
      </c>
      <c r="F13" s="7" t="s">
        <v>51</v>
      </c>
      <c r="G13" s="7" t="s">
        <v>41</v>
      </c>
      <c r="H13" s="7" t="s">
        <v>52</v>
      </c>
      <c r="I13" s="11">
        <v>6.285173431354E12</v>
      </c>
      <c r="K13" s="12"/>
      <c r="L13" s="12"/>
      <c r="M13" s="12"/>
      <c r="N13" s="12"/>
      <c r="O13" s="12"/>
      <c r="P13" s="12"/>
      <c r="Q13" s="12"/>
      <c r="R13" s="12"/>
      <c r="S13" s="12"/>
      <c r="T13" s="12"/>
      <c r="U13" s="12"/>
      <c r="V13" s="12"/>
    </row>
    <row r="14" hidden="1">
      <c r="A14" s="7" t="s">
        <v>53</v>
      </c>
      <c r="B14" s="8">
        <v>45663.0</v>
      </c>
      <c r="C14" s="9" t="str">
        <f t="shared" si="1"/>
        <v>Januari</v>
      </c>
      <c r="D14" s="10">
        <v>0.043055555555555555</v>
      </c>
      <c r="E14" s="7" t="s">
        <v>50</v>
      </c>
      <c r="F14" s="7" t="s">
        <v>54</v>
      </c>
      <c r="G14" s="7" t="s">
        <v>13</v>
      </c>
      <c r="H14" s="7" t="s">
        <v>55</v>
      </c>
      <c r="I14" s="11">
        <v>6.285173431354E12</v>
      </c>
      <c r="K14" s="12"/>
      <c r="L14" s="12"/>
      <c r="M14" s="12"/>
      <c r="N14" s="12"/>
      <c r="O14" s="12"/>
      <c r="P14" s="12"/>
      <c r="Q14" s="12"/>
      <c r="R14" s="12"/>
      <c r="S14" s="12"/>
      <c r="T14" s="12"/>
      <c r="U14" s="12"/>
      <c r="V14" s="12"/>
    </row>
    <row r="15" hidden="1">
      <c r="A15" s="7" t="s">
        <v>56</v>
      </c>
      <c r="B15" s="8">
        <v>45663.0</v>
      </c>
      <c r="C15" s="9" t="str">
        <f t="shared" si="1"/>
        <v>Januari</v>
      </c>
      <c r="D15" s="10">
        <v>0.027777777777777776</v>
      </c>
      <c r="E15" s="7" t="s">
        <v>11</v>
      </c>
      <c r="F15" s="7" t="s">
        <v>12</v>
      </c>
      <c r="G15" s="7" t="s">
        <v>13</v>
      </c>
      <c r="H15" s="7" t="s">
        <v>57</v>
      </c>
      <c r="I15" s="11">
        <v>6.28560927488E12</v>
      </c>
      <c r="K15" s="12"/>
      <c r="L15" s="12"/>
      <c r="M15" s="12"/>
      <c r="N15" s="12"/>
      <c r="O15" s="12"/>
      <c r="P15" s="12"/>
      <c r="Q15" s="12"/>
      <c r="R15" s="12"/>
      <c r="S15" s="12"/>
      <c r="T15" s="12"/>
      <c r="U15" s="12"/>
      <c r="V15" s="12"/>
    </row>
    <row r="16" hidden="1">
      <c r="A16" s="7" t="s">
        <v>58</v>
      </c>
      <c r="B16" s="8">
        <v>45661.0</v>
      </c>
      <c r="C16" s="9" t="str">
        <f t="shared" si="1"/>
        <v>Januari</v>
      </c>
      <c r="D16" s="10">
        <v>0.03888888888888889</v>
      </c>
      <c r="E16" s="7" t="s">
        <v>33</v>
      </c>
      <c r="F16" s="7" t="s">
        <v>59</v>
      </c>
      <c r="G16" s="7" t="s">
        <v>13</v>
      </c>
      <c r="H16" s="7" t="s">
        <v>60</v>
      </c>
      <c r="I16" s="11">
        <v>6.285707668655E12</v>
      </c>
      <c r="K16" s="12"/>
      <c r="L16" s="12"/>
      <c r="M16" s="12"/>
      <c r="N16" s="12"/>
      <c r="O16" s="12"/>
      <c r="P16" s="12"/>
      <c r="Q16" s="12"/>
      <c r="R16" s="12"/>
      <c r="S16" s="12"/>
      <c r="T16" s="12"/>
      <c r="U16" s="12"/>
      <c r="V16" s="12"/>
    </row>
    <row r="17" hidden="1">
      <c r="A17" s="7" t="s">
        <v>61</v>
      </c>
      <c r="B17" s="8">
        <v>45664.0</v>
      </c>
      <c r="C17" s="9" t="str">
        <f t="shared" si="1"/>
        <v>Januari</v>
      </c>
      <c r="D17" s="10">
        <v>0.05</v>
      </c>
      <c r="E17" s="7" t="s">
        <v>37</v>
      </c>
      <c r="F17" s="7" t="s">
        <v>62</v>
      </c>
      <c r="G17" s="7" t="s">
        <v>13</v>
      </c>
      <c r="H17" s="7" t="s">
        <v>63</v>
      </c>
      <c r="I17" s="11">
        <v>6.285746146893E12</v>
      </c>
      <c r="K17" s="12"/>
      <c r="L17" s="12"/>
      <c r="M17" s="12"/>
      <c r="N17" s="12"/>
      <c r="O17" s="12"/>
      <c r="P17" s="12"/>
      <c r="Q17" s="12"/>
      <c r="R17" s="12"/>
      <c r="S17" s="12"/>
      <c r="T17" s="12"/>
      <c r="U17" s="12"/>
      <c r="V17" s="12"/>
    </row>
    <row r="18" hidden="1">
      <c r="A18" s="7" t="s">
        <v>64</v>
      </c>
      <c r="B18" s="8">
        <v>45664.0</v>
      </c>
      <c r="C18" s="9" t="str">
        <f t="shared" si="1"/>
        <v>Januari</v>
      </c>
      <c r="D18" s="10">
        <v>0.020833333333333332</v>
      </c>
      <c r="E18" s="7" t="s">
        <v>44</v>
      </c>
      <c r="F18" s="7" t="s">
        <v>45</v>
      </c>
      <c r="G18" s="7" t="s">
        <v>13</v>
      </c>
      <c r="H18" s="7" t="s">
        <v>65</v>
      </c>
      <c r="I18" s="11">
        <v>6.285291035544E12</v>
      </c>
      <c r="K18" s="12"/>
      <c r="L18" s="12"/>
      <c r="M18" s="12"/>
      <c r="N18" s="12"/>
      <c r="O18" s="12"/>
      <c r="P18" s="12"/>
      <c r="Q18" s="12"/>
      <c r="R18" s="12"/>
      <c r="S18" s="12"/>
      <c r="T18" s="12"/>
      <c r="U18" s="12"/>
      <c r="V18" s="12"/>
    </row>
    <row r="19" hidden="1">
      <c r="A19" s="7" t="s">
        <v>64</v>
      </c>
      <c r="B19" s="8">
        <v>45662.0</v>
      </c>
      <c r="C19" s="9" t="str">
        <f t="shared" si="1"/>
        <v>Januari</v>
      </c>
      <c r="D19" s="10">
        <v>0.020833333333333332</v>
      </c>
      <c r="E19" s="7" t="s">
        <v>66</v>
      </c>
      <c r="F19" s="7" t="s">
        <v>67</v>
      </c>
      <c r="G19" s="7" t="s">
        <v>13</v>
      </c>
      <c r="H19" s="7" t="s">
        <v>68</v>
      </c>
      <c r="I19" s="11">
        <v>6.281332534354E12</v>
      </c>
      <c r="K19" s="12"/>
      <c r="L19" s="12"/>
      <c r="M19" s="12"/>
      <c r="N19" s="12"/>
      <c r="O19" s="12"/>
      <c r="P19" s="12"/>
      <c r="Q19" s="12"/>
      <c r="R19" s="12"/>
      <c r="S19" s="12"/>
      <c r="T19" s="12"/>
      <c r="U19" s="12"/>
      <c r="V19" s="12"/>
    </row>
    <row r="20" hidden="1">
      <c r="A20" s="7" t="s">
        <v>69</v>
      </c>
      <c r="B20" s="8">
        <v>45664.0</v>
      </c>
      <c r="C20" s="9" t="str">
        <f t="shared" si="1"/>
        <v>Januari</v>
      </c>
      <c r="D20" s="10">
        <v>0.020833333333333332</v>
      </c>
      <c r="E20" s="7" t="s">
        <v>66</v>
      </c>
      <c r="F20" s="7" t="s">
        <v>67</v>
      </c>
      <c r="G20" s="7" t="s">
        <v>13</v>
      </c>
      <c r="H20" s="7" t="s">
        <v>70</v>
      </c>
      <c r="I20" s="11">
        <v>6.281332534354E12</v>
      </c>
      <c r="K20" s="12"/>
      <c r="L20" s="12"/>
      <c r="M20" s="12"/>
      <c r="N20" s="12"/>
      <c r="O20" s="12"/>
      <c r="P20" s="12"/>
      <c r="Q20" s="12"/>
      <c r="R20" s="12"/>
      <c r="S20" s="12"/>
      <c r="T20" s="12"/>
      <c r="U20" s="12"/>
      <c r="V20" s="12"/>
    </row>
    <row r="21" hidden="1">
      <c r="A21" s="7" t="s">
        <v>71</v>
      </c>
      <c r="B21" s="8">
        <v>45665.0</v>
      </c>
      <c r="C21" s="9" t="str">
        <f t="shared" si="1"/>
        <v>Januari</v>
      </c>
      <c r="D21" s="10">
        <v>0.04583333333333333</v>
      </c>
      <c r="E21" s="7" t="s">
        <v>11</v>
      </c>
      <c r="F21" s="7" t="s">
        <v>72</v>
      </c>
      <c r="G21" s="7" t="s">
        <v>13</v>
      </c>
      <c r="H21" s="7" t="s">
        <v>73</v>
      </c>
      <c r="I21" s="11">
        <v>6.28560627488E12</v>
      </c>
      <c r="K21" s="12"/>
      <c r="L21" s="12"/>
      <c r="M21" s="12"/>
      <c r="N21" s="12"/>
      <c r="O21" s="12"/>
      <c r="P21" s="12"/>
      <c r="Q21" s="12"/>
      <c r="R21" s="12"/>
      <c r="S21" s="12"/>
      <c r="T21" s="12"/>
      <c r="U21" s="12"/>
      <c r="V21" s="12"/>
    </row>
    <row r="22" hidden="1">
      <c r="A22" s="7" t="s">
        <v>74</v>
      </c>
      <c r="B22" s="8">
        <v>45665.0</v>
      </c>
      <c r="C22" s="9" t="str">
        <f t="shared" si="1"/>
        <v>Januari</v>
      </c>
      <c r="D22" s="10">
        <v>0.035416666666666666</v>
      </c>
      <c r="E22" s="7" t="s">
        <v>20</v>
      </c>
      <c r="F22" s="7" t="s">
        <v>30</v>
      </c>
      <c r="G22" s="7" t="s">
        <v>13</v>
      </c>
      <c r="H22" s="7" t="s">
        <v>75</v>
      </c>
      <c r="I22" s="11">
        <v>6.28972529354E11</v>
      </c>
      <c r="K22" s="12"/>
      <c r="L22" s="12"/>
      <c r="M22" s="12"/>
      <c r="N22" s="12"/>
      <c r="O22" s="12"/>
      <c r="P22" s="12"/>
      <c r="Q22" s="12"/>
      <c r="R22" s="12"/>
      <c r="S22" s="12"/>
      <c r="T22" s="12"/>
      <c r="U22" s="12"/>
      <c r="V22" s="12"/>
    </row>
    <row r="23" hidden="1">
      <c r="A23" s="7" t="s">
        <v>76</v>
      </c>
      <c r="B23" s="8">
        <v>45665.0</v>
      </c>
      <c r="C23" s="9" t="str">
        <f t="shared" si="1"/>
        <v>Januari</v>
      </c>
      <c r="D23" s="10">
        <v>0.022222222222222223</v>
      </c>
      <c r="E23" s="7" t="s">
        <v>66</v>
      </c>
      <c r="F23" s="7" t="s">
        <v>67</v>
      </c>
      <c r="G23" s="7" t="s">
        <v>13</v>
      </c>
      <c r="H23" s="7" t="s">
        <v>77</v>
      </c>
      <c r="I23" s="11">
        <v>6.281332534354E12</v>
      </c>
      <c r="K23" s="12"/>
      <c r="L23" s="12"/>
      <c r="M23" s="12"/>
      <c r="N23" s="12"/>
      <c r="O23" s="12"/>
      <c r="P23" s="12"/>
      <c r="Q23" s="12"/>
      <c r="R23" s="12"/>
      <c r="S23" s="12"/>
      <c r="T23" s="12"/>
      <c r="U23" s="12"/>
      <c r="V23" s="12"/>
    </row>
    <row r="24" hidden="1">
      <c r="A24" s="7" t="s">
        <v>78</v>
      </c>
      <c r="B24" s="8">
        <v>45662.0</v>
      </c>
      <c r="C24" s="9" t="str">
        <f t="shared" si="1"/>
        <v>Januari</v>
      </c>
      <c r="D24" s="10">
        <v>0.03333333333333333</v>
      </c>
      <c r="E24" s="7" t="s">
        <v>33</v>
      </c>
      <c r="F24" s="7" t="s">
        <v>59</v>
      </c>
      <c r="G24" s="7" t="s">
        <v>13</v>
      </c>
      <c r="H24" s="7" t="s">
        <v>79</v>
      </c>
      <c r="I24" s="11">
        <v>6.285707668655E12</v>
      </c>
      <c r="K24" s="12"/>
      <c r="L24" s="12"/>
      <c r="M24" s="12"/>
      <c r="N24" s="12"/>
      <c r="O24" s="12"/>
      <c r="P24" s="12"/>
      <c r="Q24" s="12"/>
      <c r="R24" s="12"/>
      <c r="S24" s="12"/>
      <c r="T24" s="12"/>
      <c r="U24" s="12"/>
      <c r="V24" s="12"/>
    </row>
    <row r="25" hidden="1">
      <c r="A25" s="7" t="s">
        <v>80</v>
      </c>
      <c r="B25" s="8">
        <v>45665.0</v>
      </c>
      <c r="C25" s="9" t="str">
        <f t="shared" si="1"/>
        <v>Januari</v>
      </c>
      <c r="D25" s="10">
        <v>0.03819444444444445</v>
      </c>
      <c r="E25" s="7" t="s">
        <v>81</v>
      </c>
      <c r="F25" s="7" t="s">
        <v>82</v>
      </c>
      <c r="G25" s="7" t="s">
        <v>13</v>
      </c>
      <c r="H25" s="7" t="s">
        <v>83</v>
      </c>
      <c r="I25" s="11">
        <v>6.281225113337E12</v>
      </c>
      <c r="K25" s="12"/>
      <c r="L25" s="12"/>
      <c r="M25" s="12"/>
      <c r="N25" s="12"/>
      <c r="O25" s="12"/>
      <c r="P25" s="12"/>
      <c r="Q25" s="12"/>
      <c r="R25" s="12"/>
      <c r="S25" s="12"/>
      <c r="T25" s="12"/>
      <c r="U25" s="12"/>
      <c r="V25" s="12"/>
    </row>
    <row r="26" hidden="1">
      <c r="A26" s="7" t="s">
        <v>84</v>
      </c>
      <c r="B26" s="8">
        <v>45666.0</v>
      </c>
      <c r="C26" s="9" t="str">
        <f t="shared" si="1"/>
        <v>Januari</v>
      </c>
      <c r="D26" s="10">
        <v>0.041666666666666664</v>
      </c>
      <c r="E26" s="7" t="s">
        <v>81</v>
      </c>
      <c r="F26" s="7" t="s">
        <v>72</v>
      </c>
      <c r="G26" s="7" t="s">
        <v>13</v>
      </c>
      <c r="H26" s="7" t="s">
        <v>85</v>
      </c>
      <c r="I26" s="11">
        <v>6.281225113337E12</v>
      </c>
      <c r="K26" s="12"/>
      <c r="L26" s="12"/>
      <c r="M26" s="12"/>
      <c r="N26" s="12"/>
      <c r="O26" s="12"/>
      <c r="P26" s="12"/>
      <c r="Q26" s="12"/>
      <c r="R26" s="12"/>
      <c r="S26" s="12"/>
      <c r="T26" s="12"/>
      <c r="U26" s="12"/>
      <c r="V26" s="12"/>
    </row>
    <row r="27" hidden="1">
      <c r="A27" s="7" t="s">
        <v>86</v>
      </c>
      <c r="B27" s="8">
        <v>45666.0</v>
      </c>
      <c r="C27" s="9" t="str">
        <f t="shared" si="1"/>
        <v>Januari</v>
      </c>
      <c r="D27" s="10">
        <v>0.04513888888888889</v>
      </c>
      <c r="E27" s="7" t="s">
        <v>11</v>
      </c>
      <c r="F27" s="7" t="s">
        <v>82</v>
      </c>
      <c r="G27" s="7" t="s">
        <v>13</v>
      </c>
      <c r="H27" s="7" t="s">
        <v>87</v>
      </c>
      <c r="I27" s="11">
        <v>6.28560627488E12</v>
      </c>
      <c r="K27" s="12"/>
      <c r="L27" s="12"/>
      <c r="M27" s="12"/>
      <c r="N27" s="12"/>
      <c r="O27" s="12"/>
      <c r="P27" s="12"/>
      <c r="Q27" s="12"/>
      <c r="R27" s="12"/>
      <c r="S27" s="12"/>
      <c r="T27" s="12"/>
      <c r="U27" s="12"/>
      <c r="V27" s="12"/>
    </row>
    <row r="28" hidden="1">
      <c r="A28" s="7" t="s">
        <v>88</v>
      </c>
      <c r="B28" s="8">
        <v>45666.0</v>
      </c>
      <c r="C28" s="9" t="str">
        <f t="shared" si="1"/>
        <v>Januari</v>
      </c>
      <c r="D28" s="10">
        <v>0.022916666666666665</v>
      </c>
      <c r="E28" s="7" t="s">
        <v>11</v>
      </c>
      <c r="F28" s="7" t="s">
        <v>12</v>
      </c>
      <c r="G28" s="7" t="s">
        <v>13</v>
      </c>
      <c r="H28" s="7" t="s">
        <v>89</v>
      </c>
      <c r="I28" s="11">
        <v>6.28560627488E11</v>
      </c>
      <c r="K28" s="12"/>
      <c r="L28" s="12"/>
      <c r="M28" s="12"/>
      <c r="N28" s="12"/>
      <c r="O28" s="12"/>
      <c r="P28" s="12"/>
      <c r="Q28" s="12"/>
      <c r="R28" s="12"/>
      <c r="S28" s="12"/>
      <c r="T28" s="12"/>
      <c r="U28" s="12"/>
      <c r="V28" s="12"/>
    </row>
    <row r="29" hidden="1">
      <c r="A29" s="7" t="s">
        <v>90</v>
      </c>
      <c r="B29" s="8">
        <v>45666.0</v>
      </c>
      <c r="C29" s="9" t="str">
        <f t="shared" si="1"/>
        <v>Januari</v>
      </c>
      <c r="D29" s="10">
        <v>0.04375</v>
      </c>
      <c r="E29" s="7" t="s">
        <v>50</v>
      </c>
      <c r="F29" s="7" t="s">
        <v>54</v>
      </c>
      <c r="G29" s="7" t="s">
        <v>13</v>
      </c>
      <c r="H29" s="7" t="s">
        <v>91</v>
      </c>
      <c r="I29" s="11">
        <v>6.285173431354E12</v>
      </c>
      <c r="K29" s="12"/>
      <c r="L29" s="12"/>
      <c r="M29" s="12"/>
      <c r="N29" s="12"/>
      <c r="O29" s="12"/>
      <c r="P29" s="12"/>
      <c r="Q29" s="12"/>
      <c r="R29" s="12"/>
      <c r="S29" s="12"/>
      <c r="T29" s="12"/>
      <c r="U29" s="12"/>
      <c r="V29" s="12"/>
    </row>
    <row r="30" hidden="1">
      <c r="A30" s="7" t="s">
        <v>92</v>
      </c>
      <c r="B30" s="8">
        <v>45661.0</v>
      </c>
      <c r="C30" s="9" t="str">
        <f t="shared" si="1"/>
        <v>Januari</v>
      </c>
      <c r="D30" s="10">
        <v>0.04236111111111111</v>
      </c>
      <c r="E30" s="7" t="s">
        <v>93</v>
      </c>
      <c r="F30" s="7" t="s">
        <v>94</v>
      </c>
      <c r="G30" s="7" t="s">
        <v>13</v>
      </c>
      <c r="H30" s="7" t="s">
        <v>95</v>
      </c>
      <c r="I30" s="11">
        <v>6.281295998526E12</v>
      </c>
      <c r="K30" s="12"/>
      <c r="L30" s="12"/>
      <c r="M30" s="12"/>
      <c r="N30" s="12"/>
      <c r="O30" s="12"/>
      <c r="P30" s="12"/>
      <c r="Q30" s="12"/>
      <c r="R30" s="12"/>
      <c r="S30" s="12"/>
      <c r="T30" s="12"/>
      <c r="U30" s="12"/>
      <c r="V30" s="12"/>
    </row>
    <row r="31" hidden="1">
      <c r="A31" s="7" t="s">
        <v>92</v>
      </c>
      <c r="B31" s="8">
        <v>45663.0</v>
      </c>
      <c r="C31" s="9" t="str">
        <f t="shared" si="1"/>
        <v>Januari</v>
      </c>
      <c r="D31" s="10">
        <v>0.04236111111111111</v>
      </c>
      <c r="E31" s="7" t="s">
        <v>93</v>
      </c>
      <c r="F31" s="7" t="s">
        <v>94</v>
      </c>
      <c r="G31" s="7" t="s">
        <v>13</v>
      </c>
      <c r="H31" s="7" t="s">
        <v>96</v>
      </c>
      <c r="I31" s="11">
        <v>6.281295998526E12</v>
      </c>
      <c r="K31" s="12"/>
      <c r="L31" s="12"/>
      <c r="M31" s="12"/>
      <c r="N31" s="12"/>
      <c r="O31" s="12"/>
      <c r="P31" s="12"/>
      <c r="Q31" s="12"/>
      <c r="R31" s="12"/>
      <c r="S31" s="12"/>
      <c r="T31" s="12"/>
      <c r="U31" s="12"/>
      <c r="V31" s="12"/>
    </row>
    <row r="32" hidden="1">
      <c r="A32" s="7" t="s">
        <v>97</v>
      </c>
      <c r="B32" s="8">
        <v>45666.0</v>
      </c>
      <c r="C32" s="9" t="str">
        <f t="shared" si="1"/>
        <v>Januari</v>
      </c>
      <c r="D32" s="10">
        <v>0.04861111111111111</v>
      </c>
      <c r="E32" s="7" t="s">
        <v>33</v>
      </c>
      <c r="F32" s="7" t="s">
        <v>34</v>
      </c>
      <c r="G32" s="7" t="s">
        <v>13</v>
      </c>
      <c r="H32" s="7" t="s">
        <v>98</v>
      </c>
      <c r="I32" s="11">
        <v>6.285707668655E12</v>
      </c>
      <c r="K32" s="12"/>
      <c r="L32" s="12"/>
      <c r="M32" s="12"/>
      <c r="N32" s="12"/>
      <c r="O32" s="12"/>
      <c r="P32" s="12"/>
      <c r="Q32" s="12"/>
      <c r="R32" s="12"/>
      <c r="S32" s="12"/>
      <c r="T32" s="12"/>
      <c r="U32" s="12"/>
      <c r="V32" s="12"/>
    </row>
    <row r="33" hidden="1">
      <c r="A33" s="7" t="s">
        <v>99</v>
      </c>
      <c r="B33" s="8">
        <v>45659.0</v>
      </c>
      <c r="C33" s="9" t="str">
        <f t="shared" si="1"/>
        <v>Januari</v>
      </c>
      <c r="D33" s="10">
        <v>0.041666666666666664</v>
      </c>
      <c r="E33" s="7" t="s">
        <v>29</v>
      </c>
      <c r="F33" s="7" t="s">
        <v>100</v>
      </c>
      <c r="G33" s="7" t="s">
        <v>13</v>
      </c>
      <c r="H33" s="7" t="s">
        <v>101</v>
      </c>
      <c r="I33" s="11">
        <v>6.282231661306E12</v>
      </c>
      <c r="K33" s="12"/>
      <c r="L33" s="12"/>
      <c r="M33" s="12"/>
      <c r="N33" s="12"/>
      <c r="O33" s="12"/>
      <c r="P33" s="12"/>
      <c r="Q33" s="12"/>
      <c r="R33" s="12"/>
      <c r="S33" s="12"/>
      <c r="T33" s="12"/>
      <c r="U33" s="12"/>
      <c r="V33" s="12"/>
    </row>
    <row r="34" hidden="1">
      <c r="A34" s="7" t="s">
        <v>102</v>
      </c>
      <c r="B34" s="8">
        <v>45666.0</v>
      </c>
      <c r="C34" s="9" t="str">
        <f t="shared" si="1"/>
        <v>Januari</v>
      </c>
      <c r="D34" s="10">
        <v>0.034722222222222224</v>
      </c>
      <c r="E34" s="7" t="s">
        <v>11</v>
      </c>
      <c r="F34" s="7" t="s">
        <v>12</v>
      </c>
      <c r="G34" s="7" t="s">
        <v>13</v>
      </c>
      <c r="H34" s="7" t="s">
        <v>103</v>
      </c>
      <c r="I34" s="11">
        <v>6.28560627488E12</v>
      </c>
      <c r="K34" s="12"/>
      <c r="L34" s="12"/>
      <c r="M34" s="12"/>
      <c r="N34" s="12"/>
      <c r="O34" s="12"/>
      <c r="P34" s="12"/>
      <c r="Q34" s="12"/>
      <c r="R34" s="12"/>
      <c r="S34" s="12"/>
      <c r="T34" s="12"/>
      <c r="U34" s="12"/>
      <c r="V34" s="12"/>
    </row>
    <row r="35" hidden="1">
      <c r="A35" s="7" t="s">
        <v>104</v>
      </c>
      <c r="B35" s="8">
        <v>45666.0</v>
      </c>
      <c r="C35" s="9" t="str">
        <f t="shared" si="1"/>
        <v>Januari</v>
      </c>
      <c r="D35" s="10">
        <v>0.029861111111111113</v>
      </c>
      <c r="E35" s="7" t="s">
        <v>16</v>
      </c>
      <c r="F35" s="7" t="s">
        <v>105</v>
      </c>
      <c r="G35" s="7" t="s">
        <v>13</v>
      </c>
      <c r="H35" s="7" t="s">
        <v>106</v>
      </c>
      <c r="I35" s="11">
        <v>6.281232193915E12</v>
      </c>
      <c r="K35" s="12"/>
      <c r="L35" s="12"/>
      <c r="M35" s="12"/>
      <c r="N35" s="12"/>
      <c r="O35" s="12"/>
      <c r="P35" s="12"/>
      <c r="Q35" s="12"/>
      <c r="R35" s="12"/>
      <c r="S35" s="12"/>
      <c r="T35" s="12"/>
      <c r="U35" s="12"/>
      <c r="V35" s="12"/>
    </row>
    <row r="36" hidden="1">
      <c r="A36" s="7" t="s">
        <v>107</v>
      </c>
      <c r="B36" s="8">
        <v>45665.0</v>
      </c>
      <c r="C36" s="9" t="str">
        <f t="shared" si="1"/>
        <v>Januari</v>
      </c>
      <c r="D36" s="10">
        <v>6.944444444444445E-4</v>
      </c>
      <c r="E36" s="7" t="s">
        <v>16</v>
      </c>
      <c r="F36" s="7" t="s">
        <v>105</v>
      </c>
      <c r="G36" s="7" t="s">
        <v>41</v>
      </c>
      <c r="H36" s="7" t="s">
        <v>108</v>
      </c>
      <c r="I36" s="11">
        <v>6.281232193915E12</v>
      </c>
      <c r="K36" s="12"/>
      <c r="L36" s="12"/>
      <c r="M36" s="12"/>
      <c r="N36" s="12"/>
      <c r="O36" s="12"/>
      <c r="P36" s="12"/>
      <c r="Q36" s="12"/>
      <c r="R36" s="12"/>
      <c r="S36" s="12"/>
      <c r="T36" s="12"/>
      <c r="U36" s="12"/>
      <c r="V36" s="12"/>
    </row>
    <row r="37" hidden="1">
      <c r="A37" s="7" t="s">
        <v>109</v>
      </c>
      <c r="B37" s="8">
        <v>45665.0</v>
      </c>
      <c r="C37" s="9" t="str">
        <f t="shared" si="1"/>
        <v>Januari</v>
      </c>
      <c r="D37" s="10">
        <v>6.944444444444445E-4</v>
      </c>
      <c r="E37" s="7" t="s">
        <v>16</v>
      </c>
      <c r="F37" s="7" t="s">
        <v>17</v>
      </c>
      <c r="G37" s="7" t="s">
        <v>41</v>
      </c>
      <c r="H37" s="7" t="s">
        <v>110</v>
      </c>
      <c r="I37" s="11">
        <v>6.281232193915E12</v>
      </c>
      <c r="K37" s="12"/>
      <c r="L37" s="12"/>
      <c r="M37" s="12"/>
      <c r="N37" s="12"/>
      <c r="O37" s="12"/>
      <c r="P37" s="12"/>
      <c r="Q37" s="12"/>
      <c r="R37" s="12"/>
      <c r="S37" s="12"/>
      <c r="T37" s="12"/>
      <c r="U37" s="12"/>
      <c r="V37" s="12"/>
    </row>
    <row r="38" hidden="1">
      <c r="A38" s="7" t="s">
        <v>109</v>
      </c>
      <c r="B38" s="8">
        <v>45664.0</v>
      </c>
      <c r="C38" s="9" t="str">
        <f t="shared" si="1"/>
        <v>Januari</v>
      </c>
      <c r="D38" s="10">
        <v>0.041666666666666664</v>
      </c>
      <c r="E38" s="7" t="s">
        <v>16</v>
      </c>
      <c r="F38" s="7" t="s">
        <v>17</v>
      </c>
      <c r="G38" s="7" t="s">
        <v>13</v>
      </c>
      <c r="H38" s="7" t="s">
        <v>111</v>
      </c>
      <c r="I38" s="11">
        <v>6.281232193915E12</v>
      </c>
      <c r="K38" s="12"/>
      <c r="L38" s="12"/>
      <c r="M38" s="12"/>
      <c r="N38" s="12"/>
      <c r="O38" s="12"/>
      <c r="P38" s="12"/>
      <c r="Q38" s="12"/>
      <c r="R38" s="12"/>
      <c r="S38" s="12"/>
      <c r="T38" s="12"/>
      <c r="U38" s="12"/>
      <c r="V38" s="12"/>
    </row>
    <row r="39" hidden="1">
      <c r="A39" s="7" t="s">
        <v>112</v>
      </c>
      <c r="B39" s="8">
        <v>45662.0</v>
      </c>
      <c r="C39" s="9" t="str">
        <f t="shared" si="1"/>
        <v>Januari</v>
      </c>
      <c r="D39" s="10">
        <v>6.944444444444445E-4</v>
      </c>
      <c r="E39" s="7" t="s">
        <v>16</v>
      </c>
      <c r="F39" s="7" t="s">
        <v>17</v>
      </c>
      <c r="G39" s="7" t="s">
        <v>41</v>
      </c>
      <c r="H39" s="7" t="s">
        <v>113</v>
      </c>
      <c r="I39" s="11">
        <v>6.281232193915E12</v>
      </c>
      <c r="K39" s="12"/>
      <c r="L39" s="12"/>
      <c r="M39" s="12"/>
      <c r="N39" s="12"/>
      <c r="O39" s="12"/>
      <c r="P39" s="12"/>
      <c r="Q39" s="12"/>
      <c r="R39" s="12"/>
      <c r="S39" s="12"/>
      <c r="T39" s="12"/>
      <c r="U39" s="12"/>
      <c r="V39" s="12"/>
    </row>
    <row r="40" hidden="1">
      <c r="A40" s="7" t="s">
        <v>114</v>
      </c>
      <c r="B40" s="8">
        <v>45666.0</v>
      </c>
      <c r="C40" s="9" t="str">
        <f t="shared" si="1"/>
        <v>Januari</v>
      </c>
      <c r="D40" s="10">
        <v>0.03958333333333333</v>
      </c>
      <c r="E40" s="7" t="s">
        <v>115</v>
      </c>
      <c r="F40" s="7" t="s">
        <v>116</v>
      </c>
      <c r="G40" s="7" t="s">
        <v>13</v>
      </c>
      <c r="H40" s="7" t="s">
        <v>117</v>
      </c>
      <c r="I40" s="11">
        <v>6.282328046193E12</v>
      </c>
      <c r="K40" s="12"/>
      <c r="L40" s="12"/>
      <c r="M40" s="12"/>
      <c r="N40" s="12"/>
      <c r="O40" s="12"/>
      <c r="P40" s="12"/>
      <c r="Q40" s="12"/>
      <c r="R40" s="12"/>
      <c r="S40" s="12"/>
      <c r="T40" s="12"/>
      <c r="U40" s="12"/>
      <c r="V40" s="12"/>
    </row>
    <row r="41" hidden="1">
      <c r="A41" s="7" t="s">
        <v>118</v>
      </c>
      <c r="B41" s="8">
        <v>45666.0</v>
      </c>
      <c r="C41" s="9" t="str">
        <f t="shared" si="1"/>
        <v>Januari</v>
      </c>
      <c r="D41" s="10">
        <v>0.020833333333333332</v>
      </c>
      <c r="E41" s="7" t="s">
        <v>44</v>
      </c>
      <c r="F41" s="7" t="s">
        <v>45</v>
      </c>
      <c r="G41" s="7" t="s">
        <v>13</v>
      </c>
      <c r="H41" s="7" t="s">
        <v>119</v>
      </c>
      <c r="I41" s="11">
        <v>6.285291035544E12</v>
      </c>
      <c r="K41" s="12"/>
      <c r="L41" s="12"/>
      <c r="M41" s="12"/>
      <c r="N41" s="12"/>
      <c r="O41" s="12"/>
      <c r="P41" s="12"/>
      <c r="Q41" s="12"/>
      <c r="R41" s="12"/>
      <c r="S41" s="12"/>
      <c r="T41" s="12"/>
      <c r="U41" s="12"/>
      <c r="V41" s="12"/>
    </row>
    <row r="42" hidden="1">
      <c r="A42" s="7" t="s">
        <v>120</v>
      </c>
      <c r="B42" s="8">
        <v>45667.0</v>
      </c>
      <c r="C42" s="9" t="str">
        <f t="shared" si="1"/>
        <v>Januari</v>
      </c>
      <c r="D42" s="10">
        <v>0.043055555555555555</v>
      </c>
      <c r="E42" s="7" t="s">
        <v>20</v>
      </c>
      <c r="F42" s="7" t="s">
        <v>62</v>
      </c>
      <c r="G42" s="7" t="s">
        <v>13</v>
      </c>
      <c r="H42" s="7" t="s">
        <v>121</v>
      </c>
      <c r="I42" s="11">
        <v>6.28972529354E11</v>
      </c>
      <c r="K42" s="12"/>
      <c r="L42" s="12"/>
      <c r="M42" s="12"/>
      <c r="N42" s="12"/>
      <c r="O42" s="12"/>
      <c r="P42" s="12"/>
      <c r="Q42" s="12"/>
      <c r="R42" s="12"/>
      <c r="S42" s="12"/>
      <c r="T42" s="12"/>
      <c r="U42" s="12"/>
      <c r="V42" s="12"/>
    </row>
    <row r="43" hidden="1">
      <c r="A43" s="7" t="s">
        <v>122</v>
      </c>
      <c r="B43" s="8">
        <v>45667.0</v>
      </c>
      <c r="C43" s="9" t="str">
        <f t="shared" si="1"/>
        <v>Januari</v>
      </c>
      <c r="D43" s="10">
        <v>0.04513888888888889</v>
      </c>
      <c r="E43" s="7" t="s">
        <v>20</v>
      </c>
      <c r="F43" s="7" t="s">
        <v>62</v>
      </c>
      <c r="G43" s="7" t="s">
        <v>13</v>
      </c>
      <c r="H43" s="7" t="s">
        <v>123</v>
      </c>
      <c r="I43" s="11">
        <v>6.28972529354E11</v>
      </c>
      <c r="K43" s="12"/>
      <c r="L43" s="12"/>
      <c r="M43" s="12"/>
      <c r="N43" s="12"/>
      <c r="O43" s="12"/>
      <c r="P43" s="12"/>
      <c r="Q43" s="12"/>
      <c r="R43" s="12"/>
      <c r="S43" s="12"/>
      <c r="T43" s="12"/>
      <c r="U43" s="12"/>
      <c r="V43" s="12"/>
    </row>
    <row r="44" hidden="1">
      <c r="A44" s="7" t="s">
        <v>124</v>
      </c>
      <c r="B44" s="8">
        <v>45667.0</v>
      </c>
      <c r="C44" s="9" t="str">
        <f t="shared" si="1"/>
        <v>Januari</v>
      </c>
      <c r="D44" s="10">
        <v>0.04236111111111111</v>
      </c>
      <c r="E44" s="7" t="s">
        <v>11</v>
      </c>
      <c r="F44" s="7" t="s">
        <v>82</v>
      </c>
      <c r="G44" s="7" t="s">
        <v>13</v>
      </c>
      <c r="H44" s="7" t="s">
        <v>125</v>
      </c>
      <c r="I44" s="11">
        <v>6.28560627488E12</v>
      </c>
      <c r="K44" s="12"/>
      <c r="L44" s="12"/>
      <c r="M44" s="12"/>
      <c r="N44" s="12"/>
      <c r="O44" s="12"/>
      <c r="P44" s="12"/>
      <c r="Q44" s="12"/>
      <c r="R44" s="12"/>
      <c r="S44" s="12"/>
      <c r="T44" s="12"/>
      <c r="U44" s="12"/>
      <c r="V44" s="12"/>
    </row>
    <row r="45" hidden="1">
      <c r="A45" s="7" t="s">
        <v>126</v>
      </c>
      <c r="B45" s="8">
        <v>45666.0</v>
      </c>
      <c r="C45" s="9" t="str">
        <f t="shared" si="1"/>
        <v>Januari</v>
      </c>
      <c r="D45" s="10">
        <v>0.0</v>
      </c>
      <c r="E45" s="7" t="s">
        <v>37</v>
      </c>
      <c r="F45" s="7" t="s">
        <v>127</v>
      </c>
      <c r="G45" s="7" t="s">
        <v>41</v>
      </c>
      <c r="H45" s="7" t="s">
        <v>128</v>
      </c>
      <c r="I45" s="11">
        <v>6.285746146893E12</v>
      </c>
      <c r="K45" s="12"/>
      <c r="L45" s="12"/>
      <c r="M45" s="12"/>
      <c r="N45" s="12"/>
      <c r="O45" s="12"/>
      <c r="P45" s="12"/>
      <c r="Q45" s="12"/>
      <c r="R45" s="12"/>
      <c r="S45" s="12"/>
      <c r="T45" s="12"/>
      <c r="U45" s="12"/>
      <c r="V45" s="12"/>
    </row>
    <row r="46" hidden="1">
      <c r="A46" s="7" t="s">
        <v>129</v>
      </c>
      <c r="B46" s="8">
        <v>45666.0</v>
      </c>
      <c r="C46" s="9" t="str">
        <f t="shared" si="1"/>
        <v>Januari</v>
      </c>
      <c r="D46" s="10">
        <v>0.0</v>
      </c>
      <c r="E46" s="7" t="s">
        <v>37</v>
      </c>
      <c r="F46" s="7" t="s">
        <v>130</v>
      </c>
      <c r="G46" s="7" t="s">
        <v>41</v>
      </c>
      <c r="H46" s="7" t="s">
        <v>128</v>
      </c>
      <c r="I46" s="11">
        <v>6.285746146893E12</v>
      </c>
      <c r="K46" s="12"/>
      <c r="L46" s="12"/>
      <c r="M46" s="12"/>
      <c r="N46" s="12"/>
      <c r="O46" s="12"/>
      <c r="P46" s="12"/>
      <c r="Q46" s="12"/>
      <c r="R46" s="12"/>
      <c r="S46" s="12"/>
      <c r="T46" s="12"/>
      <c r="U46" s="12"/>
      <c r="V46" s="12"/>
    </row>
    <row r="47" hidden="1">
      <c r="A47" s="7" t="s">
        <v>131</v>
      </c>
      <c r="B47" s="8">
        <v>45667.0</v>
      </c>
      <c r="C47" s="9" t="str">
        <f t="shared" si="1"/>
        <v>Januari</v>
      </c>
      <c r="D47" s="10">
        <v>0.0</v>
      </c>
      <c r="E47" s="7" t="s">
        <v>37</v>
      </c>
      <c r="F47" s="7" t="s">
        <v>38</v>
      </c>
      <c r="G47" s="7" t="s">
        <v>41</v>
      </c>
      <c r="H47" s="7" t="s">
        <v>132</v>
      </c>
      <c r="I47" s="11">
        <v>6.285746146893E12</v>
      </c>
      <c r="K47" s="12"/>
      <c r="L47" s="12"/>
      <c r="M47" s="12"/>
      <c r="N47" s="12"/>
      <c r="O47" s="12"/>
      <c r="P47" s="12"/>
      <c r="Q47" s="12"/>
      <c r="R47" s="12"/>
      <c r="S47" s="12"/>
      <c r="T47" s="12"/>
      <c r="U47" s="12"/>
      <c r="V47" s="12"/>
    </row>
    <row r="48" hidden="1">
      <c r="A48" s="7" t="s">
        <v>133</v>
      </c>
      <c r="B48" s="8">
        <v>45667.0</v>
      </c>
      <c r="C48" s="9" t="str">
        <f t="shared" si="1"/>
        <v>Januari</v>
      </c>
      <c r="D48" s="10">
        <v>0.029861111111111113</v>
      </c>
      <c r="E48" s="7" t="s">
        <v>37</v>
      </c>
      <c r="F48" s="7" t="s">
        <v>127</v>
      </c>
      <c r="G48" s="7" t="s">
        <v>13</v>
      </c>
      <c r="H48" s="7" t="s">
        <v>134</v>
      </c>
      <c r="I48" s="11">
        <v>6.285746146893E12</v>
      </c>
      <c r="K48" s="12"/>
      <c r="L48" s="12"/>
      <c r="M48" s="12"/>
      <c r="N48" s="12"/>
      <c r="O48" s="12"/>
      <c r="P48" s="12"/>
      <c r="Q48" s="12"/>
      <c r="R48" s="12"/>
      <c r="S48" s="12"/>
      <c r="T48" s="12"/>
      <c r="U48" s="12"/>
      <c r="V48" s="12"/>
    </row>
    <row r="49" hidden="1">
      <c r="A49" s="7" t="s">
        <v>135</v>
      </c>
      <c r="B49" s="8">
        <v>45667.0</v>
      </c>
      <c r="C49" s="9" t="str">
        <f t="shared" si="1"/>
        <v>Januari</v>
      </c>
      <c r="D49" s="10">
        <v>0.02361111111111111</v>
      </c>
      <c r="E49" s="7" t="s">
        <v>37</v>
      </c>
      <c r="F49" s="7" t="s">
        <v>130</v>
      </c>
      <c r="G49" s="7" t="s">
        <v>13</v>
      </c>
      <c r="H49" s="7" t="s">
        <v>136</v>
      </c>
      <c r="I49" s="11">
        <v>6.285746146893E12</v>
      </c>
      <c r="K49" s="12"/>
      <c r="L49" s="12"/>
      <c r="M49" s="12"/>
      <c r="N49" s="12"/>
      <c r="O49" s="12"/>
      <c r="P49" s="12"/>
      <c r="Q49" s="12"/>
      <c r="R49" s="12"/>
      <c r="S49" s="12"/>
      <c r="T49" s="12"/>
      <c r="U49" s="12"/>
      <c r="V49" s="12"/>
    </row>
    <row r="50" hidden="1">
      <c r="A50" s="7" t="s">
        <v>137</v>
      </c>
      <c r="B50" s="8">
        <v>45667.0</v>
      </c>
      <c r="C50" s="9" t="str">
        <f t="shared" si="1"/>
        <v>Januari</v>
      </c>
      <c r="D50" s="10">
        <v>0.03333333333333333</v>
      </c>
      <c r="E50" s="7" t="s">
        <v>16</v>
      </c>
      <c r="F50" s="7" t="s">
        <v>116</v>
      </c>
      <c r="G50" s="7" t="s">
        <v>13</v>
      </c>
      <c r="H50" s="7" t="s">
        <v>138</v>
      </c>
      <c r="I50" s="11">
        <v>6.281232193915E12</v>
      </c>
      <c r="K50" s="12"/>
      <c r="L50" s="12"/>
      <c r="M50" s="12"/>
      <c r="N50" s="12"/>
      <c r="O50" s="12"/>
      <c r="P50" s="12"/>
      <c r="Q50" s="12"/>
      <c r="R50" s="12"/>
      <c r="S50" s="12"/>
      <c r="T50" s="12"/>
      <c r="U50" s="12"/>
      <c r="V50" s="12"/>
    </row>
    <row r="51" hidden="1">
      <c r="A51" s="7" t="s">
        <v>139</v>
      </c>
      <c r="B51" s="8">
        <v>45667.0</v>
      </c>
      <c r="C51" s="9" t="str">
        <f t="shared" si="1"/>
        <v>Januari</v>
      </c>
      <c r="D51" s="10">
        <v>0.06111111111111111</v>
      </c>
      <c r="E51" s="7" t="s">
        <v>16</v>
      </c>
      <c r="F51" s="7" t="s">
        <v>51</v>
      </c>
      <c r="G51" s="7" t="s">
        <v>13</v>
      </c>
      <c r="H51" s="7" t="s">
        <v>140</v>
      </c>
      <c r="I51" s="11">
        <v>6.281232193915E12</v>
      </c>
      <c r="K51" s="12"/>
      <c r="L51" s="12"/>
      <c r="M51" s="12"/>
      <c r="N51" s="12"/>
      <c r="O51" s="12"/>
      <c r="P51" s="12"/>
      <c r="Q51" s="12"/>
      <c r="R51" s="12"/>
      <c r="S51" s="12"/>
      <c r="T51" s="12"/>
      <c r="U51" s="12"/>
      <c r="V51" s="12"/>
    </row>
    <row r="52" hidden="1">
      <c r="A52" s="7" t="s">
        <v>141</v>
      </c>
      <c r="B52" s="8">
        <v>45667.0</v>
      </c>
      <c r="C52" s="9" t="str">
        <f t="shared" si="1"/>
        <v>Januari</v>
      </c>
      <c r="D52" s="10">
        <v>0.020833333333333332</v>
      </c>
      <c r="E52" s="7" t="s">
        <v>66</v>
      </c>
      <c r="F52" s="7" t="s">
        <v>67</v>
      </c>
      <c r="G52" s="7" t="s">
        <v>13</v>
      </c>
      <c r="H52" s="7" t="s">
        <v>142</v>
      </c>
      <c r="I52" s="11">
        <v>6.281332534354E12</v>
      </c>
      <c r="K52" s="12"/>
      <c r="L52" s="12"/>
      <c r="M52" s="12"/>
      <c r="N52" s="12"/>
      <c r="O52" s="12"/>
      <c r="P52" s="12"/>
      <c r="Q52" s="12"/>
      <c r="R52" s="12"/>
      <c r="S52" s="12"/>
      <c r="T52" s="12"/>
      <c r="U52" s="12"/>
      <c r="V52" s="12"/>
    </row>
    <row r="53" hidden="1">
      <c r="A53" s="7" t="s">
        <v>143</v>
      </c>
      <c r="B53" s="8">
        <v>45667.0</v>
      </c>
      <c r="C53" s="9" t="str">
        <f t="shared" si="1"/>
        <v>Januari</v>
      </c>
      <c r="D53" s="10">
        <v>0.020833333333333332</v>
      </c>
      <c r="E53" s="7" t="s">
        <v>29</v>
      </c>
      <c r="F53" s="7" t="s">
        <v>144</v>
      </c>
      <c r="G53" s="7" t="s">
        <v>13</v>
      </c>
      <c r="H53" s="7" t="s">
        <v>145</v>
      </c>
      <c r="I53" s="11">
        <v>6.282231661306E12</v>
      </c>
      <c r="K53" s="12"/>
      <c r="L53" s="12"/>
      <c r="M53" s="12"/>
      <c r="N53" s="12"/>
      <c r="O53" s="12"/>
      <c r="P53" s="12"/>
      <c r="Q53" s="12"/>
      <c r="R53" s="12"/>
      <c r="S53" s="12"/>
      <c r="T53" s="12"/>
      <c r="U53" s="12"/>
      <c r="V53" s="12"/>
    </row>
    <row r="54" hidden="1">
      <c r="A54" s="7" t="s">
        <v>146</v>
      </c>
      <c r="B54" s="8">
        <v>45666.0</v>
      </c>
      <c r="C54" s="9" t="str">
        <f t="shared" si="1"/>
        <v>Januari</v>
      </c>
      <c r="D54" s="10">
        <v>0.020833333333333332</v>
      </c>
      <c r="E54" s="7" t="s">
        <v>147</v>
      </c>
      <c r="F54" s="7" t="s">
        <v>148</v>
      </c>
      <c r="G54" s="7" t="s">
        <v>13</v>
      </c>
      <c r="H54" s="7" t="s">
        <v>149</v>
      </c>
      <c r="I54" s="11">
        <v>6.285213566484E12</v>
      </c>
      <c r="K54" s="12"/>
      <c r="L54" s="12"/>
      <c r="M54" s="12"/>
      <c r="N54" s="12"/>
      <c r="O54" s="12"/>
      <c r="P54" s="12"/>
      <c r="Q54" s="12"/>
      <c r="R54" s="12"/>
      <c r="S54" s="12"/>
      <c r="T54" s="12"/>
      <c r="U54" s="12"/>
      <c r="V54" s="12"/>
    </row>
    <row r="55" hidden="1">
      <c r="A55" s="7" t="s">
        <v>150</v>
      </c>
      <c r="B55" s="8">
        <v>45667.0</v>
      </c>
      <c r="C55" s="9" t="str">
        <f t="shared" si="1"/>
        <v>Januari</v>
      </c>
      <c r="D55" s="10">
        <v>0.020833333333333332</v>
      </c>
      <c r="E55" s="7" t="s">
        <v>147</v>
      </c>
      <c r="F55" s="7" t="s">
        <v>148</v>
      </c>
      <c r="G55" s="7" t="s">
        <v>13</v>
      </c>
      <c r="H55" s="7" t="s">
        <v>151</v>
      </c>
      <c r="I55" s="11">
        <v>6.285213566484E12</v>
      </c>
      <c r="K55" s="12"/>
      <c r="L55" s="12"/>
      <c r="M55" s="12"/>
      <c r="N55" s="12"/>
      <c r="O55" s="12"/>
      <c r="P55" s="12"/>
      <c r="Q55" s="12"/>
      <c r="R55" s="12"/>
      <c r="S55" s="12"/>
      <c r="T55" s="12"/>
      <c r="U55" s="12"/>
      <c r="V55" s="12"/>
    </row>
    <row r="56" hidden="1">
      <c r="A56" s="7" t="s">
        <v>152</v>
      </c>
      <c r="B56" s="8">
        <v>45666.0</v>
      </c>
      <c r="C56" s="9" t="str">
        <f t="shared" si="1"/>
        <v>Januari</v>
      </c>
      <c r="D56" s="10">
        <v>0.027777777777777776</v>
      </c>
      <c r="E56" s="7" t="s">
        <v>147</v>
      </c>
      <c r="F56" s="7" t="s">
        <v>153</v>
      </c>
      <c r="G56" s="7" t="s">
        <v>13</v>
      </c>
      <c r="H56" s="7" t="s">
        <v>154</v>
      </c>
      <c r="I56" s="11">
        <v>6.285213566484E12</v>
      </c>
      <c r="K56" s="12"/>
      <c r="L56" s="12"/>
      <c r="M56" s="12"/>
      <c r="N56" s="12"/>
      <c r="O56" s="12"/>
      <c r="P56" s="12"/>
      <c r="Q56" s="12"/>
      <c r="R56" s="12"/>
      <c r="S56" s="12"/>
      <c r="T56" s="12"/>
      <c r="U56" s="12"/>
      <c r="V56" s="12"/>
    </row>
    <row r="57" hidden="1">
      <c r="A57" s="7" t="s">
        <v>155</v>
      </c>
      <c r="B57" s="8">
        <v>45667.0</v>
      </c>
      <c r="C57" s="9" t="str">
        <f t="shared" si="1"/>
        <v>Januari</v>
      </c>
      <c r="D57" s="10">
        <v>0.0</v>
      </c>
      <c r="E57" s="7" t="s">
        <v>147</v>
      </c>
      <c r="F57" s="7" t="s">
        <v>105</v>
      </c>
      <c r="G57" s="7" t="s">
        <v>156</v>
      </c>
      <c r="H57" s="7" t="s">
        <v>157</v>
      </c>
      <c r="I57" s="11">
        <v>6.285213566484E12</v>
      </c>
      <c r="K57" s="12"/>
      <c r="L57" s="12"/>
      <c r="M57" s="12"/>
      <c r="N57" s="12"/>
      <c r="O57" s="12"/>
      <c r="P57" s="12"/>
      <c r="Q57" s="12"/>
      <c r="R57" s="12"/>
      <c r="S57" s="12"/>
      <c r="T57" s="12"/>
      <c r="U57" s="12"/>
      <c r="V57" s="12"/>
    </row>
    <row r="58" hidden="1">
      <c r="A58" s="7" t="s">
        <v>158</v>
      </c>
      <c r="B58" s="8">
        <v>45668.0</v>
      </c>
      <c r="C58" s="9" t="str">
        <f t="shared" si="1"/>
        <v>Januari</v>
      </c>
      <c r="D58" s="10">
        <v>0.041666666666666664</v>
      </c>
      <c r="E58" s="7" t="s">
        <v>29</v>
      </c>
      <c r="F58" s="7" t="s">
        <v>30</v>
      </c>
      <c r="G58" s="7" t="s">
        <v>13</v>
      </c>
      <c r="H58" s="7" t="s">
        <v>159</v>
      </c>
      <c r="I58" s="11">
        <v>6.282231661306E12</v>
      </c>
      <c r="K58" s="12"/>
      <c r="L58" s="12"/>
      <c r="M58" s="12"/>
      <c r="N58" s="12"/>
      <c r="O58" s="12"/>
      <c r="P58" s="12"/>
      <c r="Q58" s="12"/>
      <c r="R58" s="12"/>
      <c r="S58" s="12"/>
      <c r="T58" s="12"/>
      <c r="U58" s="12"/>
      <c r="V58" s="12"/>
    </row>
    <row r="59" hidden="1">
      <c r="A59" s="7" t="s">
        <v>160</v>
      </c>
      <c r="B59" s="8">
        <v>45668.0</v>
      </c>
      <c r="C59" s="9" t="str">
        <f t="shared" si="1"/>
        <v>Januari</v>
      </c>
      <c r="D59" s="10">
        <v>0.052083333333333336</v>
      </c>
      <c r="E59" s="7" t="s">
        <v>20</v>
      </c>
      <c r="F59" s="7" t="s">
        <v>17</v>
      </c>
      <c r="G59" s="7" t="s">
        <v>13</v>
      </c>
      <c r="H59" s="7" t="s">
        <v>161</v>
      </c>
      <c r="I59" s="11">
        <v>6.28972529354E11</v>
      </c>
      <c r="K59" s="12"/>
      <c r="L59" s="12"/>
      <c r="M59" s="12"/>
      <c r="N59" s="12"/>
      <c r="O59" s="12"/>
      <c r="P59" s="12"/>
      <c r="Q59" s="12"/>
      <c r="R59" s="12"/>
      <c r="S59" s="12"/>
      <c r="T59" s="12"/>
      <c r="U59" s="12"/>
      <c r="V59" s="12"/>
    </row>
    <row r="60" hidden="1">
      <c r="A60" s="7" t="s">
        <v>162</v>
      </c>
      <c r="B60" s="8">
        <v>45668.0</v>
      </c>
      <c r="C60" s="9" t="str">
        <f t="shared" si="1"/>
        <v>Januari</v>
      </c>
      <c r="D60" s="10">
        <v>0.08055555555555556</v>
      </c>
      <c r="E60" s="7" t="s">
        <v>163</v>
      </c>
      <c r="F60" s="7" t="s">
        <v>164</v>
      </c>
      <c r="G60" s="7" t="s">
        <v>13</v>
      </c>
      <c r="H60" s="7" t="s">
        <v>165</v>
      </c>
      <c r="I60" s="11">
        <v>6.282142259313E12</v>
      </c>
      <c r="K60" s="12"/>
      <c r="L60" s="12"/>
      <c r="M60" s="12"/>
      <c r="N60" s="12"/>
      <c r="O60" s="12"/>
      <c r="P60" s="12"/>
      <c r="Q60" s="12"/>
      <c r="R60" s="12"/>
      <c r="S60" s="12"/>
      <c r="T60" s="12"/>
      <c r="U60" s="12"/>
      <c r="V60" s="12"/>
    </row>
    <row r="61" hidden="1">
      <c r="A61" s="7" t="s">
        <v>166</v>
      </c>
      <c r="B61" s="8">
        <v>45668.0</v>
      </c>
      <c r="C61" s="9" t="str">
        <f t="shared" si="1"/>
        <v>Januari</v>
      </c>
      <c r="D61" s="10">
        <v>0.041666666666666664</v>
      </c>
      <c r="E61" s="7" t="s">
        <v>29</v>
      </c>
      <c r="F61" s="7" t="s">
        <v>94</v>
      </c>
      <c r="G61" s="7" t="s">
        <v>13</v>
      </c>
      <c r="H61" s="7" t="s">
        <v>167</v>
      </c>
      <c r="I61" s="11">
        <v>6.282231661306E12</v>
      </c>
      <c r="K61" s="12"/>
      <c r="L61" s="12"/>
      <c r="M61" s="12"/>
      <c r="N61" s="12"/>
      <c r="O61" s="12"/>
      <c r="P61" s="12"/>
      <c r="Q61" s="12"/>
      <c r="R61" s="12"/>
      <c r="S61" s="12"/>
      <c r="T61" s="12"/>
      <c r="U61" s="12"/>
      <c r="V61" s="12"/>
    </row>
    <row r="62" hidden="1">
      <c r="A62" s="7" t="s">
        <v>168</v>
      </c>
      <c r="B62" s="8">
        <v>45666.0</v>
      </c>
      <c r="C62" s="9" t="str">
        <f t="shared" si="1"/>
        <v>Januari</v>
      </c>
      <c r="D62" s="10">
        <v>0.029166666666666667</v>
      </c>
      <c r="E62" s="7" t="s">
        <v>16</v>
      </c>
      <c r="F62" s="7" t="s">
        <v>169</v>
      </c>
      <c r="G62" s="7" t="s">
        <v>13</v>
      </c>
      <c r="H62" s="7" t="s">
        <v>170</v>
      </c>
      <c r="I62" s="11">
        <v>6.281232193915E12</v>
      </c>
      <c r="K62" s="12"/>
      <c r="L62" s="12"/>
      <c r="M62" s="12"/>
      <c r="N62" s="12"/>
      <c r="O62" s="12"/>
      <c r="P62" s="12"/>
      <c r="Q62" s="12"/>
      <c r="R62" s="12"/>
      <c r="S62" s="12"/>
      <c r="T62" s="12"/>
      <c r="U62" s="12"/>
      <c r="V62" s="12"/>
    </row>
    <row r="63" hidden="1">
      <c r="A63" s="7" t="s">
        <v>171</v>
      </c>
      <c r="B63" s="8">
        <v>45669.0</v>
      </c>
      <c r="C63" s="9" t="str">
        <f t="shared" si="1"/>
        <v>Januari</v>
      </c>
      <c r="D63" s="10">
        <v>0.04236111111111111</v>
      </c>
      <c r="E63" s="7" t="s">
        <v>66</v>
      </c>
      <c r="F63" s="7" t="s">
        <v>17</v>
      </c>
      <c r="G63" s="7" t="s">
        <v>13</v>
      </c>
      <c r="H63" s="7" t="s">
        <v>172</v>
      </c>
      <c r="I63" s="11">
        <v>6.281332534354E12</v>
      </c>
      <c r="K63" s="12"/>
      <c r="L63" s="12"/>
      <c r="M63" s="12"/>
      <c r="N63" s="12"/>
      <c r="O63" s="12"/>
      <c r="P63" s="12"/>
      <c r="Q63" s="12"/>
      <c r="R63" s="12"/>
      <c r="S63" s="12"/>
      <c r="T63" s="12"/>
      <c r="U63" s="12"/>
      <c r="V63" s="12"/>
    </row>
    <row r="64" hidden="1">
      <c r="A64" s="7" t="s">
        <v>173</v>
      </c>
      <c r="B64" s="8">
        <v>45669.0</v>
      </c>
      <c r="C64" s="9" t="str">
        <f t="shared" si="1"/>
        <v>Januari</v>
      </c>
      <c r="D64" s="10">
        <v>0.06944444444444445</v>
      </c>
      <c r="E64" s="7" t="s">
        <v>163</v>
      </c>
      <c r="F64" s="7" t="s">
        <v>174</v>
      </c>
      <c r="G64" s="7" t="s">
        <v>13</v>
      </c>
      <c r="H64" s="7" t="s">
        <v>175</v>
      </c>
      <c r="I64" s="11">
        <v>6.282142259313E12</v>
      </c>
      <c r="K64" s="12"/>
      <c r="L64" s="12"/>
      <c r="M64" s="12"/>
      <c r="N64" s="12"/>
      <c r="O64" s="12"/>
      <c r="P64" s="12"/>
      <c r="Q64" s="12"/>
      <c r="R64" s="12"/>
      <c r="S64" s="12"/>
      <c r="T64" s="12"/>
      <c r="U64" s="12"/>
      <c r="V64" s="12"/>
    </row>
    <row r="65" hidden="1">
      <c r="A65" s="7" t="s">
        <v>176</v>
      </c>
      <c r="B65" s="8">
        <v>45669.0</v>
      </c>
      <c r="C65" s="9" t="str">
        <f t="shared" si="1"/>
        <v>Januari</v>
      </c>
      <c r="D65" s="10">
        <v>6.944444444444445E-4</v>
      </c>
      <c r="E65" s="7" t="s">
        <v>20</v>
      </c>
      <c r="F65" s="7" t="s">
        <v>21</v>
      </c>
      <c r="G65" s="7" t="s">
        <v>41</v>
      </c>
      <c r="H65" s="7" t="s">
        <v>177</v>
      </c>
      <c r="I65" s="11">
        <v>6.2892529354E10</v>
      </c>
      <c r="K65" s="12"/>
      <c r="L65" s="12"/>
      <c r="M65" s="12"/>
      <c r="N65" s="12"/>
      <c r="O65" s="12"/>
      <c r="P65" s="12"/>
      <c r="Q65" s="12"/>
      <c r="R65" s="12"/>
      <c r="S65" s="12"/>
      <c r="T65" s="12"/>
      <c r="U65" s="12"/>
      <c r="V65" s="12"/>
    </row>
    <row r="66" hidden="1">
      <c r="A66" s="7" t="s">
        <v>178</v>
      </c>
      <c r="B66" s="8">
        <v>45670.0</v>
      </c>
      <c r="C66" s="9" t="str">
        <f t="shared" si="1"/>
        <v>Januari</v>
      </c>
      <c r="D66" s="10">
        <v>0.04722222222222222</v>
      </c>
      <c r="E66" s="7" t="s">
        <v>33</v>
      </c>
      <c r="F66" s="7" t="s">
        <v>153</v>
      </c>
      <c r="G66" s="7" t="s">
        <v>13</v>
      </c>
      <c r="H66" s="7" t="s">
        <v>179</v>
      </c>
      <c r="I66" s="11">
        <v>6.285707668655E12</v>
      </c>
      <c r="K66" s="12"/>
      <c r="L66" s="12"/>
      <c r="M66" s="12"/>
      <c r="N66" s="12"/>
      <c r="O66" s="12"/>
      <c r="P66" s="12"/>
      <c r="Q66" s="12"/>
      <c r="R66" s="12"/>
      <c r="S66" s="12"/>
      <c r="T66" s="12"/>
      <c r="U66" s="12"/>
      <c r="V66" s="12"/>
    </row>
    <row r="67" hidden="1">
      <c r="A67" s="7" t="s">
        <v>180</v>
      </c>
      <c r="B67" s="8">
        <v>45667.0</v>
      </c>
      <c r="C67" s="9" t="str">
        <f t="shared" si="1"/>
        <v>Januari</v>
      </c>
      <c r="D67" s="10">
        <v>0.020833333333333332</v>
      </c>
      <c r="E67" s="7" t="s">
        <v>44</v>
      </c>
      <c r="F67" s="7" t="s">
        <v>45</v>
      </c>
      <c r="G67" s="7" t="s">
        <v>13</v>
      </c>
      <c r="H67" s="7" t="s">
        <v>181</v>
      </c>
      <c r="I67" s="11">
        <v>6.285291035544E12</v>
      </c>
      <c r="K67" s="12"/>
      <c r="L67" s="12"/>
      <c r="M67" s="12"/>
      <c r="N67" s="12"/>
      <c r="O67" s="12"/>
      <c r="P67" s="12"/>
      <c r="Q67" s="12"/>
      <c r="R67" s="12"/>
      <c r="S67" s="12"/>
      <c r="T67" s="12"/>
      <c r="U67" s="12"/>
      <c r="V67" s="12"/>
    </row>
    <row r="68" hidden="1">
      <c r="A68" s="7" t="s">
        <v>182</v>
      </c>
      <c r="B68" s="8">
        <v>45668.0</v>
      </c>
      <c r="C68" s="9" t="str">
        <f t="shared" si="1"/>
        <v>Januari</v>
      </c>
      <c r="D68" s="10">
        <v>0.05625</v>
      </c>
      <c r="E68" s="7" t="s">
        <v>16</v>
      </c>
      <c r="F68" s="7" t="s">
        <v>51</v>
      </c>
      <c r="G68" s="7" t="s">
        <v>13</v>
      </c>
      <c r="H68" s="7" t="s">
        <v>183</v>
      </c>
      <c r="I68" s="11">
        <v>6.281232193915E12</v>
      </c>
      <c r="K68" s="12"/>
      <c r="L68" s="12"/>
      <c r="M68" s="12"/>
      <c r="N68" s="12"/>
      <c r="O68" s="12"/>
      <c r="P68" s="12"/>
      <c r="Q68" s="12"/>
      <c r="R68" s="12"/>
      <c r="S68" s="12"/>
      <c r="T68" s="12"/>
      <c r="U68" s="12"/>
      <c r="V68" s="12"/>
    </row>
    <row r="69" hidden="1">
      <c r="A69" s="7" t="s">
        <v>184</v>
      </c>
      <c r="B69" s="8">
        <v>45669.0</v>
      </c>
      <c r="C69" s="9" t="str">
        <f t="shared" si="1"/>
        <v>Januari</v>
      </c>
      <c r="D69" s="10">
        <v>0.04861111111111111</v>
      </c>
      <c r="E69" s="7" t="s">
        <v>33</v>
      </c>
      <c r="F69" s="7" t="s">
        <v>153</v>
      </c>
      <c r="G69" s="7" t="s">
        <v>13</v>
      </c>
      <c r="H69" s="7" t="s">
        <v>185</v>
      </c>
      <c r="I69" s="11">
        <v>6.285707668655E12</v>
      </c>
      <c r="K69" s="12"/>
      <c r="L69" s="12"/>
      <c r="M69" s="12"/>
      <c r="N69" s="12"/>
      <c r="O69" s="12"/>
      <c r="P69" s="12"/>
      <c r="Q69" s="12"/>
      <c r="R69" s="12"/>
      <c r="S69" s="12"/>
      <c r="T69" s="12"/>
      <c r="U69" s="12"/>
      <c r="V69" s="12"/>
    </row>
    <row r="70" hidden="1">
      <c r="A70" s="7" t="s">
        <v>186</v>
      </c>
      <c r="B70" s="8">
        <v>45670.0</v>
      </c>
      <c r="C70" s="9" t="str">
        <f t="shared" si="1"/>
        <v>Januari</v>
      </c>
      <c r="D70" s="10">
        <v>0.04027777777777778</v>
      </c>
      <c r="E70" s="7" t="s">
        <v>20</v>
      </c>
      <c r="F70" s="7" t="s">
        <v>30</v>
      </c>
      <c r="G70" s="7" t="s">
        <v>13</v>
      </c>
      <c r="H70" s="7" t="s">
        <v>187</v>
      </c>
      <c r="I70" s="11">
        <v>6.28972529354E11</v>
      </c>
      <c r="K70" s="12"/>
      <c r="L70" s="12"/>
      <c r="M70" s="12"/>
      <c r="N70" s="12"/>
      <c r="O70" s="12"/>
      <c r="P70" s="12"/>
      <c r="Q70" s="12"/>
      <c r="R70" s="12"/>
      <c r="S70" s="12"/>
      <c r="T70" s="12"/>
      <c r="U70" s="12"/>
      <c r="V70" s="12"/>
    </row>
    <row r="71" hidden="1">
      <c r="A71" s="7" t="s">
        <v>188</v>
      </c>
      <c r="B71" s="8">
        <v>45670.0</v>
      </c>
      <c r="C71" s="9" t="str">
        <f t="shared" si="1"/>
        <v>Januari</v>
      </c>
      <c r="D71" s="10">
        <v>0.03888888888888889</v>
      </c>
      <c r="E71" s="7" t="s">
        <v>11</v>
      </c>
      <c r="F71" s="7" t="s">
        <v>12</v>
      </c>
      <c r="G71" s="7" t="s">
        <v>13</v>
      </c>
      <c r="H71" s="7" t="s">
        <v>189</v>
      </c>
      <c r="I71" s="11">
        <v>6.28560627488E12</v>
      </c>
      <c r="K71" s="12"/>
      <c r="L71" s="12"/>
      <c r="M71" s="12"/>
      <c r="N71" s="12"/>
      <c r="O71" s="12"/>
      <c r="P71" s="12"/>
      <c r="Q71" s="12"/>
      <c r="R71" s="12"/>
      <c r="S71" s="12"/>
      <c r="T71" s="12"/>
      <c r="U71" s="12"/>
      <c r="V71" s="12"/>
    </row>
    <row r="72" hidden="1">
      <c r="A72" s="7" t="s">
        <v>190</v>
      </c>
      <c r="B72" s="8">
        <v>45670.0</v>
      </c>
      <c r="C72" s="9" t="str">
        <f t="shared" si="1"/>
        <v>Januari</v>
      </c>
      <c r="D72" s="10">
        <v>0.020833333333333332</v>
      </c>
      <c r="E72" s="7" t="s">
        <v>66</v>
      </c>
      <c r="F72" s="7" t="s">
        <v>67</v>
      </c>
      <c r="G72" s="7" t="s">
        <v>13</v>
      </c>
      <c r="H72" s="7" t="s">
        <v>191</v>
      </c>
      <c r="I72" s="11">
        <v>6.281332534354E12</v>
      </c>
      <c r="K72" s="12"/>
      <c r="L72" s="12"/>
      <c r="M72" s="12"/>
      <c r="N72" s="12"/>
      <c r="O72" s="12"/>
      <c r="P72" s="12"/>
      <c r="Q72" s="12"/>
      <c r="R72" s="12"/>
      <c r="S72" s="12"/>
      <c r="T72" s="12"/>
      <c r="U72" s="12"/>
      <c r="V72" s="12"/>
    </row>
    <row r="73" hidden="1">
      <c r="A73" s="7" t="s">
        <v>192</v>
      </c>
      <c r="B73" s="8">
        <v>45668.0</v>
      </c>
      <c r="C73" s="9" t="str">
        <f t="shared" si="1"/>
        <v>Januari</v>
      </c>
      <c r="D73" s="10">
        <v>0.03819444444444445</v>
      </c>
      <c r="E73" s="7" t="s">
        <v>50</v>
      </c>
      <c r="F73" s="7" t="s">
        <v>100</v>
      </c>
      <c r="G73" s="7" t="s">
        <v>13</v>
      </c>
      <c r="H73" s="7" t="s">
        <v>193</v>
      </c>
      <c r="I73" s="11">
        <v>6.285173431354E12</v>
      </c>
      <c r="K73" s="12"/>
      <c r="L73" s="12"/>
      <c r="M73" s="12"/>
      <c r="N73" s="12"/>
      <c r="O73" s="12"/>
      <c r="P73" s="12"/>
      <c r="Q73" s="12"/>
      <c r="R73" s="12"/>
      <c r="S73" s="12"/>
      <c r="T73" s="12"/>
      <c r="U73" s="12"/>
      <c r="V73" s="12"/>
    </row>
    <row r="74" hidden="1">
      <c r="A74" s="7" t="s">
        <v>194</v>
      </c>
      <c r="B74" s="8">
        <v>45671.0</v>
      </c>
      <c r="C74" s="9" t="str">
        <f t="shared" si="1"/>
        <v>Januari</v>
      </c>
      <c r="D74" s="10">
        <v>0.03958333333333333</v>
      </c>
      <c r="E74" s="7" t="s">
        <v>33</v>
      </c>
      <c r="F74" s="7" t="s">
        <v>153</v>
      </c>
      <c r="G74" s="7" t="s">
        <v>13</v>
      </c>
      <c r="H74" s="7" t="s">
        <v>195</v>
      </c>
      <c r="I74" s="11">
        <v>6.285707668655E12</v>
      </c>
      <c r="K74" s="12"/>
      <c r="L74" s="12"/>
      <c r="M74" s="12"/>
      <c r="N74" s="12"/>
      <c r="O74" s="12"/>
      <c r="P74" s="12"/>
      <c r="Q74" s="12"/>
      <c r="R74" s="12"/>
      <c r="S74" s="12"/>
      <c r="T74" s="12"/>
      <c r="U74" s="12"/>
      <c r="V74" s="12"/>
    </row>
    <row r="75" hidden="1">
      <c r="A75" s="7" t="s">
        <v>196</v>
      </c>
      <c r="B75" s="8">
        <v>45669.0</v>
      </c>
      <c r="C75" s="9" t="str">
        <f t="shared" si="1"/>
        <v>Januari</v>
      </c>
      <c r="D75" s="10">
        <v>0.044444444444444446</v>
      </c>
      <c r="E75" s="7" t="s">
        <v>16</v>
      </c>
      <c r="F75" s="7" t="s">
        <v>197</v>
      </c>
      <c r="G75" s="7" t="s">
        <v>13</v>
      </c>
      <c r="H75" s="7" t="s">
        <v>198</v>
      </c>
      <c r="I75" s="11">
        <v>6.281232193915E12</v>
      </c>
      <c r="K75" s="12"/>
      <c r="L75" s="12"/>
      <c r="M75" s="12"/>
      <c r="N75" s="12"/>
      <c r="O75" s="12"/>
      <c r="P75" s="12"/>
      <c r="Q75" s="12"/>
      <c r="R75" s="12"/>
      <c r="S75" s="12"/>
      <c r="T75" s="12"/>
      <c r="U75" s="12"/>
      <c r="V75" s="12"/>
    </row>
    <row r="76" hidden="1">
      <c r="A76" s="7" t="s">
        <v>199</v>
      </c>
      <c r="B76" s="8">
        <v>45670.0</v>
      </c>
      <c r="C76" s="9" t="str">
        <f t="shared" si="1"/>
        <v>Januari</v>
      </c>
      <c r="D76" s="10">
        <v>0.024305555555555556</v>
      </c>
      <c r="E76" s="7" t="s">
        <v>44</v>
      </c>
      <c r="F76" s="7" t="s">
        <v>45</v>
      </c>
      <c r="G76" s="7" t="s">
        <v>13</v>
      </c>
      <c r="H76" s="7" t="s">
        <v>200</v>
      </c>
      <c r="I76" s="11">
        <v>6.285291035544E12</v>
      </c>
      <c r="K76" s="12"/>
      <c r="L76" s="12"/>
      <c r="M76" s="12"/>
      <c r="N76" s="12"/>
      <c r="O76" s="12"/>
      <c r="P76" s="12"/>
      <c r="Q76" s="12"/>
      <c r="R76" s="12"/>
      <c r="S76" s="12"/>
      <c r="T76" s="12"/>
      <c r="U76" s="12"/>
      <c r="V76" s="12"/>
    </row>
    <row r="77" hidden="1">
      <c r="A77" s="7" t="s">
        <v>201</v>
      </c>
      <c r="B77" s="8">
        <v>45671.0</v>
      </c>
      <c r="C77" s="9" t="str">
        <f t="shared" si="1"/>
        <v>Januari</v>
      </c>
      <c r="D77" s="10">
        <v>0.0375</v>
      </c>
      <c r="E77" s="7" t="s">
        <v>16</v>
      </c>
      <c r="F77" s="7" t="s">
        <v>17</v>
      </c>
      <c r="G77" s="7" t="s">
        <v>13</v>
      </c>
      <c r="H77" s="7" t="s">
        <v>202</v>
      </c>
      <c r="I77" s="11">
        <v>6.281232193915E12</v>
      </c>
      <c r="K77" s="12"/>
      <c r="L77" s="12"/>
      <c r="M77" s="12"/>
      <c r="N77" s="12"/>
      <c r="O77" s="12"/>
      <c r="P77" s="12"/>
      <c r="Q77" s="12"/>
      <c r="R77" s="12"/>
      <c r="S77" s="12"/>
      <c r="T77" s="12"/>
      <c r="U77" s="12"/>
      <c r="V77" s="12"/>
    </row>
    <row r="78" hidden="1">
      <c r="A78" s="7" t="s">
        <v>203</v>
      </c>
      <c r="B78" s="8">
        <v>45671.0</v>
      </c>
      <c r="C78" s="9" t="str">
        <f t="shared" si="1"/>
        <v>Januari</v>
      </c>
      <c r="D78" s="10">
        <v>0.020833333333333332</v>
      </c>
      <c r="E78" s="7" t="s">
        <v>66</v>
      </c>
      <c r="F78" s="7" t="s">
        <v>67</v>
      </c>
      <c r="G78" s="7" t="s">
        <v>13</v>
      </c>
      <c r="H78" s="7" t="s">
        <v>204</v>
      </c>
      <c r="I78" s="11">
        <v>6.281332534354E12</v>
      </c>
      <c r="K78" s="12"/>
      <c r="L78" s="12"/>
      <c r="M78" s="12"/>
      <c r="N78" s="12"/>
      <c r="O78" s="12"/>
      <c r="P78" s="12"/>
      <c r="Q78" s="12"/>
      <c r="R78" s="12"/>
      <c r="S78" s="12"/>
      <c r="T78" s="12"/>
      <c r="U78" s="12"/>
      <c r="V78" s="12"/>
    </row>
    <row r="79" hidden="1">
      <c r="A79" s="7" t="s">
        <v>205</v>
      </c>
      <c r="B79" s="8">
        <v>45671.0</v>
      </c>
      <c r="C79" s="9" t="str">
        <f t="shared" si="1"/>
        <v>Januari</v>
      </c>
      <c r="D79" s="10">
        <v>0.020833333333333332</v>
      </c>
      <c r="E79" s="7" t="s">
        <v>147</v>
      </c>
      <c r="F79" s="7" t="s">
        <v>148</v>
      </c>
      <c r="G79" s="7" t="s">
        <v>13</v>
      </c>
      <c r="H79" s="7" t="s">
        <v>206</v>
      </c>
      <c r="I79" s="11">
        <v>6.285213566484E12</v>
      </c>
      <c r="K79" s="12"/>
      <c r="L79" s="12"/>
      <c r="M79" s="12"/>
      <c r="N79" s="12"/>
      <c r="O79" s="12"/>
      <c r="P79" s="12"/>
      <c r="Q79" s="12"/>
      <c r="R79" s="12"/>
      <c r="S79" s="12"/>
      <c r="T79" s="12"/>
      <c r="U79" s="12"/>
      <c r="V79" s="12"/>
    </row>
    <row r="80" hidden="1">
      <c r="A80" s="7" t="s">
        <v>207</v>
      </c>
      <c r="B80" s="8">
        <v>45671.0</v>
      </c>
      <c r="C80" s="9" t="str">
        <f t="shared" si="1"/>
        <v>Januari</v>
      </c>
      <c r="D80" s="10">
        <v>0.05</v>
      </c>
      <c r="E80" s="7" t="s">
        <v>50</v>
      </c>
      <c r="F80" s="7" t="s">
        <v>51</v>
      </c>
      <c r="G80" s="7" t="s">
        <v>13</v>
      </c>
      <c r="H80" s="7" t="s">
        <v>208</v>
      </c>
      <c r="I80" s="11">
        <v>6.285173431354E12</v>
      </c>
      <c r="K80" s="12"/>
      <c r="L80" s="12"/>
      <c r="M80" s="12"/>
      <c r="N80" s="12"/>
      <c r="O80" s="12"/>
      <c r="P80" s="12"/>
      <c r="Q80" s="12"/>
      <c r="R80" s="12"/>
      <c r="S80" s="12"/>
      <c r="T80" s="12"/>
      <c r="U80" s="12"/>
      <c r="V80" s="12"/>
    </row>
    <row r="81" hidden="1">
      <c r="A81" s="7" t="s">
        <v>209</v>
      </c>
      <c r="B81" s="8">
        <v>45671.0</v>
      </c>
      <c r="C81" s="9" t="str">
        <f t="shared" si="1"/>
        <v>Januari</v>
      </c>
      <c r="D81" s="10">
        <v>0.024305555555555556</v>
      </c>
      <c r="E81" s="7" t="s">
        <v>44</v>
      </c>
      <c r="F81" s="7" t="s">
        <v>45</v>
      </c>
      <c r="G81" s="7" t="s">
        <v>13</v>
      </c>
      <c r="H81" s="7" t="s">
        <v>210</v>
      </c>
      <c r="I81" s="11">
        <v>8.5291035544E10</v>
      </c>
      <c r="K81" s="12"/>
      <c r="L81" s="12"/>
      <c r="M81" s="12"/>
      <c r="N81" s="12"/>
      <c r="O81" s="12"/>
      <c r="P81" s="12"/>
      <c r="Q81" s="12"/>
      <c r="R81" s="12"/>
      <c r="S81" s="12"/>
      <c r="T81" s="12"/>
      <c r="U81" s="12"/>
      <c r="V81" s="12"/>
    </row>
    <row r="82" hidden="1">
      <c r="A82" s="7" t="s">
        <v>211</v>
      </c>
      <c r="B82" s="8">
        <v>45671.0</v>
      </c>
      <c r="C82" s="9" t="str">
        <f t="shared" si="1"/>
        <v>Januari</v>
      </c>
      <c r="D82" s="10">
        <v>0.075</v>
      </c>
      <c r="E82" s="7" t="s">
        <v>212</v>
      </c>
      <c r="F82" s="7" t="s">
        <v>34</v>
      </c>
      <c r="G82" s="7" t="s">
        <v>13</v>
      </c>
      <c r="H82" s="7" t="s">
        <v>213</v>
      </c>
      <c r="I82" s="11">
        <v>6.2895632016027E13</v>
      </c>
      <c r="K82" s="12"/>
      <c r="L82" s="12"/>
      <c r="M82" s="12"/>
      <c r="N82" s="12"/>
      <c r="O82" s="12"/>
      <c r="P82" s="12"/>
      <c r="Q82" s="12"/>
      <c r="R82" s="12"/>
      <c r="S82" s="12"/>
      <c r="T82" s="12"/>
      <c r="U82" s="12"/>
      <c r="V82" s="12"/>
    </row>
    <row r="83" hidden="1">
      <c r="A83" s="7" t="s">
        <v>214</v>
      </c>
      <c r="B83" s="8">
        <v>45660.0</v>
      </c>
      <c r="C83" s="9" t="str">
        <f t="shared" si="1"/>
        <v>Januari</v>
      </c>
      <c r="D83" s="10">
        <v>6.944444444444445E-4</v>
      </c>
      <c r="E83" s="7" t="s">
        <v>212</v>
      </c>
      <c r="F83" s="7" t="s">
        <v>34</v>
      </c>
      <c r="G83" s="7" t="s">
        <v>156</v>
      </c>
      <c r="H83" s="7" t="s">
        <v>128</v>
      </c>
      <c r="I83" s="11">
        <v>6.2895632016027E13</v>
      </c>
      <c r="K83" s="12"/>
      <c r="L83" s="12"/>
      <c r="M83" s="12"/>
      <c r="N83" s="12"/>
      <c r="O83" s="12"/>
      <c r="P83" s="12"/>
      <c r="Q83" s="12"/>
      <c r="R83" s="12"/>
      <c r="S83" s="12"/>
      <c r="T83" s="12"/>
      <c r="U83" s="12"/>
      <c r="V83" s="12"/>
    </row>
    <row r="84" hidden="1">
      <c r="A84" s="7" t="s">
        <v>215</v>
      </c>
      <c r="B84" s="8">
        <v>45670.0</v>
      </c>
      <c r="C84" s="9" t="str">
        <f t="shared" si="1"/>
        <v>Januari</v>
      </c>
      <c r="D84" s="10">
        <v>0.07847222222222222</v>
      </c>
      <c r="E84" s="7" t="s">
        <v>212</v>
      </c>
      <c r="F84" s="7" t="s">
        <v>164</v>
      </c>
      <c r="G84" s="7" t="s">
        <v>13</v>
      </c>
      <c r="H84" s="7" t="s">
        <v>216</v>
      </c>
      <c r="I84" s="11">
        <v>6.2895632016027E13</v>
      </c>
      <c r="K84" s="12"/>
      <c r="L84" s="12"/>
      <c r="M84" s="12"/>
      <c r="N84" s="12"/>
      <c r="O84" s="12"/>
      <c r="P84" s="12"/>
      <c r="Q84" s="12"/>
      <c r="R84" s="12"/>
      <c r="S84" s="12"/>
      <c r="T84" s="12"/>
      <c r="U84" s="12"/>
      <c r="V84" s="12"/>
    </row>
    <row r="85" hidden="1">
      <c r="A85" s="7" t="s">
        <v>217</v>
      </c>
      <c r="B85" s="8">
        <v>45672.0</v>
      </c>
      <c r="C85" s="9" t="str">
        <f t="shared" si="1"/>
        <v>Januari</v>
      </c>
      <c r="D85" s="10">
        <v>0.050694444444444445</v>
      </c>
      <c r="E85" s="7" t="s">
        <v>11</v>
      </c>
      <c r="F85" s="7" t="s">
        <v>72</v>
      </c>
      <c r="G85" s="7" t="s">
        <v>13</v>
      </c>
      <c r="H85" s="7" t="s">
        <v>218</v>
      </c>
      <c r="I85" s="11">
        <v>6.28560627488E12</v>
      </c>
      <c r="K85" s="12"/>
      <c r="L85" s="12"/>
      <c r="M85" s="12"/>
      <c r="N85" s="12"/>
      <c r="O85" s="12"/>
      <c r="P85" s="12"/>
      <c r="Q85" s="12"/>
      <c r="R85" s="12"/>
      <c r="S85" s="12"/>
      <c r="T85" s="12"/>
      <c r="U85" s="12"/>
      <c r="V85" s="12"/>
    </row>
    <row r="86" hidden="1">
      <c r="A86" s="7" t="s">
        <v>219</v>
      </c>
      <c r="B86" s="8">
        <v>45671.0</v>
      </c>
      <c r="C86" s="9" t="str">
        <f t="shared" si="1"/>
        <v>Januari</v>
      </c>
      <c r="D86" s="10">
        <v>0.043055555555555555</v>
      </c>
      <c r="E86" s="7" t="s">
        <v>37</v>
      </c>
      <c r="F86" s="7" t="s">
        <v>62</v>
      </c>
      <c r="G86" s="7" t="s">
        <v>13</v>
      </c>
      <c r="H86" s="7" t="s">
        <v>220</v>
      </c>
      <c r="I86" s="11">
        <v>6.285746146893E12</v>
      </c>
      <c r="K86" s="12"/>
      <c r="L86" s="12"/>
      <c r="M86" s="12"/>
      <c r="N86" s="12"/>
      <c r="O86" s="12"/>
      <c r="P86" s="12"/>
      <c r="Q86" s="12"/>
      <c r="R86" s="12"/>
      <c r="S86" s="12"/>
      <c r="T86" s="12"/>
      <c r="U86" s="12"/>
      <c r="V86" s="12"/>
    </row>
    <row r="87" hidden="1">
      <c r="A87" s="7" t="s">
        <v>221</v>
      </c>
      <c r="B87" s="8">
        <v>45669.0</v>
      </c>
      <c r="C87" s="9" t="str">
        <f t="shared" si="1"/>
        <v>Januari</v>
      </c>
      <c r="D87" s="10">
        <v>0.04583333333333333</v>
      </c>
      <c r="E87" s="7" t="s">
        <v>33</v>
      </c>
      <c r="F87" s="7" t="s">
        <v>54</v>
      </c>
      <c r="G87" s="7" t="s">
        <v>13</v>
      </c>
      <c r="H87" s="7" t="s">
        <v>222</v>
      </c>
      <c r="I87" s="11">
        <v>6.285707668655E12</v>
      </c>
      <c r="K87" s="12"/>
      <c r="L87" s="12"/>
      <c r="M87" s="12"/>
      <c r="N87" s="12"/>
      <c r="O87" s="12"/>
      <c r="P87" s="12"/>
      <c r="Q87" s="12"/>
      <c r="R87" s="12"/>
      <c r="S87" s="12"/>
      <c r="T87" s="12"/>
      <c r="U87" s="12"/>
      <c r="V87" s="12"/>
    </row>
    <row r="88" hidden="1">
      <c r="A88" s="7" t="s">
        <v>223</v>
      </c>
      <c r="B88" s="8">
        <v>45672.0</v>
      </c>
      <c r="C88" s="9" t="str">
        <f t="shared" si="1"/>
        <v>Januari</v>
      </c>
      <c r="D88" s="10">
        <v>0.03263888888888889</v>
      </c>
      <c r="E88" s="7" t="s">
        <v>16</v>
      </c>
      <c r="F88" s="7" t="s">
        <v>17</v>
      </c>
      <c r="G88" s="7" t="s">
        <v>13</v>
      </c>
      <c r="H88" s="7" t="s">
        <v>224</v>
      </c>
      <c r="I88" s="11">
        <v>6.281232193915E12</v>
      </c>
      <c r="K88" s="12"/>
      <c r="L88" s="12"/>
      <c r="M88" s="12"/>
      <c r="N88" s="12"/>
      <c r="O88" s="12"/>
      <c r="P88" s="12"/>
      <c r="Q88" s="12"/>
      <c r="R88" s="12"/>
      <c r="S88" s="12"/>
      <c r="T88" s="12"/>
      <c r="U88" s="12"/>
      <c r="V88" s="12"/>
    </row>
    <row r="89" hidden="1">
      <c r="A89" s="7" t="s">
        <v>225</v>
      </c>
      <c r="B89" s="8">
        <v>45672.0</v>
      </c>
      <c r="C89" s="9" t="str">
        <f t="shared" si="1"/>
        <v>Januari</v>
      </c>
      <c r="D89" s="10">
        <v>0.041666666666666664</v>
      </c>
      <c r="E89" s="7" t="s">
        <v>29</v>
      </c>
      <c r="F89" s="7" t="s">
        <v>30</v>
      </c>
      <c r="G89" s="7" t="s">
        <v>13</v>
      </c>
      <c r="H89" s="7" t="s">
        <v>226</v>
      </c>
      <c r="I89" s="11">
        <v>6.282231661306E12</v>
      </c>
      <c r="K89" s="12"/>
      <c r="L89" s="12"/>
      <c r="M89" s="12"/>
      <c r="N89" s="12"/>
      <c r="O89" s="12"/>
      <c r="P89" s="12"/>
      <c r="Q89" s="12"/>
      <c r="R89" s="12"/>
      <c r="S89" s="12"/>
      <c r="T89" s="12"/>
      <c r="U89" s="12"/>
      <c r="V89" s="12"/>
    </row>
    <row r="90" hidden="1">
      <c r="A90" s="7" t="s">
        <v>227</v>
      </c>
      <c r="B90" s="8">
        <v>45673.0</v>
      </c>
      <c r="C90" s="9" t="str">
        <f t="shared" si="1"/>
        <v>Januari</v>
      </c>
      <c r="D90" s="10">
        <v>0.041666666666666664</v>
      </c>
      <c r="E90" s="7" t="s">
        <v>11</v>
      </c>
      <c r="F90" s="7" t="s">
        <v>82</v>
      </c>
      <c r="G90" s="7" t="s">
        <v>13</v>
      </c>
      <c r="H90" s="7" t="s">
        <v>228</v>
      </c>
      <c r="I90" s="11">
        <v>6.28560627488E12</v>
      </c>
      <c r="K90" s="12"/>
      <c r="L90" s="12"/>
      <c r="M90" s="12"/>
      <c r="N90" s="12"/>
      <c r="O90" s="12"/>
      <c r="P90" s="12"/>
      <c r="Q90" s="12"/>
      <c r="R90" s="12"/>
      <c r="S90" s="12"/>
      <c r="T90" s="12"/>
      <c r="U90" s="12"/>
      <c r="V90" s="12"/>
    </row>
    <row r="91" hidden="1">
      <c r="A91" s="7" t="s">
        <v>229</v>
      </c>
      <c r="B91" s="8">
        <v>45672.0</v>
      </c>
      <c r="C91" s="9" t="str">
        <f t="shared" si="1"/>
        <v>Januari</v>
      </c>
      <c r="D91" s="10">
        <v>0.041666666666666664</v>
      </c>
      <c r="E91" s="7" t="s">
        <v>29</v>
      </c>
      <c r="F91" s="7" t="s">
        <v>94</v>
      </c>
      <c r="G91" s="7" t="s">
        <v>13</v>
      </c>
      <c r="H91" s="7" t="s">
        <v>230</v>
      </c>
      <c r="I91" s="11">
        <v>6.282231661306E12</v>
      </c>
      <c r="K91" s="12"/>
      <c r="L91" s="12"/>
      <c r="M91" s="12"/>
      <c r="N91" s="12"/>
      <c r="O91" s="12"/>
      <c r="P91" s="12"/>
      <c r="Q91" s="12"/>
      <c r="R91" s="12"/>
      <c r="S91" s="12"/>
      <c r="T91" s="12"/>
      <c r="U91" s="12"/>
      <c r="V91" s="12"/>
    </row>
    <row r="92" hidden="1">
      <c r="A92" s="7" t="s">
        <v>231</v>
      </c>
      <c r="B92" s="8">
        <v>45672.0</v>
      </c>
      <c r="C92" s="9" t="str">
        <f t="shared" si="1"/>
        <v>Januari</v>
      </c>
      <c r="D92" s="10">
        <v>0.03819444444444445</v>
      </c>
      <c r="E92" s="7" t="s">
        <v>29</v>
      </c>
      <c r="F92" s="7" t="s">
        <v>12</v>
      </c>
      <c r="G92" s="7" t="s">
        <v>13</v>
      </c>
      <c r="H92" s="7" t="s">
        <v>232</v>
      </c>
      <c r="I92" s="11">
        <v>6.282231661306E12</v>
      </c>
      <c r="K92" s="12"/>
      <c r="L92" s="12"/>
      <c r="M92" s="12"/>
      <c r="N92" s="12"/>
      <c r="O92" s="12"/>
      <c r="P92" s="12"/>
      <c r="Q92" s="12"/>
      <c r="R92" s="12"/>
      <c r="S92" s="12"/>
      <c r="T92" s="12"/>
      <c r="U92" s="12"/>
      <c r="V92" s="12"/>
    </row>
    <row r="93" hidden="1">
      <c r="A93" s="7" t="s">
        <v>233</v>
      </c>
      <c r="B93" s="8">
        <v>45673.0</v>
      </c>
      <c r="C93" s="9" t="str">
        <f t="shared" si="1"/>
        <v>Januari</v>
      </c>
      <c r="D93" s="10">
        <v>0.02847222222222222</v>
      </c>
      <c r="E93" s="7" t="s">
        <v>37</v>
      </c>
      <c r="F93" s="7" t="s">
        <v>130</v>
      </c>
      <c r="G93" s="7" t="s">
        <v>13</v>
      </c>
      <c r="H93" s="7" t="s">
        <v>234</v>
      </c>
      <c r="I93" s="11">
        <v>6.285746146893E12</v>
      </c>
      <c r="K93" s="12"/>
      <c r="L93" s="12"/>
      <c r="M93" s="12"/>
      <c r="N93" s="12"/>
      <c r="O93" s="12"/>
      <c r="P93" s="12"/>
      <c r="Q93" s="12"/>
      <c r="R93" s="12"/>
      <c r="S93" s="12"/>
      <c r="T93" s="12"/>
      <c r="U93" s="12"/>
      <c r="V93" s="12"/>
    </row>
    <row r="94" hidden="1">
      <c r="A94" s="7" t="s">
        <v>235</v>
      </c>
      <c r="B94" s="8">
        <v>45673.0</v>
      </c>
      <c r="C94" s="9" t="str">
        <f t="shared" si="1"/>
        <v>Januari</v>
      </c>
      <c r="D94" s="10">
        <v>0.030555555555555555</v>
      </c>
      <c r="E94" s="7" t="s">
        <v>37</v>
      </c>
      <c r="F94" s="7" t="s">
        <v>127</v>
      </c>
      <c r="G94" s="7" t="s">
        <v>13</v>
      </c>
      <c r="H94" s="7" t="s">
        <v>236</v>
      </c>
      <c r="I94" s="11">
        <v>6.285746146893E12</v>
      </c>
      <c r="K94" s="12"/>
      <c r="L94" s="12"/>
      <c r="M94" s="12"/>
      <c r="N94" s="12"/>
      <c r="O94" s="12"/>
      <c r="P94" s="12"/>
      <c r="Q94" s="12"/>
      <c r="R94" s="12"/>
      <c r="S94" s="12"/>
      <c r="T94" s="12"/>
      <c r="U94" s="12"/>
      <c r="V94" s="12"/>
    </row>
    <row r="95" hidden="1">
      <c r="A95" s="7" t="s">
        <v>237</v>
      </c>
      <c r="B95" s="8">
        <v>45673.0</v>
      </c>
      <c r="C95" s="9" t="str">
        <f t="shared" si="1"/>
        <v>Januari</v>
      </c>
      <c r="D95" s="10">
        <v>0.043055555555555555</v>
      </c>
      <c r="E95" s="7" t="s">
        <v>11</v>
      </c>
      <c r="F95" s="7" t="s">
        <v>72</v>
      </c>
      <c r="G95" s="7" t="s">
        <v>13</v>
      </c>
      <c r="H95" s="7" t="s">
        <v>238</v>
      </c>
      <c r="I95" s="11">
        <v>6.28560627488E12</v>
      </c>
      <c r="K95" s="12"/>
      <c r="L95" s="12"/>
      <c r="M95" s="12"/>
      <c r="N95" s="12"/>
      <c r="O95" s="12"/>
      <c r="P95" s="12"/>
      <c r="Q95" s="12"/>
      <c r="R95" s="12"/>
      <c r="S95" s="12"/>
      <c r="T95" s="12"/>
      <c r="U95" s="12"/>
      <c r="V95" s="12"/>
    </row>
    <row r="96" hidden="1">
      <c r="A96" s="7" t="s">
        <v>239</v>
      </c>
      <c r="B96" s="8">
        <v>45672.0</v>
      </c>
      <c r="C96" s="9" t="str">
        <f t="shared" si="1"/>
        <v>Januari</v>
      </c>
      <c r="D96" s="10">
        <v>0.03333333333333333</v>
      </c>
      <c r="E96" s="7" t="s">
        <v>115</v>
      </c>
      <c r="F96" s="7" t="s">
        <v>116</v>
      </c>
      <c r="G96" s="7" t="s">
        <v>13</v>
      </c>
      <c r="H96" s="7" t="s">
        <v>240</v>
      </c>
      <c r="I96" s="11">
        <v>6.282328046193E12</v>
      </c>
      <c r="K96" s="12"/>
      <c r="L96" s="12"/>
      <c r="M96" s="12"/>
      <c r="N96" s="12"/>
      <c r="O96" s="12"/>
      <c r="P96" s="12"/>
      <c r="Q96" s="12"/>
      <c r="R96" s="12"/>
      <c r="S96" s="12"/>
      <c r="T96" s="12"/>
      <c r="U96" s="12"/>
      <c r="V96" s="12"/>
    </row>
    <row r="97" hidden="1">
      <c r="A97" s="7" t="s">
        <v>241</v>
      </c>
      <c r="B97" s="8">
        <v>45670.0</v>
      </c>
      <c r="C97" s="9" t="str">
        <f t="shared" si="1"/>
        <v>Januari</v>
      </c>
      <c r="D97" s="10">
        <v>0.06805555555555555</v>
      </c>
      <c r="E97" s="7" t="s">
        <v>115</v>
      </c>
      <c r="F97" s="7" t="s">
        <v>169</v>
      </c>
      <c r="G97" s="7" t="s">
        <v>13</v>
      </c>
      <c r="H97" s="7" t="s">
        <v>242</v>
      </c>
      <c r="I97" s="11">
        <v>6.282328046193E12</v>
      </c>
      <c r="K97" s="12"/>
      <c r="L97" s="12"/>
      <c r="M97" s="12"/>
      <c r="N97" s="12"/>
      <c r="O97" s="12"/>
      <c r="P97" s="12"/>
      <c r="Q97" s="12"/>
      <c r="R97" s="12"/>
      <c r="S97" s="12"/>
      <c r="T97" s="12"/>
      <c r="U97" s="12"/>
      <c r="V97" s="12"/>
    </row>
    <row r="98" hidden="1">
      <c r="A98" s="7" t="s">
        <v>243</v>
      </c>
      <c r="B98" s="8">
        <v>45673.0</v>
      </c>
      <c r="C98" s="9" t="str">
        <f t="shared" si="1"/>
        <v>Januari</v>
      </c>
      <c r="D98" s="10">
        <v>0.05694444444444444</v>
      </c>
      <c r="E98" s="7" t="s">
        <v>33</v>
      </c>
      <c r="F98" s="7" t="s">
        <v>34</v>
      </c>
      <c r="G98" s="7" t="s">
        <v>13</v>
      </c>
      <c r="H98" s="7" t="s">
        <v>244</v>
      </c>
      <c r="I98" s="11">
        <v>6.285707668655E12</v>
      </c>
      <c r="K98" s="12"/>
      <c r="L98" s="12"/>
      <c r="M98" s="12"/>
      <c r="N98" s="12"/>
      <c r="O98" s="12"/>
      <c r="P98" s="12"/>
      <c r="Q98" s="12"/>
      <c r="R98" s="12"/>
      <c r="S98" s="12"/>
      <c r="T98" s="12"/>
      <c r="U98" s="12"/>
      <c r="V98" s="12"/>
    </row>
    <row r="99" hidden="1">
      <c r="A99" s="7" t="s">
        <v>245</v>
      </c>
      <c r="B99" s="8">
        <v>45673.0</v>
      </c>
      <c r="C99" s="9" t="str">
        <f t="shared" si="1"/>
        <v>Januari</v>
      </c>
      <c r="D99" s="10">
        <v>0.041666666666666664</v>
      </c>
      <c r="E99" s="7" t="s">
        <v>29</v>
      </c>
      <c r="F99" s="7" t="s">
        <v>169</v>
      </c>
      <c r="G99" s="7" t="s">
        <v>13</v>
      </c>
      <c r="H99" s="7" t="s">
        <v>246</v>
      </c>
      <c r="I99" s="11">
        <v>6.282231661306E12</v>
      </c>
      <c r="K99" s="12"/>
      <c r="L99" s="12"/>
      <c r="M99" s="12"/>
      <c r="N99" s="12"/>
      <c r="O99" s="12"/>
      <c r="P99" s="12"/>
      <c r="Q99" s="12"/>
      <c r="R99" s="12"/>
      <c r="S99" s="12"/>
      <c r="T99" s="12"/>
      <c r="U99" s="12"/>
      <c r="V99" s="12"/>
    </row>
    <row r="100" hidden="1">
      <c r="A100" s="7" t="s">
        <v>247</v>
      </c>
      <c r="B100" s="8">
        <v>45673.0</v>
      </c>
      <c r="C100" s="9" t="str">
        <f t="shared" si="1"/>
        <v>Januari</v>
      </c>
      <c r="D100" s="10">
        <v>0.020833333333333332</v>
      </c>
      <c r="E100" s="7" t="s">
        <v>44</v>
      </c>
      <c r="F100" s="7" t="s">
        <v>45</v>
      </c>
      <c r="G100" s="7" t="s">
        <v>13</v>
      </c>
      <c r="H100" s="7" t="s">
        <v>248</v>
      </c>
      <c r="I100" s="11">
        <v>6.285291035544E12</v>
      </c>
      <c r="K100" s="12"/>
      <c r="L100" s="12"/>
      <c r="M100" s="12"/>
      <c r="N100" s="12"/>
      <c r="O100" s="12"/>
      <c r="P100" s="12"/>
      <c r="Q100" s="12"/>
      <c r="R100" s="12"/>
      <c r="S100" s="12"/>
      <c r="T100" s="12"/>
      <c r="U100" s="12"/>
      <c r="V100" s="12"/>
    </row>
    <row r="101" hidden="1">
      <c r="A101" s="7" t="s">
        <v>249</v>
      </c>
      <c r="B101" s="8">
        <v>45674.0</v>
      </c>
      <c r="C101" s="9" t="str">
        <f t="shared" si="1"/>
        <v>Januari</v>
      </c>
      <c r="D101" s="10">
        <v>0.034722222222222224</v>
      </c>
      <c r="E101" s="7" t="s">
        <v>11</v>
      </c>
      <c r="F101" s="7" t="s">
        <v>12</v>
      </c>
      <c r="G101" s="7" t="s">
        <v>13</v>
      </c>
      <c r="H101" s="7" t="s">
        <v>250</v>
      </c>
      <c r="I101" s="11">
        <v>6.28560627488E12</v>
      </c>
      <c r="K101" s="12"/>
      <c r="L101" s="12"/>
      <c r="M101" s="12"/>
      <c r="N101" s="12"/>
      <c r="O101" s="12"/>
      <c r="P101" s="12"/>
      <c r="Q101" s="12"/>
      <c r="R101" s="12"/>
      <c r="S101" s="12"/>
      <c r="T101" s="12"/>
      <c r="U101" s="12"/>
      <c r="V101" s="12"/>
    </row>
    <row r="102" hidden="1">
      <c r="A102" s="7" t="s">
        <v>251</v>
      </c>
      <c r="B102" s="8">
        <v>45672.0</v>
      </c>
      <c r="C102" s="9" t="str">
        <f t="shared" si="1"/>
        <v>Januari</v>
      </c>
      <c r="D102" s="10">
        <v>0.020833333333333332</v>
      </c>
      <c r="E102" s="7" t="s">
        <v>147</v>
      </c>
      <c r="F102" s="7" t="s">
        <v>148</v>
      </c>
      <c r="G102" s="7" t="s">
        <v>13</v>
      </c>
      <c r="H102" s="7" t="s">
        <v>252</v>
      </c>
      <c r="I102" s="11">
        <v>6.285213566484E12</v>
      </c>
      <c r="K102" s="12"/>
      <c r="L102" s="12"/>
      <c r="M102" s="12"/>
      <c r="N102" s="12"/>
      <c r="O102" s="12"/>
      <c r="P102" s="12"/>
      <c r="Q102" s="12"/>
      <c r="R102" s="12"/>
      <c r="S102" s="12"/>
      <c r="T102" s="12"/>
      <c r="U102" s="12"/>
      <c r="V102" s="12"/>
    </row>
    <row r="103" hidden="1">
      <c r="A103" s="7" t="s">
        <v>253</v>
      </c>
      <c r="B103" s="8">
        <v>45672.0</v>
      </c>
      <c r="C103" s="9" t="str">
        <f t="shared" si="1"/>
        <v>Januari</v>
      </c>
      <c r="D103" s="10">
        <v>0.03194444444444444</v>
      </c>
      <c r="E103" s="7" t="s">
        <v>147</v>
      </c>
      <c r="F103" s="7" t="s">
        <v>153</v>
      </c>
      <c r="G103" s="7" t="s">
        <v>13</v>
      </c>
      <c r="H103" s="7" t="s">
        <v>254</v>
      </c>
      <c r="I103" s="11">
        <v>6.285213566484E12</v>
      </c>
      <c r="K103" s="12"/>
      <c r="L103" s="12"/>
      <c r="M103" s="12"/>
      <c r="N103" s="12"/>
      <c r="O103" s="12"/>
      <c r="P103" s="12"/>
      <c r="Q103" s="12"/>
      <c r="R103" s="12"/>
      <c r="S103" s="12"/>
      <c r="T103" s="12"/>
      <c r="U103" s="12"/>
      <c r="V103" s="12"/>
    </row>
    <row r="104" hidden="1">
      <c r="A104" s="7" t="s">
        <v>255</v>
      </c>
      <c r="B104" s="8">
        <v>45673.0</v>
      </c>
      <c r="C104" s="9" t="str">
        <f t="shared" si="1"/>
        <v>Januari</v>
      </c>
      <c r="D104" s="10">
        <v>0.0</v>
      </c>
      <c r="E104" s="7" t="s">
        <v>147</v>
      </c>
      <c r="F104" s="7" t="s">
        <v>148</v>
      </c>
      <c r="G104" s="7" t="s">
        <v>156</v>
      </c>
      <c r="H104" s="7" t="s">
        <v>256</v>
      </c>
      <c r="I104" s="11">
        <v>6.285213566484E12</v>
      </c>
      <c r="K104" s="12"/>
      <c r="L104" s="12"/>
      <c r="M104" s="12"/>
      <c r="N104" s="12"/>
      <c r="O104" s="12"/>
      <c r="P104" s="12"/>
      <c r="Q104" s="12"/>
      <c r="R104" s="12"/>
      <c r="S104" s="12"/>
      <c r="T104" s="12"/>
      <c r="U104" s="12"/>
      <c r="V104" s="12"/>
    </row>
    <row r="105" hidden="1">
      <c r="A105" s="7" t="s">
        <v>255</v>
      </c>
      <c r="B105" s="8">
        <v>45674.0</v>
      </c>
      <c r="C105" s="9" t="str">
        <f t="shared" si="1"/>
        <v>Januari</v>
      </c>
      <c r="D105" s="10">
        <v>0.0</v>
      </c>
      <c r="E105" s="7" t="s">
        <v>147</v>
      </c>
      <c r="F105" s="7" t="s">
        <v>148</v>
      </c>
      <c r="G105" s="7" t="s">
        <v>41</v>
      </c>
      <c r="H105" s="7" t="s">
        <v>257</v>
      </c>
      <c r="I105" s="11">
        <v>6.285213566484E12</v>
      </c>
      <c r="K105" s="12"/>
      <c r="L105" s="12"/>
      <c r="M105" s="12"/>
      <c r="N105" s="12"/>
      <c r="O105" s="12"/>
      <c r="P105" s="12"/>
      <c r="Q105" s="12"/>
      <c r="R105" s="12"/>
      <c r="S105" s="12"/>
      <c r="T105" s="12"/>
      <c r="U105" s="12"/>
      <c r="V105" s="12"/>
    </row>
    <row r="106" hidden="1">
      <c r="A106" s="7" t="s">
        <v>258</v>
      </c>
      <c r="B106" s="8">
        <v>45662.0</v>
      </c>
      <c r="C106" s="9" t="str">
        <f t="shared" si="1"/>
        <v>Januari</v>
      </c>
      <c r="D106" s="10">
        <v>0.04236111111111111</v>
      </c>
      <c r="E106" s="7" t="s">
        <v>93</v>
      </c>
      <c r="F106" s="7" t="s">
        <v>94</v>
      </c>
      <c r="G106" s="7" t="s">
        <v>13</v>
      </c>
      <c r="H106" s="7" t="s">
        <v>259</v>
      </c>
      <c r="I106" s="11">
        <v>6.281295998526E12</v>
      </c>
      <c r="K106" s="12"/>
      <c r="L106" s="12"/>
      <c r="M106" s="12"/>
      <c r="N106" s="12"/>
      <c r="O106" s="12"/>
      <c r="P106" s="12"/>
      <c r="Q106" s="12"/>
      <c r="R106" s="12"/>
      <c r="S106" s="12"/>
      <c r="T106" s="12"/>
      <c r="U106" s="12"/>
      <c r="V106" s="12"/>
    </row>
    <row r="107" hidden="1">
      <c r="A107" s="7" t="s">
        <v>260</v>
      </c>
      <c r="B107" s="8">
        <v>45674.0</v>
      </c>
      <c r="C107" s="9" t="str">
        <f t="shared" si="1"/>
        <v>Januari</v>
      </c>
      <c r="D107" s="10">
        <v>0.0763888888888889</v>
      </c>
      <c r="E107" s="7" t="s">
        <v>163</v>
      </c>
      <c r="F107" s="7" t="s">
        <v>164</v>
      </c>
      <c r="G107" s="7" t="s">
        <v>13</v>
      </c>
      <c r="H107" s="7" t="s">
        <v>261</v>
      </c>
      <c r="I107" s="11">
        <v>6.282142259313E12</v>
      </c>
      <c r="K107" s="12"/>
      <c r="L107" s="12"/>
      <c r="M107" s="12"/>
      <c r="N107" s="12"/>
      <c r="O107" s="12"/>
      <c r="P107" s="12"/>
      <c r="Q107" s="12"/>
      <c r="R107" s="12"/>
      <c r="S107" s="12"/>
      <c r="T107" s="12"/>
      <c r="U107" s="12"/>
      <c r="V107" s="12"/>
    </row>
    <row r="108" hidden="1">
      <c r="A108" s="7" t="s">
        <v>262</v>
      </c>
      <c r="B108" s="8">
        <v>45673.0</v>
      </c>
      <c r="C108" s="9" t="str">
        <f t="shared" si="1"/>
        <v>Januari</v>
      </c>
      <c r="D108" s="10">
        <v>0.03680555555555556</v>
      </c>
      <c r="E108" s="7" t="s">
        <v>16</v>
      </c>
      <c r="F108" s="7" t="s">
        <v>105</v>
      </c>
      <c r="G108" s="7" t="s">
        <v>13</v>
      </c>
      <c r="H108" s="7" t="s">
        <v>263</v>
      </c>
      <c r="I108" s="11">
        <v>6.281232193915E12</v>
      </c>
      <c r="K108" s="12"/>
      <c r="L108" s="12"/>
      <c r="M108" s="12"/>
      <c r="N108" s="12"/>
      <c r="O108" s="12"/>
      <c r="P108" s="12"/>
      <c r="Q108" s="12"/>
      <c r="R108" s="12"/>
      <c r="S108" s="12"/>
      <c r="T108" s="12"/>
      <c r="U108" s="12"/>
      <c r="V108" s="12"/>
    </row>
    <row r="109" hidden="1">
      <c r="A109" s="7" t="s">
        <v>264</v>
      </c>
      <c r="B109" s="8">
        <v>45673.0</v>
      </c>
      <c r="C109" s="9" t="str">
        <f t="shared" si="1"/>
        <v>Januari</v>
      </c>
      <c r="D109" s="10">
        <v>0.022222222222222223</v>
      </c>
      <c r="E109" s="7" t="s">
        <v>20</v>
      </c>
      <c r="F109" s="7" t="s">
        <v>62</v>
      </c>
      <c r="G109" s="7" t="s">
        <v>13</v>
      </c>
      <c r="H109" s="7" t="s">
        <v>265</v>
      </c>
      <c r="I109" s="11">
        <v>6.28972529354E11</v>
      </c>
      <c r="K109" s="12"/>
      <c r="L109" s="12"/>
      <c r="M109" s="12"/>
      <c r="N109" s="12"/>
      <c r="O109" s="12"/>
      <c r="P109" s="12"/>
      <c r="Q109" s="12"/>
      <c r="R109" s="12"/>
      <c r="S109" s="12"/>
      <c r="T109" s="12"/>
      <c r="U109" s="12"/>
      <c r="V109" s="12"/>
    </row>
    <row r="110" hidden="1">
      <c r="A110" s="7" t="s">
        <v>266</v>
      </c>
      <c r="B110" s="8">
        <v>45674.0</v>
      </c>
      <c r="C110" s="9" t="str">
        <f t="shared" si="1"/>
        <v>Januari</v>
      </c>
      <c r="D110" s="10">
        <v>0.05555555555555555</v>
      </c>
      <c r="E110" s="7" t="s">
        <v>20</v>
      </c>
      <c r="F110" s="7" t="s">
        <v>62</v>
      </c>
      <c r="G110" s="7" t="s">
        <v>13</v>
      </c>
      <c r="H110" s="7" t="s">
        <v>267</v>
      </c>
      <c r="I110" s="11">
        <v>6.28972529354E11</v>
      </c>
      <c r="K110" s="12"/>
      <c r="L110" s="12"/>
      <c r="M110" s="12"/>
      <c r="N110" s="12"/>
      <c r="O110" s="12"/>
      <c r="P110" s="12"/>
      <c r="Q110" s="12"/>
      <c r="R110" s="12"/>
      <c r="S110" s="12"/>
      <c r="T110" s="12"/>
      <c r="U110" s="12"/>
      <c r="V110" s="12"/>
    </row>
    <row r="111" hidden="1">
      <c r="A111" s="7" t="s">
        <v>268</v>
      </c>
      <c r="B111" s="8">
        <v>45668.0</v>
      </c>
      <c r="C111" s="9" t="str">
        <f t="shared" si="1"/>
        <v>Januari</v>
      </c>
      <c r="D111" s="10">
        <v>0.0</v>
      </c>
      <c r="E111" s="7" t="s">
        <v>37</v>
      </c>
      <c r="F111" s="7" t="s">
        <v>130</v>
      </c>
      <c r="G111" s="7" t="s">
        <v>156</v>
      </c>
      <c r="H111" s="7" t="s">
        <v>269</v>
      </c>
      <c r="I111" s="11">
        <v>6.285746146893E12</v>
      </c>
      <c r="K111" s="12"/>
      <c r="L111" s="12"/>
      <c r="M111" s="12"/>
      <c r="N111" s="12"/>
      <c r="O111" s="12"/>
      <c r="P111" s="12"/>
      <c r="Q111" s="12"/>
      <c r="R111" s="12"/>
      <c r="S111" s="12"/>
      <c r="T111" s="12"/>
      <c r="U111" s="12"/>
      <c r="V111" s="12"/>
    </row>
    <row r="112" hidden="1">
      <c r="A112" s="7" t="s">
        <v>270</v>
      </c>
      <c r="B112" s="8">
        <v>45668.0</v>
      </c>
      <c r="C112" s="9" t="str">
        <f t="shared" si="1"/>
        <v>Januari</v>
      </c>
      <c r="D112" s="10">
        <v>0.0</v>
      </c>
      <c r="E112" s="7" t="s">
        <v>37</v>
      </c>
      <c r="F112" s="7" t="s">
        <v>127</v>
      </c>
      <c r="G112" s="7" t="s">
        <v>156</v>
      </c>
      <c r="H112" s="7" t="s">
        <v>269</v>
      </c>
      <c r="I112" s="11">
        <v>6.285746146893E12</v>
      </c>
      <c r="K112" s="12"/>
      <c r="L112" s="12"/>
      <c r="M112" s="12"/>
      <c r="N112" s="12"/>
      <c r="O112" s="12"/>
      <c r="P112" s="12"/>
      <c r="Q112" s="12"/>
      <c r="R112" s="12"/>
      <c r="S112" s="12"/>
      <c r="T112" s="12"/>
      <c r="U112" s="12"/>
      <c r="V112" s="12"/>
    </row>
    <row r="113" hidden="1">
      <c r="A113" s="7" t="s">
        <v>271</v>
      </c>
      <c r="B113" s="8">
        <v>45674.0</v>
      </c>
      <c r="C113" s="9" t="str">
        <f t="shared" si="1"/>
        <v>Januari</v>
      </c>
      <c r="D113" s="10">
        <v>0.0</v>
      </c>
      <c r="E113" s="7" t="s">
        <v>37</v>
      </c>
      <c r="F113" s="7" t="s">
        <v>127</v>
      </c>
      <c r="G113" s="7" t="s">
        <v>41</v>
      </c>
      <c r="H113" s="7" t="s">
        <v>272</v>
      </c>
      <c r="I113" s="11">
        <v>6.285746146893E12</v>
      </c>
      <c r="K113" s="12"/>
      <c r="L113" s="12"/>
      <c r="M113" s="12"/>
      <c r="N113" s="12"/>
      <c r="O113" s="12"/>
      <c r="P113" s="12"/>
      <c r="Q113" s="12"/>
      <c r="R113" s="12"/>
      <c r="S113" s="12"/>
      <c r="T113" s="12"/>
      <c r="U113" s="12"/>
      <c r="V113" s="12"/>
    </row>
    <row r="114" hidden="1">
      <c r="A114" s="7" t="s">
        <v>273</v>
      </c>
      <c r="B114" s="8">
        <v>45674.0</v>
      </c>
      <c r="C114" s="9" t="str">
        <f t="shared" si="1"/>
        <v>Januari</v>
      </c>
      <c r="D114" s="10">
        <v>0.0</v>
      </c>
      <c r="E114" s="7" t="s">
        <v>37</v>
      </c>
      <c r="F114" s="7" t="s">
        <v>130</v>
      </c>
      <c r="G114" s="7" t="s">
        <v>41</v>
      </c>
      <c r="H114" s="7" t="s">
        <v>274</v>
      </c>
      <c r="I114" s="11">
        <v>6.285746146893E12</v>
      </c>
      <c r="K114" s="12"/>
      <c r="L114" s="12"/>
      <c r="M114" s="12"/>
      <c r="N114" s="12"/>
      <c r="O114" s="12"/>
      <c r="P114" s="12"/>
      <c r="Q114" s="12"/>
      <c r="R114" s="12"/>
      <c r="S114" s="12"/>
      <c r="T114" s="12"/>
      <c r="U114" s="12"/>
      <c r="V114" s="12"/>
    </row>
    <row r="115" hidden="1">
      <c r="A115" s="7" t="s">
        <v>275</v>
      </c>
      <c r="B115" s="8">
        <v>45675.0</v>
      </c>
      <c r="C115" s="9" t="str">
        <f t="shared" si="1"/>
        <v>Januari</v>
      </c>
      <c r="D115" s="10">
        <v>0.03611111111111111</v>
      </c>
      <c r="E115" s="7" t="s">
        <v>37</v>
      </c>
      <c r="F115" s="7" t="s">
        <v>127</v>
      </c>
      <c r="G115" s="7" t="s">
        <v>13</v>
      </c>
      <c r="H115" s="7" t="s">
        <v>276</v>
      </c>
      <c r="I115" s="11">
        <v>6.285746146893E12</v>
      </c>
      <c r="K115" s="12"/>
      <c r="L115" s="12"/>
      <c r="M115" s="12"/>
      <c r="N115" s="12"/>
      <c r="O115" s="12"/>
      <c r="P115" s="12"/>
      <c r="Q115" s="12"/>
      <c r="R115" s="12"/>
      <c r="S115" s="12"/>
      <c r="T115" s="12"/>
      <c r="U115" s="12"/>
      <c r="V115" s="12"/>
    </row>
    <row r="116" hidden="1">
      <c r="A116" s="7" t="s">
        <v>277</v>
      </c>
      <c r="B116" s="8">
        <v>45675.0</v>
      </c>
      <c r="C116" s="9" t="str">
        <f t="shared" si="1"/>
        <v>Januari</v>
      </c>
      <c r="D116" s="10">
        <v>0.03333333333333333</v>
      </c>
      <c r="E116" s="7" t="s">
        <v>37</v>
      </c>
      <c r="F116" s="7" t="s">
        <v>130</v>
      </c>
      <c r="G116" s="7" t="s">
        <v>13</v>
      </c>
      <c r="H116" s="7" t="s">
        <v>278</v>
      </c>
      <c r="I116" s="11">
        <v>6.285746146893E12</v>
      </c>
      <c r="K116" s="12"/>
      <c r="L116" s="12"/>
      <c r="M116" s="12"/>
      <c r="N116" s="12"/>
      <c r="O116" s="12"/>
      <c r="P116" s="12"/>
      <c r="Q116" s="12"/>
      <c r="R116" s="12"/>
      <c r="S116" s="12"/>
      <c r="T116" s="12"/>
      <c r="U116" s="12"/>
      <c r="V116" s="12"/>
    </row>
    <row r="117" hidden="1">
      <c r="A117" s="7" t="s">
        <v>279</v>
      </c>
      <c r="B117" s="8">
        <v>45664.0</v>
      </c>
      <c r="C117" s="9" t="str">
        <f t="shared" si="1"/>
        <v>Januari</v>
      </c>
      <c r="D117" s="10">
        <v>0.02638888888888889</v>
      </c>
      <c r="E117" s="7" t="s">
        <v>37</v>
      </c>
      <c r="F117" s="7" t="s">
        <v>130</v>
      </c>
      <c r="G117" s="7" t="s">
        <v>13</v>
      </c>
      <c r="H117" s="7" t="s">
        <v>280</v>
      </c>
      <c r="I117" s="11">
        <v>6.285746146893E12</v>
      </c>
      <c r="K117" s="12"/>
      <c r="L117" s="12"/>
      <c r="M117" s="12"/>
      <c r="N117" s="12"/>
      <c r="O117" s="12"/>
      <c r="P117" s="12"/>
      <c r="Q117" s="12"/>
      <c r="R117" s="12"/>
      <c r="S117" s="12"/>
      <c r="T117" s="12"/>
      <c r="U117" s="12"/>
      <c r="V117" s="12"/>
    </row>
    <row r="118" hidden="1">
      <c r="A118" s="7" t="s">
        <v>281</v>
      </c>
      <c r="B118" s="8">
        <v>45665.0</v>
      </c>
      <c r="C118" s="9" t="str">
        <f t="shared" si="1"/>
        <v>Januari</v>
      </c>
      <c r="D118" s="10">
        <v>0.029861111111111113</v>
      </c>
      <c r="E118" s="7" t="s">
        <v>37</v>
      </c>
      <c r="F118" s="7" t="s">
        <v>130</v>
      </c>
      <c r="G118" s="7" t="s">
        <v>13</v>
      </c>
      <c r="H118" s="7" t="s">
        <v>282</v>
      </c>
      <c r="I118" s="11">
        <v>6.285746146893E12</v>
      </c>
      <c r="K118" s="12"/>
      <c r="L118" s="12"/>
      <c r="M118" s="12"/>
      <c r="N118" s="12"/>
      <c r="O118" s="12"/>
      <c r="P118" s="12"/>
      <c r="Q118" s="12"/>
      <c r="R118" s="12"/>
      <c r="S118" s="12"/>
      <c r="T118" s="12"/>
      <c r="U118" s="12"/>
      <c r="V118" s="12"/>
    </row>
    <row r="119" hidden="1">
      <c r="A119" s="7" t="s">
        <v>283</v>
      </c>
      <c r="B119" s="8">
        <v>45667.0</v>
      </c>
      <c r="C119" s="9" t="str">
        <f t="shared" si="1"/>
        <v>Januari</v>
      </c>
      <c r="D119" s="10">
        <v>0.02361111111111111</v>
      </c>
      <c r="E119" s="7" t="s">
        <v>37</v>
      </c>
      <c r="F119" s="7" t="s">
        <v>130</v>
      </c>
      <c r="G119" s="7" t="s">
        <v>13</v>
      </c>
      <c r="H119" s="7" t="s">
        <v>284</v>
      </c>
      <c r="I119" s="11">
        <v>6.285746146893E12</v>
      </c>
      <c r="K119" s="12"/>
      <c r="L119" s="12"/>
      <c r="M119" s="12"/>
      <c r="N119" s="12"/>
      <c r="O119" s="12"/>
      <c r="P119" s="12"/>
      <c r="Q119" s="12"/>
      <c r="R119" s="12"/>
      <c r="S119" s="12"/>
      <c r="T119" s="12"/>
      <c r="U119" s="12"/>
      <c r="V119" s="12"/>
    </row>
    <row r="120" hidden="1">
      <c r="A120" s="7" t="s">
        <v>285</v>
      </c>
      <c r="B120" s="8">
        <v>45674.0</v>
      </c>
      <c r="C120" s="9" t="str">
        <f t="shared" si="1"/>
        <v>Januari</v>
      </c>
      <c r="D120" s="10">
        <v>0.01875</v>
      </c>
      <c r="E120" s="7" t="s">
        <v>33</v>
      </c>
      <c r="F120" s="7" t="s">
        <v>144</v>
      </c>
      <c r="G120" s="7" t="s">
        <v>13</v>
      </c>
      <c r="H120" s="7" t="s">
        <v>286</v>
      </c>
      <c r="I120" s="11">
        <v>6.285707668655E12</v>
      </c>
      <c r="K120" s="12"/>
      <c r="L120" s="12"/>
      <c r="M120" s="12"/>
      <c r="N120" s="12"/>
      <c r="O120" s="12"/>
      <c r="P120" s="12"/>
      <c r="Q120" s="12"/>
      <c r="R120" s="12"/>
      <c r="S120" s="12"/>
      <c r="T120" s="12"/>
      <c r="U120" s="12"/>
      <c r="V120" s="12"/>
    </row>
    <row r="121" hidden="1">
      <c r="A121" s="7" t="s">
        <v>287</v>
      </c>
      <c r="B121" s="8">
        <v>45673.0</v>
      </c>
      <c r="C121" s="9" t="str">
        <f t="shared" si="1"/>
        <v>Januari</v>
      </c>
      <c r="D121" s="10">
        <v>0.04236111111111111</v>
      </c>
      <c r="E121" s="7" t="s">
        <v>33</v>
      </c>
      <c r="F121" s="7" t="s">
        <v>54</v>
      </c>
      <c r="G121" s="7" t="s">
        <v>13</v>
      </c>
      <c r="H121" s="7" t="s">
        <v>288</v>
      </c>
      <c r="I121" s="11">
        <v>6.285707668655E12</v>
      </c>
      <c r="K121" s="12"/>
      <c r="L121" s="12"/>
      <c r="M121" s="12"/>
      <c r="N121" s="12"/>
      <c r="O121" s="12"/>
      <c r="P121" s="12"/>
      <c r="Q121" s="12"/>
      <c r="R121" s="12"/>
      <c r="S121" s="12"/>
      <c r="T121" s="12"/>
      <c r="U121" s="12"/>
      <c r="V121" s="12"/>
    </row>
    <row r="122" hidden="1">
      <c r="A122" s="7" t="s">
        <v>289</v>
      </c>
      <c r="B122" s="8">
        <v>45675.0</v>
      </c>
      <c r="C122" s="9" t="str">
        <f t="shared" si="1"/>
        <v>Januari</v>
      </c>
      <c r="D122" s="10">
        <v>0.027083333333333334</v>
      </c>
      <c r="E122" s="7" t="s">
        <v>16</v>
      </c>
      <c r="F122" s="7" t="s">
        <v>17</v>
      </c>
      <c r="G122" s="7" t="s">
        <v>13</v>
      </c>
      <c r="H122" s="7" t="s">
        <v>290</v>
      </c>
      <c r="I122" s="11">
        <v>6.281232193915E12</v>
      </c>
      <c r="K122" s="12"/>
      <c r="L122" s="12"/>
      <c r="M122" s="12"/>
      <c r="N122" s="12"/>
      <c r="O122" s="12"/>
      <c r="P122" s="12"/>
      <c r="Q122" s="12"/>
      <c r="R122" s="12"/>
      <c r="S122" s="12"/>
      <c r="T122" s="12"/>
      <c r="U122" s="12"/>
      <c r="V122" s="12"/>
    </row>
    <row r="123" hidden="1">
      <c r="A123" s="7" t="s">
        <v>291</v>
      </c>
      <c r="B123" s="8">
        <v>45675.0</v>
      </c>
      <c r="C123" s="9" t="str">
        <f t="shared" si="1"/>
        <v>Januari</v>
      </c>
      <c r="D123" s="10">
        <v>0.04513888888888889</v>
      </c>
      <c r="E123" s="7" t="s">
        <v>16</v>
      </c>
      <c r="F123" s="7" t="s">
        <v>100</v>
      </c>
      <c r="G123" s="7" t="s">
        <v>13</v>
      </c>
      <c r="H123" s="7" t="s">
        <v>292</v>
      </c>
      <c r="I123" s="11">
        <v>6.281232193915E12</v>
      </c>
      <c r="K123" s="12"/>
      <c r="L123" s="12"/>
      <c r="M123" s="12"/>
      <c r="N123" s="12"/>
      <c r="O123" s="12"/>
      <c r="P123" s="12"/>
      <c r="Q123" s="12"/>
      <c r="R123" s="12"/>
      <c r="S123" s="12"/>
      <c r="T123" s="12"/>
      <c r="U123" s="12"/>
      <c r="V123" s="12"/>
    </row>
    <row r="124" hidden="1">
      <c r="A124" s="7" t="s">
        <v>293</v>
      </c>
      <c r="B124" s="8">
        <v>45676.0</v>
      </c>
      <c r="C124" s="9" t="str">
        <f t="shared" si="1"/>
        <v>Januari</v>
      </c>
      <c r="D124" s="10">
        <v>0.02361111111111111</v>
      </c>
      <c r="E124" s="7" t="s">
        <v>20</v>
      </c>
      <c r="F124" s="7" t="s">
        <v>21</v>
      </c>
      <c r="G124" s="7" t="s">
        <v>13</v>
      </c>
      <c r="H124" s="7" t="s">
        <v>294</v>
      </c>
      <c r="I124" s="11">
        <v>6.20972529354E11</v>
      </c>
      <c r="K124" s="12"/>
      <c r="L124" s="12"/>
      <c r="M124" s="12"/>
      <c r="N124" s="12"/>
      <c r="O124" s="12"/>
      <c r="P124" s="12"/>
      <c r="Q124" s="12"/>
      <c r="R124" s="12"/>
      <c r="S124" s="12"/>
      <c r="T124" s="12"/>
      <c r="U124" s="12"/>
      <c r="V124" s="12"/>
    </row>
    <row r="125" hidden="1">
      <c r="A125" s="7" t="s">
        <v>295</v>
      </c>
      <c r="B125" s="8">
        <v>45675.0</v>
      </c>
      <c r="C125" s="9" t="str">
        <f t="shared" si="1"/>
        <v>Januari</v>
      </c>
      <c r="D125" s="10">
        <v>0.04097222222222222</v>
      </c>
      <c r="E125" s="7" t="s">
        <v>33</v>
      </c>
      <c r="F125" s="7" t="s">
        <v>59</v>
      </c>
      <c r="G125" s="7" t="s">
        <v>13</v>
      </c>
      <c r="H125" s="7" t="s">
        <v>296</v>
      </c>
      <c r="I125" s="11">
        <v>6.285707668655E12</v>
      </c>
      <c r="K125" s="12"/>
      <c r="L125" s="12"/>
      <c r="M125" s="12"/>
      <c r="N125" s="12"/>
      <c r="O125" s="12"/>
      <c r="P125" s="12"/>
      <c r="Q125" s="12"/>
      <c r="R125" s="12"/>
      <c r="S125" s="12"/>
      <c r="T125" s="12"/>
      <c r="U125" s="12"/>
      <c r="V125" s="12"/>
    </row>
    <row r="126" hidden="1">
      <c r="A126" s="7" t="s">
        <v>297</v>
      </c>
      <c r="B126" s="8">
        <v>45677.0</v>
      </c>
      <c r="C126" s="9" t="str">
        <f t="shared" si="1"/>
        <v>Januari</v>
      </c>
      <c r="D126" s="10">
        <v>0.05277777777777778</v>
      </c>
      <c r="E126" s="7" t="s">
        <v>20</v>
      </c>
      <c r="F126" s="7" t="s">
        <v>30</v>
      </c>
      <c r="G126" s="7" t="s">
        <v>13</v>
      </c>
      <c r="H126" s="7" t="s">
        <v>298</v>
      </c>
      <c r="I126" s="11">
        <v>6.28972529354E11</v>
      </c>
      <c r="K126" s="12"/>
      <c r="L126" s="12"/>
      <c r="M126" s="12"/>
      <c r="N126" s="12"/>
      <c r="O126" s="12"/>
      <c r="P126" s="12"/>
      <c r="Q126" s="12"/>
      <c r="R126" s="12"/>
      <c r="S126" s="12"/>
      <c r="T126" s="12"/>
      <c r="U126" s="12"/>
      <c r="V126" s="12"/>
    </row>
    <row r="127" hidden="1">
      <c r="A127" s="7" t="s">
        <v>299</v>
      </c>
      <c r="B127" s="8">
        <v>45677.0</v>
      </c>
      <c r="C127" s="9" t="str">
        <f t="shared" si="1"/>
        <v>Januari</v>
      </c>
      <c r="D127" s="10">
        <v>0.04652777777777778</v>
      </c>
      <c r="E127" s="7" t="s">
        <v>29</v>
      </c>
      <c r="F127" s="7" t="s">
        <v>94</v>
      </c>
      <c r="G127" s="7" t="s">
        <v>13</v>
      </c>
      <c r="H127" s="7" t="s">
        <v>300</v>
      </c>
      <c r="I127" s="11">
        <v>6.282231661306E12</v>
      </c>
      <c r="K127" s="12"/>
      <c r="L127" s="12"/>
      <c r="M127" s="12"/>
      <c r="N127" s="12"/>
      <c r="O127" s="12"/>
      <c r="P127" s="12"/>
      <c r="Q127" s="12"/>
      <c r="R127" s="12"/>
      <c r="S127" s="12"/>
      <c r="T127" s="12"/>
      <c r="U127" s="12"/>
      <c r="V127" s="12"/>
    </row>
    <row r="128" hidden="1">
      <c r="A128" s="7" t="s">
        <v>301</v>
      </c>
      <c r="B128" s="8">
        <v>45676.0</v>
      </c>
      <c r="C128" s="9" t="str">
        <f t="shared" si="1"/>
        <v>Januari</v>
      </c>
      <c r="D128" s="10">
        <v>0.06805555555555555</v>
      </c>
      <c r="E128" s="7" t="s">
        <v>163</v>
      </c>
      <c r="F128" s="7" t="s">
        <v>174</v>
      </c>
      <c r="G128" s="7" t="s">
        <v>13</v>
      </c>
      <c r="H128" s="7" t="s">
        <v>302</v>
      </c>
      <c r="I128" s="11">
        <v>6.282142259313E12</v>
      </c>
      <c r="K128" s="12"/>
      <c r="L128" s="12"/>
      <c r="M128" s="12"/>
      <c r="N128" s="12"/>
      <c r="O128" s="12"/>
      <c r="P128" s="12"/>
      <c r="Q128" s="12"/>
      <c r="R128" s="12"/>
      <c r="S128" s="12"/>
      <c r="T128" s="12"/>
      <c r="U128" s="12"/>
      <c r="V128" s="12"/>
    </row>
    <row r="129" hidden="1">
      <c r="A129" s="7" t="s">
        <v>303</v>
      </c>
      <c r="B129" s="8">
        <v>45678.0</v>
      </c>
      <c r="C129" s="9" t="str">
        <f t="shared" si="1"/>
        <v>Januari</v>
      </c>
      <c r="D129" s="10">
        <v>0.018055555555555554</v>
      </c>
      <c r="E129" s="7" t="s">
        <v>37</v>
      </c>
      <c r="F129" s="7" t="s">
        <v>130</v>
      </c>
      <c r="G129" s="7" t="s">
        <v>13</v>
      </c>
      <c r="H129" s="7" t="s">
        <v>304</v>
      </c>
      <c r="I129" s="11">
        <v>6.285746146863E12</v>
      </c>
      <c r="K129" s="12"/>
      <c r="L129" s="12"/>
      <c r="M129" s="12"/>
      <c r="N129" s="12"/>
      <c r="O129" s="12"/>
      <c r="P129" s="12"/>
      <c r="Q129" s="12"/>
      <c r="R129" s="12"/>
      <c r="S129" s="12"/>
      <c r="T129" s="12"/>
      <c r="U129" s="12"/>
      <c r="V129" s="12"/>
    </row>
    <row r="130" hidden="1">
      <c r="A130" s="7" t="s">
        <v>305</v>
      </c>
      <c r="B130" s="8">
        <v>45675.0</v>
      </c>
      <c r="C130" s="9" t="str">
        <f t="shared" si="1"/>
        <v>Januari</v>
      </c>
      <c r="D130" s="10">
        <v>0.058333333333333334</v>
      </c>
      <c r="E130" s="7" t="s">
        <v>33</v>
      </c>
      <c r="F130" s="7" t="s">
        <v>34</v>
      </c>
      <c r="G130" s="7" t="s">
        <v>13</v>
      </c>
      <c r="H130" s="7" t="s">
        <v>306</v>
      </c>
      <c r="I130" s="11">
        <v>6.285707668655E12</v>
      </c>
      <c r="K130" s="12"/>
      <c r="L130" s="12"/>
      <c r="M130" s="12"/>
      <c r="N130" s="12"/>
      <c r="O130" s="12"/>
      <c r="P130" s="12"/>
      <c r="Q130" s="12"/>
      <c r="R130" s="12"/>
      <c r="S130" s="12"/>
      <c r="T130" s="12"/>
      <c r="U130" s="12"/>
      <c r="V130" s="12"/>
    </row>
    <row r="131" hidden="1">
      <c r="A131" s="7" t="s">
        <v>307</v>
      </c>
      <c r="B131" s="8">
        <v>45678.0</v>
      </c>
      <c r="C131" s="9" t="str">
        <f t="shared" si="1"/>
        <v>Januari</v>
      </c>
      <c r="D131" s="10">
        <v>0.03888888888888889</v>
      </c>
      <c r="E131" s="7" t="s">
        <v>37</v>
      </c>
      <c r="F131" s="7" t="s">
        <v>127</v>
      </c>
      <c r="G131" s="7" t="s">
        <v>13</v>
      </c>
      <c r="H131" s="7" t="s">
        <v>308</v>
      </c>
      <c r="I131" s="11">
        <v>6.285746146893E12</v>
      </c>
      <c r="K131" s="12"/>
      <c r="L131" s="12"/>
      <c r="M131" s="12"/>
      <c r="N131" s="12"/>
      <c r="O131" s="12"/>
      <c r="P131" s="12"/>
      <c r="Q131" s="12"/>
      <c r="R131" s="12"/>
      <c r="S131" s="12"/>
      <c r="T131" s="12"/>
      <c r="U131" s="12"/>
      <c r="V131" s="12"/>
    </row>
    <row r="132" hidden="1">
      <c r="A132" s="7" t="s">
        <v>309</v>
      </c>
      <c r="B132" s="8">
        <v>45677.0</v>
      </c>
      <c r="C132" s="9" t="str">
        <f t="shared" si="1"/>
        <v>Januari</v>
      </c>
      <c r="D132" s="10">
        <v>0.07083333333333333</v>
      </c>
      <c r="E132" s="7" t="s">
        <v>37</v>
      </c>
      <c r="F132" s="7" t="s">
        <v>197</v>
      </c>
      <c r="G132" s="7" t="s">
        <v>13</v>
      </c>
      <c r="H132" s="7" t="s">
        <v>310</v>
      </c>
      <c r="I132" s="11">
        <v>6.285746146893E12</v>
      </c>
      <c r="K132" s="12"/>
      <c r="L132" s="12"/>
      <c r="M132" s="12"/>
      <c r="N132" s="12"/>
      <c r="O132" s="12"/>
      <c r="P132" s="12"/>
      <c r="Q132" s="12"/>
      <c r="R132" s="12"/>
      <c r="S132" s="12"/>
      <c r="T132" s="12"/>
      <c r="U132" s="12"/>
      <c r="V132" s="12"/>
    </row>
    <row r="133" hidden="1">
      <c r="A133" s="7" t="s">
        <v>311</v>
      </c>
      <c r="B133" s="8">
        <v>45672.0</v>
      </c>
      <c r="C133" s="9" t="str">
        <f t="shared" si="1"/>
        <v>Januari</v>
      </c>
      <c r="D133" s="10">
        <v>0.03333333333333333</v>
      </c>
      <c r="E133" s="7" t="s">
        <v>16</v>
      </c>
      <c r="F133" s="7" t="s">
        <v>51</v>
      </c>
      <c r="G133" s="7" t="s">
        <v>13</v>
      </c>
      <c r="H133" s="7" t="s">
        <v>312</v>
      </c>
      <c r="I133" s="11">
        <v>6.281232193915E12</v>
      </c>
      <c r="K133" s="12"/>
      <c r="L133" s="12"/>
      <c r="M133" s="12"/>
      <c r="N133" s="12"/>
      <c r="O133" s="12"/>
      <c r="P133" s="12"/>
      <c r="Q133" s="12"/>
      <c r="R133" s="12"/>
      <c r="S133" s="12"/>
      <c r="T133" s="12"/>
      <c r="U133" s="12"/>
      <c r="V133" s="12"/>
    </row>
    <row r="134" hidden="1">
      <c r="A134" s="7" t="s">
        <v>313</v>
      </c>
      <c r="B134" s="8">
        <v>45673.0</v>
      </c>
      <c r="C134" s="9" t="str">
        <f t="shared" si="1"/>
        <v>Januari</v>
      </c>
      <c r="D134" s="10">
        <v>0.02847222222222222</v>
      </c>
      <c r="E134" s="7" t="s">
        <v>16</v>
      </c>
      <c r="F134" s="7" t="s">
        <v>116</v>
      </c>
      <c r="G134" s="7" t="s">
        <v>13</v>
      </c>
      <c r="H134" s="7" t="s">
        <v>314</v>
      </c>
      <c r="I134" s="11">
        <v>6.281232193915E12</v>
      </c>
      <c r="K134" s="12"/>
      <c r="L134" s="12"/>
      <c r="M134" s="12"/>
      <c r="N134" s="12"/>
      <c r="O134" s="12"/>
      <c r="P134" s="12"/>
      <c r="Q134" s="12"/>
      <c r="R134" s="12"/>
      <c r="S134" s="12"/>
      <c r="T134" s="12"/>
      <c r="U134" s="12"/>
      <c r="V134" s="12"/>
    </row>
    <row r="135" hidden="1">
      <c r="A135" s="7" t="s">
        <v>315</v>
      </c>
      <c r="B135" s="8">
        <v>45676.0</v>
      </c>
      <c r="C135" s="9" t="str">
        <f t="shared" si="1"/>
        <v>Januari</v>
      </c>
      <c r="D135" s="10">
        <v>0.03333333333333333</v>
      </c>
      <c r="E135" s="7" t="s">
        <v>33</v>
      </c>
      <c r="F135" s="7" t="s">
        <v>54</v>
      </c>
      <c r="G135" s="7" t="s">
        <v>13</v>
      </c>
      <c r="H135" s="7" t="s">
        <v>316</v>
      </c>
      <c r="I135" s="11">
        <v>6.285707668655E12</v>
      </c>
      <c r="K135" s="12"/>
      <c r="L135" s="12"/>
      <c r="M135" s="12"/>
      <c r="N135" s="12"/>
      <c r="O135" s="12"/>
      <c r="P135" s="12"/>
      <c r="Q135" s="12"/>
      <c r="R135" s="12"/>
      <c r="S135" s="12"/>
      <c r="T135" s="12"/>
      <c r="U135" s="12"/>
      <c r="V135" s="12"/>
    </row>
    <row r="136" hidden="1">
      <c r="A136" s="7" t="s">
        <v>317</v>
      </c>
      <c r="B136" s="8">
        <v>45674.0</v>
      </c>
      <c r="C136" s="9" t="str">
        <f t="shared" si="1"/>
        <v>Januari</v>
      </c>
      <c r="D136" s="10">
        <v>0.04236111111111111</v>
      </c>
      <c r="E136" s="7" t="s">
        <v>16</v>
      </c>
      <c r="F136" s="7" t="s">
        <v>105</v>
      </c>
      <c r="G136" s="7" t="s">
        <v>13</v>
      </c>
      <c r="H136" s="7" t="s">
        <v>318</v>
      </c>
      <c r="I136" s="11">
        <v>6.281232193915E12</v>
      </c>
      <c r="K136" s="12"/>
      <c r="L136" s="12"/>
      <c r="M136" s="12"/>
      <c r="N136" s="12"/>
      <c r="O136" s="12"/>
      <c r="P136" s="12"/>
      <c r="Q136" s="12"/>
      <c r="R136" s="12"/>
      <c r="S136" s="12"/>
      <c r="T136" s="12"/>
      <c r="U136" s="12"/>
      <c r="V136" s="12"/>
    </row>
    <row r="137" hidden="1">
      <c r="A137" s="7" t="s">
        <v>319</v>
      </c>
      <c r="B137" s="8">
        <v>45674.0</v>
      </c>
      <c r="C137" s="9" t="str">
        <f t="shared" si="1"/>
        <v>Januari</v>
      </c>
      <c r="D137" s="10">
        <v>6.944444444444445E-4</v>
      </c>
      <c r="E137" s="7" t="s">
        <v>16</v>
      </c>
      <c r="F137" s="7" t="s">
        <v>116</v>
      </c>
      <c r="G137" s="7" t="s">
        <v>41</v>
      </c>
      <c r="H137" s="7" t="s">
        <v>113</v>
      </c>
      <c r="I137" s="11">
        <v>6.281232193915E12</v>
      </c>
      <c r="K137" s="12"/>
      <c r="L137" s="12"/>
      <c r="M137" s="12"/>
      <c r="N137" s="12"/>
      <c r="O137" s="12"/>
      <c r="P137" s="12"/>
      <c r="Q137" s="12"/>
      <c r="R137" s="12"/>
      <c r="S137" s="12"/>
      <c r="T137" s="12"/>
      <c r="U137" s="12"/>
      <c r="V137" s="12"/>
    </row>
    <row r="138" hidden="1">
      <c r="A138" s="7" t="s">
        <v>320</v>
      </c>
      <c r="B138" s="8">
        <v>45675.0</v>
      </c>
      <c r="C138" s="9" t="str">
        <f t="shared" si="1"/>
        <v>Januari</v>
      </c>
      <c r="D138" s="10">
        <v>0.027083333333333334</v>
      </c>
      <c r="E138" s="7" t="s">
        <v>16</v>
      </c>
      <c r="F138" s="7" t="s">
        <v>17</v>
      </c>
      <c r="G138" s="7" t="s">
        <v>13</v>
      </c>
      <c r="H138" s="7" t="s">
        <v>321</v>
      </c>
      <c r="I138" s="11">
        <v>6.281232193915E12</v>
      </c>
      <c r="K138" s="12"/>
      <c r="L138" s="12"/>
      <c r="M138" s="12"/>
      <c r="N138" s="12"/>
      <c r="O138" s="12"/>
      <c r="P138" s="12"/>
      <c r="Q138" s="12"/>
      <c r="R138" s="12"/>
      <c r="S138" s="12"/>
      <c r="T138" s="12"/>
      <c r="U138" s="12"/>
      <c r="V138" s="12"/>
    </row>
    <row r="139" hidden="1">
      <c r="A139" s="7" t="s">
        <v>322</v>
      </c>
      <c r="B139" s="8">
        <v>45675.0</v>
      </c>
      <c r="C139" s="9" t="str">
        <f t="shared" si="1"/>
        <v>Januari</v>
      </c>
      <c r="D139" s="10">
        <v>0.029861111111111113</v>
      </c>
      <c r="E139" s="7" t="s">
        <v>16</v>
      </c>
      <c r="F139" s="7" t="s">
        <v>51</v>
      </c>
      <c r="G139" s="7" t="s">
        <v>13</v>
      </c>
      <c r="H139" s="7" t="s">
        <v>323</v>
      </c>
      <c r="I139" s="11">
        <v>6.281232193915E12</v>
      </c>
      <c r="K139" s="12"/>
      <c r="L139" s="12"/>
      <c r="M139" s="12"/>
      <c r="N139" s="12"/>
      <c r="O139" s="12"/>
      <c r="P139" s="12"/>
      <c r="Q139" s="12"/>
      <c r="R139" s="12"/>
      <c r="S139" s="12"/>
      <c r="T139" s="12"/>
      <c r="U139" s="12"/>
      <c r="V139" s="12"/>
    </row>
    <row r="140" hidden="1">
      <c r="A140" s="7" t="s">
        <v>324</v>
      </c>
      <c r="B140" s="8">
        <v>45676.0</v>
      </c>
      <c r="C140" s="9" t="str">
        <f t="shared" si="1"/>
        <v>Januari</v>
      </c>
      <c r="D140" s="10">
        <v>0.02847222222222222</v>
      </c>
      <c r="E140" s="7" t="s">
        <v>16</v>
      </c>
      <c r="F140" s="7" t="s">
        <v>197</v>
      </c>
      <c r="G140" s="7" t="s">
        <v>13</v>
      </c>
      <c r="H140" s="7" t="s">
        <v>325</v>
      </c>
      <c r="I140" s="11">
        <v>6.281232193915E12</v>
      </c>
      <c r="K140" s="12"/>
      <c r="L140" s="12"/>
      <c r="M140" s="12"/>
      <c r="N140" s="12"/>
      <c r="O140" s="12"/>
      <c r="P140" s="12"/>
      <c r="Q140" s="12"/>
      <c r="R140" s="12"/>
      <c r="S140" s="12"/>
      <c r="T140" s="12"/>
      <c r="U140" s="12"/>
      <c r="V140" s="12"/>
    </row>
    <row r="141" hidden="1">
      <c r="A141" s="7" t="s">
        <v>326</v>
      </c>
      <c r="B141" s="8">
        <v>45678.0</v>
      </c>
      <c r="C141" s="9" t="str">
        <f t="shared" si="1"/>
        <v>Januari</v>
      </c>
      <c r="D141" s="10">
        <v>0.03958333333333333</v>
      </c>
      <c r="E141" s="7" t="s">
        <v>16</v>
      </c>
      <c r="F141" s="7" t="s">
        <v>17</v>
      </c>
      <c r="G141" s="7" t="s">
        <v>13</v>
      </c>
      <c r="H141" s="7" t="s">
        <v>327</v>
      </c>
      <c r="I141" s="11">
        <v>6.281232193915E12</v>
      </c>
      <c r="K141" s="12"/>
      <c r="L141" s="12"/>
      <c r="M141" s="12"/>
      <c r="N141" s="12"/>
      <c r="O141" s="12"/>
      <c r="P141" s="12"/>
      <c r="Q141" s="12"/>
      <c r="R141" s="12"/>
      <c r="S141" s="12"/>
      <c r="T141" s="12"/>
      <c r="U141" s="12"/>
      <c r="V141" s="12"/>
    </row>
    <row r="142" hidden="1">
      <c r="A142" s="7" t="s">
        <v>328</v>
      </c>
      <c r="B142" s="8">
        <v>45678.0</v>
      </c>
      <c r="C142" s="9" t="str">
        <f t="shared" si="1"/>
        <v>Januari</v>
      </c>
      <c r="D142" s="10">
        <v>0.03333333333333333</v>
      </c>
      <c r="E142" s="7" t="s">
        <v>66</v>
      </c>
      <c r="F142" s="7" t="s">
        <v>67</v>
      </c>
      <c r="G142" s="7" t="s">
        <v>13</v>
      </c>
      <c r="H142" s="7" t="s">
        <v>329</v>
      </c>
      <c r="I142" s="11">
        <v>6.281332534354E12</v>
      </c>
      <c r="K142" s="12"/>
      <c r="L142" s="12"/>
      <c r="M142" s="12"/>
      <c r="N142" s="12"/>
      <c r="O142" s="12"/>
      <c r="P142" s="12"/>
      <c r="Q142" s="12"/>
      <c r="R142" s="12"/>
      <c r="S142" s="12"/>
      <c r="T142" s="12"/>
      <c r="U142" s="12"/>
      <c r="V142" s="12"/>
    </row>
    <row r="143" hidden="1">
      <c r="A143" s="7" t="s">
        <v>330</v>
      </c>
      <c r="B143" s="8">
        <v>45678.0</v>
      </c>
      <c r="C143" s="9" t="str">
        <f t="shared" si="1"/>
        <v>Januari</v>
      </c>
      <c r="D143" s="10">
        <v>0.03333333333333333</v>
      </c>
      <c r="E143" s="7" t="s">
        <v>20</v>
      </c>
      <c r="F143" s="7" t="s">
        <v>21</v>
      </c>
      <c r="G143" s="7" t="s">
        <v>13</v>
      </c>
      <c r="H143" s="7" t="s">
        <v>331</v>
      </c>
      <c r="I143" s="11">
        <v>6.28972559354E11</v>
      </c>
      <c r="K143" s="12"/>
      <c r="L143" s="12"/>
      <c r="M143" s="12"/>
      <c r="N143" s="12"/>
      <c r="O143" s="12"/>
      <c r="P143" s="12"/>
      <c r="Q143" s="12"/>
      <c r="R143" s="12"/>
      <c r="S143" s="12"/>
      <c r="T143" s="12"/>
      <c r="U143" s="12"/>
      <c r="V143" s="12"/>
    </row>
    <row r="144" hidden="1">
      <c r="A144" s="7" t="s">
        <v>332</v>
      </c>
      <c r="B144" s="8">
        <v>45678.0</v>
      </c>
      <c r="C144" s="9" t="str">
        <f t="shared" si="1"/>
        <v>Januari</v>
      </c>
      <c r="D144" s="10">
        <v>0.024305555555555556</v>
      </c>
      <c r="E144" s="7" t="s">
        <v>44</v>
      </c>
      <c r="F144" s="7" t="s">
        <v>45</v>
      </c>
      <c r="G144" s="7" t="s">
        <v>13</v>
      </c>
      <c r="H144" s="7" t="s">
        <v>333</v>
      </c>
      <c r="I144" s="11">
        <v>6.285291035544E12</v>
      </c>
      <c r="K144" s="12"/>
      <c r="L144" s="12"/>
      <c r="M144" s="12"/>
      <c r="N144" s="12"/>
      <c r="O144" s="12"/>
      <c r="P144" s="12"/>
      <c r="Q144" s="12"/>
      <c r="R144" s="12"/>
      <c r="S144" s="12"/>
      <c r="T144" s="12"/>
      <c r="U144" s="12"/>
      <c r="V144" s="12"/>
    </row>
    <row r="145" hidden="1">
      <c r="A145" s="7" t="s">
        <v>334</v>
      </c>
      <c r="B145" s="8">
        <v>45679.0</v>
      </c>
      <c r="C145" s="9" t="str">
        <f t="shared" si="1"/>
        <v>Januari</v>
      </c>
      <c r="D145" s="10">
        <v>0.05138888888888889</v>
      </c>
      <c r="E145" s="7" t="s">
        <v>11</v>
      </c>
      <c r="F145" s="7" t="s">
        <v>72</v>
      </c>
      <c r="G145" s="7" t="s">
        <v>13</v>
      </c>
      <c r="H145" s="7" t="s">
        <v>335</v>
      </c>
      <c r="I145" s="11">
        <v>6.28560627488E12</v>
      </c>
      <c r="K145" s="12"/>
      <c r="L145" s="12"/>
      <c r="M145" s="12"/>
      <c r="N145" s="12"/>
      <c r="O145" s="12"/>
      <c r="P145" s="12"/>
      <c r="Q145" s="12"/>
      <c r="R145" s="12"/>
      <c r="S145" s="12"/>
      <c r="T145" s="12"/>
      <c r="U145" s="12"/>
      <c r="V145" s="12"/>
    </row>
    <row r="146" hidden="1">
      <c r="A146" s="7" t="s">
        <v>336</v>
      </c>
      <c r="B146" s="8">
        <v>45679.0</v>
      </c>
      <c r="C146" s="9" t="str">
        <f t="shared" si="1"/>
        <v>Januari</v>
      </c>
      <c r="D146" s="10">
        <v>0.052083333333333336</v>
      </c>
      <c r="E146" s="7" t="s">
        <v>29</v>
      </c>
      <c r="F146" s="7" t="s">
        <v>30</v>
      </c>
      <c r="G146" s="7" t="s">
        <v>13</v>
      </c>
      <c r="H146" s="7" t="s">
        <v>337</v>
      </c>
      <c r="I146" s="11">
        <v>6.282231661306E12</v>
      </c>
      <c r="K146" s="12"/>
      <c r="L146" s="12"/>
      <c r="M146" s="12"/>
      <c r="N146" s="12"/>
      <c r="O146" s="12"/>
      <c r="P146" s="12"/>
      <c r="Q146" s="12"/>
      <c r="R146" s="12"/>
      <c r="S146" s="12"/>
      <c r="T146" s="12"/>
      <c r="U146" s="12"/>
      <c r="V146" s="12"/>
    </row>
    <row r="147" hidden="1">
      <c r="A147" s="7" t="s">
        <v>338</v>
      </c>
      <c r="B147" s="8">
        <v>45678.0</v>
      </c>
      <c r="C147" s="9" t="str">
        <f t="shared" si="1"/>
        <v>Januari</v>
      </c>
      <c r="D147" s="10">
        <v>0.04375</v>
      </c>
      <c r="E147" s="7" t="s">
        <v>37</v>
      </c>
      <c r="F147" s="7" t="s">
        <v>62</v>
      </c>
      <c r="G147" s="7" t="s">
        <v>13</v>
      </c>
      <c r="H147" s="7" t="s">
        <v>339</v>
      </c>
      <c r="I147" s="11">
        <v>6.285746146893E12</v>
      </c>
      <c r="K147" s="12"/>
      <c r="L147" s="12"/>
      <c r="M147" s="12"/>
      <c r="N147" s="12"/>
      <c r="O147" s="12"/>
      <c r="P147" s="12"/>
      <c r="Q147" s="12"/>
      <c r="R147" s="12"/>
      <c r="S147" s="12"/>
      <c r="T147" s="12"/>
      <c r="U147" s="12"/>
      <c r="V147" s="12"/>
    </row>
    <row r="148" hidden="1">
      <c r="A148" s="7" t="s">
        <v>340</v>
      </c>
      <c r="B148" s="8">
        <v>45679.0</v>
      </c>
      <c r="C148" s="9" t="str">
        <f t="shared" si="1"/>
        <v>Januari</v>
      </c>
      <c r="D148" s="10">
        <v>0.03125</v>
      </c>
      <c r="E148" s="7" t="s">
        <v>37</v>
      </c>
      <c r="F148" s="7" t="s">
        <v>130</v>
      </c>
      <c r="G148" s="7" t="s">
        <v>13</v>
      </c>
      <c r="H148" s="7" t="s">
        <v>341</v>
      </c>
      <c r="I148" s="11">
        <v>6.285746146893E12</v>
      </c>
      <c r="K148" s="12"/>
      <c r="L148" s="12"/>
      <c r="M148" s="12"/>
      <c r="N148" s="12"/>
      <c r="O148" s="12"/>
      <c r="P148" s="12"/>
      <c r="Q148" s="12"/>
      <c r="R148" s="12"/>
      <c r="S148" s="12"/>
      <c r="T148" s="12"/>
      <c r="U148" s="12"/>
      <c r="V148" s="12"/>
    </row>
    <row r="149" hidden="1">
      <c r="A149" s="7" t="s">
        <v>342</v>
      </c>
      <c r="B149" s="8">
        <v>45679.0</v>
      </c>
      <c r="C149" s="9" t="str">
        <f t="shared" si="1"/>
        <v>Januari</v>
      </c>
      <c r="D149" s="10">
        <v>0.03125</v>
      </c>
      <c r="E149" s="7" t="s">
        <v>37</v>
      </c>
      <c r="F149" s="7" t="s">
        <v>127</v>
      </c>
      <c r="G149" s="7" t="s">
        <v>13</v>
      </c>
      <c r="H149" s="7" t="s">
        <v>343</v>
      </c>
      <c r="I149" s="11">
        <v>6.285746146893E12</v>
      </c>
      <c r="K149" s="12"/>
      <c r="L149" s="12"/>
      <c r="M149" s="12"/>
      <c r="N149" s="12"/>
      <c r="O149" s="12"/>
      <c r="P149" s="12"/>
      <c r="Q149" s="12"/>
      <c r="R149" s="12"/>
      <c r="S149" s="12"/>
      <c r="T149" s="12"/>
      <c r="U149" s="12"/>
      <c r="V149" s="12"/>
    </row>
    <row r="150" hidden="1">
      <c r="A150" s="7" t="s">
        <v>344</v>
      </c>
      <c r="B150" s="8">
        <v>45677.0</v>
      </c>
      <c r="C150" s="9" t="str">
        <f t="shared" si="1"/>
        <v>Januari</v>
      </c>
      <c r="D150" s="10">
        <v>0.030555555555555555</v>
      </c>
      <c r="E150" s="7" t="s">
        <v>33</v>
      </c>
      <c r="F150" s="7" t="s">
        <v>153</v>
      </c>
      <c r="G150" s="7" t="s">
        <v>13</v>
      </c>
      <c r="H150" s="7" t="s">
        <v>345</v>
      </c>
      <c r="I150" s="11">
        <v>6.285707668655E12</v>
      </c>
      <c r="K150" s="12"/>
      <c r="L150" s="12"/>
      <c r="M150" s="12"/>
      <c r="N150" s="12"/>
      <c r="O150" s="12"/>
      <c r="P150" s="12"/>
      <c r="Q150" s="12"/>
      <c r="R150" s="12"/>
      <c r="S150" s="12"/>
      <c r="T150" s="12"/>
      <c r="U150" s="12"/>
      <c r="V150" s="12"/>
    </row>
    <row r="151" hidden="1">
      <c r="A151" s="7" t="s">
        <v>346</v>
      </c>
      <c r="B151" s="8">
        <v>45674.0</v>
      </c>
      <c r="C151" s="9" t="str">
        <f t="shared" si="1"/>
        <v>Januari</v>
      </c>
      <c r="D151" s="10">
        <v>0.04236111111111111</v>
      </c>
      <c r="E151" s="7" t="s">
        <v>50</v>
      </c>
      <c r="F151" s="7" t="s">
        <v>100</v>
      </c>
      <c r="G151" s="7" t="s">
        <v>13</v>
      </c>
      <c r="H151" s="7" t="s">
        <v>347</v>
      </c>
      <c r="I151" s="11">
        <v>6.285173431354E12</v>
      </c>
      <c r="K151" s="12"/>
      <c r="L151" s="12"/>
      <c r="M151" s="12"/>
      <c r="N151" s="12"/>
      <c r="O151" s="12"/>
      <c r="P151" s="12"/>
      <c r="Q151" s="12"/>
      <c r="R151" s="12"/>
      <c r="S151" s="12"/>
      <c r="T151" s="12"/>
      <c r="U151" s="12"/>
      <c r="V151" s="12"/>
    </row>
    <row r="152" hidden="1">
      <c r="A152" s="7" t="s">
        <v>348</v>
      </c>
      <c r="B152" s="8">
        <v>45676.0</v>
      </c>
      <c r="C152" s="9" t="str">
        <f t="shared" si="1"/>
        <v>Januari</v>
      </c>
      <c r="D152" s="10">
        <v>0.04513888888888889</v>
      </c>
      <c r="E152" s="7" t="s">
        <v>50</v>
      </c>
      <c r="F152" s="7" t="s">
        <v>100</v>
      </c>
      <c r="G152" s="7" t="s">
        <v>13</v>
      </c>
      <c r="H152" s="7" t="s">
        <v>349</v>
      </c>
      <c r="I152" s="11">
        <v>6.285173431354E12</v>
      </c>
      <c r="K152" s="12"/>
      <c r="L152" s="12"/>
      <c r="M152" s="12"/>
      <c r="N152" s="12"/>
      <c r="O152" s="12"/>
      <c r="P152" s="12"/>
      <c r="Q152" s="12"/>
      <c r="R152" s="12"/>
      <c r="S152" s="12"/>
      <c r="T152" s="12"/>
      <c r="U152" s="12"/>
      <c r="V152" s="12"/>
    </row>
    <row r="153" hidden="1">
      <c r="A153" s="7" t="s">
        <v>350</v>
      </c>
      <c r="B153" s="8">
        <v>45680.0</v>
      </c>
      <c r="C153" s="9" t="str">
        <f t="shared" si="1"/>
        <v>Januari</v>
      </c>
      <c r="D153" s="10">
        <v>0.03125</v>
      </c>
      <c r="E153" s="7" t="s">
        <v>11</v>
      </c>
      <c r="F153" s="7" t="s">
        <v>12</v>
      </c>
      <c r="G153" s="7" t="s">
        <v>13</v>
      </c>
      <c r="H153" s="7" t="s">
        <v>351</v>
      </c>
      <c r="I153" s="11">
        <v>6.28560627488E12</v>
      </c>
      <c r="K153" s="12"/>
      <c r="L153" s="12"/>
      <c r="M153" s="12"/>
      <c r="N153" s="12"/>
      <c r="O153" s="12"/>
      <c r="P153" s="12"/>
      <c r="Q153" s="12"/>
      <c r="R153" s="12"/>
      <c r="S153" s="12"/>
      <c r="T153" s="12"/>
      <c r="U153" s="12"/>
      <c r="V153" s="12"/>
    </row>
    <row r="154" hidden="1">
      <c r="A154" s="7" t="s">
        <v>352</v>
      </c>
      <c r="B154" s="8">
        <v>45680.0</v>
      </c>
      <c r="C154" s="9" t="str">
        <f t="shared" si="1"/>
        <v>Januari</v>
      </c>
      <c r="D154" s="10">
        <v>0.01875</v>
      </c>
      <c r="E154" s="7" t="s">
        <v>11</v>
      </c>
      <c r="F154" s="7" t="s">
        <v>82</v>
      </c>
      <c r="G154" s="7" t="s">
        <v>13</v>
      </c>
      <c r="H154" s="7" t="s">
        <v>353</v>
      </c>
      <c r="I154" s="11">
        <v>6.28560627488E12</v>
      </c>
      <c r="K154" s="12"/>
      <c r="L154" s="12"/>
      <c r="M154" s="12"/>
      <c r="N154" s="12"/>
      <c r="O154" s="12"/>
      <c r="P154" s="12"/>
      <c r="Q154" s="12"/>
      <c r="R154" s="12"/>
      <c r="S154" s="12"/>
      <c r="T154" s="12"/>
      <c r="U154" s="12"/>
      <c r="V154" s="12"/>
    </row>
    <row r="155" hidden="1">
      <c r="A155" s="7" t="s">
        <v>354</v>
      </c>
      <c r="B155" s="8">
        <v>45680.0</v>
      </c>
      <c r="C155" s="9" t="str">
        <f t="shared" si="1"/>
        <v>Januari</v>
      </c>
      <c r="D155" s="10">
        <v>0.04375</v>
      </c>
      <c r="E155" s="7" t="s">
        <v>20</v>
      </c>
      <c r="F155" s="7" t="s">
        <v>62</v>
      </c>
      <c r="G155" s="7" t="s">
        <v>13</v>
      </c>
      <c r="H155" s="7" t="s">
        <v>355</v>
      </c>
      <c r="I155" s="11">
        <v>6.28972529354E11</v>
      </c>
      <c r="K155" s="12"/>
      <c r="L155" s="12"/>
      <c r="M155" s="12"/>
      <c r="N155" s="12"/>
      <c r="O155" s="12"/>
      <c r="P155" s="12"/>
      <c r="Q155" s="12"/>
      <c r="R155" s="12"/>
      <c r="S155" s="12"/>
      <c r="T155" s="12"/>
      <c r="U155" s="12"/>
      <c r="V155" s="12"/>
    </row>
    <row r="156" hidden="1">
      <c r="A156" s="7" t="s">
        <v>356</v>
      </c>
      <c r="B156" s="8">
        <v>45679.0</v>
      </c>
      <c r="C156" s="9" t="str">
        <f t="shared" si="1"/>
        <v>Januari</v>
      </c>
      <c r="D156" s="10">
        <v>0.03125</v>
      </c>
      <c r="E156" s="7" t="s">
        <v>16</v>
      </c>
      <c r="F156" s="7" t="s">
        <v>17</v>
      </c>
      <c r="G156" s="7" t="s">
        <v>13</v>
      </c>
      <c r="H156" s="7" t="s">
        <v>357</v>
      </c>
      <c r="I156" s="11">
        <v>6.281232193915E12</v>
      </c>
      <c r="K156" s="12"/>
      <c r="L156" s="12"/>
      <c r="M156" s="12"/>
      <c r="N156" s="12"/>
      <c r="O156" s="12"/>
      <c r="P156" s="12"/>
      <c r="Q156" s="12"/>
      <c r="R156" s="12"/>
      <c r="S156" s="12"/>
      <c r="T156" s="12"/>
      <c r="U156" s="12"/>
      <c r="V156" s="12"/>
    </row>
    <row r="157" hidden="1">
      <c r="A157" s="7" t="s">
        <v>358</v>
      </c>
      <c r="B157" s="8">
        <v>45680.0</v>
      </c>
      <c r="C157" s="9" t="str">
        <f t="shared" si="1"/>
        <v>Januari</v>
      </c>
      <c r="D157" s="10">
        <v>0.024305555555555556</v>
      </c>
      <c r="E157" s="7" t="s">
        <v>44</v>
      </c>
      <c r="F157" s="7" t="s">
        <v>45</v>
      </c>
      <c r="G157" s="7" t="s">
        <v>13</v>
      </c>
      <c r="H157" s="7" t="s">
        <v>359</v>
      </c>
      <c r="I157" s="11">
        <v>6.285291035544E12</v>
      </c>
      <c r="K157" s="12"/>
      <c r="L157" s="12"/>
      <c r="M157" s="12"/>
      <c r="N157" s="12"/>
      <c r="O157" s="12"/>
      <c r="P157" s="12"/>
      <c r="Q157" s="12"/>
      <c r="R157" s="12"/>
      <c r="S157" s="12"/>
      <c r="T157" s="12"/>
      <c r="U157" s="12"/>
      <c r="V157" s="12"/>
    </row>
    <row r="158" hidden="1">
      <c r="A158" s="7" t="s">
        <v>360</v>
      </c>
      <c r="B158" s="8">
        <v>45681.0</v>
      </c>
      <c r="C158" s="9" t="str">
        <f t="shared" si="1"/>
        <v>Januari</v>
      </c>
      <c r="D158" s="10">
        <v>0.03194444444444444</v>
      </c>
      <c r="E158" s="7" t="s">
        <v>11</v>
      </c>
      <c r="F158" s="7" t="s">
        <v>82</v>
      </c>
      <c r="G158" s="7" t="s">
        <v>13</v>
      </c>
      <c r="H158" s="7" t="s">
        <v>361</v>
      </c>
      <c r="I158" s="11">
        <v>6.28560627488E12</v>
      </c>
      <c r="K158" s="12"/>
      <c r="L158" s="12"/>
      <c r="M158" s="12"/>
      <c r="N158" s="12"/>
      <c r="O158" s="12"/>
      <c r="P158" s="12"/>
      <c r="Q158" s="12"/>
      <c r="R158" s="12"/>
      <c r="S158" s="12"/>
      <c r="T158" s="12"/>
      <c r="U158" s="12"/>
      <c r="V158" s="12"/>
    </row>
    <row r="159" hidden="1">
      <c r="A159" s="7" t="s">
        <v>362</v>
      </c>
      <c r="B159" s="8">
        <v>45681.0</v>
      </c>
      <c r="C159" s="9" t="str">
        <f t="shared" si="1"/>
        <v>Januari</v>
      </c>
      <c r="D159" s="10">
        <v>0.04236111111111111</v>
      </c>
      <c r="E159" s="7" t="s">
        <v>20</v>
      </c>
      <c r="F159" s="7" t="s">
        <v>62</v>
      </c>
      <c r="G159" s="7" t="s">
        <v>13</v>
      </c>
      <c r="H159" s="7" t="s">
        <v>363</v>
      </c>
      <c r="I159" s="11">
        <v>6.28972529354E11</v>
      </c>
      <c r="K159" s="12"/>
      <c r="L159" s="12"/>
      <c r="M159" s="12"/>
      <c r="N159" s="12"/>
      <c r="O159" s="12"/>
      <c r="P159" s="12"/>
      <c r="Q159" s="12"/>
      <c r="R159" s="12"/>
      <c r="S159" s="12"/>
      <c r="T159" s="12"/>
      <c r="U159" s="12"/>
      <c r="V159" s="12"/>
    </row>
    <row r="160" hidden="1">
      <c r="A160" s="7" t="s">
        <v>364</v>
      </c>
      <c r="B160" s="8">
        <v>45678.0</v>
      </c>
      <c r="C160" s="9" t="str">
        <f t="shared" si="1"/>
        <v>Januari</v>
      </c>
      <c r="D160" s="10">
        <v>0.024305555555555556</v>
      </c>
      <c r="E160" s="7" t="s">
        <v>147</v>
      </c>
      <c r="F160" s="7" t="s">
        <v>148</v>
      </c>
      <c r="G160" s="7" t="s">
        <v>13</v>
      </c>
      <c r="H160" s="7" t="s">
        <v>365</v>
      </c>
      <c r="I160" s="11">
        <v>6.285213566484E12</v>
      </c>
      <c r="K160" s="12"/>
      <c r="L160" s="12"/>
      <c r="M160" s="12"/>
      <c r="N160" s="12"/>
      <c r="O160" s="12"/>
      <c r="P160" s="12"/>
      <c r="Q160" s="12"/>
      <c r="R160" s="12"/>
      <c r="S160" s="12"/>
      <c r="T160" s="12"/>
      <c r="U160" s="12"/>
      <c r="V160" s="12"/>
    </row>
    <row r="161" hidden="1">
      <c r="A161" s="7" t="s">
        <v>366</v>
      </c>
      <c r="B161" s="8">
        <v>45679.0</v>
      </c>
      <c r="C161" s="9" t="str">
        <f t="shared" si="1"/>
        <v>Januari</v>
      </c>
      <c r="D161" s="10">
        <v>0.03263888888888889</v>
      </c>
      <c r="E161" s="7" t="s">
        <v>147</v>
      </c>
      <c r="F161" s="7" t="s">
        <v>153</v>
      </c>
      <c r="G161" s="7" t="s">
        <v>13</v>
      </c>
      <c r="H161" s="7" t="s">
        <v>367</v>
      </c>
      <c r="I161" s="11">
        <v>6.285213566484E12</v>
      </c>
      <c r="K161" s="12"/>
      <c r="L161" s="12"/>
      <c r="M161" s="12"/>
      <c r="N161" s="12"/>
      <c r="O161" s="12"/>
      <c r="P161" s="12"/>
      <c r="Q161" s="12"/>
      <c r="R161" s="12"/>
      <c r="S161" s="12"/>
      <c r="T161" s="12"/>
      <c r="U161" s="12"/>
      <c r="V161" s="12"/>
    </row>
    <row r="162" hidden="1">
      <c r="A162" s="7" t="s">
        <v>368</v>
      </c>
      <c r="B162" s="8">
        <v>45679.0</v>
      </c>
      <c r="C162" s="9" t="str">
        <f t="shared" si="1"/>
        <v>Januari</v>
      </c>
      <c r="D162" s="10">
        <v>0.020833333333333332</v>
      </c>
      <c r="E162" s="7" t="s">
        <v>147</v>
      </c>
      <c r="F162" s="7" t="s">
        <v>148</v>
      </c>
      <c r="G162" s="7" t="s">
        <v>13</v>
      </c>
      <c r="H162" s="7" t="s">
        <v>369</v>
      </c>
      <c r="I162" s="11">
        <v>6.285213566484E12</v>
      </c>
      <c r="K162" s="12"/>
      <c r="L162" s="12"/>
      <c r="M162" s="12"/>
      <c r="N162" s="12"/>
      <c r="O162" s="12"/>
      <c r="P162" s="12"/>
      <c r="Q162" s="12"/>
      <c r="R162" s="12"/>
      <c r="S162" s="12"/>
      <c r="T162" s="12"/>
      <c r="U162" s="12"/>
      <c r="V162" s="12"/>
    </row>
    <row r="163" hidden="1">
      <c r="A163" s="7" t="s">
        <v>370</v>
      </c>
      <c r="B163" s="8">
        <v>45680.0</v>
      </c>
      <c r="C163" s="9" t="str">
        <f t="shared" si="1"/>
        <v>Januari</v>
      </c>
      <c r="D163" s="10">
        <v>0.020833333333333332</v>
      </c>
      <c r="E163" s="7" t="s">
        <v>147</v>
      </c>
      <c r="F163" s="7" t="s">
        <v>148</v>
      </c>
      <c r="G163" s="7" t="s">
        <v>13</v>
      </c>
      <c r="H163" s="7" t="s">
        <v>371</v>
      </c>
      <c r="I163" s="11">
        <v>6.285213566484E12</v>
      </c>
      <c r="K163" s="12"/>
      <c r="L163" s="12"/>
      <c r="M163" s="12"/>
      <c r="N163" s="12"/>
      <c r="O163" s="12"/>
      <c r="P163" s="12"/>
      <c r="Q163" s="12"/>
      <c r="R163" s="12"/>
      <c r="S163" s="12"/>
      <c r="T163" s="12"/>
      <c r="U163" s="12"/>
      <c r="V163" s="12"/>
    </row>
    <row r="164" hidden="1">
      <c r="A164" s="7" t="s">
        <v>372</v>
      </c>
      <c r="B164" s="8">
        <v>45681.0</v>
      </c>
      <c r="C164" s="9" t="str">
        <f t="shared" si="1"/>
        <v>Januari</v>
      </c>
      <c r="D164" s="10">
        <v>0.020833333333333332</v>
      </c>
      <c r="E164" s="7" t="s">
        <v>147</v>
      </c>
      <c r="F164" s="7" t="s">
        <v>148</v>
      </c>
      <c r="G164" s="7" t="s">
        <v>13</v>
      </c>
      <c r="H164" s="7" t="s">
        <v>373</v>
      </c>
      <c r="I164" s="11">
        <v>6.285213566484E12</v>
      </c>
      <c r="K164" s="12"/>
      <c r="L164" s="12"/>
      <c r="M164" s="12"/>
      <c r="N164" s="12"/>
      <c r="O164" s="12"/>
      <c r="P164" s="12"/>
      <c r="Q164" s="12"/>
      <c r="R164" s="12"/>
      <c r="S164" s="12"/>
      <c r="T164" s="12"/>
      <c r="U164" s="12"/>
      <c r="V164" s="12"/>
    </row>
    <row r="165" hidden="1">
      <c r="A165" s="7" t="s">
        <v>374</v>
      </c>
      <c r="B165" s="8">
        <v>45675.0</v>
      </c>
      <c r="C165" s="9" t="str">
        <f t="shared" si="1"/>
        <v>Januari</v>
      </c>
      <c r="D165" s="10">
        <v>0.04236111111111111</v>
      </c>
      <c r="E165" s="7" t="s">
        <v>93</v>
      </c>
      <c r="F165" s="7" t="s">
        <v>94</v>
      </c>
      <c r="G165" s="7" t="s">
        <v>13</v>
      </c>
      <c r="H165" s="7" t="s">
        <v>375</v>
      </c>
      <c r="I165" s="11">
        <v>6.281295998526E12</v>
      </c>
      <c r="K165" s="12"/>
      <c r="L165" s="12"/>
      <c r="M165" s="12"/>
      <c r="N165" s="12"/>
      <c r="O165" s="12"/>
      <c r="P165" s="12"/>
      <c r="Q165" s="12"/>
      <c r="R165" s="12"/>
      <c r="S165" s="12"/>
      <c r="T165" s="12"/>
      <c r="U165" s="12"/>
      <c r="V165" s="12"/>
    </row>
    <row r="166" hidden="1">
      <c r="A166" s="7" t="s">
        <v>376</v>
      </c>
      <c r="B166" s="8">
        <v>45679.0</v>
      </c>
      <c r="C166" s="9" t="str">
        <f t="shared" si="1"/>
        <v>Januari</v>
      </c>
      <c r="D166" s="10">
        <v>0.03194444444444444</v>
      </c>
      <c r="E166" s="7" t="s">
        <v>16</v>
      </c>
      <c r="F166" s="7" t="s">
        <v>105</v>
      </c>
      <c r="G166" s="7" t="s">
        <v>13</v>
      </c>
      <c r="H166" s="7" t="s">
        <v>377</v>
      </c>
      <c r="I166" s="11">
        <v>6.281232193915E12</v>
      </c>
      <c r="K166" s="12"/>
      <c r="L166" s="12"/>
      <c r="M166" s="12"/>
      <c r="N166" s="12"/>
      <c r="O166" s="12"/>
      <c r="P166" s="12"/>
      <c r="Q166" s="12"/>
      <c r="R166" s="12"/>
      <c r="S166" s="12"/>
      <c r="T166" s="12"/>
      <c r="U166" s="12"/>
      <c r="V166" s="12"/>
    </row>
    <row r="167" hidden="1">
      <c r="A167" s="7" t="s">
        <v>374</v>
      </c>
      <c r="B167" s="8">
        <v>45676.0</v>
      </c>
      <c r="C167" s="9" t="str">
        <f t="shared" si="1"/>
        <v>Januari</v>
      </c>
      <c r="D167" s="10">
        <v>0.04236111111111111</v>
      </c>
      <c r="E167" s="7" t="s">
        <v>93</v>
      </c>
      <c r="F167" s="7" t="s">
        <v>94</v>
      </c>
      <c r="G167" s="7" t="s">
        <v>13</v>
      </c>
      <c r="H167" s="7" t="s">
        <v>378</v>
      </c>
      <c r="I167" s="11">
        <v>6.281295998526E12</v>
      </c>
      <c r="K167" s="12"/>
      <c r="L167" s="12"/>
      <c r="M167" s="12"/>
      <c r="N167" s="12"/>
      <c r="O167" s="12"/>
      <c r="P167" s="12"/>
      <c r="Q167" s="12"/>
      <c r="R167" s="12"/>
      <c r="S167" s="12"/>
      <c r="T167" s="12"/>
      <c r="U167" s="12"/>
      <c r="V167" s="12"/>
    </row>
    <row r="168" hidden="1">
      <c r="A168" s="7" t="s">
        <v>379</v>
      </c>
      <c r="B168" s="8">
        <v>45682.0</v>
      </c>
      <c r="C168" s="9" t="str">
        <f t="shared" si="1"/>
        <v>Januari</v>
      </c>
      <c r="D168" s="10">
        <v>0.034027777777777775</v>
      </c>
      <c r="E168" s="7" t="s">
        <v>66</v>
      </c>
      <c r="F168" s="7" t="s">
        <v>17</v>
      </c>
      <c r="G168" s="7" t="s">
        <v>13</v>
      </c>
      <c r="H168" s="7" t="s">
        <v>380</v>
      </c>
      <c r="I168" s="11">
        <v>6.281332534354E12</v>
      </c>
      <c r="K168" s="12"/>
      <c r="L168" s="12"/>
      <c r="M168" s="12"/>
      <c r="N168" s="12"/>
      <c r="O168" s="12"/>
      <c r="P168" s="12"/>
      <c r="Q168" s="12"/>
      <c r="R168" s="12"/>
      <c r="S168" s="12"/>
      <c r="T168" s="12"/>
      <c r="U168" s="12"/>
      <c r="V168" s="12"/>
    </row>
    <row r="169" hidden="1">
      <c r="A169" s="7" t="s">
        <v>381</v>
      </c>
      <c r="B169" s="8">
        <v>45677.0</v>
      </c>
      <c r="C169" s="9" t="str">
        <f t="shared" si="1"/>
        <v>Januari</v>
      </c>
      <c r="D169" s="10">
        <v>0.044444444444444446</v>
      </c>
      <c r="E169" s="7" t="s">
        <v>33</v>
      </c>
      <c r="F169" s="7" t="s">
        <v>59</v>
      </c>
      <c r="G169" s="7" t="s">
        <v>13</v>
      </c>
      <c r="H169" s="7" t="s">
        <v>382</v>
      </c>
      <c r="I169" s="11">
        <v>6.285707668655E12</v>
      </c>
      <c r="K169" s="12"/>
      <c r="L169" s="12"/>
      <c r="M169" s="12"/>
      <c r="N169" s="12"/>
      <c r="O169" s="12"/>
      <c r="P169" s="12"/>
      <c r="Q169" s="12"/>
      <c r="R169" s="12"/>
      <c r="S169" s="12"/>
      <c r="T169" s="12"/>
      <c r="U169" s="12"/>
      <c r="V169" s="12"/>
    </row>
    <row r="170" hidden="1">
      <c r="A170" s="7" t="s">
        <v>383</v>
      </c>
      <c r="B170" s="8">
        <v>45678.0</v>
      </c>
      <c r="C170" s="9" t="str">
        <f t="shared" si="1"/>
        <v>Januari</v>
      </c>
      <c r="D170" s="10">
        <v>0.04513888888888889</v>
      </c>
      <c r="E170" s="7" t="s">
        <v>33</v>
      </c>
      <c r="F170" s="7" t="s">
        <v>153</v>
      </c>
      <c r="G170" s="7" t="s">
        <v>13</v>
      </c>
      <c r="H170" s="7" t="s">
        <v>384</v>
      </c>
      <c r="I170" s="11">
        <v>6.285707668655E12</v>
      </c>
      <c r="K170" s="12"/>
      <c r="L170" s="12"/>
      <c r="M170" s="12"/>
      <c r="N170" s="12"/>
      <c r="O170" s="12"/>
      <c r="P170" s="12"/>
      <c r="Q170" s="12"/>
      <c r="R170" s="12"/>
      <c r="S170" s="12"/>
      <c r="T170" s="12"/>
      <c r="U170" s="12"/>
      <c r="V170" s="12"/>
    </row>
    <row r="171" hidden="1">
      <c r="A171" s="7" t="s">
        <v>385</v>
      </c>
      <c r="B171" s="8">
        <v>45682.0</v>
      </c>
      <c r="C171" s="9" t="str">
        <f t="shared" si="1"/>
        <v>Januari</v>
      </c>
      <c r="D171" s="10">
        <v>0.04027777777777778</v>
      </c>
      <c r="E171" s="7" t="s">
        <v>20</v>
      </c>
      <c r="F171" s="7" t="s">
        <v>30</v>
      </c>
      <c r="G171" s="7" t="s">
        <v>13</v>
      </c>
      <c r="H171" s="7" t="s">
        <v>386</v>
      </c>
      <c r="I171" s="11">
        <v>6.28972529354E11</v>
      </c>
      <c r="K171" s="12"/>
      <c r="L171" s="12"/>
      <c r="M171" s="12"/>
      <c r="N171" s="12"/>
      <c r="O171" s="12"/>
      <c r="P171" s="12"/>
      <c r="Q171" s="12"/>
      <c r="R171" s="12"/>
      <c r="S171" s="12"/>
      <c r="T171" s="12"/>
      <c r="U171" s="12"/>
      <c r="V171" s="12"/>
    </row>
    <row r="172" hidden="1">
      <c r="A172" s="7" t="s">
        <v>387</v>
      </c>
      <c r="B172" s="8">
        <v>45681.0</v>
      </c>
      <c r="C172" s="9" t="str">
        <f t="shared" si="1"/>
        <v>Januari</v>
      </c>
      <c r="D172" s="10">
        <v>0.041666666666666664</v>
      </c>
      <c r="E172" s="7" t="s">
        <v>29</v>
      </c>
      <c r="F172" s="7" t="s">
        <v>94</v>
      </c>
      <c r="G172" s="7" t="s">
        <v>13</v>
      </c>
      <c r="H172" s="7" t="s">
        <v>388</v>
      </c>
      <c r="I172" s="11">
        <v>6.282231661306E12</v>
      </c>
      <c r="K172" s="12"/>
      <c r="L172" s="12"/>
      <c r="M172" s="12"/>
      <c r="N172" s="12"/>
      <c r="O172" s="12"/>
      <c r="P172" s="12"/>
      <c r="Q172" s="12"/>
      <c r="R172" s="12"/>
      <c r="S172" s="12"/>
      <c r="T172" s="12"/>
      <c r="U172" s="12"/>
      <c r="V172" s="12"/>
    </row>
    <row r="173" hidden="1">
      <c r="A173" s="7" t="s">
        <v>389</v>
      </c>
      <c r="B173" s="8">
        <v>45682.0</v>
      </c>
      <c r="C173" s="9" t="str">
        <f t="shared" si="1"/>
        <v>Januari</v>
      </c>
      <c r="D173" s="10">
        <v>0.052083333333333336</v>
      </c>
      <c r="E173" s="7" t="s">
        <v>29</v>
      </c>
      <c r="F173" s="7" t="s">
        <v>100</v>
      </c>
      <c r="G173" s="7" t="s">
        <v>13</v>
      </c>
      <c r="H173" s="7" t="s">
        <v>390</v>
      </c>
      <c r="I173" s="11">
        <v>6.282231661306E12</v>
      </c>
      <c r="K173" s="12"/>
      <c r="L173" s="12"/>
      <c r="M173" s="12"/>
      <c r="N173" s="12"/>
      <c r="O173" s="12"/>
      <c r="P173" s="12"/>
      <c r="Q173" s="12"/>
      <c r="R173" s="12"/>
      <c r="S173" s="12"/>
      <c r="T173" s="12"/>
      <c r="U173" s="12"/>
      <c r="V173" s="12"/>
    </row>
    <row r="174" hidden="1">
      <c r="A174" s="7" t="s">
        <v>391</v>
      </c>
      <c r="B174" s="8">
        <v>45681.0</v>
      </c>
      <c r="C174" s="9" t="str">
        <f t="shared" si="1"/>
        <v>Januari</v>
      </c>
      <c r="D174" s="10">
        <v>0.041666666666666664</v>
      </c>
      <c r="E174" s="7" t="s">
        <v>33</v>
      </c>
      <c r="F174" s="7" t="s">
        <v>54</v>
      </c>
      <c r="G174" s="7" t="s">
        <v>13</v>
      </c>
      <c r="H174" s="7" t="s">
        <v>392</v>
      </c>
      <c r="I174" s="11">
        <v>6.285707668655E12</v>
      </c>
      <c r="K174" s="12"/>
      <c r="L174" s="12"/>
      <c r="M174" s="12"/>
      <c r="N174" s="12"/>
      <c r="O174" s="12"/>
      <c r="P174" s="12"/>
      <c r="Q174" s="12"/>
      <c r="R174" s="12"/>
      <c r="S174" s="12"/>
      <c r="T174" s="12"/>
      <c r="U174" s="12"/>
      <c r="V174" s="12"/>
    </row>
    <row r="175" hidden="1">
      <c r="A175" s="7" t="s">
        <v>393</v>
      </c>
      <c r="B175" s="8">
        <v>45683.0</v>
      </c>
      <c r="C175" s="9" t="str">
        <f t="shared" si="1"/>
        <v>Januari</v>
      </c>
      <c r="D175" s="10">
        <v>6.944444444444445E-4</v>
      </c>
      <c r="E175" s="7" t="s">
        <v>20</v>
      </c>
      <c r="F175" s="7" t="s">
        <v>21</v>
      </c>
      <c r="G175" s="7" t="s">
        <v>41</v>
      </c>
      <c r="H175" s="7" t="s">
        <v>394</v>
      </c>
      <c r="I175" s="11">
        <v>6.28972529354E11</v>
      </c>
      <c r="K175" s="12"/>
      <c r="L175" s="12"/>
      <c r="M175" s="12"/>
      <c r="N175" s="12"/>
      <c r="O175" s="12"/>
      <c r="P175" s="12"/>
      <c r="Q175" s="12"/>
      <c r="R175" s="12"/>
      <c r="S175" s="12"/>
      <c r="T175" s="12"/>
      <c r="U175" s="12"/>
      <c r="V175" s="12"/>
    </row>
    <row r="176" hidden="1">
      <c r="A176" s="7" t="s">
        <v>395</v>
      </c>
      <c r="B176" s="8">
        <v>45683.0</v>
      </c>
      <c r="C176" s="9" t="str">
        <f t="shared" si="1"/>
        <v>Januari</v>
      </c>
      <c r="D176" s="10">
        <v>0.05555555555555555</v>
      </c>
      <c r="E176" s="7" t="s">
        <v>163</v>
      </c>
      <c r="F176" s="7" t="s">
        <v>174</v>
      </c>
      <c r="G176" s="7" t="s">
        <v>13</v>
      </c>
      <c r="H176" s="7" t="s">
        <v>396</v>
      </c>
      <c r="I176" s="11">
        <v>6.282142259313E12</v>
      </c>
      <c r="K176" s="12"/>
      <c r="L176" s="12"/>
      <c r="M176" s="12"/>
      <c r="N176" s="12"/>
      <c r="O176" s="12"/>
      <c r="P176" s="12"/>
      <c r="Q176" s="12"/>
      <c r="R176" s="12"/>
      <c r="S176" s="12"/>
      <c r="T176" s="12"/>
      <c r="U176" s="12"/>
      <c r="V176" s="12"/>
    </row>
    <row r="177" hidden="1">
      <c r="A177" s="7" t="s">
        <v>397</v>
      </c>
      <c r="B177" s="8">
        <v>45678.0</v>
      </c>
      <c r="C177" s="9" t="str">
        <f t="shared" si="1"/>
        <v>Januari</v>
      </c>
      <c r="D177" s="10">
        <v>0.0375</v>
      </c>
      <c r="E177" s="7" t="s">
        <v>33</v>
      </c>
      <c r="F177" s="7" t="s">
        <v>59</v>
      </c>
      <c r="G177" s="7" t="s">
        <v>13</v>
      </c>
      <c r="H177" s="7" t="s">
        <v>398</v>
      </c>
      <c r="I177" s="11">
        <v>6.285707668655E12</v>
      </c>
      <c r="K177" s="12"/>
      <c r="L177" s="12"/>
      <c r="M177" s="12"/>
      <c r="N177" s="12"/>
      <c r="O177" s="12"/>
      <c r="P177" s="12"/>
      <c r="Q177" s="12"/>
      <c r="R177" s="12"/>
      <c r="S177" s="12"/>
      <c r="T177" s="12"/>
      <c r="U177" s="12"/>
      <c r="V177" s="12"/>
    </row>
    <row r="178" hidden="1">
      <c r="A178" s="7" t="s">
        <v>399</v>
      </c>
      <c r="B178" s="8">
        <v>45683.0</v>
      </c>
      <c r="C178" s="9" t="str">
        <f t="shared" si="1"/>
        <v>Januari</v>
      </c>
      <c r="D178" s="10">
        <v>0.041666666666666664</v>
      </c>
      <c r="E178" s="7" t="s">
        <v>33</v>
      </c>
      <c r="F178" s="7" t="s">
        <v>59</v>
      </c>
      <c r="G178" s="7" t="s">
        <v>13</v>
      </c>
      <c r="H178" s="7" t="s">
        <v>400</v>
      </c>
      <c r="I178" s="11">
        <v>6.285707668655E12</v>
      </c>
      <c r="K178" s="12"/>
      <c r="L178" s="12"/>
      <c r="M178" s="12"/>
      <c r="N178" s="12"/>
      <c r="O178" s="12"/>
      <c r="P178" s="12"/>
      <c r="Q178" s="12"/>
      <c r="R178" s="12"/>
      <c r="S178" s="12"/>
      <c r="T178" s="12"/>
      <c r="U178" s="12"/>
      <c r="V178" s="12"/>
    </row>
    <row r="179" hidden="1">
      <c r="A179" s="7" t="s">
        <v>401</v>
      </c>
      <c r="B179" s="8">
        <v>45681.0</v>
      </c>
      <c r="C179" s="9" t="str">
        <f t="shared" si="1"/>
        <v>Januari</v>
      </c>
      <c r="D179" s="10">
        <v>0.020833333333333332</v>
      </c>
      <c r="E179" s="7" t="s">
        <v>44</v>
      </c>
      <c r="F179" s="7" t="s">
        <v>45</v>
      </c>
      <c r="G179" s="7" t="s">
        <v>13</v>
      </c>
      <c r="H179" s="7" t="s">
        <v>402</v>
      </c>
      <c r="I179" s="11">
        <v>6.285291035544E12</v>
      </c>
      <c r="K179" s="12"/>
      <c r="L179" s="12"/>
      <c r="M179" s="12"/>
      <c r="N179" s="12"/>
      <c r="O179" s="12"/>
      <c r="P179" s="12"/>
      <c r="Q179" s="12"/>
      <c r="R179" s="12"/>
      <c r="S179" s="12"/>
      <c r="T179" s="12"/>
      <c r="U179" s="12"/>
      <c r="V179" s="12"/>
    </row>
    <row r="180" hidden="1">
      <c r="A180" s="7" t="s">
        <v>403</v>
      </c>
      <c r="B180" s="8">
        <v>45683.0</v>
      </c>
      <c r="C180" s="9" t="str">
        <f t="shared" si="1"/>
        <v>Januari</v>
      </c>
      <c r="D180" s="10">
        <v>0.024305555555555556</v>
      </c>
      <c r="E180" s="7" t="s">
        <v>44</v>
      </c>
      <c r="F180" s="7" t="s">
        <v>45</v>
      </c>
      <c r="G180" s="7" t="s">
        <v>13</v>
      </c>
      <c r="H180" s="7" t="s">
        <v>404</v>
      </c>
      <c r="I180" s="11">
        <v>6.285291035544E12</v>
      </c>
      <c r="K180" s="12"/>
      <c r="L180" s="12"/>
      <c r="M180" s="12"/>
      <c r="N180" s="12"/>
      <c r="O180" s="12"/>
      <c r="P180" s="12"/>
      <c r="Q180" s="12"/>
      <c r="R180" s="12"/>
      <c r="S180" s="12"/>
      <c r="T180" s="12"/>
      <c r="U180" s="12"/>
      <c r="V180" s="12"/>
    </row>
    <row r="181" hidden="1">
      <c r="A181" s="7" t="s">
        <v>405</v>
      </c>
      <c r="B181" s="8">
        <v>45684.0</v>
      </c>
      <c r="C181" s="9" t="str">
        <f t="shared" si="1"/>
        <v>Januari</v>
      </c>
      <c r="D181" s="10">
        <v>0.022222222222222223</v>
      </c>
      <c r="E181" s="7" t="s">
        <v>66</v>
      </c>
      <c r="F181" s="7" t="s">
        <v>67</v>
      </c>
      <c r="G181" s="7" t="s">
        <v>13</v>
      </c>
      <c r="H181" s="7" t="s">
        <v>406</v>
      </c>
      <c r="I181" s="11">
        <v>6.281332534354E12</v>
      </c>
      <c r="K181" s="12"/>
      <c r="L181" s="12"/>
      <c r="M181" s="12"/>
      <c r="N181" s="12"/>
      <c r="O181" s="12"/>
      <c r="P181" s="12"/>
      <c r="Q181" s="12"/>
      <c r="R181" s="12"/>
      <c r="S181" s="12"/>
      <c r="T181" s="12"/>
      <c r="U181" s="12"/>
      <c r="V181" s="12"/>
    </row>
    <row r="182" hidden="1">
      <c r="A182" s="7" t="s">
        <v>407</v>
      </c>
      <c r="B182" s="8">
        <v>45681.0</v>
      </c>
      <c r="C182" s="9" t="str">
        <f t="shared" si="1"/>
        <v>Januari</v>
      </c>
      <c r="D182" s="10">
        <v>0.041666666666666664</v>
      </c>
      <c r="E182" s="7" t="s">
        <v>16</v>
      </c>
      <c r="F182" s="7" t="s">
        <v>51</v>
      </c>
      <c r="G182" s="7" t="s">
        <v>13</v>
      </c>
      <c r="H182" s="7" t="s">
        <v>408</v>
      </c>
      <c r="I182" s="11">
        <v>6.281232193915E12</v>
      </c>
      <c r="K182" s="12"/>
      <c r="L182" s="12"/>
      <c r="M182" s="12"/>
      <c r="N182" s="12"/>
      <c r="O182" s="12"/>
      <c r="P182" s="12"/>
      <c r="Q182" s="12"/>
      <c r="R182" s="12"/>
      <c r="S182" s="12"/>
      <c r="T182" s="12"/>
      <c r="U182" s="12"/>
      <c r="V182" s="12"/>
    </row>
    <row r="183" hidden="1">
      <c r="A183" s="7" t="s">
        <v>409</v>
      </c>
      <c r="B183" s="8">
        <v>45682.0</v>
      </c>
      <c r="C183" s="9" t="str">
        <f t="shared" si="1"/>
        <v>Januari</v>
      </c>
      <c r="D183" s="10">
        <v>0.05555555555555555</v>
      </c>
      <c r="E183" s="7" t="s">
        <v>16</v>
      </c>
      <c r="F183" s="7" t="s">
        <v>51</v>
      </c>
      <c r="G183" s="7" t="s">
        <v>13</v>
      </c>
      <c r="H183" s="7" t="s">
        <v>410</v>
      </c>
      <c r="I183" s="11">
        <v>6.281232193915E12</v>
      </c>
      <c r="K183" s="12"/>
      <c r="L183" s="12"/>
      <c r="M183" s="12"/>
      <c r="N183" s="12"/>
      <c r="O183" s="12"/>
      <c r="P183" s="12"/>
      <c r="Q183" s="12"/>
      <c r="R183" s="12"/>
      <c r="S183" s="12"/>
      <c r="T183" s="12"/>
      <c r="U183" s="12"/>
      <c r="V183" s="12"/>
    </row>
    <row r="184" hidden="1">
      <c r="A184" s="7" t="s">
        <v>411</v>
      </c>
      <c r="B184" s="8">
        <v>45685.0</v>
      </c>
      <c r="C184" s="9" t="str">
        <f t="shared" si="1"/>
        <v>Januari</v>
      </c>
      <c r="D184" s="10">
        <v>0.03263888888888889</v>
      </c>
      <c r="E184" s="7" t="s">
        <v>11</v>
      </c>
      <c r="F184" s="7" t="s">
        <v>12</v>
      </c>
      <c r="G184" s="7" t="s">
        <v>13</v>
      </c>
      <c r="H184" s="7" t="s">
        <v>412</v>
      </c>
      <c r="I184" s="11">
        <v>6.28560627488E12</v>
      </c>
      <c r="K184" s="12"/>
      <c r="L184" s="12"/>
      <c r="M184" s="12"/>
      <c r="N184" s="12"/>
      <c r="O184" s="12"/>
      <c r="P184" s="12"/>
      <c r="Q184" s="12"/>
      <c r="R184" s="12"/>
      <c r="S184" s="12"/>
      <c r="T184" s="12"/>
      <c r="U184" s="12"/>
      <c r="V184" s="12"/>
    </row>
    <row r="185" hidden="1">
      <c r="A185" s="7" t="s">
        <v>413</v>
      </c>
      <c r="B185" s="8">
        <v>45685.0</v>
      </c>
      <c r="C185" s="9" t="str">
        <f t="shared" si="1"/>
        <v>Januari</v>
      </c>
      <c r="D185" s="10">
        <v>0.020833333333333332</v>
      </c>
      <c r="E185" s="7" t="s">
        <v>147</v>
      </c>
      <c r="F185" s="7" t="s">
        <v>148</v>
      </c>
      <c r="G185" s="7" t="s">
        <v>13</v>
      </c>
      <c r="H185" s="7" t="s">
        <v>414</v>
      </c>
      <c r="I185" s="11">
        <v>6.285213566484E12</v>
      </c>
      <c r="K185" s="12"/>
      <c r="L185" s="12"/>
      <c r="M185" s="12"/>
      <c r="N185" s="12"/>
      <c r="O185" s="12"/>
      <c r="P185" s="12"/>
      <c r="Q185" s="12"/>
      <c r="R185" s="12"/>
      <c r="S185" s="12"/>
      <c r="T185" s="12"/>
      <c r="U185" s="12"/>
      <c r="V185" s="12"/>
    </row>
    <row r="186" hidden="1">
      <c r="A186" s="7" t="s">
        <v>415</v>
      </c>
      <c r="B186" s="8">
        <v>45685.0</v>
      </c>
      <c r="C186" s="9" t="str">
        <f t="shared" si="1"/>
        <v>Januari</v>
      </c>
      <c r="D186" s="10">
        <v>0.04097222222222222</v>
      </c>
      <c r="E186" s="7" t="s">
        <v>37</v>
      </c>
      <c r="F186" s="7" t="s">
        <v>62</v>
      </c>
      <c r="G186" s="7" t="s">
        <v>13</v>
      </c>
      <c r="H186" s="7" t="s">
        <v>416</v>
      </c>
      <c r="I186" s="11">
        <v>6.285746146893E12</v>
      </c>
      <c r="K186" s="12"/>
      <c r="L186" s="12"/>
      <c r="M186" s="12"/>
      <c r="N186" s="12"/>
      <c r="O186" s="12"/>
      <c r="P186" s="12"/>
      <c r="Q186" s="12"/>
      <c r="R186" s="12"/>
      <c r="S186" s="12"/>
      <c r="T186" s="12"/>
      <c r="U186" s="12"/>
      <c r="V186" s="12"/>
    </row>
    <row r="187" hidden="1">
      <c r="A187" s="7" t="s">
        <v>417</v>
      </c>
      <c r="B187" s="8">
        <v>45684.0</v>
      </c>
      <c r="C187" s="9" t="str">
        <f t="shared" si="1"/>
        <v>Januari</v>
      </c>
      <c r="D187" s="10">
        <v>0.04027777777777778</v>
      </c>
      <c r="E187" s="7" t="s">
        <v>37</v>
      </c>
      <c r="F187" s="7" t="s">
        <v>197</v>
      </c>
      <c r="G187" s="7" t="s">
        <v>13</v>
      </c>
      <c r="H187" s="7" t="s">
        <v>418</v>
      </c>
      <c r="I187" s="11">
        <v>6.285746146893E12</v>
      </c>
      <c r="K187" s="12"/>
      <c r="L187" s="12"/>
      <c r="M187" s="12"/>
      <c r="N187" s="12"/>
      <c r="O187" s="12"/>
      <c r="P187" s="12"/>
      <c r="Q187" s="12"/>
      <c r="R187" s="12"/>
      <c r="S187" s="12"/>
      <c r="T187" s="12"/>
      <c r="U187" s="12"/>
      <c r="V187" s="12"/>
    </row>
    <row r="188" hidden="1">
      <c r="A188" s="7" t="s">
        <v>419</v>
      </c>
      <c r="B188" s="8">
        <v>45685.0</v>
      </c>
      <c r="C188" s="9" t="str">
        <f t="shared" si="1"/>
        <v>Januari</v>
      </c>
      <c r="D188" s="10">
        <v>0.022222222222222223</v>
      </c>
      <c r="E188" s="7" t="s">
        <v>44</v>
      </c>
      <c r="F188" s="7" t="s">
        <v>45</v>
      </c>
      <c r="G188" s="7" t="s">
        <v>13</v>
      </c>
      <c r="H188" s="7" t="s">
        <v>420</v>
      </c>
      <c r="I188" s="11">
        <v>6.285291035544E12</v>
      </c>
      <c r="K188" s="12"/>
      <c r="L188" s="12"/>
      <c r="M188" s="12"/>
      <c r="N188" s="12"/>
      <c r="O188" s="12"/>
      <c r="P188" s="12"/>
      <c r="Q188" s="12"/>
      <c r="R188" s="12"/>
      <c r="S188" s="12"/>
      <c r="T188" s="12"/>
      <c r="U188" s="12"/>
      <c r="V188" s="12"/>
    </row>
    <row r="189" hidden="1">
      <c r="A189" s="7" t="s">
        <v>421</v>
      </c>
      <c r="B189" s="8">
        <v>45683.0</v>
      </c>
      <c r="C189" s="9" t="str">
        <f t="shared" si="1"/>
        <v>Januari</v>
      </c>
      <c r="D189" s="10">
        <v>0.04791666666666667</v>
      </c>
      <c r="E189" s="7" t="s">
        <v>33</v>
      </c>
      <c r="F189" s="7" t="s">
        <v>54</v>
      </c>
      <c r="G189" s="7" t="s">
        <v>13</v>
      </c>
      <c r="H189" s="7" t="s">
        <v>422</v>
      </c>
      <c r="I189" s="11">
        <v>6.285707668655E12</v>
      </c>
      <c r="K189" s="12"/>
      <c r="L189" s="12"/>
      <c r="M189" s="12"/>
      <c r="N189" s="12"/>
      <c r="O189" s="12"/>
      <c r="P189" s="12"/>
      <c r="Q189" s="12"/>
      <c r="R189" s="12"/>
      <c r="S189" s="12"/>
      <c r="T189" s="12"/>
      <c r="U189" s="12"/>
      <c r="V189" s="12"/>
    </row>
    <row r="190" hidden="1">
      <c r="A190" s="7" t="s">
        <v>423</v>
      </c>
      <c r="B190" s="8">
        <v>45685.0</v>
      </c>
      <c r="C190" s="9" t="str">
        <f t="shared" si="1"/>
        <v>Januari</v>
      </c>
      <c r="D190" s="10">
        <v>0.027083333333333334</v>
      </c>
      <c r="E190" s="7" t="s">
        <v>37</v>
      </c>
      <c r="F190" s="7" t="s">
        <v>127</v>
      </c>
      <c r="G190" s="7" t="s">
        <v>13</v>
      </c>
      <c r="H190" s="7" t="s">
        <v>424</v>
      </c>
      <c r="I190" s="11">
        <v>6.285746146893E12</v>
      </c>
      <c r="K190" s="12"/>
      <c r="L190" s="12"/>
      <c r="M190" s="12"/>
      <c r="N190" s="12"/>
      <c r="O190" s="12"/>
      <c r="P190" s="12"/>
      <c r="Q190" s="12"/>
      <c r="R190" s="12"/>
      <c r="S190" s="12"/>
      <c r="T190" s="12"/>
      <c r="U190" s="12"/>
      <c r="V190" s="12"/>
    </row>
    <row r="191" hidden="1">
      <c r="A191" s="7" t="s">
        <v>425</v>
      </c>
      <c r="B191" s="8">
        <v>45686.0</v>
      </c>
      <c r="C191" s="9" t="str">
        <f t="shared" si="1"/>
        <v>Januari</v>
      </c>
      <c r="D191" s="10">
        <v>0.03819444444444445</v>
      </c>
      <c r="E191" s="7" t="s">
        <v>37</v>
      </c>
      <c r="F191" s="7" t="s">
        <v>127</v>
      </c>
      <c r="G191" s="7" t="s">
        <v>13</v>
      </c>
      <c r="H191" s="7" t="s">
        <v>426</v>
      </c>
      <c r="I191" s="11">
        <v>6.285746146893E12</v>
      </c>
      <c r="K191" s="12"/>
      <c r="L191" s="12"/>
      <c r="M191" s="12"/>
      <c r="N191" s="12"/>
      <c r="O191" s="12"/>
      <c r="P191" s="12"/>
      <c r="Q191" s="12"/>
      <c r="R191" s="12"/>
      <c r="S191" s="12"/>
      <c r="T191" s="12"/>
      <c r="U191" s="12"/>
      <c r="V191" s="12"/>
    </row>
    <row r="192" hidden="1">
      <c r="A192" s="7" t="s">
        <v>427</v>
      </c>
      <c r="B192" s="8">
        <v>45685.0</v>
      </c>
      <c r="C192" s="9" t="str">
        <f t="shared" si="1"/>
        <v>Januari</v>
      </c>
      <c r="D192" s="10">
        <v>0.022916666666666665</v>
      </c>
      <c r="E192" s="7" t="s">
        <v>37</v>
      </c>
      <c r="F192" s="7" t="s">
        <v>130</v>
      </c>
      <c r="G192" s="7" t="s">
        <v>13</v>
      </c>
      <c r="H192" s="7" t="s">
        <v>428</v>
      </c>
      <c r="I192" s="11">
        <v>6.285746146893E12</v>
      </c>
      <c r="K192" s="12"/>
      <c r="L192" s="12"/>
      <c r="M192" s="12"/>
      <c r="N192" s="12"/>
      <c r="O192" s="12"/>
      <c r="P192" s="12"/>
      <c r="Q192" s="12"/>
      <c r="R192" s="12"/>
      <c r="S192" s="12"/>
      <c r="T192" s="12"/>
      <c r="U192" s="12"/>
      <c r="V192" s="12"/>
    </row>
    <row r="193" hidden="1">
      <c r="A193" s="7" t="s">
        <v>429</v>
      </c>
      <c r="B193" s="8">
        <v>45686.0</v>
      </c>
      <c r="C193" s="9" t="str">
        <f t="shared" si="1"/>
        <v>Januari</v>
      </c>
      <c r="D193" s="10">
        <v>0.022916666666666665</v>
      </c>
      <c r="E193" s="7" t="s">
        <v>37</v>
      </c>
      <c r="F193" s="7" t="s">
        <v>130</v>
      </c>
      <c r="G193" s="7" t="s">
        <v>13</v>
      </c>
      <c r="H193" s="7" t="s">
        <v>430</v>
      </c>
      <c r="I193" s="11">
        <v>6.285746146893E12</v>
      </c>
      <c r="K193" s="12"/>
      <c r="L193" s="12"/>
      <c r="M193" s="12"/>
      <c r="N193" s="12"/>
      <c r="O193" s="12"/>
      <c r="P193" s="12"/>
      <c r="Q193" s="12"/>
      <c r="R193" s="12"/>
      <c r="S193" s="12"/>
      <c r="T193" s="12"/>
      <c r="U193" s="12"/>
      <c r="V193" s="12"/>
    </row>
    <row r="194" hidden="1">
      <c r="A194" s="7" t="s">
        <v>431</v>
      </c>
      <c r="B194" s="8">
        <v>45672.0</v>
      </c>
      <c r="C194" s="9" t="str">
        <f t="shared" si="1"/>
        <v>Januari</v>
      </c>
      <c r="D194" s="10">
        <v>0.027083333333333334</v>
      </c>
      <c r="E194" s="7" t="s">
        <v>37</v>
      </c>
      <c r="F194" s="7" t="s">
        <v>130</v>
      </c>
      <c r="G194" s="7" t="s">
        <v>13</v>
      </c>
      <c r="H194" s="7" t="s">
        <v>432</v>
      </c>
      <c r="I194" s="11">
        <v>6.285746146893E12</v>
      </c>
      <c r="K194" s="12"/>
      <c r="L194" s="12"/>
      <c r="M194" s="12"/>
      <c r="N194" s="12"/>
      <c r="O194" s="12"/>
      <c r="P194" s="12"/>
      <c r="Q194" s="12"/>
      <c r="R194" s="12"/>
      <c r="S194" s="12"/>
      <c r="T194" s="12"/>
      <c r="U194" s="12"/>
      <c r="V194" s="12"/>
    </row>
    <row r="195" hidden="1">
      <c r="A195" s="7" t="s">
        <v>433</v>
      </c>
      <c r="B195" s="8">
        <v>45680.0</v>
      </c>
      <c r="C195" s="9" t="str">
        <f t="shared" si="1"/>
        <v>Januari</v>
      </c>
      <c r="D195" s="10">
        <v>0.02638888888888889</v>
      </c>
      <c r="E195" s="7" t="s">
        <v>37</v>
      </c>
      <c r="F195" s="7" t="s">
        <v>130</v>
      </c>
      <c r="G195" s="7" t="s">
        <v>13</v>
      </c>
      <c r="H195" s="7" t="s">
        <v>434</v>
      </c>
      <c r="I195" s="11">
        <v>6.285746146893E12</v>
      </c>
      <c r="K195" s="12"/>
      <c r="L195" s="12"/>
      <c r="M195" s="12"/>
      <c r="N195" s="12"/>
      <c r="O195" s="12"/>
      <c r="P195" s="12"/>
      <c r="Q195" s="12"/>
      <c r="R195" s="12"/>
      <c r="S195" s="12"/>
      <c r="T195" s="12"/>
      <c r="U195" s="12"/>
      <c r="V195" s="12"/>
    </row>
    <row r="196" hidden="1">
      <c r="A196" s="7" t="s">
        <v>435</v>
      </c>
      <c r="B196" s="8">
        <v>45686.0</v>
      </c>
      <c r="C196" s="9" t="str">
        <f t="shared" si="1"/>
        <v>Januari</v>
      </c>
      <c r="D196" s="10">
        <v>0.052083333333333336</v>
      </c>
      <c r="E196" s="7" t="s">
        <v>50</v>
      </c>
      <c r="F196" s="7" t="s">
        <v>51</v>
      </c>
      <c r="G196" s="7" t="s">
        <v>13</v>
      </c>
      <c r="H196" s="7" t="s">
        <v>436</v>
      </c>
      <c r="I196" s="11">
        <v>6.285173431354E12</v>
      </c>
      <c r="K196" s="12"/>
      <c r="L196" s="12"/>
      <c r="M196" s="12"/>
      <c r="N196" s="12"/>
      <c r="O196" s="12"/>
      <c r="P196" s="12"/>
      <c r="Q196" s="12"/>
      <c r="R196" s="12"/>
      <c r="S196" s="12"/>
      <c r="T196" s="12"/>
      <c r="U196" s="12"/>
      <c r="V196" s="12"/>
    </row>
    <row r="197" hidden="1">
      <c r="A197" s="7" t="s">
        <v>437</v>
      </c>
      <c r="B197" s="8">
        <v>45677.0</v>
      </c>
      <c r="C197" s="9" t="str">
        <f t="shared" si="1"/>
        <v>Januari</v>
      </c>
      <c r="D197" s="10">
        <v>0.06111111111111111</v>
      </c>
      <c r="E197" s="7" t="s">
        <v>115</v>
      </c>
      <c r="F197" s="7" t="s">
        <v>169</v>
      </c>
      <c r="G197" s="7" t="s">
        <v>13</v>
      </c>
      <c r="H197" s="7" t="s">
        <v>438</v>
      </c>
      <c r="I197" s="11">
        <v>6.282328046193E12</v>
      </c>
      <c r="K197" s="12"/>
      <c r="L197" s="12"/>
      <c r="M197" s="12"/>
      <c r="N197" s="12"/>
      <c r="O197" s="12"/>
      <c r="P197" s="12"/>
      <c r="Q197" s="12"/>
      <c r="R197" s="12"/>
      <c r="S197" s="12"/>
      <c r="T197" s="12"/>
      <c r="U197" s="12"/>
      <c r="V197" s="12"/>
    </row>
    <row r="198" hidden="1">
      <c r="A198" s="7" t="s">
        <v>439</v>
      </c>
      <c r="B198" s="8">
        <v>45682.0</v>
      </c>
      <c r="C198" s="9" t="str">
        <f t="shared" si="1"/>
        <v>Januari</v>
      </c>
      <c r="D198" s="10">
        <v>0.022222222222222223</v>
      </c>
      <c r="E198" s="7" t="s">
        <v>37</v>
      </c>
      <c r="F198" s="7" t="s">
        <v>130</v>
      </c>
      <c r="G198" s="7" t="s">
        <v>13</v>
      </c>
      <c r="H198" s="7" t="s">
        <v>440</v>
      </c>
      <c r="I198" s="11">
        <v>6.285746146893E12</v>
      </c>
      <c r="K198" s="12"/>
      <c r="L198" s="12"/>
      <c r="M198" s="12"/>
      <c r="N198" s="12"/>
      <c r="O198" s="12"/>
      <c r="P198" s="12"/>
      <c r="Q198" s="12"/>
      <c r="R198" s="12"/>
      <c r="S198" s="12"/>
      <c r="T198" s="12"/>
      <c r="U198" s="12"/>
      <c r="V198" s="12"/>
    </row>
    <row r="199" hidden="1">
      <c r="A199" s="7" t="s">
        <v>441</v>
      </c>
      <c r="B199" s="8">
        <v>45680.0</v>
      </c>
      <c r="C199" s="9" t="str">
        <f t="shared" si="1"/>
        <v>Januari</v>
      </c>
      <c r="D199" s="10">
        <v>0.03125</v>
      </c>
      <c r="E199" s="7" t="s">
        <v>37</v>
      </c>
      <c r="F199" s="7" t="s">
        <v>127</v>
      </c>
      <c r="G199" s="7" t="s">
        <v>13</v>
      </c>
      <c r="H199" s="7" t="s">
        <v>442</v>
      </c>
      <c r="I199" s="11">
        <v>6.285746146893E12</v>
      </c>
      <c r="K199" s="12"/>
      <c r="L199" s="12"/>
      <c r="M199" s="12"/>
      <c r="N199" s="12"/>
      <c r="O199" s="12"/>
      <c r="P199" s="12"/>
      <c r="Q199" s="12"/>
      <c r="R199" s="12"/>
      <c r="S199" s="12"/>
      <c r="T199" s="12"/>
      <c r="U199" s="12"/>
      <c r="V199" s="12"/>
    </row>
    <row r="200" hidden="1">
      <c r="A200" s="7" t="s">
        <v>443</v>
      </c>
      <c r="B200" s="8">
        <v>45681.0</v>
      </c>
      <c r="C200" s="9" t="str">
        <f t="shared" si="1"/>
        <v>Januari</v>
      </c>
      <c r="D200" s="10">
        <v>0.03680555555555556</v>
      </c>
      <c r="E200" s="7" t="s">
        <v>37</v>
      </c>
      <c r="F200" s="7" t="s">
        <v>127</v>
      </c>
      <c r="G200" s="7" t="s">
        <v>13</v>
      </c>
      <c r="H200" s="7" t="s">
        <v>444</v>
      </c>
      <c r="I200" s="11">
        <v>6.285746146893E12</v>
      </c>
      <c r="K200" s="12"/>
      <c r="L200" s="12"/>
      <c r="M200" s="12"/>
      <c r="N200" s="12"/>
      <c r="O200" s="12"/>
      <c r="P200" s="12"/>
      <c r="Q200" s="12"/>
      <c r="R200" s="12"/>
      <c r="S200" s="12"/>
      <c r="T200" s="12"/>
      <c r="U200" s="12"/>
      <c r="V200" s="12"/>
    </row>
    <row r="201" hidden="1">
      <c r="A201" s="7" t="s">
        <v>445</v>
      </c>
      <c r="B201" s="8">
        <v>45682.0</v>
      </c>
      <c r="C201" s="9" t="str">
        <f t="shared" si="1"/>
        <v>Januari</v>
      </c>
      <c r="D201" s="10">
        <v>0.030555555555555555</v>
      </c>
      <c r="E201" s="7" t="s">
        <v>37</v>
      </c>
      <c r="F201" s="7" t="s">
        <v>127</v>
      </c>
      <c r="G201" s="7" t="s">
        <v>13</v>
      </c>
      <c r="H201" s="7" t="s">
        <v>446</v>
      </c>
      <c r="I201" s="11">
        <v>6.285746146893E12</v>
      </c>
      <c r="K201" s="12"/>
      <c r="L201" s="12"/>
      <c r="M201" s="12"/>
      <c r="N201" s="12"/>
      <c r="O201" s="12"/>
      <c r="P201" s="12"/>
      <c r="Q201" s="12"/>
      <c r="R201" s="12"/>
      <c r="S201" s="12"/>
      <c r="T201" s="12"/>
      <c r="U201" s="12"/>
      <c r="V201" s="12"/>
    </row>
    <row r="202" hidden="1">
      <c r="A202" s="7" t="s">
        <v>447</v>
      </c>
      <c r="B202" s="8">
        <v>45667.0</v>
      </c>
      <c r="C202" s="9" t="str">
        <f t="shared" si="1"/>
        <v>Januari</v>
      </c>
      <c r="D202" s="10">
        <v>0.029861111111111113</v>
      </c>
      <c r="E202" s="7" t="s">
        <v>37</v>
      </c>
      <c r="F202" s="7" t="s">
        <v>127</v>
      </c>
      <c r="G202" s="7" t="s">
        <v>13</v>
      </c>
      <c r="H202" s="7" t="s">
        <v>448</v>
      </c>
      <c r="I202" s="11">
        <v>6.285746146893E12</v>
      </c>
      <c r="K202" s="12"/>
      <c r="L202" s="12"/>
      <c r="M202" s="12"/>
      <c r="N202" s="12"/>
      <c r="O202" s="12"/>
      <c r="P202" s="12"/>
      <c r="Q202" s="12"/>
      <c r="R202" s="12"/>
      <c r="S202" s="12"/>
      <c r="T202" s="12"/>
      <c r="U202" s="12"/>
      <c r="V202" s="12"/>
    </row>
    <row r="203" hidden="1">
      <c r="A203" s="7" t="s">
        <v>449</v>
      </c>
      <c r="B203" s="8">
        <v>45665.0</v>
      </c>
      <c r="C203" s="9" t="str">
        <f t="shared" si="1"/>
        <v>Januari</v>
      </c>
      <c r="D203" s="10">
        <v>0.034027777777777775</v>
      </c>
      <c r="E203" s="7" t="s">
        <v>37</v>
      </c>
      <c r="F203" s="7" t="s">
        <v>127</v>
      </c>
      <c r="G203" s="7" t="s">
        <v>13</v>
      </c>
      <c r="H203" s="7" t="s">
        <v>450</v>
      </c>
      <c r="I203" s="11">
        <v>6.285746146893E12</v>
      </c>
      <c r="K203" s="12"/>
      <c r="L203" s="12"/>
      <c r="M203" s="12"/>
      <c r="N203" s="12"/>
      <c r="O203" s="12"/>
      <c r="P203" s="12"/>
      <c r="Q203" s="12"/>
      <c r="R203" s="12"/>
      <c r="S203" s="12"/>
      <c r="T203" s="12"/>
      <c r="U203" s="12"/>
      <c r="V203" s="12"/>
    </row>
    <row r="204" hidden="1">
      <c r="A204" s="7" t="s">
        <v>451</v>
      </c>
      <c r="B204" s="8">
        <v>45671.0</v>
      </c>
      <c r="C204" s="9" t="str">
        <f t="shared" si="1"/>
        <v>Januari</v>
      </c>
      <c r="D204" s="10">
        <v>0.03194444444444444</v>
      </c>
      <c r="E204" s="7" t="s">
        <v>37</v>
      </c>
      <c r="F204" s="7" t="s">
        <v>127</v>
      </c>
      <c r="G204" s="7" t="s">
        <v>13</v>
      </c>
      <c r="H204" s="7" t="s">
        <v>452</v>
      </c>
      <c r="I204" s="11">
        <v>6.285746146893E12</v>
      </c>
      <c r="K204" s="12"/>
      <c r="L204" s="12"/>
      <c r="M204" s="12"/>
      <c r="N204" s="12"/>
      <c r="O204" s="12"/>
      <c r="P204" s="12"/>
      <c r="Q204" s="12"/>
      <c r="R204" s="12"/>
      <c r="S204" s="12"/>
      <c r="T204" s="12"/>
      <c r="U204" s="12"/>
      <c r="V204" s="12"/>
    </row>
    <row r="205" hidden="1">
      <c r="A205" s="7" t="s">
        <v>453</v>
      </c>
      <c r="B205" s="8">
        <v>45672.0</v>
      </c>
      <c r="C205" s="9" t="str">
        <f t="shared" si="1"/>
        <v>Januari</v>
      </c>
      <c r="D205" s="10">
        <v>0.029861111111111113</v>
      </c>
      <c r="E205" s="7" t="s">
        <v>37</v>
      </c>
      <c r="F205" s="7" t="s">
        <v>127</v>
      </c>
      <c r="G205" s="7" t="s">
        <v>13</v>
      </c>
      <c r="H205" s="7" t="s">
        <v>454</v>
      </c>
      <c r="I205" s="11">
        <v>6.285746146893E12</v>
      </c>
      <c r="K205" s="12"/>
      <c r="L205" s="12"/>
      <c r="M205" s="12"/>
      <c r="N205" s="12"/>
      <c r="O205" s="12"/>
      <c r="P205" s="12"/>
      <c r="Q205" s="12"/>
      <c r="R205" s="12"/>
      <c r="S205" s="12"/>
      <c r="T205" s="12"/>
      <c r="U205" s="12"/>
      <c r="V205" s="12"/>
    </row>
    <row r="206" hidden="1">
      <c r="A206" s="7" t="s">
        <v>455</v>
      </c>
      <c r="B206" s="8">
        <v>45679.0</v>
      </c>
      <c r="C206" s="9" t="str">
        <f t="shared" si="1"/>
        <v>Januari</v>
      </c>
      <c r="D206" s="10">
        <v>0.02847222222222222</v>
      </c>
      <c r="E206" s="7" t="s">
        <v>115</v>
      </c>
      <c r="F206" s="7" t="s">
        <v>116</v>
      </c>
      <c r="G206" s="7" t="s">
        <v>13</v>
      </c>
      <c r="H206" s="7" t="s">
        <v>456</v>
      </c>
      <c r="I206" s="11">
        <v>6.282328046193E12</v>
      </c>
      <c r="K206" s="12"/>
      <c r="L206" s="12"/>
      <c r="M206" s="12"/>
      <c r="N206" s="12"/>
      <c r="O206" s="12"/>
      <c r="P206" s="12"/>
      <c r="Q206" s="12"/>
      <c r="R206" s="12"/>
      <c r="S206" s="12"/>
      <c r="T206" s="12"/>
      <c r="U206" s="12"/>
      <c r="V206" s="12"/>
    </row>
    <row r="207" hidden="1">
      <c r="A207" s="7" t="s">
        <v>457</v>
      </c>
      <c r="B207" s="8">
        <v>45672.0</v>
      </c>
      <c r="C207" s="9" t="str">
        <f t="shared" si="1"/>
        <v>Januari</v>
      </c>
      <c r="D207" s="10">
        <v>0.04027777777777778</v>
      </c>
      <c r="E207" s="7" t="s">
        <v>37</v>
      </c>
      <c r="F207" s="7" t="s">
        <v>197</v>
      </c>
      <c r="G207" s="7" t="s">
        <v>13</v>
      </c>
      <c r="H207" s="7" t="s">
        <v>458</v>
      </c>
      <c r="I207" s="11">
        <v>6.285746146893E12</v>
      </c>
      <c r="K207" s="12"/>
      <c r="L207" s="12"/>
      <c r="M207" s="12"/>
      <c r="N207" s="12"/>
      <c r="O207" s="12"/>
      <c r="P207" s="12"/>
      <c r="Q207" s="12"/>
      <c r="R207" s="12"/>
      <c r="S207" s="12"/>
      <c r="T207" s="12"/>
      <c r="U207" s="12"/>
      <c r="V207" s="12"/>
    </row>
    <row r="208" hidden="1">
      <c r="A208" s="7" t="s">
        <v>459</v>
      </c>
      <c r="B208" s="8">
        <v>45682.0</v>
      </c>
      <c r="C208" s="9" t="str">
        <f t="shared" si="1"/>
        <v>Januari</v>
      </c>
      <c r="D208" s="10">
        <v>0.04236111111111111</v>
      </c>
      <c r="E208" s="7" t="s">
        <v>93</v>
      </c>
      <c r="F208" s="7" t="s">
        <v>94</v>
      </c>
      <c r="G208" s="7" t="s">
        <v>13</v>
      </c>
      <c r="H208" s="7" t="s">
        <v>460</v>
      </c>
      <c r="I208" s="11">
        <v>6.281295998526E12</v>
      </c>
      <c r="K208" s="12"/>
      <c r="L208" s="12"/>
      <c r="M208" s="12"/>
      <c r="N208" s="12"/>
      <c r="O208" s="12"/>
      <c r="P208" s="12"/>
      <c r="Q208" s="12"/>
      <c r="R208" s="12"/>
      <c r="S208" s="12"/>
      <c r="T208" s="12"/>
      <c r="U208" s="12"/>
      <c r="V208" s="12"/>
    </row>
    <row r="209" hidden="1">
      <c r="A209" s="7" t="s">
        <v>461</v>
      </c>
      <c r="B209" s="8">
        <v>45683.0</v>
      </c>
      <c r="C209" s="9" t="str">
        <f t="shared" si="1"/>
        <v>Januari</v>
      </c>
      <c r="D209" s="10">
        <v>0.024305555555555556</v>
      </c>
      <c r="E209" s="7" t="s">
        <v>93</v>
      </c>
      <c r="F209" s="7" t="s">
        <v>94</v>
      </c>
      <c r="G209" s="7" t="s">
        <v>13</v>
      </c>
      <c r="H209" s="7" t="s">
        <v>462</v>
      </c>
      <c r="I209" s="11">
        <v>6.281295998526E12</v>
      </c>
      <c r="K209" s="12"/>
      <c r="L209" s="12"/>
      <c r="M209" s="12"/>
      <c r="N209" s="12"/>
      <c r="O209" s="12"/>
      <c r="P209" s="12"/>
      <c r="Q209" s="12"/>
      <c r="R209" s="12"/>
      <c r="S209" s="12"/>
      <c r="T209" s="12"/>
      <c r="U209" s="12"/>
      <c r="V209" s="12"/>
    </row>
    <row r="210" hidden="1">
      <c r="A210" s="7" t="s">
        <v>461</v>
      </c>
      <c r="B210" s="8">
        <v>45686.0</v>
      </c>
      <c r="C210" s="9" t="str">
        <f t="shared" si="1"/>
        <v>Januari</v>
      </c>
      <c r="D210" s="10">
        <v>0.034027777777777775</v>
      </c>
      <c r="E210" s="7" t="s">
        <v>115</v>
      </c>
      <c r="F210" s="7" t="s">
        <v>116</v>
      </c>
      <c r="G210" s="7" t="s">
        <v>13</v>
      </c>
      <c r="H210" s="7" t="s">
        <v>463</v>
      </c>
      <c r="I210" s="11">
        <v>6.282328046193E12</v>
      </c>
      <c r="K210" s="12"/>
      <c r="L210" s="12"/>
      <c r="M210" s="12"/>
      <c r="N210" s="12"/>
      <c r="O210" s="12"/>
      <c r="P210" s="12"/>
      <c r="Q210" s="12"/>
      <c r="R210" s="12"/>
      <c r="S210" s="12"/>
      <c r="T210" s="12"/>
      <c r="U210" s="12"/>
      <c r="V210" s="12"/>
    </row>
    <row r="211" hidden="1">
      <c r="A211" s="7" t="s">
        <v>464</v>
      </c>
      <c r="B211" s="8">
        <v>45687.0</v>
      </c>
      <c r="C211" s="9" t="str">
        <f t="shared" si="1"/>
        <v>Januari</v>
      </c>
      <c r="D211" s="10">
        <v>6.944444444444445E-4</v>
      </c>
      <c r="E211" s="7" t="s">
        <v>16</v>
      </c>
      <c r="F211" s="7" t="s">
        <v>105</v>
      </c>
      <c r="G211" s="7" t="s">
        <v>41</v>
      </c>
      <c r="H211" s="7" t="s">
        <v>465</v>
      </c>
      <c r="I211" s="11">
        <v>6.281232193915E12</v>
      </c>
      <c r="K211" s="12"/>
      <c r="L211" s="12"/>
      <c r="M211" s="12"/>
      <c r="N211" s="12"/>
      <c r="O211" s="12"/>
      <c r="P211" s="12"/>
      <c r="Q211" s="12"/>
      <c r="R211" s="12"/>
      <c r="S211" s="12"/>
      <c r="T211" s="12"/>
      <c r="U211" s="12"/>
      <c r="V211" s="12"/>
    </row>
    <row r="212" hidden="1">
      <c r="A212" s="7" t="s">
        <v>464</v>
      </c>
      <c r="B212" s="8">
        <v>45686.0</v>
      </c>
      <c r="C212" s="9" t="str">
        <f t="shared" si="1"/>
        <v>Januari</v>
      </c>
      <c r="D212" s="10">
        <v>6.944444444444445E-4</v>
      </c>
      <c r="E212" s="7" t="s">
        <v>16</v>
      </c>
      <c r="F212" s="7" t="s">
        <v>105</v>
      </c>
      <c r="G212" s="7" t="s">
        <v>41</v>
      </c>
      <c r="H212" s="7" t="s">
        <v>465</v>
      </c>
      <c r="I212" s="11">
        <v>6.281232193915E12</v>
      </c>
      <c r="K212" s="12"/>
      <c r="L212" s="12"/>
      <c r="M212" s="12"/>
      <c r="N212" s="12"/>
      <c r="O212" s="12"/>
      <c r="P212" s="12"/>
      <c r="Q212" s="12"/>
      <c r="R212" s="12"/>
      <c r="S212" s="12"/>
      <c r="T212" s="12"/>
      <c r="U212" s="12"/>
      <c r="V212" s="12"/>
    </row>
    <row r="213" hidden="1">
      <c r="A213" s="7" t="s">
        <v>466</v>
      </c>
      <c r="B213" s="8">
        <v>45664.0</v>
      </c>
      <c r="C213" s="9" t="str">
        <f t="shared" si="1"/>
        <v>Januari</v>
      </c>
      <c r="D213" s="10">
        <v>0.03611111111111111</v>
      </c>
      <c r="E213" s="7" t="s">
        <v>50</v>
      </c>
      <c r="F213" s="7" t="s">
        <v>51</v>
      </c>
      <c r="G213" s="7" t="s">
        <v>13</v>
      </c>
      <c r="H213" s="7" t="s">
        <v>467</v>
      </c>
      <c r="I213" s="11">
        <v>6.285173431354E12</v>
      </c>
      <c r="K213" s="12"/>
      <c r="L213" s="12"/>
      <c r="M213" s="12"/>
      <c r="N213" s="12"/>
      <c r="O213" s="12"/>
      <c r="P213" s="12"/>
      <c r="Q213" s="12"/>
      <c r="R213" s="12"/>
      <c r="S213" s="12"/>
      <c r="T213" s="12"/>
      <c r="U213" s="12"/>
      <c r="V213" s="12"/>
    </row>
    <row r="214" hidden="1">
      <c r="A214" s="7" t="s">
        <v>468</v>
      </c>
      <c r="B214" s="8">
        <v>45665.0</v>
      </c>
      <c r="C214" s="9" t="str">
        <f t="shared" si="1"/>
        <v>Januari</v>
      </c>
      <c r="D214" s="10">
        <v>0.04375</v>
      </c>
      <c r="E214" s="7" t="s">
        <v>50</v>
      </c>
      <c r="F214" s="7" t="s">
        <v>51</v>
      </c>
      <c r="G214" s="7" t="s">
        <v>13</v>
      </c>
      <c r="H214" s="7" t="s">
        <v>469</v>
      </c>
      <c r="I214" s="11">
        <v>6.285173431354E12</v>
      </c>
      <c r="K214" s="12"/>
      <c r="L214" s="12"/>
      <c r="M214" s="12"/>
      <c r="N214" s="12"/>
      <c r="O214" s="12"/>
      <c r="P214" s="12"/>
      <c r="Q214" s="12"/>
      <c r="R214" s="12"/>
      <c r="S214" s="12"/>
      <c r="T214" s="12"/>
      <c r="U214" s="12"/>
      <c r="V214" s="12"/>
    </row>
    <row r="215" hidden="1">
      <c r="A215" s="7" t="s">
        <v>470</v>
      </c>
      <c r="B215" s="8">
        <v>45685.0</v>
      </c>
      <c r="C215" s="9" t="str">
        <f t="shared" si="1"/>
        <v>Januari</v>
      </c>
      <c r="D215" s="10">
        <v>0.027777777777777776</v>
      </c>
      <c r="E215" s="7" t="s">
        <v>16</v>
      </c>
      <c r="F215" s="7" t="s">
        <v>17</v>
      </c>
      <c r="G215" s="7" t="s">
        <v>13</v>
      </c>
      <c r="H215" s="7" t="s">
        <v>471</v>
      </c>
      <c r="I215" s="11">
        <v>6.2812332193915E13</v>
      </c>
      <c r="K215" s="12"/>
      <c r="L215" s="12"/>
      <c r="M215" s="12"/>
      <c r="N215" s="12"/>
      <c r="O215" s="12"/>
      <c r="P215" s="12"/>
      <c r="Q215" s="12"/>
      <c r="R215" s="12"/>
      <c r="S215" s="12"/>
      <c r="T215" s="12"/>
      <c r="U215" s="12"/>
      <c r="V215" s="12"/>
    </row>
    <row r="216" hidden="1">
      <c r="A216" s="7" t="s">
        <v>472</v>
      </c>
      <c r="B216" s="8">
        <v>45684.0</v>
      </c>
      <c r="C216" s="9" t="str">
        <f t="shared" si="1"/>
        <v>Januari</v>
      </c>
      <c r="D216" s="10">
        <v>0.04236111111111111</v>
      </c>
      <c r="E216" s="7" t="s">
        <v>16</v>
      </c>
      <c r="F216" s="7" t="s">
        <v>17</v>
      </c>
      <c r="G216" s="7" t="s">
        <v>13</v>
      </c>
      <c r="H216" s="7" t="s">
        <v>473</v>
      </c>
      <c r="I216" s="11">
        <v>6.281232193915E12</v>
      </c>
      <c r="K216" s="12"/>
      <c r="L216" s="12"/>
      <c r="M216" s="12"/>
      <c r="N216" s="12"/>
      <c r="O216" s="12"/>
      <c r="P216" s="12"/>
      <c r="Q216" s="12"/>
      <c r="R216" s="12"/>
      <c r="S216" s="12"/>
      <c r="T216" s="12"/>
      <c r="U216" s="12"/>
      <c r="V216" s="12"/>
    </row>
    <row r="217" hidden="1">
      <c r="A217" s="7" t="s">
        <v>474</v>
      </c>
      <c r="B217" s="8">
        <v>45687.0</v>
      </c>
      <c r="C217" s="9" t="str">
        <f t="shared" si="1"/>
        <v>Januari</v>
      </c>
      <c r="D217" s="10">
        <v>0.035416666666666666</v>
      </c>
      <c r="E217" s="7" t="s">
        <v>11</v>
      </c>
      <c r="F217" s="7" t="s">
        <v>82</v>
      </c>
      <c r="G217" s="7" t="s">
        <v>13</v>
      </c>
      <c r="H217" s="7" t="s">
        <v>475</v>
      </c>
      <c r="I217" s="11">
        <v>6.28560627488E12</v>
      </c>
      <c r="K217" s="12"/>
      <c r="L217" s="12"/>
      <c r="M217" s="12"/>
      <c r="N217" s="12"/>
      <c r="O217" s="12"/>
      <c r="P217" s="12"/>
      <c r="Q217" s="12"/>
      <c r="R217" s="12"/>
      <c r="S217" s="12"/>
      <c r="T217" s="12"/>
      <c r="U217" s="12"/>
      <c r="V217" s="12"/>
    </row>
    <row r="218" hidden="1">
      <c r="A218" s="7" t="s">
        <v>476</v>
      </c>
      <c r="B218" s="8">
        <v>45687.0</v>
      </c>
      <c r="C218" s="9" t="str">
        <f t="shared" si="1"/>
        <v>Januari</v>
      </c>
      <c r="D218" s="10">
        <v>0.029861111111111113</v>
      </c>
      <c r="E218" s="7" t="s">
        <v>50</v>
      </c>
      <c r="F218" s="7" t="s">
        <v>54</v>
      </c>
      <c r="G218" s="7" t="s">
        <v>13</v>
      </c>
      <c r="H218" s="7" t="s">
        <v>477</v>
      </c>
      <c r="I218" s="11">
        <v>6.285173431354E12</v>
      </c>
      <c r="K218" s="12"/>
      <c r="L218" s="12"/>
      <c r="M218" s="12"/>
      <c r="N218" s="12"/>
      <c r="O218" s="12"/>
      <c r="P218" s="12"/>
      <c r="Q218" s="12"/>
      <c r="R218" s="12"/>
      <c r="S218" s="12"/>
      <c r="T218" s="12"/>
      <c r="U218" s="12"/>
      <c r="V218" s="12"/>
    </row>
    <row r="219" hidden="1">
      <c r="A219" s="7" t="s">
        <v>478</v>
      </c>
      <c r="B219" s="8">
        <v>45685.0</v>
      </c>
      <c r="C219" s="9" t="str">
        <f t="shared" si="1"/>
        <v>Januari</v>
      </c>
      <c r="D219" s="10">
        <v>0.0</v>
      </c>
      <c r="E219" s="7" t="s">
        <v>50</v>
      </c>
      <c r="F219" s="7" t="s">
        <v>21</v>
      </c>
      <c r="G219" s="7" t="s">
        <v>41</v>
      </c>
      <c r="H219" s="7" t="s">
        <v>128</v>
      </c>
      <c r="I219" s="11">
        <v>6.285173431354E12</v>
      </c>
      <c r="K219" s="12"/>
      <c r="L219" s="12"/>
      <c r="M219" s="12"/>
      <c r="N219" s="12"/>
      <c r="O219" s="12"/>
      <c r="P219" s="12"/>
      <c r="Q219" s="12"/>
      <c r="R219" s="12"/>
      <c r="S219" s="12"/>
      <c r="T219" s="12"/>
      <c r="U219" s="12"/>
      <c r="V219" s="12"/>
    </row>
    <row r="220" hidden="1">
      <c r="A220" s="7" t="s">
        <v>479</v>
      </c>
      <c r="B220" s="8">
        <v>45685.0</v>
      </c>
      <c r="C220" s="9" t="str">
        <f t="shared" si="1"/>
        <v>Januari</v>
      </c>
      <c r="D220" s="10">
        <v>0.0</v>
      </c>
      <c r="E220" s="7" t="s">
        <v>50</v>
      </c>
      <c r="F220" s="7" t="s">
        <v>51</v>
      </c>
      <c r="G220" s="7" t="s">
        <v>156</v>
      </c>
      <c r="H220" s="7" t="s">
        <v>480</v>
      </c>
      <c r="I220" s="11">
        <v>6.285173431354E12</v>
      </c>
      <c r="K220" s="12"/>
      <c r="L220" s="12"/>
      <c r="M220" s="12"/>
      <c r="N220" s="12"/>
      <c r="O220" s="12"/>
      <c r="P220" s="12"/>
      <c r="Q220" s="12"/>
      <c r="R220" s="12"/>
      <c r="S220" s="12"/>
      <c r="T220" s="12"/>
      <c r="U220" s="12"/>
      <c r="V220" s="12"/>
    </row>
    <row r="221" hidden="1">
      <c r="A221" s="7" t="s">
        <v>481</v>
      </c>
      <c r="B221" s="8">
        <v>45683.0</v>
      </c>
      <c r="C221" s="9" t="str">
        <f t="shared" si="1"/>
        <v>Januari</v>
      </c>
      <c r="D221" s="10">
        <v>0.04652777777777778</v>
      </c>
      <c r="E221" s="7" t="s">
        <v>33</v>
      </c>
      <c r="F221" s="7" t="s">
        <v>153</v>
      </c>
      <c r="G221" s="7" t="s">
        <v>13</v>
      </c>
      <c r="H221" s="7" t="s">
        <v>482</v>
      </c>
      <c r="I221" s="11">
        <v>6.285707668655E12</v>
      </c>
      <c r="K221" s="12"/>
      <c r="L221" s="12"/>
      <c r="M221" s="12"/>
      <c r="N221" s="12"/>
      <c r="O221" s="12"/>
      <c r="P221" s="12"/>
      <c r="Q221" s="12"/>
      <c r="R221" s="12"/>
      <c r="S221" s="12"/>
      <c r="T221" s="12"/>
      <c r="U221" s="12"/>
      <c r="V221" s="12"/>
    </row>
    <row r="222" hidden="1">
      <c r="A222" s="7" t="s">
        <v>483</v>
      </c>
      <c r="B222" s="8">
        <v>45687.0</v>
      </c>
      <c r="C222" s="9" t="str">
        <f t="shared" si="1"/>
        <v>Januari</v>
      </c>
      <c r="D222" s="10">
        <v>0.024305555555555556</v>
      </c>
      <c r="E222" s="7" t="s">
        <v>44</v>
      </c>
      <c r="F222" s="7" t="s">
        <v>45</v>
      </c>
      <c r="G222" s="7" t="s">
        <v>13</v>
      </c>
      <c r="H222" s="7" t="s">
        <v>484</v>
      </c>
      <c r="I222" s="11">
        <v>6.285291035544E12</v>
      </c>
      <c r="K222" s="12"/>
      <c r="L222" s="12"/>
      <c r="M222" s="12"/>
      <c r="N222" s="12"/>
      <c r="O222" s="12"/>
      <c r="P222" s="12"/>
      <c r="Q222" s="12"/>
      <c r="R222" s="12"/>
      <c r="S222" s="12"/>
      <c r="T222" s="12"/>
      <c r="U222" s="12"/>
      <c r="V222" s="12"/>
    </row>
    <row r="223" hidden="1">
      <c r="A223" s="7" t="s">
        <v>485</v>
      </c>
      <c r="B223" s="8">
        <v>45688.0</v>
      </c>
      <c r="C223" s="9" t="str">
        <f t="shared" si="1"/>
        <v>Januari</v>
      </c>
      <c r="D223" s="10">
        <v>0.03611111111111111</v>
      </c>
      <c r="E223" s="7" t="s">
        <v>11</v>
      </c>
      <c r="F223" s="7" t="s">
        <v>82</v>
      </c>
      <c r="G223" s="7" t="s">
        <v>13</v>
      </c>
      <c r="H223" s="7" t="s">
        <v>486</v>
      </c>
      <c r="I223" s="11">
        <v>6.28560627488E12</v>
      </c>
      <c r="K223" s="12"/>
      <c r="L223" s="12"/>
      <c r="M223" s="12"/>
      <c r="N223" s="12"/>
      <c r="O223" s="12"/>
      <c r="P223" s="12"/>
      <c r="Q223" s="12"/>
      <c r="R223" s="12"/>
      <c r="S223" s="12"/>
      <c r="T223" s="12"/>
      <c r="U223" s="12"/>
      <c r="V223" s="12"/>
    </row>
    <row r="224" hidden="1">
      <c r="A224" s="7" t="s">
        <v>487</v>
      </c>
      <c r="B224" s="8">
        <v>45687.0</v>
      </c>
      <c r="C224" s="9" t="str">
        <f t="shared" si="1"/>
        <v>Januari</v>
      </c>
      <c r="D224" s="10">
        <v>0.025</v>
      </c>
      <c r="E224" s="7" t="s">
        <v>115</v>
      </c>
      <c r="F224" s="7" t="s">
        <v>116</v>
      </c>
      <c r="G224" s="7" t="s">
        <v>13</v>
      </c>
      <c r="H224" s="7" t="s">
        <v>488</v>
      </c>
      <c r="I224" s="11">
        <v>6.282328046193E12</v>
      </c>
      <c r="K224" s="12"/>
      <c r="L224" s="12"/>
      <c r="M224" s="12"/>
      <c r="N224" s="12"/>
      <c r="O224" s="12"/>
      <c r="P224" s="12"/>
      <c r="Q224" s="12"/>
      <c r="R224" s="12"/>
      <c r="S224" s="12"/>
      <c r="T224" s="12"/>
      <c r="U224" s="12"/>
      <c r="V224" s="12"/>
    </row>
    <row r="225" hidden="1">
      <c r="A225" s="7" t="s">
        <v>489</v>
      </c>
      <c r="B225" s="8">
        <v>45688.0</v>
      </c>
      <c r="C225" s="9" t="str">
        <f t="shared" si="1"/>
        <v>Januari</v>
      </c>
      <c r="D225" s="10">
        <v>0.04513888888888889</v>
      </c>
      <c r="E225" s="7" t="s">
        <v>20</v>
      </c>
      <c r="F225" s="7" t="s">
        <v>62</v>
      </c>
      <c r="G225" s="7" t="s">
        <v>13</v>
      </c>
      <c r="H225" s="7" t="s">
        <v>490</v>
      </c>
      <c r="I225" s="11">
        <v>6.28972529354E11</v>
      </c>
      <c r="K225" s="12"/>
      <c r="L225" s="12"/>
      <c r="M225" s="12"/>
      <c r="N225" s="12"/>
      <c r="O225" s="12"/>
      <c r="P225" s="12"/>
      <c r="Q225" s="12"/>
      <c r="R225" s="12"/>
      <c r="S225" s="12"/>
      <c r="T225" s="12"/>
      <c r="U225" s="12"/>
      <c r="V225" s="12"/>
    </row>
    <row r="226" hidden="1">
      <c r="A226" s="7" t="s">
        <v>491</v>
      </c>
      <c r="B226" s="8">
        <v>45684.0</v>
      </c>
      <c r="C226" s="9" t="str">
        <f t="shared" si="1"/>
        <v>Januari</v>
      </c>
      <c r="D226" s="10">
        <v>0.052083333333333336</v>
      </c>
      <c r="E226" s="7" t="s">
        <v>29</v>
      </c>
      <c r="F226" s="7" t="s">
        <v>30</v>
      </c>
      <c r="G226" s="7" t="s">
        <v>13</v>
      </c>
      <c r="H226" s="7" t="s">
        <v>492</v>
      </c>
      <c r="I226" s="11">
        <v>6.282231661306E12</v>
      </c>
      <c r="K226" s="12"/>
      <c r="L226" s="12"/>
      <c r="M226" s="12"/>
      <c r="N226" s="12"/>
      <c r="O226" s="12"/>
      <c r="P226" s="12"/>
      <c r="Q226" s="12"/>
      <c r="R226" s="12"/>
      <c r="S226" s="12"/>
      <c r="T226" s="12"/>
      <c r="U226" s="12"/>
      <c r="V226" s="12"/>
    </row>
    <row r="227" hidden="1">
      <c r="A227" s="7" t="s">
        <v>493</v>
      </c>
      <c r="B227" s="8">
        <v>45686.0</v>
      </c>
      <c r="C227" s="9" t="str">
        <f t="shared" si="1"/>
        <v>Januari</v>
      </c>
      <c r="D227" s="10">
        <v>0.027777777777777776</v>
      </c>
      <c r="E227" s="7" t="s">
        <v>29</v>
      </c>
      <c r="F227" s="7" t="s">
        <v>30</v>
      </c>
      <c r="G227" s="7" t="s">
        <v>13</v>
      </c>
      <c r="H227" s="7" t="s">
        <v>494</v>
      </c>
      <c r="I227" s="11">
        <v>6.282231661306E12</v>
      </c>
      <c r="K227" s="12"/>
      <c r="L227" s="12"/>
      <c r="M227" s="12"/>
      <c r="N227" s="12"/>
      <c r="O227" s="12"/>
      <c r="P227" s="12"/>
      <c r="Q227" s="12"/>
      <c r="R227" s="12"/>
      <c r="S227" s="12"/>
      <c r="T227" s="12"/>
      <c r="U227" s="12"/>
      <c r="V227" s="12"/>
    </row>
    <row r="228" hidden="1">
      <c r="A228" s="7" t="s">
        <v>493</v>
      </c>
      <c r="B228" s="8">
        <v>45687.0</v>
      </c>
      <c r="C228" s="9" t="str">
        <f t="shared" si="1"/>
        <v>Januari</v>
      </c>
      <c r="D228" s="10">
        <v>0.052083333333333336</v>
      </c>
      <c r="E228" s="7" t="s">
        <v>29</v>
      </c>
      <c r="F228" s="7" t="s">
        <v>72</v>
      </c>
      <c r="G228" s="7" t="s">
        <v>13</v>
      </c>
      <c r="H228" s="7" t="s">
        <v>495</v>
      </c>
      <c r="I228" s="11">
        <v>6.282231661306E12</v>
      </c>
      <c r="K228" s="12"/>
      <c r="L228" s="12"/>
      <c r="M228" s="12"/>
      <c r="N228" s="12"/>
      <c r="O228" s="12"/>
      <c r="P228" s="12"/>
      <c r="Q228" s="12"/>
      <c r="R228" s="12"/>
      <c r="S228" s="12"/>
      <c r="T228" s="12"/>
      <c r="U228" s="12"/>
      <c r="V228" s="12"/>
    </row>
    <row r="229" hidden="1">
      <c r="A229" s="7" t="s">
        <v>496</v>
      </c>
      <c r="B229" s="8">
        <v>45687.0</v>
      </c>
      <c r="C229" s="9" t="str">
        <f t="shared" si="1"/>
        <v>Januari</v>
      </c>
      <c r="D229" s="10">
        <v>0.04652777777777778</v>
      </c>
      <c r="E229" s="7" t="s">
        <v>29</v>
      </c>
      <c r="F229" s="7" t="s">
        <v>169</v>
      </c>
      <c r="G229" s="7" t="s">
        <v>41</v>
      </c>
      <c r="H229" s="7" t="s">
        <v>497</v>
      </c>
      <c r="I229" s="11">
        <v>6.282231661306E12</v>
      </c>
      <c r="K229" s="12"/>
      <c r="L229" s="12"/>
      <c r="M229" s="12"/>
      <c r="N229" s="12"/>
      <c r="O229" s="12"/>
      <c r="P229" s="12"/>
      <c r="Q229" s="12"/>
      <c r="R229" s="12"/>
      <c r="S229" s="12"/>
      <c r="T229" s="12"/>
      <c r="U229" s="12"/>
      <c r="V229" s="12"/>
    </row>
    <row r="230" hidden="1">
      <c r="A230" s="7" t="s">
        <v>498</v>
      </c>
      <c r="B230" s="8">
        <v>45688.0</v>
      </c>
      <c r="C230" s="9" t="str">
        <f t="shared" si="1"/>
        <v>Januari</v>
      </c>
      <c r="D230" s="10">
        <v>0.03888888888888889</v>
      </c>
      <c r="E230" s="7" t="s">
        <v>16</v>
      </c>
      <c r="F230" s="7" t="s">
        <v>116</v>
      </c>
      <c r="G230" s="7" t="s">
        <v>13</v>
      </c>
      <c r="H230" s="7" t="s">
        <v>499</v>
      </c>
      <c r="I230" s="11">
        <v>6.281232193915E12</v>
      </c>
      <c r="K230" s="12"/>
      <c r="L230" s="12"/>
      <c r="M230" s="12"/>
      <c r="N230" s="12"/>
      <c r="O230" s="12"/>
      <c r="P230" s="12"/>
      <c r="Q230" s="12"/>
      <c r="R230" s="12"/>
      <c r="S230" s="12"/>
      <c r="T230" s="12"/>
      <c r="U230" s="12"/>
      <c r="V230" s="12"/>
    </row>
    <row r="231" hidden="1">
      <c r="A231" s="7" t="s">
        <v>500</v>
      </c>
      <c r="B231" s="8">
        <v>45688.0</v>
      </c>
      <c r="C231" s="9" t="str">
        <f t="shared" si="1"/>
        <v>Januari</v>
      </c>
      <c r="D231" s="10">
        <v>0.03125</v>
      </c>
      <c r="E231" s="7" t="s">
        <v>93</v>
      </c>
      <c r="F231" s="7" t="s">
        <v>94</v>
      </c>
      <c r="G231" s="7" t="s">
        <v>13</v>
      </c>
      <c r="H231" s="7" t="s">
        <v>501</v>
      </c>
      <c r="I231" s="11">
        <v>6.282231661306E12</v>
      </c>
      <c r="K231" s="12"/>
      <c r="L231" s="12"/>
      <c r="M231" s="12"/>
      <c r="N231" s="12"/>
      <c r="O231" s="12"/>
      <c r="P231" s="12"/>
      <c r="Q231" s="12"/>
      <c r="R231" s="12"/>
      <c r="S231" s="12"/>
      <c r="T231" s="12"/>
      <c r="U231" s="12"/>
      <c r="V231" s="12"/>
    </row>
    <row r="232" hidden="1">
      <c r="A232" s="7" t="s">
        <v>502</v>
      </c>
      <c r="B232" s="8">
        <v>45686.0</v>
      </c>
      <c r="C232" s="9" t="str">
        <f t="shared" si="1"/>
        <v>Januari</v>
      </c>
      <c r="D232" s="10">
        <v>0.0</v>
      </c>
      <c r="E232" s="7" t="s">
        <v>147</v>
      </c>
      <c r="F232" s="7" t="s">
        <v>153</v>
      </c>
      <c r="G232" s="7" t="s">
        <v>156</v>
      </c>
      <c r="H232" s="7" t="s">
        <v>503</v>
      </c>
      <c r="I232" s="11">
        <v>6.285213566484E12</v>
      </c>
      <c r="K232" s="12"/>
      <c r="L232" s="12"/>
      <c r="M232" s="12"/>
      <c r="N232" s="12"/>
      <c r="O232" s="12"/>
      <c r="P232" s="12"/>
      <c r="Q232" s="12"/>
      <c r="R232" s="12"/>
      <c r="S232" s="12"/>
      <c r="T232" s="12"/>
      <c r="U232" s="12"/>
      <c r="V232" s="12"/>
    </row>
    <row r="233" hidden="1">
      <c r="A233" s="7" t="s">
        <v>504</v>
      </c>
      <c r="B233" s="8">
        <v>45687.0</v>
      </c>
      <c r="C233" s="9" t="str">
        <f t="shared" si="1"/>
        <v>Januari</v>
      </c>
      <c r="D233" s="10">
        <v>0.027777777777777776</v>
      </c>
      <c r="E233" s="7" t="s">
        <v>147</v>
      </c>
      <c r="F233" s="7" t="s">
        <v>153</v>
      </c>
      <c r="G233" s="7" t="s">
        <v>13</v>
      </c>
      <c r="H233" s="7" t="s">
        <v>505</v>
      </c>
      <c r="I233" s="11">
        <v>6.285213566484E12</v>
      </c>
      <c r="K233" s="12"/>
      <c r="L233" s="12"/>
      <c r="M233" s="12"/>
      <c r="N233" s="12"/>
      <c r="O233" s="12"/>
      <c r="P233" s="12"/>
      <c r="Q233" s="12"/>
      <c r="R233" s="12"/>
      <c r="S233" s="12"/>
      <c r="T233" s="12"/>
      <c r="U233" s="12"/>
      <c r="V233" s="12"/>
    </row>
    <row r="234" hidden="1">
      <c r="A234" s="7" t="s">
        <v>506</v>
      </c>
      <c r="B234" s="8">
        <v>45687.0</v>
      </c>
      <c r="C234" s="9" t="str">
        <f t="shared" si="1"/>
        <v>Januari</v>
      </c>
      <c r="D234" s="10">
        <v>0.020833333333333332</v>
      </c>
      <c r="E234" s="7" t="s">
        <v>147</v>
      </c>
      <c r="F234" s="7" t="s">
        <v>148</v>
      </c>
      <c r="G234" s="7" t="s">
        <v>13</v>
      </c>
      <c r="H234" s="7" t="s">
        <v>507</v>
      </c>
      <c r="I234" s="11">
        <v>6.285213566484E12</v>
      </c>
      <c r="K234" s="12"/>
      <c r="L234" s="12"/>
      <c r="M234" s="12"/>
      <c r="N234" s="12"/>
      <c r="O234" s="12"/>
      <c r="P234" s="12"/>
      <c r="Q234" s="12"/>
      <c r="R234" s="12"/>
      <c r="S234" s="12"/>
      <c r="T234" s="12"/>
      <c r="U234" s="12"/>
      <c r="V234" s="12"/>
    </row>
    <row r="235" hidden="1">
      <c r="A235" s="7" t="s">
        <v>508</v>
      </c>
      <c r="B235" s="8">
        <v>45688.0</v>
      </c>
      <c r="C235" s="9" t="str">
        <f t="shared" si="1"/>
        <v>Januari</v>
      </c>
      <c r="D235" s="10">
        <v>0.075</v>
      </c>
      <c r="E235" s="7" t="s">
        <v>163</v>
      </c>
      <c r="F235" s="7" t="s">
        <v>164</v>
      </c>
      <c r="G235" s="7" t="s">
        <v>13</v>
      </c>
      <c r="H235" s="7" t="s">
        <v>509</v>
      </c>
      <c r="I235" s="11">
        <v>6.282142259313E12</v>
      </c>
      <c r="K235" s="12"/>
      <c r="L235" s="12"/>
      <c r="M235" s="12"/>
      <c r="N235" s="12"/>
      <c r="O235" s="12"/>
      <c r="P235" s="12"/>
      <c r="Q235" s="12"/>
      <c r="R235" s="12"/>
      <c r="S235" s="12"/>
      <c r="T235" s="12"/>
      <c r="U235" s="12"/>
      <c r="V235" s="12"/>
    </row>
    <row r="236" hidden="1">
      <c r="A236" s="7" t="s">
        <v>510</v>
      </c>
      <c r="B236" s="8">
        <v>45685.0</v>
      </c>
      <c r="C236" s="9" t="str">
        <f t="shared" si="1"/>
        <v>Januari</v>
      </c>
      <c r="D236" s="10">
        <v>0.027777777777777776</v>
      </c>
      <c r="E236" s="7" t="s">
        <v>66</v>
      </c>
      <c r="F236" s="7" t="s">
        <v>67</v>
      </c>
      <c r="G236" s="7" t="s">
        <v>13</v>
      </c>
      <c r="H236" s="7" t="s">
        <v>511</v>
      </c>
      <c r="I236" s="11">
        <v>6.281332534354E12</v>
      </c>
      <c r="K236" s="12"/>
      <c r="L236" s="12"/>
      <c r="M236" s="12"/>
      <c r="N236" s="12"/>
      <c r="O236" s="12"/>
      <c r="P236" s="12"/>
      <c r="Q236" s="12"/>
      <c r="R236" s="12"/>
      <c r="S236" s="12"/>
      <c r="T236" s="12"/>
      <c r="U236" s="12"/>
      <c r="V236" s="12"/>
    </row>
    <row r="237" hidden="1">
      <c r="A237" s="7" t="s">
        <v>512</v>
      </c>
      <c r="B237" s="8">
        <v>45688.0</v>
      </c>
      <c r="C237" s="9" t="str">
        <f t="shared" si="1"/>
        <v>Januari</v>
      </c>
      <c r="D237" s="10">
        <v>0.020833333333333332</v>
      </c>
      <c r="E237" s="7" t="s">
        <v>44</v>
      </c>
      <c r="F237" s="7" t="s">
        <v>45</v>
      </c>
      <c r="G237" s="7" t="s">
        <v>13</v>
      </c>
      <c r="H237" s="7" t="s">
        <v>513</v>
      </c>
      <c r="I237" s="11">
        <v>6.285291035544E12</v>
      </c>
      <c r="K237" s="12"/>
      <c r="L237" s="12"/>
      <c r="M237" s="12"/>
      <c r="N237" s="12"/>
      <c r="O237" s="12"/>
      <c r="P237" s="12"/>
      <c r="Q237" s="12"/>
      <c r="R237" s="12"/>
      <c r="S237" s="12"/>
      <c r="T237" s="12"/>
      <c r="U237" s="12"/>
      <c r="V237" s="12"/>
    </row>
    <row r="238" hidden="1">
      <c r="A238" s="7" t="s">
        <v>514</v>
      </c>
      <c r="B238" s="8">
        <v>45686.0</v>
      </c>
      <c r="C238" s="9" t="str">
        <f t="shared" si="1"/>
        <v>Januari</v>
      </c>
      <c r="D238" s="10">
        <v>0.020833333333333332</v>
      </c>
      <c r="E238" s="7" t="s">
        <v>66</v>
      </c>
      <c r="F238" s="7" t="s">
        <v>67</v>
      </c>
      <c r="G238" s="7" t="s">
        <v>13</v>
      </c>
      <c r="H238" s="7" t="s">
        <v>515</v>
      </c>
      <c r="I238" s="11">
        <v>6.281332534354E12</v>
      </c>
      <c r="K238" s="12"/>
      <c r="L238" s="12"/>
      <c r="M238" s="12"/>
      <c r="N238" s="12"/>
      <c r="O238" s="12"/>
      <c r="P238" s="12"/>
      <c r="Q238" s="12"/>
      <c r="R238" s="12"/>
      <c r="S238" s="12"/>
      <c r="T238" s="12"/>
      <c r="U238" s="12"/>
      <c r="V238" s="12"/>
    </row>
    <row r="239" hidden="1">
      <c r="A239" s="7" t="s">
        <v>516</v>
      </c>
      <c r="B239" s="8">
        <v>45687.0</v>
      </c>
      <c r="C239" s="9" t="str">
        <f t="shared" si="1"/>
        <v>Januari</v>
      </c>
      <c r="D239" s="10">
        <v>0.020833333333333332</v>
      </c>
      <c r="E239" s="7" t="s">
        <v>66</v>
      </c>
      <c r="F239" s="7" t="s">
        <v>67</v>
      </c>
      <c r="G239" s="7" t="s">
        <v>13</v>
      </c>
      <c r="H239" s="7" t="s">
        <v>517</v>
      </c>
      <c r="I239" s="11">
        <v>6.281332534354E12</v>
      </c>
      <c r="K239" s="12"/>
      <c r="L239" s="12"/>
      <c r="M239" s="12"/>
      <c r="N239" s="12"/>
      <c r="O239" s="12"/>
      <c r="P239" s="12"/>
      <c r="Q239" s="12"/>
      <c r="R239" s="12"/>
      <c r="S239" s="12"/>
      <c r="T239" s="12"/>
      <c r="U239" s="12"/>
      <c r="V239" s="12"/>
    </row>
    <row r="240" hidden="1">
      <c r="A240" s="7" t="s">
        <v>518</v>
      </c>
      <c r="B240" s="8">
        <v>45688.0</v>
      </c>
      <c r="C240" s="9" t="str">
        <f t="shared" si="1"/>
        <v>Januari</v>
      </c>
      <c r="D240" s="10">
        <v>0.020833333333333332</v>
      </c>
      <c r="E240" s="7" t="s">
        <v>147</v>
      </c>
      <c r="F240" s="7" t="s">
        <v>148</v>
      </c>
      <c r="G240" s="7" t="s">
        <v>13</v>
      </c>
      <c r="H240" s="7" t="s">
        <v>519</v>
      </c>
      <c r="I240" s="11">
        <v>6.285213566484E12</v>
      </c>
      <c r="K240" s="12"/>
      <c r="L240" s="12"/>
      <c r="M240" s="12"/>
      <c r="N240" s="12"/>
      <c r="O240" s="12"/>
      <c r="P240" s="12"/>
      <c r="Q240" s="12"/>
      <c r="R240" s="12"/>
      <c r="S240" s="12"/>
      <c r="T240" s="12"/>
      <c r="U240" s="12"/>
      <c r="V240" s="12"/>
    </row>
    <row r="241" hidden="1">
      <c r="A241" s="7" t="s">
        <v>520</v>
      </c>
      <c r="B241" s="8">
        <v>45687.0</v>
      </c>
      <c r="C241" s="9" t="str">
        <f t="shared" si="1"/>
        <v>Januari</v>
      </c>
      <c r="D241" s="10">
        <v>0.0</v>
      </c>
      <c r="E241" s="7" t="s">
        <v>37</v>
      </c>
      <c r="F241" s="7" t="s">
        <v>130</v>
      </c>
      <c r="G241" s="7" t="s">
        <v>156</v>
      </c>
      <c r="H241" s="7" t="s">
        <v>521</v>
      </c>
      <c r="I241" s="11">
        <v>6.285746146893E12</v>
      </c>
      <c r="K241" s="12"/>
      <c r="L241" s="12"/>
      <c r="M241" s="12"/>
      <c r="N241" s="12"/>
      <c r="O241" s="12"/>
      <c r="P241" s="12"/>
      <c r="Q241" s="12"/>
      <c r="R241" s="12"/>
      <c r="S241" s="12"/>
      <c r="T241" s="12"/>
      <c r="U241" s="12"/>
      <c r="V241" s="12"/>
    </row>
    <row r="242" hidden="1">
      <c r="A242" s="7" t="s">
        <v>522</v>
      </c>
      <c r="B242" s="8">
        <v>45685.0</v>
      </c>
      <c r="C242" s="9" t="str">
        <f t="shared" si="1"/>
        <v>Januari</v>
      </c>
      <c r="D242" s="10">
        <v>0.04027777777777778</v>
      </c>
      <c r="E242" s="7" t="s">
        <v>33</v>
      </c>
      <c r="F242" s="7" t="s">
        <v>153</v>
      </c>
      <c r="G242" s="7" t="s">
        <v>13</v>
      </c>
      <c r="H242" s="7" t="s">
        <v>523</v>
      </c>
      <c r="I242" s="11">
        <v>6.285707668688E12</v>
      </c>
      <c r="K242" s="12"/>
      <c r="L242" s="12"/>
      <c r="M242" s="12"/>
      <c r="N242" s="12"/>
      <c r="O242" s="12"/>
      <c r="P242" s="12"/>
      <c r="Q242" s="12"/>
      <c r="R242" s="12"/>
      <c r="S242" s="12"/>
      <c r="T242" s="12"/>
      <c r="U242" s="12"/>
      <c r="V242" s="12"/>
    </row>
    <row r="243" hidden="1">
      <c r="A243" s="7" t="s">
        <v>524</v>
      </c>
      <c r="B243" s="8">
        <v>45688.0</v>
      </c>
      <c r="C243" s="9" t="str">
        <f t="shared" si="1"/>
        <v>Januari</v>
      </c>
      <c r="D243" s="10">
        <v>0.011111111111111112</v>
      </c>
      <c r="E243" s="7" t="s">
        <v>37</v>
      </c>
      <c r="F243" s="7" t="s">
        <v>127</v>
      </c>
      <c r="G243" s="7" t="s">
        <v>22</v>
      </c>
      <c r="H243" s="7" t="s">
        <v>525</v>
      </c>
      <c r="I243" s="11">
        <v>6.285746146893E12</v>
      </c>
      <c r="K243" s="12"/>
      <c r="L243" s="12"/>
      <c r="M243" s="12"/>
      <c r="N243" s="12"/>
      <c r="O243" s="12"/>
      <c r="P243" s="12"/>
      <c r="Q243" s="12"/>
      <c r="R243" s="12"/>
      <c r="S243" s="12"/>
      <c r="T243" s="12"/>
      <c r="U243" s="12"/>
      <c r="V243" s="12"/>
    </row>
    <row r="244" hidden="1">
      <c r="A244" s="7" t="s">
        <v>526</v>
      </c>
      <c r="B244" s="8">
        <v>45688.0</v>
      </c>
      <c r="C244" s="9" t="str">
        <f t="shared" si="1"/>
        <v>Januari</v>
      </c>
      <c r="D244" s="10">
        <v>0.005555555555555556</v>
      </c>
      <c r="E244" s="7" t="s">
        <v>37</v>
      </c>
      <c r="F244" s="7" t="s">
        <v>130</v>
      </c>
      <c r="G244" s="7" t="s">
        <v>22</v>
      </c>
      <c r="H244" s="7" t="s">
        <v>527</v>
      </c>
      <c r="I244" s="11">
        <v>6.285746146863E12</v>
      </c>
      <c r="K244" s="12"/>
      <c r="L244" s="12"/>
      <c r="M244" s="12"/>
      <c r="N244" s="12"/>
      <c r="O244" s="12"/>
      <c r="P244" s="12"/>
      <c r="Q244" s="12"/>
      <c r="R244" s="12"/>
      <c r="S244" s="12"/>
      <c r="T244" s="12"/>
      <c r="U244" s="12"/>
      <c r="V244" s="12"/>
    </row>
    <row r="245" hidden="1">
      <c r="A245" s="7" t="s">
        <v>528</v>
      </c>
      <c r="B245" s="8">
        <v>45687.0</v>
      </c>
      <c r="C245" s="9" t="str">
        <f t="shared" si="1"/>
        <v>Januari</v>
      </c>
      <c r="D245" s="10">
        <v>0.016666666666666666</v>
      </c>
      <c r="E245" s="7" t="s">
        <v>33</v>
      </c>
      <c r="F245" s="7" t="s">
        <v>153</v>
      </c>
      <c r="G245" s="7" t="s">
        <v>13</v>
      </c>
      <c r="H245" s="7" t="s">
        <v>529</v>
      </c>
      <c r="I245" s="11">
        <v>6.285707668655E12</v>
      </c>
      <c r="K245" s="12"/>
      <c r="L245" s="12"/>
      <c r="M245" s="12"/>
      <c r="N245" s="12"/>
      <c r="O245" s="12"/>
      <c r="P245" s="12"/>
      <c r="Q245" s="12"/>
      <c r="R245" s="12"/>
      <c r="S245" s="12"/>
      <c r="T245" s="12"/>
      <c r="U245" s="12"/>
      <c r="V245" s="12"/>
    </row>
    <row r="246" hidden="1">
      <c r="A246" s="7" t="s">
        <v>530</v>
      </c>
      <c r="B246" s="8">
        <v>45688.0</v>
      </c>
      <c r="C246" s="9" t="str">
        <f t="shared" si="1"/>
        <v>Januari</v>
      </c>
      <c r="D246" s="10">
        <v>0.052083333333333336</v>
      </c>
      <c r="E246" s="7" t="s">
        <v>50</v>
      </c>
      <c r="F246" s="7" t="s">
        <v>100</v>
      </c>
      <c r="G246" s="7" t="s">
        <v>13</v>
      </c>
      <c r="H246" s="7" t="s">
        <v>531</v>
      </c>
      <c r="I246" s="11">
        <v>6.285173431354E12</v>
      </c>
      <c r="K246" s="12"/>
      <c r="L246" s="12"/>
      <c r="M246" s="12"/>
      <c r="N246" s="12"/>
      <c r="O246" s="12"/>
      <c r="P246" s="12"/>
      <c r="Q246" s="12"/>
      <c r="R246" s="12"/>
      <c r="S246" s="12"/>
      <c r="T246" s="12"/>
      <c r="U246" s="12"/>
      <c r="V246" s="12"/>
    </row>
    <row r="247" hidden="1">
      <c r="A247" s="7" t="s">
        <v>532</v>
      </c>
      <c r="B247" s="8">
        <v>45666.0</v>
      </c>
      <c r="C247" s="9" t="str">
        <f t="shared" si="1"/>
        <v>Januari</v>
      </c>
      <c r="D247" s="10">
        <v>0.034722222222222224</v>
      </c>
      <c r="E247" s="7" t="s">
        <v>50</v>
      </c>
      <c r="F247" s="7" t="s">
        <v>51</v>
      </c>
      <c r="G247" s="7" t="s">
        <v>13</v>
      </c>
      <c r="H247" s="7" t="s">
        <v>533</v>
      </c>
      <c r="I247" s="11">
        <v>6.285173441354E12</v>
      </c>
      <c r="K247" s="12"/>
      <c r="L247" s="12"/>
      <c r="M247" s="12"/>
      <c r="N247" s="12"/>
      <c r="O247" s="12"/>
      <c r="P247" s="12"/>
      <c r="Q247" s="12"/>
      <c r="R247" s="12"/>
      <c r="S247" s="12"/>
      <c r="T247" s="12"/>
      <c r="U247" s="12"/>
      <c r="V247" s="12"/>
    </row>
    <row r="248" hidden="1">
      <c r="A248" s="7" t="s">
        <v>534</v>
      </c>
      <c r="B248" s="8">
        <v>45679.0</v>
      </c>
      <c r="C248" s="9" t="str">
        <f t="shared" si="1"/>
        <v>Januari</v>
      </c>
      <c r="D248" s="10">
        <v>0.03680555555555556</v>
      </c>
      <c r="E248" s="7" t="s">
        <v>50</v>
      </c>
      <c r="F248" s="7" t="s">
        <v>51</v>
      </c>
      <c r="G248" s="7" t="s">
        <v>13</v>
      </c>
      <c r="H248" s="7" t="s">
        <v>535</v>
      </c>
      <c r="I248" s="11">
        <v>6.285173431354E12</v>
      </c>
      <c r="K248" s="12"/>
      <c r="L248" s="12"/>
      <c r="M248" s="12"/>
      <c r="N248" s="12"/>
      <c r="O248" s="12"/>
      <c r="P248" s="12"/>
      <c r="Q248" s="12"/>
      <c r="R248" s="12"/>
      <c r="S248" s="12"/>
      <c r="T248" s="12"/>
      <c r="U248" s="12"/>
      <c r="V248" s="12"/>
    </row>
    <row r="249" hidden="1">
      <c r="A249" s="7" t="s">
        <v>536</v>
      </c>
      <c r="B249" s="8">
        <v>45689.0</v>
      </c>
      <c r="C249" s="9" t="str">
        <f t="shared" si="1"/>
        <v>Februari</v>
      </c>
      <c r="D249" s="10">
        <v>0.041666666666666664</v>
      </c>
      <c r="E249" s="7" t="s">
        <v>66</v>
      </c>
      <c r="F249" s="7" t="s">
        <v>17</v>
      </c>
      <c r="G249" s="7" t="s">
        <v>13</v>
      </c>
      <c r="H249" s="7" t="s">
        <v>537</v>
      </c>
      <c r="I249" s="11">
        <v>6.281332534354E12</v>
      </c>
      <c r="K249" s="12"/>
      <c r="L249" s="12"/>
      <c r="M249" s="12"/>
      <c r="N249" s="12"/>
      <c r="O249" s="12"/>
      <c r="P249" s="12"/>
      <c r="Q249" s="12"/>
      <c r="R249" s="12"/>
      <c r="S249" s="12"/>
      <c r="T249" s="12"/>
      <c r="U249" s="12"/>
      <c r="V249" s="12"/>
    </row>
    <row r="250" hidden="1">
      <c r="A250" s="7" t="s">
        <v>538</v>
      </c>
      <c r="B250" s="8">
        <v>45690.0</v>
      </c>
      <c r="C250" s="9" t="str">
        <f t="shared" si="1"/>
        <v>Februari</v>
      </c>
      <c r="D250" s="10">
        <v>0.04513888888888889</v>
      </c>
      <c r="E250" s="7" t="s">
        <v>66</v>
      </c>
      <c r="F250" s="7" t="s">
        <v>17</v>
      </c>
      <c r="G250" s="7" t="s">
        <v>13</v>
      </c>
      <c r="H250" s="7" t="s">
        <v>539</v>
      </c>
      <c r="I250" s="11">
        <v>6.281332534354E12</v>
      </c>
      <c r="K250" s="12"/>
      <c r="L250" s="12"/>
      <c r="M250" s="12"/>
      <c r="N250" s="12"/>
      <c r="O250" s="12"/>
      <c r="P250" s="12"/>
      <c r="Q250" s="12"/>
      <c r="R250" s="12"/>
      <c r="S250" s="12"/>
      <c r="T250" s="12"/>
      <c r="U250" s="12"/>
      <c r="V250" s="12"/>
    </row>
    <row r="251" hidden="1">
      <c r="A251" s="7" t="s">
        <v>540</v>
      </c>
      <c r="B251" s="8">
        <v>45690.0</v>
      </c>
      <c r="C251" s="9" t="str">
        <f t="shared" si="1"/>
        <v>Februari</v>
      </c>
      <c r="D251" s="10">
        <v>0.034722222222222224</v>
      </c>
      <c r="E251" s="7" t="s">
        <v>29</v>
      </c>
      <c r="F251" s="7" t="s">
        <v>100</v>
      </c>
      <c r="G251" s="7" t="s">
        <v>13</v>
      </c>
      <c r="H251" s="7" t="s">
        <v>541</v>
      </c>
      <c r="I251" s="11">
        <v>6.282231661306E12</v>
      </c>
      <c r="K251" s="12"/>
      <c r="L251" s="12"/>
      <c r="M251" s="12"/>
      <c r="N251" s="12"/>
      <c r="O251" s="12"/>
      <c r="P251" s="12"/>
      <c r="Q251" s="12"/>
      <c r="R251" s="12"/>
      <c r="S251" s="12"/>
      <c r="T251" s="12"/>
      <c r="U251" s="12"/>
      <c r="V251" s="12"/>
    </row>
    <row r="252" hidden="1">
      <c r="A252" s="7" t="s">
        <v>542</v>
      </c>
      <c r="B252" s="8">
        <v>45688.0</v>
      </c>
      <c r="C252" s="9" t="str">
        <f t="shared" si="1"/>
        <v>Januari</v>
      </c>
      <c r="D252" s="10">
        <v>0.03958333333333333</v>
      </c>
      <c r="E252" s="7" t="s">
        <v>16</v>
      </c>
      <c r="F252" s="7" t="s">
        <v>51</v>
      </c>
      <c r="G252" s="7" t="s">
        <v>13</v>
      </c>
      <c r="H252" s="7" t="s">
        <v>543</v>
      </c>
      <c r="I252" s="11">
        <v>6.281232193915E12</v>
      </c>
      <c r="K252" s="12"/>
      <c r="L252" s="12"/>
      <c r="M252" s="12"/>
      <c r="N252" s="12"/>
      <c r="O252" s="12"/>
      <c r="P252" s="12"/>
      <c r="Q252" s="12"/>
      <c r="R252" s="12"/>
      <c r="S252" s="12"/>
      <c r="T252" s="12"/>
      <c r="U252" s="12"/>
      <c r="V252" s="12"/>
    </row>
    <row r="253" hidden="1">
      <c r="A253" s="7" t="s">
        <v>544</v>
      </c>
      <c r="B253" s="8">
        <v>45690.0</v>
      </c>
      <c r="C253" s="9" t="str">
        <f t="shared" si="1"/>
        <v>Februari</v>
      </c>
      <c r="D253" s="10">
        <v>0.0625</v>
      </c>
      <c r="E253" s="7" t="s">
        <v>163</v>
      </c>
      <c r="F253" s="7" t="s">
        <v>174</v>
      </c>
      <c r="G253" s="7" t="s">
        <v>13</v>
      </c>
      <c r="H253" s="7" t="s">
        <v>545</v>
      </c>
      <c r="I253" s="11">
        <v>6.282142259313E12</v>
      </c>
      <c r="K253" s="12"/>
      <c r="L253" s="12"/>
      <c r="M253" s="12"/>
      <c r="N253" s="12"/>
      <c r="O253" s="12"/>
      <c r="P253" s="12"/>
      <c r="Q253" s="12"/>
      <c r="R253" s="12"/>
      <c r="S253" s="12"/>
      <c r="T253" s="12"/>
      <c r="U253" s="12"/>
      <c r="V253" s="12"/>
    </row>
    <row r="254" hidden="1">
      <c r="A254" s="7" t="s">
        <v>546</v>
      </c>
      <c r="B254" s="8">
        <v>45691.0</v>
      </c>
      <c r="C254" s="9" t="str">
        <f t="shared" si="1"/>
        <v>Februari</v>
      </c>
      <c r="D254" s="10">
        <v>6.944444444444445E-4</v>
      </c>
      <c r="E254" s="7" t="s">
        <v>20</v>
      </c>
      <c r="F254" s="7" t="s">
        <v>30</v>
      </c>
      <c r="G254" s="7" t="s">
        <v>41</v>
      </c>
      <c r="H254" s="7" t="s">
        <v>547</v>
      </c>
      <c r="I254" s="11">
        <v>6.28972529354E11</v>
      </c>
      <c r="K254" s="12"/>
      <c r="L254" s="12"/>
      <c r="M254" s="12"/>
      <c r="N254" s="12"/>
      <c r="O254" s="12"/>
      <c r="P254" s="12"/>
      <c r="Q254" s="12"/>
      <c r="R254" s="12"/>
      <c r="S254" s="12"/>
      <c r="T254" s="12"/>
      <c r="U254" s="12"/>
      <c r="V254" s="12"/>
    </row>
    <row r="255" hidden="1">
      <c r="A255" s="7" t="s">
        <v>548</v>
      </c>
      <c r="B255" s="8">
        <v>45689.0</v>
      </c>
      <c r="C255" s="9" t="str">
        <f t="shared" si="1"/>
        <v>Februari</v>
      </c>
      <c r="D255" s="10">
        <v>0.04236111111111111</v>
      </c>
      <c r="E255" s="7" t="s">
        <v>16</v>
      </c>
      <c r="F255" s="7" t="s">
        <v>51</v>
      </c>
      <c r="G255" s="7" t="s">
        <v>13</v>
      </c>
      <c r="H255" s="7" t="s">
        <v>549</v>
      </c>
      <c r="I255" s="11">
        <v>6.281232193915E12</v>
      </c>
      <c r="K255" s="12"/>
      <c r="L255" s="12"/>
      <c r="M255" s="12"/>
      <c r="N255" s="12"/>
      <c r="O255" s="12"/>
      <c r="P255" s="12"/>
      <c r="Q255" s="12"/>
      <c r="R255" s="12"/>
      <c r="S255" s="12"/>
      <c r="T255" s="12"/>
      <c r="U255" s="12"/>
      <c r="V255" s="12"/>
    </row>
    <row r="256" hidden="1">
      <c r="A256" s="7" t="s">
        <v>550</v>
      </c>
      <c r="B256" s="8">
        <v>45690.0</v>
      </c>
      <c r="C256" s="9" t="str">
        <f t="shared" si="1"/>
        <v>Februari</v>
      </c>
      <c r="D256" s="10">
        <v>0.03333333333333333</v>
      </c>
      <c r="E256" s="7" t="s">
        <v>33</v>
      </c>
      <c r="F256" s="7" t="s">
        <v>153</v>
      </c>
      <c r="G256" s="7" t="s">
        <v>13</v>
      </c>
      <c r="H256" s="7" t="s">
        <v>551</v>
      </c>
      <c r="I256" s="11">
        <v>6.285707668655E12</v>
      </c>
      <c r="K256" s="12"/>
      <c r="L256" s="12"/>
      <c r="M256" s="12"/>
      <c r="N256" s="12"/>
      <c r="O256" s="12"/>
      <c r="P256" s="12"/>
      <c r="Q256" s="12"/>
      <c r="R256" s="12"/>
      <c r="S256" s="12"/>
      <c r="T256" s="12"/>
      <c r="U256" s="12"/>
      <c r="V256" s="12"/>
    </row>
    <row r="257" hidden="1">
      <c r="A257" s="7" t="s">
        <v>552</v>
      </c>
      <c r="B257" s="8">
        <v>45691.0</v>
      </c>
      <c r="C257" s="9" t="str">
        <f t="shared" si="1"/>
        <v>Februari</v>
      </c>
      <c r="D257" s="10">
        <v>0.041666666666666664</v>
      </c>
      <c r="E257" s="7" t="s">
        <v>29</v>
      </c>
      <c r="F257" s="7" t="s">
        <v>94</v>
      </c>
      <c r="G257" s="7" t="s">
        <v>13</v>
      </c>
      <c r="H257" s="7" t="s">
        <v>553</v>
      </c>
      <c r="I257" s="11">
        <v>6.282231661306E12</v>
      </c>
      <c r="K257" s="12"/>
      <c r="L257" s="12"/>
      <c r="M257" s="12"/>
      <c r="N257" s="12"/>
      <c r="O257" s="12"/>
      <c r="P257" s="12"/>
      <c r="Q257" s="12"/>
      <c r="R257" s="12"/>
      <c r="S257" s="12"/>
      <c r="T257" s="12"/>
      <c r="U257" s="12"/>
      <c r="V257" s="12"/>
    </row>
    <row r="258" hidden="1">
      <c r="A258" s="7" t="s">
        <v>554</v>
      </c>
      <c r="B258" s="8">
        <v>45692.0</v>
      </c>
      <c r="C258" s="9" t="str">
        <f t="shared" si="1"/>
        <v>Februari</v>
      </c>
      <c r="D258" s="10">
        <v>0.020833333333333332</v>
      </c>
      <c r="E258" s="7" t="s">
        <v>44</v>
      </c>
      <c r="F258" s="7" t="s">
        <v>45</v>
      </c>
      <c r="G258" s="7" t="s">
        <v>13</v>
      </c>
      <c r="H258" s="7" t="s">
        <v>555</v>
      </c>
      <c r="I258" s="11">
        <v>6.285291035544E12</v>
      </c>
      <c r="K258" s="12"/>
      <c r="L258" s="12"/>
      <c r="M258" s="12"/>
      <c r="N258" s="12"/>
      <c r="O258" s="12"/>
      <c r="P258" s="12"/>
      <c r="Q258" s="12"/>
      <c r="R258" s="12"/>
      <c r="S258" s="12"/>
      <c r="T258" s="12"/>
      <c r="U258" s="12"/>
      <c r="V258" s="12"/>
    </row>
    <row r="259" hidden="1">
      <c r="A259" s="7" t="s">
        <v>556</v>
      </c>
      <c r="B259" s="8">
        <v>45692.0</v>
      </c>
      <c r="C259" s="9" t="str">
        <f t="shared" si="1"/>
        <v>Februari</v>
      </c>
      <c r="D259" s="10">
        <v>0.041666666666666664</v>
      </c>
      <c r="E259" s="7" t="s">
        <v>29</v>
      </c>
      <c r="F259" s="7" t="s">
        <v>12</v>
      </c>
      <c r="G259" s="7" t="s">
        <v>13</v>
      </c>
      <c r="H259" s="7" t="s">
        <v>557</v>
      </c>
      <c r="I259" s="11">
        <v>6.282231661306E12</v>
      </c>
      <c r="K259" s="12"/>
      <c r="L259" s="12"/>
      <c r="M259" s="12"/>
      <c r="N259" s="12"/>
      <c r="O259" s="12"/>
      <c r="P259" s="12"/>
      <c r="Q259" s="12"/>
      <c r="R259" s="12"/>
      <c r="S259" s="12"/>
      <c r="T259" s="12"/>
      <c r="U259" s="12"/>
      <c r="V259" s="12"/>
    </row>
    <row r="260" hidden="1">
      <c r="A260" s="7" t="s">
        <v>558</v>
      </c>
      <c r="B260" s="8">
        <v>45693.0</v>
      </c>
      <c r="C260" s="9" t="str">
        <f t="shared" si="1"/>
        <v>Februari</v>
      </c>
      <c r="D260" s="10">
        <v>0.034722222222222224</v>
      </c>
      <c r="E260" s="7" t="s">
        <v>29</v>
      </c>
      <c r="F260" s="7" t="s">
        <v>30</v>
      </c>
      <c r="G260" s="7" t="s">
        <v>13</v>
      </c>
      <c r="H260" s="7" t="s">
        <v>559</v>
      </c>
      <c r="I260" s="11">
        <v>6.282231661306E12</v>
      </c>
      <c r="K260" s="12"/>
      <c r="L260" s="12"/>
      <c r="M260" s="12"/>
      <c r="N260" s="12"/>
      <c r="O260" s="12"/>
      <c r="P260" s="12"/>
      <c r="Q260" s="12"/>
      <c r="R260" s="12"/>
      <c r="S260" s="12"/>
      <c r="T260" s="12"/>
      <c r="U260" s="12"/>
      <c r="V260" s="12"/>
    </row>
    <row r="261" hidden="1">
      <c r="A261" s="7" t="s">
        <v>560</v>
      </c>
      <c r="B261" s="8">
        <v>45693.0</v>
      </c>
      <c r="C261" s="9" t="str">
        <f t="shared" si="1"/>
        <v>Februari</v>
      </c>
      <c r="D261" s="10">
        <v>0.05</v>
      </c>
      <c r="E261" s="7" t="s">
        <v>11</v>
      </c>
      <c r="F261" s="7" t="s">
        <v>72</v>
      </c>
      <c r="G261" s="7" t="s">
        <v>13</v>
      </c>
      <c r="H261" s="7" t="s">
        <v>561</v>
      </c>
      <c r="I261" s="11">
        <v>6.28560627488E12</v>
      </c>
      <c r="K261" s="12"/>
      <c r="L261" s="12"/>
      <c r="M261" s="12"/>
      <c r="N261" s="12"/>
      <c r="O261" s="12"/>
      <c r="P261" s="12"/>
      <c r="Q261" s="12"/>
      <c r="R261" s="12"/>
      <c r="S261" s="12"/>
      <c r="T261" s="12"/>
      <c r="U261" s="12"/>
      <c r="V261" s="12"/>
    </row>
    <row r="262" hidden="1">
      <c r="A262" s="7" t="s">
        <v>562</v>
      </c>
      <c r="B262" s="8">
        <v>45690.0</v>
      </c>
      <c r="C262" s="9" t="str">
        <f t="shared" si="1"/>
        <v>Februari</v>
      </c>
      <c r="D262" s="10">
        <v>0.041666666666666664</v>
      </c>
      <c r="E262" s="7" t="s">
        <v>16</v>
      </c>
      <c r="F262" s="7" t="s">
        <v>197</v>
      </c>
      <c r="G262" s="7" t="s">
        <v>13</v>
      </c>
      <c r="H262" s="7" t="s">
        <v>563</v>
      </c>
      <c r="I262" s="11">
        <v>6.281232193915E12</v>
      </c>
      <c r="K262" s="12"/>
      <c r="L262" s="12"/>
      <c r="M262" s="12"/>
      <c r="N262" s="12"/>
      <c r="O262" s="12"/>
      <c r="P262" s="12"/>
      <c r="Q262" s="12"/>
      <c r="R262" s="12"/>
      <c r="S262" s="12"/>
      <c r="T262" s="12"/>
      <c r="U262" s="12"/>
      <c r="V262" s="12"/>
    </row>
    <row r="263" hidden="1">
      <c r="A263" s="7" t="s">
        <v>564</v>
      </c>
      <c r="B263" s="8">
        <v>45692.0</v>
      </c>
      <c r="C263" s="9" t="str">
        <f t="shared" si="1"/>
        <v>Februari</v>
      </c>
      <c r="D263" s="10">
        <v>0.04791666666666667</v>
      </c>
      <c r="E263" s="7" t="s">
        <v>16</v>
      </c>
      <c r="F263" s="7" t="s">
        <v>17</v>
      </c>
      <c r="G263" s="7" t="s">
        <v>13</v>
      </c>
      <c r="H263" s="7" t="s">
        <v>565</v>
      </c>
      <c r="I263" s="11">
        <v>6.281232193915E12</v>
      </c>
      <c r="K263" s="12"/>
      <c r="L263" s="12"/>
      <c r="M263" s="12"/>
      <c r="N263" s="12"/>
      <c r="O263" s="12"/>
      <c r="P263" s="12"/>
      <c r="Q263" s="12"/>
      <c r="R263" s="12"/>
      <c r="S263" s="12"/>
      <c r="T263" s="12"/>
      <c r="U263" s="12"/>
      <c r="V263" s="12"/>
    </row>
    <row r="264" hidden="1">
      <c r="A264" s="7" t="s">
        <v>566</v>
      </c>
      <c r="B264" s="8">
        <v>45693.0</v>
      </c>
      <c r="C264" s="9" t="str">
        <f t="shared" si="1"/>
        <v>Februari</v>
      </c>
      <c r="D264" s="10">
        <v>0.03680555555555556</v>
      </c>
      <c r="E264" s="7" t="s">
        <v>16</v>
      </c>
      <c r="F264" s="7" t="s">
        <v>17</v>
      </c>
      <c r="G264" s="7" t="s">
        <v>13</v>
      </c>
      <c r="H264" s="7" t="s">
        <v>567</v>
      </c>
      <c r="I264" s="11">
        <v>6.281232193915E12</v>
      </c>
      <c r="K264" s="12"/>
      <c r="L264" s="12"/>
      <c r="M264" s="12"/>
      <c r="N264" s="12"/>
      <c r="O264" s="12"/>
      <c r="P264" s="12"/>
      <c r="Q264" s="12"/>
      <c r="R264" s="12"/>
      <c r="S264" s="12"/>
      <c r="T264" s="12"/>
      <c r="U264" s="12"/>
      <c r="V264" s="12"/>
    </row>
    <row r="265" hidden="1">
      <c r="A265" s="7" t="s">
        <v>568</v>
      </c>
      <c r="B265" s="8">
        <v>45693.0</v>
      </c>
      <c r="C265" s="9" t="str">
        <f t="shared" si="1"/>
        <v>Februari</v>
      </c>
      <c r="D265" s="10">
        <v>0.04236111111111111</v>
      </c>
      <c r="E265" s="7" t="s">
        <v>16</v>
      </c>
      <c r="F265" s="7" t="s">
        <v>105</v>
      </c>
      <c r="G265" s="7" t="s">
        <v>13</v>
      </c>
      <c r="H265" s="7" t="s">
        <v>569</v>
      </c>
      <c r="I265" s="11">
        <v>6.281232193915E12</v>
      </c>
      <c r="K265" s="12"/>
      <c r="L265" s="12"/>
      <c r="M265" s="12"/>
      <c r="N265" s="12"/>
      <c r="O265" s="12"/>
      <c r="P265" s="12"/>
      <c r="Q265" s="12"/>
      <c r="R265" s="12"/>
      <c r="S265" s="12"/>
      <c r="T265" s="12"/>
      <c r="U265" s="12"/>
      <c r="V265" s="12"/>
    </row>
    <row r="266" hidden="1">
      <c r="A266" s="7" t="s">
        <v>570</v>
      </c>
      <c r="B266" s="8">
        <v>45692.0</v>
      </c>
      <c r="C266" s="9" t="str">
        <f t="shared" si="1"/>
        <v>Februari</v>
      </c>
      <c r="D266" s="10">
        <v>0.04027777777777778</v>
      </c>
      <c r="E266" s="7" t="s">
        <v>37</v>
      </c>
      <c r="F266" s="7" t="s">
        <v>62</v>
      </c>
      <c r="G266" s="7" t="s">
        <v>13</v>
      </c>
      <c r="H266" s="7" t="s">
        <v>571</v>
      </c>
      <c r="I266" s="11">
        <v>6.285746146893E12</v>
      </c>
      <c r="K266" s="12"/>
      <c r="L266" s="12"/>
      <c r="M266" s="12"/>
      <c r="N266" s="12"/>
      <c r="O266" s="12"/>
      <c r="P266" s="12"/>
      <c r="Q266" s="12"/>
      <c r="R266" s="12"/>
      <c r="S266" s="12"/>
      <c r="T266" s="12"/>
      <c r="U266" s="12"/>
      <c r="V266" s="12"/>
    </row>
    <row r="267" hidden="1">
      <c r="A267" s="7" t="s">
        <v>572</v>
      </c>
      <c r="B267" s="8">
        <v>45693.0</v>
      </c>
      <c r="C267" s="9" t="str">
        <f t="shared" si="1"/>
        <v>Februari</v>
      </c>
      <c r="D267" s="10">
        <v>0.022222222222222223</v>
      </c>
      <c r="E267" s="7" t="s">
        <v>37</v>
      </c>
      <c r="F267" s="7" t="s">
        <v>130</v>
      </c>
      <c r="G267" s="7" t="s">
        <v>13</v>
      </c>
      <c r="H267" s="7" t="s">
        <v>573</v>
      </c>
      <c r="I267" s="11">
        <v>6.285746146893E12</v>
      </c>
      <c r="K267" s="12"/>
      <c r="L267" s="12"/>
      <c r="M267" s="12"/>
      <c r="N267" s="12"/>
      <c r="O267" s="12"/>
      <c r="P267" s="12"/>
      <c r="Q267" s="12"/>
      <c r="R267" s="12"/>
      <c r="S267" s="12"/>
      <c r="T267" s="12"/>
      <c r="U267" s="12"/>
      <c r="V267" s="12"/>
    </row>
    <row r="268" hidden="1">
      <c r="A268" s="7" t="s">
        <v>574</v>
      </c>
      <c r="B268" s="8">
        <v>45690.0</v>
      </c>
      <c r="C268" s="9" t="str">
        <f t="shared" si="1"/>
        <v>Februari</v>
      </c>
      <c r="D268" s="10">
        <v>0.04027777777777778</v>
      </c>
      <c r="E268" s="7" t="s">
        <v>33</v>
      </c>
      <c r="F268" s="7" t="s">
        <v>54</v>
      </c>
      <c r="G268" s="7" t="s">
        <v>13</v>
      </c>
      <c r="H268" s="7" t="s">
        <v>575</v>
      </c>
      <c r="I268" s="11">
        <v>6.285707668655E12</v>
      </c>
      <c r="K268" s="12"/>
      <c r="L268" s="12"/>
      <c r="M268" s="12"/>
      <c r="N268" s="12"/>
      <c r="O268" s="12"/>
      <c r="P268" s="12"/>
      <c r="Q268" s="12"/>
      <c r="R268" s="12"/>
      <c r="S268" s="12"/>
      <c r="T268" s="12"/>
      <c r="U268" s="12"/>
      <c r="V268" s="12"/>
    </row>
    <row r="269" hidden="1">
      <c r="A269" s="7" t="s">
        <v>576</v>
      </c>
      <c r="B269" s="8">
        <v>45692.0</v>
      </c>
      <c r="C269" s="9" t="str">
        <f t="shared" si="1"/>
        <v>Februari</v>
      </c>
      <c r="D269" s="10">
        <v>0.020833333333333332</v>
      </c>
      <c r="E269" s="7" t="s">
        <v>147</v>
      </c>
      <c r="F269" s="7" t="s">
        <v>148</v>
      </c>
      <c r="G269" s="7" t="s">
        <v>13</v>
      </c>
      <c r="H269" s="7" t="s">
        <v>577</v>
      </c>
      <c r="I269" s="11">
        <v>6.285213566484E12</v>
      </c>
      <c r="K269" s="12"/>
      <c r="L269" s="12"/>
      <c r="M269" s="12"/>
      <c r="N269" s="12"/>
      <c r="O269" s="12"/>
      <c r="P269" s="12"/>
      <c r="Q269" s="12"/>
      <c r="R269" s="12"/>
      <c r="S269" s="12"/>
      <c r="T269" s="12"/>
      <c r="U269" s="12"/>
      <c r="V269" s="12"/>
    </row>
    <row r="270" hidden="1">
      <c r="A270" s="7" t="s">
        <v>578</v>
      </c>
      <c r="B270" s="8">
        <v>45693.0</v>
      </c>
      <c r="C270" s="9" t="str">
        <f t="shared" si="1"/>
        <v>Februari</v>
      </c>
      <c r="D270" s="10">
        <v>0.041666666666666664</v>
      </c>
      <c r="E270" s="7" t="s">
        <v>147</v>
      </c>
      <c r="F270" s="7" t="s">
        <v>153</v>
      </c>
      <c r="G270" s="7" t="s">
        <v>13</v>
      </c>
      <c r="H270" s="7" t="s">
        <v>579</v>
      </c>
      <c r="I270" s="11">
        <v>6.285213566484E12</v>
      </c>
      <c r="K270" s="12"/>
      <c r="L270" s="12"/>
      <c r="M270" s="12"/>
      <c r="N270" s="12"/>
      <c r="O270" s="12"/>
      <c r="P270" s="12"/>
      <c r="Q270" s="12"/>
      <c r="R270" s="12"/>
      <c r="S270" s="12"/>
      <c r="T270" s="12"/>
      <c r="U270" s="12"/>
      <c r="V270" s="12"/>
    </row>
    <row r="271" hidden="1">
      <c r="A271" s="7" t="s">
        <v>580</v>
      </c>
      <c r="B271" s="8">
        <v>45693.0</v>
      </c>
      <c r="C271" s="9" t="str">
        <f t="shared" si="1"/>
        <v>Februari</v>
      </c>
      <c r="D271" s="10">
        <v>0.020833333333333332</v>
      </c>
      <c r="E271" s="7" t="s">
        <v>147</v>
      </c>
      <c r="F271" s="7" t="s">
        <v>148</v>
      </c>
      <c r="G271" s="7" t="s">
        <v>13</v>
      </c>
      <c r="H271" s="7" t="s">
        <v>581</v>
      </c>
      <c r="I271" s="11">
        <v>6.285213566484E12</v>
      </c>
      <c r="K271" s="12"/>
      <c r="L271" s="12"/>
      <c r="M271" s="12"/>
      <c r="N271" s="12"/>
      <c r="O271" s="12"/>
      <c r="P271" s="12"/>
      <c r="Q271" s="12"/>
      <c r="R271" s="12"/>
      <c r="S271" s="12"/>
      <c r="T271" s="12"/>
      <c r="U271" s="12"/>
      <c r="V271" s="12"/>
    </row>
    <row r="272" hidden="1">
      <c r="A272" s="7" t="s">
        <v>582</v>
      </c>
      <c r="B272" s="8">
        <v>45694.0</v>
      </c>
      <c r="C272" s="9" t="str">
        <f t="shared" si="1"/>
        <v>Februari</v>
      </c>
      <c r="D272" s="10">
        <v>0.041666666666666664</v>
      </c>
      <c r="E272" s="7" t="s">
        <v>29</v>
      </c>
      <c r="F272" s="7" t="s">
        <v>72</v>
      </c>
      <c r="G272" s="7" t="s">
        <v>13</v>
      </c>
      <c r="H272" s="7" t="s">
        <v>583</v>
      </c>
      <c r="I272" s="11">
        <v>6.282231661306E12</v>
      </c>
      <c r="K272" s="12"/>
      <c r="L272" s="12"/>
      <c r="M272" s="12"/>
      <c r="N272" s="12"/>
      <c r="O272" s="12"/>
      <c r="P272" s="12"/>
      <c r="Q272" s="12"/>
      <c r="R272" s="12"/>
      <c r="S272" s="12"/>
      <c r="T272" s="12"/>
      <c r="U272" s="12"/>
      <c r="V272" s="12"/>
    </row>
    <row r="273" hidden="1">
      <c r="A273" s="7" t="s">
        <v>584</v>
      </c>
      <c r="B273" s="8">
        <v>45694.0</v>
      </c>
      <c r="C273" s="9" t="str">
        <f t="shared" si="1"/>
        <v>Februari</v>
      </c>
      <c r="D273" s="10">
        <v>0.034722222222222224</v>
      </c>
      <c r="E273" s="7" t="s">
        <v>11</v>
      </c>
      <c r="F273" s="7" t="s">
        <v>82</v>
      </c>
      <c r="G273" s="7" t="s">
        <v>13</v>
      </c>
      <c r="H273" s="7" t="s">
        <v>585</v>
      </c>
      <c r="I273" s="11">
        <v>6.28560627488E12</v>
      </c>
      <c r="K273" s="12"/>
      <c r="L273" s="12"/>
      <c r="M273" s="12"/>
      <c r="N273" s="12"/>
      <c r="O273" s="12"/>
      <c r="P273" s="12"/>
      <c r="Q273" s="12"/>
      <c r="R273" s="12"/>
      <c r="S273" s="12"/>
      <c r="T273" s="12"/>
      <c r="U273" s="12"/>
      <c r="V273" s="12"/>
    </row>
    <row r="274" hidden="1">
      <c r="A274" s="7" t="s">
        <v>586</v>
      </c>
      <c r="B274" s="8">
        <v>45694.0</v>
      </c>
      <c r="C274" s="9" t="str">
        <f t="shared" si="1"/>
        <v>Februari</v>
      </c>
      <c r="D274" s="10">
        <v>6.944444444444445E-4</v>
      </c>
      <c r="E274" s="7" t="s">
        <v>16</v>
      </c>
      <c r="F274" s="7" t="s">
        <v>51</v>
      </c>
      <c r="G274" s="7" t="s">
        <v>41</v>
      </c>
      <c r="H274" s="7" t="s">
        <v>587</v>
      </c>
      <c r="I274" s="11">
        <v>6.281232193915E12</v>
      </c>
      <c r="K274" s="12"/>
      <c r="L274" s="12"/>
      <c r="M274" s="12"/>
      <c r="N274" s="12"/>
      <c r="O274" s="12"/>
      <c r="P274" s="12"/>
      <c r="Q274" s="12"/>
      <c r="R274" s="12"/>
      <c r="S274" s="12"/>
      <c r="T274" s="12"/>
      <c r="U274" s="12"/>
      <c r="V274" s="12"/>
    </row>
    <row r="275" hidden="1">
      <c r="A275" s="7" t="s">
        <v>588</v>
      </c>
      <c r="B275" s="8">
        <v>45693.0</v>
      </c>
      <c r="C275" s="9" t="str">
        <f t="shared" si="1"/>
        <v>Februari</v>
      </c>
      <c r="D275" s="10">
        <v>0.020833333333333332</v>
      </c>
      <c r="E275" s="7" t="s">
        <v>66</v>
      </c>
      <c r="F275" s="7" t="s">
        <v>67</v>
      </c>
      <c r="G275" s="7" t="s">
        <v>13</v>
      </c>
      <c r="H275" s="7" t="s">
        <v>589</v>
      </c>
      <c r="I275" s="11">
        <v>6.281332534354E12</v>
      </c>
      <c r="K275" s="12"/>
      <c r="L275" s="12"/>
      <c r="M275" s="12"/>
      <c r="N275" s="12"/>
      <c r="O275" s="12"/>
      <c r="P275" s="12"/>
      <c r="Q275" s="12"/>
      <c r="R275" s="12"/>
      <c r="S275" s="12"/>
      <c r="T275" s="12"/>
      <c r="U275" s="12"/>
      <c r="V275" s="12"/>
    </row>
    <row r="276" hidden="1">
      <c r="A276" s="7" t="s">
        <v>590</v>
      </c>
      <c r="B276" s="8">
        <v>45694.0</v>
      </c>
      <c r="C276" s="9" t="str">
        <f t="shared" si="1"/>
        <v>Februari</v>
      </c>
      <c r="D276" s="10">
        <v>0.022222222222222223</v>
      </c>
      <c r="E276" s="7" t="s">
        <v>66</v>
      </c>
      <c r="F276" s="7" t="s">
        <v>67</v>
      </c>
      <c r="G276" s="7" t="s">
        <v>13</v>
      </c>
      <c r="H276" s="7" t="s">
        <v>591</v>
      </c>
      <c r="I276" s="11">
        <v>6.281332534354E12</v>
      </c>
      <c r="K276" s="12"/>
      <c r="L276" s="12"/>
      <c r="M276" s="12"/>
      <c r="N276" s="12"/>
      <c r="O276" s="12"/>
      <c r="P276" s="12"/>
      <c r="Q276" s="12"/>
      <c r="R276" s="12"/>
      <c r="S276" s="12"/>
      <c r="T276" s="12"/>
      <c r="U276" s="12"/>
      <c r="V276" s="12"/>
    </row>
    <row r="277" hidden="1">
      <c r="A277" s="7" t="s">
        <v>592</v>
      </c>
      <c r="B277" s="8">
        <v>45694.0</v>
      </c>
      <c r="C277" s="9" t="str">
        <f t="shared" si="1"/>
        <v>Februari</v>
      </c>
      <c r="D277" s="10">
        <v>0.01875</v>
      </c>
      <c r="E277" s="7" t="s">
        <v>20</v>
      </c>
      <c r="F277" s="7" t="s">
        <v>62</v>
      </c>
      <c r="G277" s="7" t="s">
        <v>13</v>
      </c>
      <c r="H277" s="7" t="s">
        <v>593</v>
      </c>
      <c r="I277" s="11">
        <v>6.28972529354E11</v>
      </c>
      <c r="K277" s="12"/>
      <c r="L277" s="12"/>
      <c r="M277" s="12"/>
      <c r="N277" s="12"/>
      <c r="O277" s="12"/>
      <c r="P277" s="12"/>
      <c r="Q277" s="12"/>
      <c r="R277" s="12"/>
      <c r="S277" s="12"/>
      <c r="T277" s="12"/>
      <c r="U277" s="12"/>
      <c r="V277" s="12"/>
    </row>
    <row r="278" hidden="1">
      <c r="A278" s="7" t="s">
        <v>594</v>
      </c>
      <c r="B278" s="8">
        <v>45694.0</v>
      </c>
      <c r="C278" s="9" t="str">
        <f t="shared" si="1"/>
        <v>Februari</v>
      </c>
      <c r="D278" s="10">
        <v>0.020833333333333332</v>
      </c>
      <c r="E278" s="7" t="s">
        <v>44</v>
      </c>
      <c r="F278" s="7" t="s">
        <v>45</v>
      </c>
      <c r="G278" s="7" t="s">
        <v>13</v>
      </c>
      <c r="H278" s="7" t="s">
        <v>595</v>
      </c>
      <c r="I278" s="11">
        <v>6.285291035544E12</v>
      </c>
      <c r="K278" s="12"/>
      <c r="L278" s="12"/>
      <c r="M278" s="12"/>
      <c r="N278" s="12"/>
      <c r="O278" s="12"/>
      <c r="P278" s="12"/>
      <c r="Q278" s="12"/>
      <c r="R278" s="12"/>
      <c r="S278" s="12"/>
      <c r="T278" s="12"/>
      <c r="U278" s="12"/>
      <c r="V278" s="12"/>
    </row>
    <row r="279" hidden="1">
      <c r="A279" s="7" t="s">
        <v>596</v>
      </c>
      <c r="B279" s="8">
        <v>45695.0</v>
      </c>
      <c r="C279" s="9" t="str">
        <f t="shared" si="1"/>
        <v>Februari</v>
      </c>
      <c r="D279" s="10">
        <v>0.027777777777777776</v>
      </c>
      <c r="E279" s="7" t="s">
        <v>11</v>
      </c>
      <c r="F279" s="7" t="s">
        <v>82</v>
      </c>
      <c r="G279" s="7" t="s">
        <v>13</v>
      </c>
      <c r="H279" s="7" t="s">
        <v>597</v>
      </c>
      <c r="I279" s="11">
        <v>6.28560627488E12</v>
      </c>
      <c r="K279" s="12"/>
      <c r="L279" s="12"/>
      <c r="M279" s="12"/>
      <c r="N279" s="12"/>
      <c r="O279" s="12"/>
      <c r="P279" s="12"/>
      <c r="Q279" s="12"/>
      <c r="R279" s="12"/>
      <c r="S279" s="12"/>
      <c r="T279" s="12"/>
      <c r="U279" s="12"/>
      <c r="V279" s="12"/>
    </row>
    <row r="280" hidden="1">
      <c r="A280" s="7" t="s">
        <v>598</v>
      </c>
      <c r="B280" s="8">
        <v>45694.0</v>
      </c>
      <c r="C280" s="9" t="str">
        <f t="shared" si="1"/>
        <v>Februari</v>
      </c>
      <c r="D280" s="10">
        <v>0.04652777777777778</v>
      </c>
      <c r="E280" s="7" t="s">
        <v>33</v>
      </c>
      <c r="F280" s="7" t="s">
        <v>54</v>
      </c>
      <c r="G280" s="7" t="s">
        <v>13</v>
      </c>
      <c r="H280" s="7" t="s">
        <v>599</v>
      </c>
      <c r="I280" s="11">
        <v>6.285707668655E12</v>
      </c>
      <c r="K280" s="12"/>
      <c r="L280" s="12"/>
      <c r="M280" s="12"/>
      <c r="N280" s="12"/>
      <c r="O280" s="12"/>
      <c r="P280" s="12"/>
      <c r="Q280" s="12"/>
      <c r="R280" s="12"/>
      <c r="S280" s="12"/>
      <c r="T280" s="12"/>
      <c r="U280" s="12"/>
      <c r="V280" s="12"/>
    </row>
    <row r="281" hidden="1">
      <c r="A281" s="7" t="s">
        <v>600</v>
      </c>
      <c r="B281" s="8">
        <v>45698.0</v>
      </c>
      <c r="C281" s="9" t="str">
        <f t="shared" si="1"/>
        <v>Februari</v>
      </c>
      <c r="D281" s="10">
        <v>0.03125</v>
      </c>
      <c r="E281" s="7" t="s">
        <v>29</v>
      </c>
      <c r="F281" s="7" t="s">
        <v>94</v>
      </c>
      <c r="G281" s="7" t="s">
        <v>13</v>
      </c>
      <c r="H281" s="7" t="s">
        <v>601</v>
      </c>
      <c r="I281" s="11">
        <v>6.282231661306E12</v>
      </c>
      <c r="K281" s="12"/>
      <c r="L281" s="12"/>
      <c r="M281" s="12"/>
      <c r="N281" s="12"/>
      <c r="O281" s="12"/>
      <c r="P281" s="12"/>
      <c r="Q281" s="12"/>
      <c r="R281" s="12"/>
      <c r="S281" s="12"/>
      <c r="T281" s="12"/>
      <c r="U281" s="12"/>
      <c r="V281" s="12"/>
    </row>
    <row r="282" hidden="1">
      <c r="A282" s="7" t="s">
        <v>602</v>
      </c>
      <c r="B282" s="8">
        <v>45698.0</v>
      </c>
      <c r="C282" s="9" t="str">
        <f t="shared" si="1"/>
        <v>Februari</v>
      </c>
      <c r="D282" s="10">
        <v>0.041666666666666664</v>
      </c>
      <c r="E282" s="7" t="s">
        <v>29</v>
      </c>
      <c r="F282" s="7" t="s">
        <v>30</v>
      </c>
      <c r="G282" s="7" t="s">
        <v>13</v>
      </c>
      <c r="H282" s="7" t="s">
        <v>603</v>
      </c>
      <c r="I282" s="11">
        <v>6.282231661306E12</v>
      </c>
      <c r="K282" s="12"/>
      <c r="L282" s="12"/>
      <c r="M282" s="12"/>
      <c r="N282" s="12"/>
      <c r="O282" s="12"/>
      <c r="P282" s="12"/>
      <c r="Q282" s="12"/>
      <c r="R282" s="12"/>
      <c r="S282" s="12"/>
      <c r="T282" s="12"/>
      <c r="U282" s="12"/>
      <c r="V282" s="12"/>
    </row>
    <row r="283" hidden="1">
      <c r="A283" s="7" t="s">
        <v>604</v>
      </c>
      <c r="B283" s="8">
        <v>45698.0</v>
      </c>
      <c r="C283" s="9" t="str">
        <f t="shared" si="1"/>
        <v>Februari</v>
      </c>
      <c r="D283" s="10">
        <v>0.049305555555555554</v>
      </c>
      <c r="E283" s="7" t="s">
        <v>33</v>
      </c>
      <c r="F283" s="7" t="s">
        <v>54</v>
      </c>
      <c r="G283" s="7" t="s">
        <v>13</v>
      </c>
      <c r="H283" s="7" t="s">
        <v>605</v>
      </c>
      <c r="I283" s="11">
        <v>6.285707668655E12</v>
      </c>
      <c r="K283" s="12"/>
      <c r="L283" s="12"/>
      <c r="M283" s="12"/>
      <c r="N283" s="12"/>
      <c r="O283" s="12"/>
      <c r="P283" s="12"/>
      <c r="Q283" s="12"/>
      <c r="R283" s="12"/>
      <c r="S283" s="12"/>
      <c r="T283" s="12"/>
      <c r="U283" s="12"/>
      <c r="V283" s="12"/>
    </row>
    <row r="284" hidden="1">
      <c r="A284" s="7" t="s">
        <v>606</v>
      </c>
      <c r="B284" s="8">
        <v>45692.0</v>
      </c>
      <c r="C284" s="9" t="str">
        <f t="shared" si="1"/>
        <v>Februari</v>
      </c>
      <c r="D284" s="10">
        <v>0.041666666666666664</v>
      </c>
      <c r="E284" s="7" t="s">
        <v>33</v>
      </c>
      <c r="F284" s="7" t="s">
        <v>153</v>
      </c>
      <c r="G284" s="7" t="s">
        <v>13</v>
      </c>
      <c r="H284" s="7" t="s">
        <v>607</v>
      </c>
      <c r="I284" s="11">
        <v>6.285707668655E12</v>
      </c>
      <c r="K284" s="12"/>
      <c r="L284" s="12"/>
      <c r="M284" s="12"/>
      <c r="N284" s="12"/>
      <c r="O284" s="12"/>
      <c r="P284" s="12"/>
      <c r="Q284" s="12"/>
      <c r="R284" s="12"/>
      <c r="S284" s="12"/>
      <c r="T284" s="12"/>
      <c r="U284" s="12"/>
      <c r="V284" s="12"/>
    </row>
    <row r="285" hidden="1">
      <c r="A285" s="7" t="s">
        <v>608</v>
      </c>
      <c r="B285" s="8">
        <v>45694.0</v>
      </c>
      <c r="C285" s="9" t="str">
        <f t="shared" si="1"/>
        <v>Februari</v>
      </c>
      <c r="D285" s="10">
        <v>0.020833333333333332</v>
      </c>
      <c r="E285" s="7" t="s">
        <v>147</v>
      </c>
      <c r="F285" s="7" t="s">
        <v>148</v>
      </c>
      <c r="G285" s="7" t="s">
        <v>13</v>
      </c>
      <c r="H285" s="7" t="s">
        <v>609</v>
      </c>
      <c r="I285" s="11">
        <v>6.285213566484E12</v>
      </c>
      <c r="K285" s="12"/>
      <c r="L285" s="12"/>
      <c r="M285" s="12"/>
      <c r="N285" s="12"/>
      <c r="O285" s="12"/>
      <c r="P285" s="12"/>
      <c r="Q285" s="12"/>
      <c r="R285" s="12"/>
      <c r="S285" s="12"/>
      <c r="T285" s="12"/>
      <c r="U285" s="12"/>
      <c r="V285" s="12"/>
    </row>
    <row r="286" hidden="1">
      <c r="A286" s="7" t="s">
        <v>610</v>
      </c>
      <c r="B286" s="8">
        <v>45698.0</v>
      </c>
      <c r="C286" s="9" t="str">
        <f t="shared" si="1"/>
        <v>Februari</v>
      </c>
      <c r="D286" s="10">
        <v>0.020833333333333332</v>
      </c>
      <c r="E286" s="7" t="s">
        <v>147</v>
      </c>
      <c r="F286" s="7" t="s">
        <v>148</v>
      </c>
      <c r="G286" s="7" t="s">
        <v>13</v>
      </c>
      <c r="H286" s="7" t="s">
        <v>611</v>
      </c>
      <c r="I286" s="11">
        <v>6.285213566484E12</v>
      </c>
      <c r="K286" s="12"/>
      <c r="L286" s="12"/>
      <c r="M286" s="12"/>
      <c r="N286" s="12"/>
      <c r="O286" s="12"/>
      <c r="P286" s="12"/>
      <c r="Q286" s="12"/>
      <c r="R286" s="12"/>
      <c r="S286" s="12"/>
      <c r="T286" s="12"/>
      <c r="U286" s="12"/>
      <c r="V286" s="12"/>
    </row>
    <row r="287" hidden="1">
      <c r="A287" s="7" t="s">
        <v>612</v>
      </c>
      <c r="B287" s="8">
        <v>45695.0</v>
      </c>
      <c r="C287" s="9" t="str">
        <f t="shared" si="1"/>
        <v>Februari</v>
      </c>
      <c r="D287" s="10">
        <v>0.04652777777777778</v>
      </c>
      <c r="E287" s="7" t="s">
        <v>16</v>
      </c>
      <c r="F287" s="7" t="s">
        <v>51</v>
      </c>
      <c r="G287" s="7" t="s">
        <v>13</v>
      </c>
      <c r="H287" s="7" t="s">
        <v>613</v>
      </c>
      <c r="I287" s="11">
        <v>6.281232193915E12</v>
      </c>
      <c r="K287" s="12"/>
      <c r="L287" s="12"/>
      <c r="M287" s="12"/>
      <c r="N287" s="12"/>
      <c r="O287" s="12"/>
      <c r="P287" s="12"/>
      <c r="Q287" s="12"/>
      <c r="R287" s="12"/>
      <c r="S287" s="12"/>
      <c r="T287" s="12"/>
      <c r="U287" s="12"/>
      <c r="V287" s="12"/>
    </row>
    <row r="288" hidden="1">
      <c r="A288" s="7" t="s">
        <v>614</v>
      </c>
      <c r="B288" s="8">
        <v>45696.0</v>
      </c>
      <c r="C288" s="9" t="str">
        <f t="shared" si="1"/>
        <v>Februari</v>
      </c>
      <c r="D288" s="10">
        <v>0.04375</v>
      </c>
      <c r="E288" s="7" t="s">
        <v>16</v>
      </c>
      <c r="F288" s="7" t="s">
        <v>51</v>
      </c>
      <c r="G288" s="7" t="s">
        <v>13</v>
      </c>
      <c r="H288" s="7" t="s">
        <v>615</v>
      </c>
      <c r="I288" s="11">
        <v>6.281232193915E12</v>
      </c>
      <c r="K288" s="12"/>
      <c r="L288" s="12"/>
      <c r="M288" s="12"/>
      <c r="N288" s="12"/>
      <c r="O288" s="12"/>
      <c r="P288" s="12"/>
      <c r="Q288" s="12"/>
      <c r="R288" s="12"/>
      <c r="S288" s="12"/>
      <c r="T288" s="12"/>
      <c r="U288" s="12"/>
      <c r="V288" s="12"/>
    </row>
    <row r="289" hidden="1">
      <c r="A289" s="7" t="s">
        <v>616</v>
      </c>
      <c r="B289" s="8">
        <v>45695.0</v>
      </c>
      <c r="C289" s="9" t="str">
        <f t="shared" si="1"/>
        <v>Februari</v>
      </c>
      <c r="D289" s="10">
        <v>0.020833333333333332</v>
      </c>
      <c r="E289" s="7" t="s">
        <v>44</v>
      </c>
      <c r="F289" s="7" t="s">
        <v>45</v>
      </c>
      <c r="G289" s="7" t="s">
        <v>13</v>
      </c>
      <c r="H289" s="7" t="s">
        <v>617</v>
      </c>
      <c r="I289" s="11">
        <v>6.285291035544E12</v>
      </c>
      <c r="K289" s="12"/>
      <c r="L289" s="12"/>
      <c r="M289" s="12"/>
      <c r="N289" s="12"/>
      <c r="O289" s="12"/>
      <c r="P289" s="12"/>
      <c r="Q289" s="12"/>
      <c r="R289" s="12"/>
      <c r="S289" s="12"/>
      <c r="T289" s="12"/>
      <c r="U289" s="12"/>
      <c r="V289" s="12"/>
    </row>
    <row r="290" hidden="1">
      <c r="A290" s="7" t="s">
        <v>616</v>
      </c>
      <c r="B290" s="8">
        <v>45698.0</v>
      </c>
      <c r="C290" s="9" t="str">
        <f t="shared" si="1"/>
        <v>Februari</v>
      </c>
      <c r="D290" s="10">
        <v>0.020833333333333332</v>
      </c>
      <c r="E290" s="7" t="s">
        <v>44</v>
      </c>
      <c r="F290" s="7" t="s">
        <v>45</v>
      </c>
      <c r="G290" s="7" t="s">
        <v>13</v>
      </c>
      <c r="H290" s="7" t="s">
        <v>618</v>
      </c>
      <c r="I290" s="11">
        <v>6.285291035544E12</v>
      </c>
      <c r="K290" s="12"/>
      <c r="L290" s="12"/>
      <c r="M290" s="12"/>
      <c r="N290" s="12"/>
      <c r="O290" s="12"/>
      <c r="P290" s="12"/>
      <c r="Q290" s="12"/>
      <c r="R290" s="12"/>
      <c r="S290" s="12"/>
      <c r="T290" s="12"/>
      <c r="U290" s="12"/>
      <c r="V290" s="12"/>
    </row>
    <row r="291" hidden="1">
      <c r="A291" s="7" t="s">
        <v>616</v>
      </c>
      <c r="B291" s="8">
        <v>45696.0</v>
      </c>
      <c r="C291" s="9" t="str">
        <f t="shared" si="1"/>
        <v>Februari</v>
      </c>
      <c r="D291" s="10">
        <v>0.04236111111111111</v>
      </c>
      <c r="E291" s="7" t="s">
        <v>93</v>
      </c>
      <c r="F291" s="7" t="s">
        <v>94</v>
      </c>
      <c r="G291" s="7" t="s">
        <v>13</v>
      </c>
      <c r="H291" s="7" t="s">
        <v>619</v>
      </c>
      <c r="I291" s="11">
        <v>6.281295998526E12</v>
      </c>
      <c r="K291" s="12"/>
      <c r="L291" s="12"/>
      <c r="M291" s="12"/>
      <c r="N291" s="12"/>
      <c r="O291" s="12"/>
      <c r="P291" s="12"/>
      <c r="Q291" s="12"/>
      <c r="R291" s="12"/>
      <c r="S291" s="12"/>
      <c r="T291" s="12"/>
      <c r="U291" s="12"/>
      <c r="V291" s="12"/>
    </row>
    <row r="292" hidden="1">
      <c r="A292" s="7" t="s">
        <v>620</v>
      </c>
      <c r="B292" s="8">
        <v>45697.0</v>
      </c>
      <c r="C292" s="9" t="str">
        <f t="shared" si="1"/>
        <v>Februari</v>
      </c>
      <c r="D292" s="10">
        <v>0.03263888888888889</v>
      </c>
      <c r="E292" s="7" t="s">
        <v>93</v>
      </c>
      <c r="F292" s="7" t="s">
        <v>94</v>
      </c>
      <c r="G292" s="7" t="s">
        <v>13</v>
      </c>
      <c r="H292" s="7" t="s">
        <v>621</v>
      </c>
      <c r="I292" s="11">
        <v>6.281295998526E12</v>
      </c>
      <c r="K292" s="12"/>
      <c r="L292" s="12"/>
      <c r="M292" s="12"/>
      <c r="N292" s="12"/>
      <c r="O292" s="12"/>
      <c r="P292" s="12"/>
      <c r="Q292" s="12"/>
      <c r="R292" s="12"/>
      <c r="S292" s="12"/>
      <c r="T292" s="12"/>
      <c r="U292" s="12"/>
      <c r="V292" s="12"/>
    </row>
    <row r="293" hidden="1">
      <c r="A293" s="7" t="s">
        <v>622</v>
      </c>
      <c r="B293" s="8">
        <v>45695.0</v>
      </c>
      <c r="C293" s="9" t="str">
        <f t="shared" si="1"/>
        <v>Februari</v>
      </c>
      <c r="D293" s="10">
        <v>0.03125</v>
      </c>
      <c r="E293" s="7" t="s">
        <v>16</v>
      </c>
      <c r="F293" s="7" t="s">
        <v>105</v>
      </c>
      <c r="G293" s="7" t="s">
        <v>13</v>
      </c>
      <c r="H293" s="7" t="s">
        <v>623</v>
      </c>
      <c r="I293" s="11">
        <v>6.281232193915E12</v>
      </c>
      <c r="K293" s="12"/>
      <c r="L293" s="12"/>
      <c r="M293" s="12"/>
      <c r="N293" s="12"/>
      <c r="O293" s="12"/>
      <c r="P293" s="12"/>
      <c r="Q293" s="12"/>
      <c r="R293" s="12"/>
      <c r="S293" s="12"/>
      <c r="T293" s="12"/>
      <c r="U293" s="12"/>
      <c r="V293" s="12"/>
    </row>
    <row r="294" hidden="1">
      <c r="A294" s="7" t="s">
        <v>624</v>
      </c>
      <c r="B294" s="8">
        <v>45696.0</v>
      </c>
      <c r="C294" s="9" t="str">
        <f t="shared" si="1"/>
        <v>Februari</v>
      </c>
      <c r="D294" s="10">
        <v>6.944444444444445E-4</v>
      </c>
      <c r="E294" s="7" t="s">
        <v>16</v>
      </c>
      <c r="F294" s="7" t="s">
        <v>17</v>
      </c>
      <c r="G294" s="7" t="s">
        <v>41</v>
      </c>
      <c r="H294" s="7" t="s">
        <v>113</v>
      </c>
      <c r="I294" s="11">
        <v>6.281262193915E12</v>
      </c>
      <c r="K294" s="12"/>
      <c r="L294" s="12"/>
      <c r="M294" s="12"/>
      <c r="N294" s="12"/>
      <c r="O294" s="12"/>
      <c r="P294" s="12"/>
      <c r="Q294" s="12"/>
      <c r="R294" s="12"/>
      <c r="S294" s="12"/>
      <c r="T294" s="12"/>
      <c r="U294" s="12"/>
      <c r="V294" s="12"/>
    </row>
    <row r="295" hidden="1">
      <c r="A295" s="7" t="s">
        <v>625</v>
      </c>
      <c r="B295" s="8">
        <v>45698.0</v>
      </c>
      <c r="C295" s="9" t="str">
        <f t="shared" si="1"/>
        <v>Februari</v>
      </c>
      <c r="D295" s="10">
        <v>0.020833333333333332</v>
      </c>
      <c r="E295" s="7" t="s">
        <v>66</v>
      </c>
      <c r="F295" s="7" t="s">
        <v>67</v>
      </c>
      <c r="G295" s="7" t="s">
        <v>13</v>
      </c>
      <c r="H295" s="7" t="s">
        <v>626</v>
      </c>
      <c r="I295" s="11">
        <v>6.281332534354E12</v>
      </c>
      <c r="K295" s="12"/>
      <c r="L295" s="12"/>
      <c r="M295" s="12"/>
      <c r="N295" s="12"/>
      <c r="O295" s="12"/>
      <c r="P295" s="12"/>
      <c r="Q295" s="12"/>
      <c r="R295" s="12"/>
      <c r="S295" s="12"/>
      <c r="T295" s="12"/>
      <c r="U295" s="12"/>
      <c r="V295" s="12"/>
    </row>
    <row r="296" hidden="1">
      <c r="A296" s="7" t="s">
        <v>627</v>
      </c>
      <c r="B296" s="8">
        <v>45699.0</v>
      </c>
      <c r="C296" s="9" t="str">
        <f t="shared" si="1"/>
        <v>Februari</v>
      </c>
      <c r="D296" s="10">
        <v>0.020833333333333332</v>
      </c>
      <c r="E296" s="7" t="s">
        <v>147</v>
      </c>
      <c r="F296" s="7" t="s">
        <v>148</v>
      </c>
      <c r="G296" s="7" t="s">
        <v>13</v>
      </c>
      <c r="H296" s="7" t="s">
        <v>628</v>
      </c>
      <c r="I296" s="11">
        <v>6.285213566484E12</v>
      </c>
      <c r="K296" s="12"/>
      <c r="L296" s="12"/>
      <c r="M296" s="12"/>
      <c r="N296" s="12"/>
      <c r="O296" s="12"/>
      <c r="P296" s="12"/>
      <c r="Q296" s="12"/>
      <c r="R296" s="12"/>
      <c r="S296" s="12"/>
      <c r="T296" s="12"/>
      <c r="U296" s="12"/>
      <c r="V296" s="12"/>
    </row>
    <row r="297" hidden="1">
      <c r="A297" s="7" t="s">
        <v>629</v>
      </c>
      <c r="B297" s="8">
        <v>45699.0</v>
      </c>
      <c r="C297" s="9" t="str">
        <f t="shared" si="1"/>
        <v>Februari</v>
      </c>
      <c r="D297" s="10">
        <v>6.944444444444445E-4</v>
      </c>
      <c r="E297" s="7" t="s">
        <v>66</v>
      </c>
      <c r="F297" s="7" t="s">
        <v>67</v>
      </c>
      <c r="G297" s="7" t="s">
        <v>13</v>
      </c>
      <c r="H297" s="7" t="s">
        <v>630</v>
      </c>
      <c r="I297" s="11">
        <v>6.281332534354E12</v>
      </c>
      <c r="K297" s="12"/>
      <c r="L297" s="12"/>
      <c r="M297" s="12"/>
      <c r="N297" s="12"/>
      <c r="O297" s="12"/>
      <c r="P297" s="12"/>
      <c r="Q297" s="12"/>
      <c r="R297" s="12"/>
      <c r="S297" s="12"/>
      <c r="T297" s="12"/>
      <c r="U297" s="12"/>
      <c r="V297" s="12"/>
    </row>
    <row r="298" hidden="1">
      <c r="A298" s="7" t="s">
        <v>631</v>
      </c>
      <c r="B298" s="8">
        <v>45699.0</v>
      </c>
      <c r="C298" s="9" t="str">
        <f t="shared" si="1"/>
        <v>Februari</v>
      </c>
      <c r="D298" s="10">
        <v>0.020833333333333332</v>
      </c>
      <c r="E298" s="7" t="s">
        <v>66</v>
      </c>
      <c r="F298" s="7" t="s">
        <v>67</v>
      </c>
      <c r="G298" s="7" t="s">
        <v>13</v>
      </c>
      <c r="H298" s="7" t="s">
        <v>632</v>
      </c>
      <c r="I298" s="11">
        <v>6.281332534354E12</v>
      </c>
      <c r="K298" s="12"/>
      <c r="L298" s="12"/>
      <c r="M298" s="12"/>
      <c r="N298" s="12"/>
      <c r="O298" s="12"/>
      <c r="P298" s="12"/>
      <c r="Q298" s="12"/>
      <c r="R298" s="12"/>
      <c r="S298" s="12"/>
      <c r="T298" s="12"/>
      <c r="U298" s="12"/>
      <c r="V298" s="12"/>
    </row>
    <row r="299" hidden="1">
      <c r="A299" s="7" t="s">
        <v>633</v>
      </c>
      <c r="B299" s="8">
        <v>45699.0</v>
      </c>
      <c r="C299" s="9" t="str">
        <f t="shared" si="1"/>
        <v>Februari</v>
      </c>
      <c r="D299" s="10">
        <v>0.03611111111111111</v>
      </c>
      <c r="E299" s="7" t="s">
        <v>37</v>
      </c>
      <c r="F299" s="7" t="s">
        <v>127</v>
      </c>
      <c r="G299" s="7" t="s">
        <v>13</v>
      </c>
      <c r="H299" s="7" t="s">
        <v>634</v>
      </c>
      <c r="I299" s="11">
        <v>6.285746146893E12</v>
      </c>
      <c r="K299" s="12"/>
      <c r="L299" s="13" t="s">
        <v>635</v>
      </c>
      <c r="M299" s="12"/>
      <c r="N299" s="12"/>
      <c r="O299" s="12"/>
      <c r="P299" s="12"/>
      <c r="Q299" s="12"/>
      <c r="R299" s="12"/>
      <c r="S299" s="12"/>
      <c r="T299" s="12"/>
      <c r="U299" s="12"/>
      <c r="V299" s="12"/>
    </row>
    <row r="300" hidden="1">
      <c r="A300" s="7" t="s">
        <v>636</v>
      </c>
      <c r="B300" s="8">
        <v>45700.0</v>
      </c>
      <c r="C300" s="9" t="str">
        <f t="shared" si="1"/>
        <v>Februari</v>
      </c>
      <c r="D300" s="10">
        <v>0.025694444444444443</v>
      </c>
      <c r="E300" s="7" t="s">
        <v>37</v>
      </c>
      <c r="F300" s="7" t="s">
        <v>127</v>
      </c>
      <c r="G300" s="7" t="s">
        <v>13</v>
      </c>
      <c r="H300" s="7" t="s">
        <v>637</v>
      </c>
      <c r="I300" s="11">
        <v>6.285746146893E12</v>
      </c>
      <c r="K300" s="12"/>
      <c r="L300" s="12"/>
      <c r="M300" s="12"/>
      <c r="N300" s="12"/>
      <c r="O300" s="12"/>
      <c r="P300" s="12"/>
      <c r="Q300" s="12"/>
      <c r="R300" s="12"/>
      <c r="S300" s="12"/>
      <c r="T300" s="12"/>
      <c r="U300" s="12"/>
      <c r="V300" s="12"/>
    </row>
    <row r="301" hidden="1">
      <c r="A301" s="7" t="s">
        <v>638</v>
      </c>
      <c r="B301" s="8">
        <v>45700.0</v>
      </c>
      <c r="C301" s="9" t="str">
        <f t="shared" si="1"/>
        <v>Februari</v>
      </c>
      <c r="D301" s="10">
        <v>0.019444444444444445</v>
      </c>
      <c r="E301" s="7" t="s">
        <v>37</v>
      </c>
      <c r="F301" s="7" t="s">
        <v>130</v>
      </c>
      <c r="G301" s="7" t="s">
        <v>13</v>
      </c>
      <c r="H301" s="7" t="s">
        <v>639</v>
      </c>
      <c r="I301" s="11">
        <v>6.285746146893E12</v>
      </c>
      <c r="K301" s="12"/>
      <c r="L301" s="12"/>
      <c r="M301" s="12"/>
      <c r="N301" s="12"/>
      <c r="O301" s="12"/>
      <c r="P301" s="12"/>
      <c r="Q301" s="12"/>
      <c r="R301" s="12"/>
      <c r="S301" s="12"/>
      <c r="T301" s="12"/>
      <c r="U301" s="12"/>
      <c r="V301" s="12"/>
    </row>
    <row r="302" hidden="1">
      <c r="A302" s="7" t="s">
        <v>640</v>
      </c>
      <c r="B302" s="8">
        <v>45698.0</v>
      </c>
      <c r="C302" s="9" t="str">
        <f t="shared" si="1"/>
        <v>Februari</v>
      </c>
      <c r="D302" s="10">
        <v>0.03958333333333333</v>
      </c>
      <c r="E302" s="7" t="s">
        <v>37</v>
      </c>
      <c r="F302" s="7" t="s">
        <v>197</v>
      </c>
      <c r="G302" s="7" t="s">
        <v>13</v>
      </c>
      <c r="H302" s="7" t="s">
        <v>641</v>
      </c>
      <c r="I302" s="11">
        <v>6.285746146893E12</v>
      </c>
      <c r="K302" s="12"/>
      <c r="L302" s="12"/>
      <c r="M302" s="12"/>
      <c r="N302" s="12"/>
      <c r="O302" s="12"/>
      <c r="P302" s="12"/>
      <c r="Q302" s="12"/>
      <c r="R302" s="12"/>
      <c r="S302" s="12"/>
      <c r="T302" s="12"/>
      <c r="U302" s="12"/>
      <c r="V302" s="12"/>
    </row>
    <row r="303" hidden="1">
      <c r="A303" s="7" t="s">
        <v>642</v>
      </c>
      <c r="B303" s="8">
        <v>45699.0</v>
      </c>
      <c r="C303" s="9" t="str">
        <f t="shared" si="1"/>
        <v>Februari</v>
      </c>
      <c r="D303" s="10">
        <v>0.03263888888888889</v>
      </c>
      <c r="E303" s="7" t="s">
        <v>37</v>
      </c>
      <c r="F303" s="7" t="s">
        <v>62</v>
      </c>
      <c r="G303" s="7" t="s">
        <v>13</v>
      </c>
      <c r="H303" s="7" t="s">
        <v>643</v>
      </c>
      <c r="I303" s="11">
        <v>6.285746146893E12</v>
      </c>
      <c r="K303" s="12"/>
      <c r="L303" s="12"/>
      <c r="M303" s="12"/>
      <c r="N303" s="12"/>
      <c r="O303" s="12"/>
      <c r="P303" s="12"/>
      <c r="Q303" s="12"/>
      <c r="R303" s="12"/>
      <c r="S303" s="12"/>
      <c r="T303" s="12"/>
      <c r="U303" s="12"/>
      <c r="V303" s="12"/>
    </row>
    <row r="304" hidden="1">
      <c r="A304" s="7" t="s">
        <v>644</v>
      </c>
      <c r="B304" s="8">
        <v>45697.0</v>
      </c>
      <c r="C304" s="9" t="str">
        <f t="shared" si="1"/>
        <v>Februari</v>
      </c>
      <c r="D304" s="10">
        <v>0.03888888888888889</v>
      </c>
      <c r="E304" s="7" t="s">
        <v>16</v>
      </c>
      <c r="F304" s="7" t="s">
        <v>17</v>
      </c>
      <c r="G304" s="7" t="s">
        <v>13</v>
      </c>
      <c r="H304" s="7" t="s">
        <v>645</v>
      </c>
      <c r="I304" s="11">
        <v>6.281232193915E12</v>
      </c>
      <c r="K304" s="12"/>
      <c r="L304" s="12"/>
      <c r="M304" s="12"/>
      <c r="N304" s="12"/>
      <c r="O304" s="12"/>
      <c r="P304" s="12"/>
      <c r="Q304" s="12"/>
      <c r="R304" s="12"/>
      <c r="S304" s="12"/>
      <c r="T304" s="12"/>
      <c r="U304" s="12"/>
      <c r="V304" s="12"/>
    </row>
    <row r="305" hidden="1">
      <c r="A305" s="7" t="s">
        <v>646</v>
      </c>
      <c r="B305" s="8">
        <v>45697.0</v>
      </c>
      <c r="C305" s="9" t="str">
        <f t="shared" si="1"/>
        <v>Februari</v>
      </c>
      <c r="D305" s="10">
        <v>0.04375</v>
      </c>
      <c r="E305" s="7" t="s">
        <v>16</v>
      </c>
      <c r="F305" s="7" t="s">
        <v>197</v>
      </c>
      <c r="G305" s="7" t="s">
        <v>13</v>
      </c>
      <c r="H305" s="7" t="s">
        <v>647</v>
      </c>
      <c r="I305" s="11">
        <v>6.281232193915E12</v>
      </c>
      <c r="K305" s="12"/>
      <c r="L305" s="12"/>
      <c r="M305" s="12"/>
      <c r="N305" s="12"/>
      <c r="O305" s="12"/>
      <c r="P305" s="12"/>
      <c r="Q305" s="12"/>
      <c r="R305" s="12"/>
      <c r="S305" s="12"/>
      <c r="T305" s="12"/>
      <c r="U305" s="12"/>
      <c r="V305" s="12"/>
    </row>
    <row r="306" hidden="1">
      <c r="A306" s="7" t="s">
        <v>648</v>
      </c>
      <c r="B306" s="8">
        <v>45699.0</v>
      </c>
      <c r="C306" s="9" t="str">
        <f t="shared" si="1"/>
        <v>Februari</v>
      </c>
      <c r="D306" s="10">
        <v>0.035416666666666666</v>
      </c>
      <c r="E306" s="7" t="s">
        <v>16</v>
      </c>
      <c r="F306" s="7" t="s">
        <v>17</v>
      </c>
      <c r="G306" s="7" t="s">
        <v>13</v>
      </c>
      <c r="H306" s="7" t="s">
        <v>649</v>
      </c>
      <c r="I306" s="11">
        <v>6.281232193915E12</v>
      </c>
      <c r="K306" s="12"/>
      <c r="L306" s="12"/>
      <c r="M306" s="12"/>
      <c r="N306" s="12"/>
      <c r="O306" s="12"/>
      <c r="P306" s="12"/>
      <c r="Q306" s="12"/>
      <c r="R306" s="12"/>
      <c r="S306" s="12"/>
      <c r="T306" s="12"/>
      <c r="U306" s="12"/>
      <c r="V306" s="12"/>
    </row>
    <row r="307" hidden="1">
      <c r="A307" s="7" t="s">
        <v>650</v>
      </c>
      <c r="B307" s="8">
        <v>45700.0</v>
      </c>
      <c r="C307" s="9" t="str">
        <f t="shared" si="1"/>
        <v>Februari</v>
      </c>
      <c r="D307" s="10">
        <v>0.04375</v>
      </c>
      <c r="E307" s="7" t="s">
        <v>16</v>
      </c>
      <c r="F307" s="7" t="s">
        <v>17</v>
      </c>
      <c r="G307" s="7" t="s">
        <v>13</v>
      </c>
      <c r="H307" s="7" t="s">
        <v>651</v>
      </c>
      <c r="I307" s="11">
        <v>6.281232193915E12</v>
      </c>
      <c r="K307" s="12"/>
      <c r="L307" s="12"/>
      <c r="M307" s="12"/>
      <c r="N307" s="12"/>
      <c r="O307" s="12"/>
      <c r="P307" s="12"/>
      <c r="Q307" s="12"/>
      <c r="R307" s="12"/>
      <c r="S307" s="12"/>
      <c r="T307" s="12"/>
      <c r="U307" s="12"/>
      <c r="V307" s="12"/>
    </row>
    <row r="308" hidden="1">
      <c r="A308" s="7" t="s">
        <v>652</v>
      </c>
      <c r="B308" s="8">
        <v>45700.0</v>
      </c>
      <c r="C308" s="9" t="str">
        <f t="shared" si="1"/>
        <v>Februari</v>
      </c>
      <c r="D308" s="10">
        <v>0.035416666666666666</v>
      </c>
      <c r="E308" s="7" t="s">
        <v>11</v>
      </c>
      <c r="F308" s="7" t="s">
        <v>12</v>
      </c>
      <c r="G308" s="7" t="s">
        <v>13</v>
      </c>
      <c r="H308" s="7" t="s">
        <v>653</v>
      </c>
      <c r="I308" s="11">
        <v>6.28560627488E12</v>
      </c>
      <c r="K308" s="12"/>
      <c r="L308" s="12"/>
      <c r="M308" s="12"/>
      <c r="N308" s="12"/>
      <c r="O308" s="12"/>
      <c r="P308" s="12"/>
      <c r="Q308" s="12"/>
      <c r="R308" s="12"/>
      <c r="S308" s="12"/>
      <c r="T308" s="12"/>
      <c r="U308" s="12"/>
      <c r="V308" s="12"/>
    </row>
    <row r="309" hidden="1">
      <c r="A309" s="7" t="s">
        <v>654</v>
      </c>
      <c r="B309" s="8">
        <v>45701.0</v>
      </c>
      <c r="C309" s="9" t="str">
        <f t="shared" si="1"/>
        <v>Februari</v>
      </c>
      <c r="D309" s="10">
        <v>0.020833333333333332</v>
      </c>
      <c r="E309" s="7" t="s">
        <v>44</v>
      </c>
      <c r="F309" s="7" t="s">
        <v>45</v>
      </c>
      <c r="G309" s="7" t="s">
        <v>13</v>
      </c>
      <c r="H309" s="7" t="s">
        <v>655</v>
      </c>
      <c r="I309" s="11">
        <v>6.285291035544E12</v>
      </c>
      <c r="K309" s="12"/>
      <c r="L309" s="12"/>
      <c r="M309" s="12"/>
      <c r="N309" s="12"/>
      <c r="O309" s="12"/>
      <c r="P309" s="12"/>
      <c r="Q309" s="12"/>
      <c r="R309" s="12"/>
      <c r="S309" s="12"/>
      <c r="T309" s="12"/>
      <c r="U309" s="12"/>
      <c r="V309" s="12"/>
    </row>
    <row r="310" hidden="1">
      <c r="A310" s="7" t="s">
        <v>656</v>
      </c>
      <c r="B310" s="8">
        <v>45701.0</v>
      </c>
      <c r="C310" s="9" t="str">
        <f t="shared" si="1"/>
        <v>Februari</v>
      </c>
      <c r="D310" s="10">
        <v>0.06319444444444444</v>
      </c>
      <c r="E310" s="7" t="s">
        <v>11</v>
      </c>
      <c r="F310" s="7" t="s">
        <v>72</v>
      </c>
      <c r="G310" s="7" t="s">
        <v>13</v>
      </c>
      <c r="H310" s="7" t="s">
        <v>657</v>
      </c>
      <c r="I310" s="11">
        <v>6.28560627488E12</v>
      </c>
      <c r="K310" s="12"/>
      <c r="L310" s="12"/>
      <c r="M310" s="12"/>
      <c r="N310" s="12"/>
      <c r="O310" s="12"/>
      <c r="P310" s="12"/>
      <c r="Q310" s="12"/>
      <c r="R310" s="12"/>
      <c r="S310" s="12"/>
      <c r="T310" s="12"/>
      <c r="U310" s="12"/>
      <c r="V310" s="12"/>
    </row>
    <row r="311" hidden="1">
      <c r="A311" s="7" t="s">
        <v>658</v>
      </c>
      <c r="B311" s="8">
        <v>45700.0</v>
      </c>
      <c r="C311" s="9" t="str">
        <f t="shared" si="1"/>
        <v>Februari</v>
      </c>
      <c r="D311" s="10">
        <v>0.027777777777777776</v>
      </c>
      <c r="E311" s="7" t="s">
        <v>50</v>
      </c>
      <c r="F311" s="7" t="s">
        <v>51</v>
      </c>
      <c r="G311" s="7" t="s">
        <v>13</v>
      </c>
      <c r="H311" s="7" t="s">
        <v>659</v>
      </c>
      <c r="I311" s="11">
        <v>6.285173431354E12</v>
      </c>
      <c r="K311" s="12"/>
      <c r="L311" s="12"/>
      <c r="M311" s="12"/>
      <c r="N311" s="12"/>
      <c r="O311" s="12"/>
      <c r="P311" s="12"/>
      <c r="Q311" s="12"/>
      <c r="R311" s="12"/>
      <c r="S311" s="12"/>
      <c r="T311" s="12"/>
      <c r="U311" s="12"/>
      <c r="V311" s="12"/>
    </row>
    <row r="312" hidden="1">
      <c r="A312" s="7" t="s">
        <v>660</v>
      </c>
      <c r="B312" s="8">
        <v>45701.0</v>
      </c>
      <c r="C312" s="9" t="str">
        <f t="shared" si="1"/>
        <v>Februari</v>
      </c>
      <c r="D312" s="10">
        <v>0.041666666666666664</v>
      </c>
      <c r="E312" s="7" t="s">
        <v>50</v>
      </c>
      <c r="F312" s="7" t="s">
        <v>100</v>
      </c>
      <c r="G312" s="7" t="s">
        <v>13</v>
      </c>
      <c r="H312" s="7" t="s">
        <v>661</v>
      </c>
      <c r="I312" s="11">
        <v>6.285173431354E12</v>
      </c>
      <c r="K312" s="12"/>
      <c r="L312" s="12"/>
      <c r="M312" s="12"/>
      <c r="N312" s="12"/>
      <c r="O312" s="12"/>
      <c r="P312" s="12"/>
      <c r="Q312" s="12"/>
      <c r="R312" s="12"/>
      <c r="S312" s="12"/>
      <c r="T312" s="12"/>
      <c r="U312" s="12"/>
      <c r="V312" s="12"/>
    </row>
    <row r="313" hidden="1">
      <c r="A313" s="7" t="s">
        <v>662</v>
      </c>
      <c r="B313" s="8">
        <v>45701.0</v>
      </c>
      <c r="C313" s="9" t="str">
        <f t="shared" si="1"/>
        <v>Februari</v>
      </c>
      <c r="D313" s="10">
        <v>0.020833333333333332</v>
      </c>
      <c r="E313" s="7" t="s">
        <v>44</v>
      </c>
      <c r="F313" s="7" t="s">
        <v>45</v>
      </c>
      <c r="G313" s="7" t="s">
        <v>13</v>
      </c>
      <c r="H313" s="7" t="s">
        <v>663</v>
      </c>
      <c r="I313" s="11">
        <v>6.285291035544E12</v>
      </c>
      <c r="K313" s="12"/>
      <c r="L313" s="12"/>
      <c r="M313" s="12"/>
      <c r="N313" s="12"/>
      <c r="O313" s="12"/>
      <c r="P313" s="12"/>
      <c r="Q313" s="12"/>
      <c r="R313" s="12"/>
      <c r="S313" s="12"/>
      <c r="T313" s="12"/>
      <c r="U313" s="12"/>
      <c r="V313" s="12"/>
    </row>
    <row r="314" hidden="1">
      <c r="A314" s="7" t="s">
        <v>664</v>
      </c>
      <c r="B314" s="8">
        <v>45701.0</v>
      </c>
      <c r="C314" s="9" t="str">
        <f t="shared" si="1"/>
        <v>Februari</v>
      </c>
      <c r="D314" s="10">
        <v>0.01875</v>
      </c>
      <c r="E314" s="7" t="s">
        <v>20</v>
      </c>
      <c r="F314" s="7" t="s">
        <v>62</v>
      </c>
      <c r="G314" s="7" t="s">
        <v>13</v>
      </c>
      <c r="H314" s="7" t="s">
        <v>665</v>
      </c>
      <c r="I314" s="11">
        <v>6.28972529354E11</v>
      </c>
      <c r="K314" s="12"/>
      <c r="L314" s="12"/>
      <c r="M314" s="12"/>
      <c r="N314" s="12"/>
      <c r="O314" s="12"/>
      <c r="P314" s="12"/>
      <c r="Q314" s="12"/>
      <c r="R314" s="12"/>
      <c r="S314" s="12"/>
      <c r="T314" s="12"/>
      <c r="U314" s="12"/>
      <c r="V314" s="12"/>
    </row>
    <row r="315" hidden="1">
      <c r="A315" s="7" t="s">
        <v>666</v>
      </c>
      <c r="B315" s="8">
        <v>45702.0</v>
      </c>
      <c r="C315" s="9" t="str">
        <f t="shared" si="1"/>
        <v>Februari</v>
      </c>
      <c r="D315" s="10">
        <v>0.03958333333333333</v>
      </c>
      <c r="E315" s="7" t="s">
        <v>20</v>
      </c>
      <c r="F315" s="7" t="s">
        <v>62</v>
      </c>
      <c r="G315" s="7" t="s">
        <v>13</v>
      </c>
      <c r="H315" s="7" t="s">
        <v>667</v>
      </c>
      <c r="I315" s="11">
        <v>6.28972529354E11</v>
      </c>
      <c r="K315" s="12"/>
      <c r="L315" s="12"/>
      <c r="M315" s="12"/>
      <c r="N315" s="12"/>
      <c r="O315" s="12"/>
      <c r="P315" s="12"/>
      <c r="Q315" s="12"/>
      <c r="R315" s="12"/>
      <c r="S315" s="12"/>
      <c r="T315" s="12"/>
      <c r="U315" s="12"/>
      <c r="V315" s="12"/>
    </row>
    <row r="316" hidden="1">
      <c r="A316" s="7" t="s">
        <v>668</v>
      </c>
      <c r="B316" s="8">
        <v>45700.0</v>
      </c>
      <c r="C316" s="9" t="str">
        <f t="shared" si="1"/>
        <v>Februari</v>
      </c>
      <c r="D316" s="10">
        <v>6.944444444444445E-4</v>
      </c>
      <c r="E316" s="7" t="s">
        <v>20</v>
      </c>
      <c r="F316" s="7" t="s">
        <v>30</v>
      </c>
      <c r="G316" s="7" t="s">
        <v>41</v>
      </c>
      <c r="H316" s="7" t="s">
        <v>669</v>
      </c>
      <c r="I316" s="11">
        <v>6.28972529354E11</v>
      </c>
      <c r="K316" s="12"/>
      <c r="L316" s="12"/>
      <c r="M316" s="12"/>
      <c r="N316" s="12"/>
      <c r="O316" s="12"/>
      <c r="P316" s="12"/>
      <c r="Q316" s="12"/>
      <c r="R316" s="12"/>
      <c r="S316" s="12"/>
      <c r="T316" s="12"/>
      <c r="U316" s="12"/>
      <c r="V316" s="12"/>
    </row>
    <row r="317" hidden="1">
      <c r="A317" s="7" t="s">
        <v>670</v>
      </c>
      <c r="B317" s="8">
        <v>45703.0</v>
      </c>
      <c r="C317" s="9" t="str">
        <f t="shared" si="1"/>
        <v>Februari</v>
      </c>
      <c r="D317" s="10">
        <v>0.041666666666666664</v>
      </c>
      <c r="E317" s="7" t="s">
        <v>20</v>
      </c>
      <c r="F317" s="7" t="s">
        <v>30</v>
      </c>
      <c r="G317" s="7" t="s">
        <v>13</v>
      </c>
      <c r="H317" s="7" t="s">
        <v>671</v>
      </c>
      <c r="I317" s="11">
        <v>6.28972529353E11</v>
      </c>
      <c r="K317" s="12"/>
      <c r="L317" s="12"/>
      <c r="M317" s="12"/>
      <c r="N317" s="12"/>
      <c r="O317" s="12"/>
      <c r="P317" s="12"/>
      <c r="Q317" s="12"/>
      <c r="R317" s="12"/>
      <c r="S317" s="12"/>
      <c r="T317" s="12"/>
      <c r="U317" s="12"/>
      <c r="V317" s="12"/>
    </row>
    <row r="318" hidden="1">
      <c r="A318" s="7" t="s">
        <v>672</v>
      </c>
      <c r="B318" s="8">
        <v>45701.0</v>
      </c>
      <c r="C318" s="9" t="str">
        <f t="shared" si="1"/>
        <v>Februari</v>
      </c>
      <c r="D318" s="10">
        <v>0.025</v>
      </c>
      <c r="E318" s="7" t="s">
        <v>33</v>
      </c>
      <c r="F318" s="7" t="s">
        <v>54</v>
      </c>
      <c r="G318" s="7" t="s">
        <v>13</v>
      </c>
      <c r="H318" s="7" t="s">
        <v>673</v>
      </c>
      <c r="I318" s="11">
        <v>6.285707668655E12</v>
      </c>
      <c r="K318" s="12"/>
      <c r="L318" s="12"/>
      <c r="M318" s="12"/>
      <c r="N318" s="12"/>
      <c r="O318" s="12"/>
      <c r="P318" s="12"/>
      <c r="Q318" s="12"/>
      <c r="R318" s="12"/>
      <c r="S318" s="12"/>
      <c r="T318" s="12"/>
      <c r="U318" s="12"/>
      <c r="V318" s="12"/>
    </row>
    <row r="319" hidden="1">
      <c r="A319" s="7" t="s">
        <v>674</v>
      </c>
      <c r="B319" s="8">
        <v>45697.0</v>
      </c>
      <c r="C319" s="9" t="str">
        <f t="shared" si="1"/>
        <v>Februari</v>
      </c>
      <c r="D319" s="10">
        <v>0.04236111111111111</v>
      </c>
      <c r="E319" s="7" t="s">
        <v>33</v>
      </c>
      <c r="F319" s="7" t="s">
        <v>153</v>
      </c>
      <c r="G319" s="7" t="s">
        <v>13</v>
      </c>
      <c r="H319" s="7" t="s">
        <v>675</v>
      </c>
      <c r="I319" s="11">
        <v>6.285707668655E12</v>
      </c>
      <c r="K319" s="12"/>
      <c r="L319" s="12"/>
      <c r="M319" s="12"/>
      <c r="N319" s="12"/>
      <c r="O319" s="12"/>
      <c r="P319" s="12"/>
      <c r="Q319" s="12"/>
      <c r="R319" s="12"/>
      <c r="S319" s="12"/>
      <c r="T319" s="12"/>
      <c r="U319" s="12"/>
      <c r="V319" s="12"/>
    </row>
    <row r="320" hidden="1">
      <c r="A320" s="7" t="s">
        <v>676</v>
      </c>
      <c r="B320" s="8">
        <v>45698.0</v>
      </c>
      <c r="C320" s="9" t="str">
        <f t="shared" si="1"/>
        <v>Februari</v>
      </c>
      <c r="D320" s="10">
        <v>0.04375</v>
      </c>
      <c r="E320" s="7" t="s">
        <v>33</v>
      </c>
      <c r="F320" s="7" t="s">
        <v>153</v>
      </c>
      <c r="G320" s="7" t="s">
        <v>13</v>
      </c>
      <c r="H320" s="7" t="s">
        <v>677</v>
      </c>
      <c r="I320" s="11">
        <v>6.285707668655E12</v>
      </c>
      <c r="K320" s="12"/>
      <c r="L320" s="12"/>
      <c r="M320" s="12"/>
      <c r="N320" s="12"/>
      <c r="O320" s="12"/>
      <c r="P320" s="12"/>
      <c r="Q320" s="12"/>
      <c r="R320" s="12"/>
      <c r="S320" s="12"/>
      <c r="T320" s="12"/>
      <c r="U320" s="12"/>
      <c r="V320" s="12"/>
    </row>
    <row r="321" hidden="1">
      <c r="A321" s="7" t="s">
        <v>678</v>
      </c>
      <c r="B321" s="8">
        <v>45704.0</v>
      </c>
      <c r="C321" s="9" t="str">
        <f t="shared" si="1"/>
        <v>Februari</v>
      </c>
      <c r="D321" s="10">
        <v>0.019444444444444445</v>
      </c>
      <c r="E321" s="7" t="s">
        <v>11</v>
      </c>
      <c r="F321" s="7" t="s">
        <v>144</v>
      </c>
      <c r="G321" s="7" t="s">
        <v>13</v>
      </c>
      <c r="H321" s="7" t="s">
        <v>679</v>
      </c>
      <c r="I321" s="11">
        <v>6.28560627488E12</v>
      </c>
      <c r="K321" s="12"/>
      <c r="L321" s="12"/>
      <c r="M321" s="12"/>
      <c r="N321" s="12"/>
      <c r="O321" s="12"/>
      <c r="P321" s="12"/>
      <c r="Q321" s="12"/>
      <c r="R321" s="12"/>
      <c r="S321" s="12"/>
      <c r="T321" s="12"/>
      <c r="U321" s="12"/>
      <c r="V321" s="12"/>
    </row>
    <row r="322" hidden="1">
      <c r="A322" s="7" t="s">
        <v>680</v>
      </c>
      <c r="B322" s="8">
        <v>45702.0</v>
      </c>
      <c r="C322" s="9" t="str">
        <f t="shared" si="1"/>
        <v>Februari</v>
      </c>
      <c r="D322" s="10">
        <v>0.020833333333333332</v>
      </c>
      <c r="E322" s="7" t="s">
        <v>44</v>
      </c>
      <c r="F322" s="7" t="s">
        <v>45</v>
      </c>
      <c r="G322" s="7" t="s">
        <v>13</v>
      </c>
      <c r="H322" s="7" t="s">
        <v>681</v>
      </c>
      <c r="I322" s="11">
        <v>6.285291035544E12</v>
      </c>
      <c r="K322" s="12"/>
      <c r="L322" s="12"/>
      <c r="M322" s="12"/>
      <c r="N322" s="12"/>
      <c r="O322" s="12"/>
      <c r="P322" s="12"/>
      <c r="Q322" s="12"/>
      <c r="R322" s="12"/>
      <c r="S322" s="12"/>
      <c r="T322" s="12"/>
      <c r="U322" s="12"/>
      <c r="V322" s="12"/>
    </row>
    <row r="323" hidden="1">
      <c r="A323" s="7" t="s">
        <v>682</v>
      </c>
      <c r="B323" s="8">
        <v>45701.0</v>
      </c>
      <c r="C323" s="9" t="str">
        <f t="shared" si="1"/>
        <v>Februari</v>
      </c>
      <c r="D323" s="10">
        <v>0.027777777777777776</v>
      </c>
      <c r="E323" s="7" t="s">
        <v>50</v>
      </c>
      <c r="F323" s="7" t="s">
        <v>54</v>
      </c>
      <c r="G323" s="7" t="s">
        <v>13</v>
      </c>
      <c r="H323" s="7" t="s">
        <v>683</v>
      </c>
      <c r="I323" s="11">
        <v>6.285173431354E12</v>
      </c>
      <c r="K323" s="12"/>
      <c r="L323" s="12"/>
      <c r="M323" s="12"/>
      <c r="N323" s="12"/>
      <c r="O323" s="12"/>
      <c r="P323" s="12"/>
      <c r="Q323" s="12"/>
      <c r="R323" s="12"/>
      <c r="S323" s="12"/>
      <c r="T323" s="12"/>
      <c r="U323" s="12"/>
      <c r="V323" s="12"/>
    </row>
    <row r="324" hidden="1">
      <c r="A324" s="7" t="s">
        <v>684</v>
      </c>
      <c r="B324" s="8">
        <v>45704.0</v>
      </c>
      <c r="C324" s="9" t="str">
        <f t="shared" si="1"/>
        <v>Februari</v>
      </c>
      <c r="D324" s="10">
        <v>0.041666666666666664</v>
      </c>
      <c r="E324" s="7" t="s">
        <v>29</v>
      </c>
      <c r="F324" s="7" t="s">
        <v>100</v>
      </c>
      <c r="G324" s="7" t="s">
        <v>13</v>
      </c>
      <c r="H324" s="7" t="s">
        <v>685</v>
      </c>
      <c r="I324" s="11">
        <v>6.282231661306E12</v>
      </c>
      <c r="K324" s="12"/>
      <c r="L324" s="12"/>
      <c r="M324" s="12"/>
      <c r="N324" s="12"/>
      <c r="O324" s="12"/>
      <c r="P324" s="12"/>
      <c r="Q324" s="12"/>
      <c r="R324" s="12"/>
      <c r="S324" s="12"/>
      <c r="T324" s="12"/>
      <c r="U324" s="12"/>
      <c r="V324" s="12"/>
    </row>
    <row r="325" hidden="1">
      <c r="A325" s="7" t="s">
        <v>686</v>
      </c>
      <c r="B325" s="8">
        <v>45705.0</v>
      </c>
      <c r="C325" s="9" t="str">
        <f t="shared" si="1"/>
        <v>Februari</v>
      </c>
      <c r="D325" s="10">
        <v>0.04027777777777778</v>
      </c>
      <c r="E325" s="7" t="s">
        <v>29</v>
      </c>
      <c r="F325" s="7" t="s">
        <v>144</v>
      </c>
      <c r="G325" s="7" t="s">
        <v>13</v>
      </c>
      <c r="H325" s="7" t="s">
        <v>687</v>
      </c>
      <c r="I325" s="11">
        <v>6.282231661306E12</v>
      </c>
      <c r="K325" s="12"/>
      <c r="L325" s="12"/>
      <c r="M325" s="12"/>
      <c r="N325" s="12"/>
      <c r="O325" s="12"/>
      <c r="P325" s="12"/>
      <c r="Q325" s="12"/>
      <c r="R325" s="12"/>
      <c r="S325" s="12"/>
      <c r="T325" s="12"/>
      <c r="U325" s="12"/>
      <c r="V325" s="12"/>
    </row>
    <row r="326" hidden="1">
      <c r="A326" s="7" t="s">
        <v>688</v>
      </c>
      <c r="B326" s="8">
        <v>45702.0</v>
      </c>
      <c r="C326" s="9" t="str">
        <f t="shared" si="1"/>
        <v>Februari</v>
      </c>
      <c r="D326" s="10">
        <v>6.944444444444445E-4</v>
      </c>
      <c r="E326" s="7" t="s">
        <v>16</v>
      </c>
      <c r="F326" s="7" t="s">
        <v>105</v>
      </c>
      <c r="G326" s="7" t="s">
        <v>41</v>
      </c>
      <c r="H326" s="7" t="s">
        <v>689</v>
      </c>
      <c r="I326" s="11">
        <v>6.281232193915E12</v>
      </c>
      <c r="K326" s="12"/>
      <c r="L326" s="12"/>
      <c r="M326" s="12"/>
      <c r="N326" s="12"/>
      <c r="O326" s="12"/>
      <c r="P326" s="12"/>
      <c r="Q326" s="12"/>
      <c r="R326" s="12"/>
      <c r="S326" s="12"/>
      <c r="T326" s="12"/>
      <c r="U326" s="12"/>
      <c r="V326" s="12"/>
    </row>
    <row r="327" hidden="1">
      <c r="A327" s="7" t="s">
        <v>690</v>
      </c>
      <c r="B327" s="8">
        <v>45702.0</v>
      </c>
      <c r="C327" s="9" t="str">
        <f t="shared" si="1"/>
        <v>Februari</v>
      </c>
      <c r="D327" s="10">
        <v>6.944444444444445E-4</v>
      </c>
      <c r="E327" s="7" t="s">
        <v>16</v>
      </c>
      <c r="F327" s="7" t="s">
        <v>51</v>
      </c>
      <c r="G327" s="7" t="s">
        <v>41</v>
      </c>
      <c r="H327" s="7" t="s">
        <v>689</v>
      </c>
      <c r="I327" s="11">
        <v>6.281232193915E12</v>
      </c>
      <c r="K327" s="12"/>
      <c r="L327" s="12"/>
      <c r="M327" s="12"/>
      <c r="N327" s="12"/>
      <c r="O327" s="12"/>
      <c r="P327" s="12"/>
      <c r="Q327" s="12"/>
      <c r="R327" s="12"/>
      <c r="S327" s="12"/>
      <c r="T327" s="12"/>
      <c r="U327" s="12"/>
      <c r="V327" s="12"/>
    </row>
    <row r="328" hidden="1">
      <c r="A328" s="7" t="s">
        <v>691</v>
      </c>
      <c r="B328" s="8">
        <v>45705.0</v>
      </c>
      <c r="C328" s="9" t="str">
        <f t="shared" si="1"/>
        <v>Februari</v>
      </c>
      <c r="D328" s="10">
        <v>0.027777777777777776</v>
      </c>
      <c r="E328" s="7" t="s">
        <v>29</v>
      </c>
      <c r="F328" s="7" t="s">
        <v>94</v>
      </c>
      <c r="G328" s="7" t="s">
        <v>13</v>
      </c>
      <c r="H328" s="7" t="s">
        <v>692</v>
      </c>
      <c r="I328" s="11">
        <v>6.282231661306E12</v>
      </c>
      <c r="K328" s="12"/>
      <c r="L328" s="12"/>
      <c r="M328" s="12"/>
      <c r="N328" s="12"/>
      <c r="O328" s="12"/>
      <c r="P328" s="12"/>
      <c r="Q328" s="12"/>
      <c r="R328" s="12"/>
      <c r="S328" s="12"/>
      <c r="T328" s="12"/>
      <c r="U328" s="12"/>
      <c r="V328" s="12"/>
    </row>
    <row r="329" hidden="1">
      <c r="A329" s="7" t="s">
        <v>693</v>
      </c>
      <c r="B329" s="8">
        <v>45701.0</v>
      </c>
      <c r="C329" s="9" t="str">
        <f t="shared" si="1"/>
        <v>Februari</v>
      </c>
      <c r="D329" s="10">
        <v>0.05277777777777778</v>
      </c>
      <c r="E329" s="7" t="s">
        <v>16</v>
      </c>
      <c r="F329" s="7" t="s">
        <v>51</v>
      </c>
      <c r="G329" s="7" t="s">
        <v>13</v>
      </c>
      <c r="H329" s="7" t="s">
        <v>694</v>
      </c>
      <c r="I329" s="11">
        <v>6.281232193915E12</v>
      </c>
      <c r="K329" s="12"/>
      <c r="L329" s="12"/>
      <c r="M329" s="12"/>
      <c r="N329" s="12"/>
      <c r="O329" s="12"/>
      <c r="P329" s="12"/>
      <c r="Q329" s="12"/>
      <c r="R329" s="12"/>
      <c r="S329" s="12"/>
      <c r="T329" s="12"/>
      <c r="U329" s="12"/>
      <c r="V329" s="12"/>
    </row>
    <row r="330" hidden="1">
      <c r="A330" s="7" t="s">
        <v>695</v>
      </c>
      <c r="B330" s="8">
        <v>45700.0</v>
      </c>
      <c r="C330" s="9" t="str">
        <f t="shared" si="1"/>
        <v>Februari</v>
      </c>
      <c r="D330" s="10">
        <v>0.041666666666666664</v>
      </c>
      <c r="E330" s="7" t="s">
        <v>29</v>
      </c>
      <c r="F330" s="7" t="s">
        <v>72</v>
      </c>
      <c r="G330" s="7" t="s">
        <v>13</v>
      </c>
      <c r="H330" s="7" t="s">
        <v>696</v>
      </c>
      <c r="I330" s="11">
        <v>6.282231661306E12</v>
      </c>
      <c r="K330" s="12"/>
      <c r="L330" s="12"/>
      <c r="M330" s="12"/>
      <c r="N330" s="12"/>
      <c r="O330" s="12"/>
      <c r="P330" s="12"/>
      <c r="Q330" s="12"/>
      <c r="R330" s="12"/>
      <c r="S330" s="12"/>
      <c r="T330" s="12"/>
      <c r="U330" s="12"/>
      <c r="V330" s="12"/>
    </row>
    <row r="331" hidden="1">
      <c r="A331" s="7" t="s">
        <v>697</v>
      </c>
      <c r="B331" s="8">
        <v>45696.0</v>
      </c>
      <c r="C331" s="9" t="str">
        <f t="shared" si="1"/>
        <v>Februari</v>
      </c>
      <c r="D331" s="10">
        <v>0.041666666666666664</v>
      </c>
      <c r="E331" s="7" t="s">
        <v>33</v>
      </c>
      <c r="F331" s="7" t="s">
        <v>59</v>
      </c>
      <c r="G331" s="7" t="s">
        <v>13</v>
      </c>
      <c r="H331" s="7" t="s">
        <v>698</v>
      </c>
      <c r="I331" s="11">
        <v>6.285707668655E12</v>
      </c>
      <c r="K331" s="12"/>
      <c r="L331" s="12"/>
      <c r="M331" s="12"/>
      <c r="N331" s="12"/>
      <c r="O331" s="12"/>
      <c r="P331" s="12"/>
      <c r="Q331" s="12"/>
      <c r="R331" s="12"/>
      <c r="S331" s="12"/>
      <c r="T331" s="12"/>
      <c r="U331" s="12"/>
      <c r="V331" s="12"/>
    </row>
    <row r="332" hidden="1">
      <c r="A332" s="7" t="s">
        <v>699</v>
      </c>
      <c r="B332" s="8">
        <v>45694.0</v>
      </c>
      <c r="C332" s="9" t="str">
        <f t="shared" si="1"/>
        <v>Februari</v>
      </c>
      <c r="D332" s="10">
        <v>0.041666666666666664</v>
      </c>
      <c r="E332" s="7" t="s">
        <v>29</v>
      </c>
      <c r="F332" s="7" t="s">
        <v>169</v>
      </c>
      <c r="G332" s="7" t="s">
        <v>13</v>
      </c>
      <c r="H332" s="7" t="s">
        <v>700</v>
      </c>
      <c r="I332" s="11">
        <v>6.282231661306E12</v>
      </c>
      <c r="K332" s="12"/>
      <c r="L332" s="12"/>
      <c r="M332" s="12"/>
      <c r="N332" s="12"/>
      <c r="O332" s="12"/>
      <c r="P332" s="12"/>
      <c r="Q332" s="12"/>
      <c r="R332" s="12"/>
      <c r="S332" s="12"/>
      <c r="T332" s="12"/>
      <c r="U332" s="12"/>
      <c r="V332" s="12"/>
    </row>
    <row r="333" hidden="1">
      <c r="A333" s="7" t="s">
        <v>701</v>
      </c>
      <c r="B333" s="8">
        <v>45699.0</v>
      </c>
      <c r="C333" s="9" t="str">
        <f t="shared" si="1"/>
        <v>Februari</v>
      </c>
      <c r="D333" s="10">
        <v>0.0625</v>
      </c>
      <c r="E333" s="7" t="s">
        <v>29</v>
      </c>
      <c r="F333" s="7" t="s">
        <v>169</v>
      </c>
      <c r="G333" s="7" t="s">
        <v>13</v>
      </c>
      <c r="H333" s="7" t="s">
        <v>702</v>
      </c>
      <c r="I333" s="11">
        <v>6.282231661306E12</v>
      </c>
      <c r="K333" s="12"/>
      <c r="L333" s="12"/>
      <c r="M333" s="12"/>
      <c r="N333" s="12"/>
      <c r="O333" s="12"/>
      <c r="P333" s="12"/>
      <c r="Q333" s="12"/>
      <c r="R333" s="12"/>
      <c r="S333" s="12"/>
      <c r="T333" s="12"/>
      <c r="U333" s="12"/>
      <c r="V333" s="12"/>
    </row>
    <row r="334" hidden="1">
      <c r="A334" s="7" t="s">
        <v>699</v>
      </c>
      <c r="B334" s="8">
        <v>45698.0</v>
      </c>
      <c r="C334" s="9" t="str">
        <f t="shared" si="1"/>
        <v>Februari</v>
      </c>
      <c r="D334" s="10">
        <v>0.03819444444444445</v>
      </c>
      <c r="E334" s="7" t="s">
        <v>33</v>
      </c>
      <c r="F334" s="7" t="s">
        <v>59</v>
      </c>
      <c r="G334" s="7" t="s">
        <v>13</v>
      </c>
      <c r="H334" s="7" t="s">
        <v>703</v>
      </c>
      <c r="I334" s="11">
        <v>6.285707668655E12</v>
      </c>
      <c r="K334" s="12"/>
      <c r="L334" s="12"/>
      <c r="M334" s="12"/>
      <c r="N334" s="12"/>
      <c r="O334" s="12"/>
      <c r="P334" s="12"/>
      <c r="Q334" s="12"/>
      <c r="R334" s="12"/>
      <c r="S334" s="12"/>
      <c r="T334" s="12"/>
      <c r="U334" s="12"/>
      <c r="V334" s="12"/>
    </row>
    <row r="335" hidden="1">
      <c r="A335" s="7" t="s">
        <v>704</v>
      </c>
      <c r="B335" s="8">
        <v>45707.0</v>
      </c>
      <c r="C335" s="9" t="str">
        <f t="shared" si="1"/>
        <v>Februari</v>
      </c>
      <c r="D335" s="10">
        <v>0.04722222222222222</v>
      </c>
      <c r="E335" s="7" t="s">
        <v>11</v>
      </c>
      <c r="F335" s="7" t="s">
        <v>72</v>
      </c>
      <c r="G335" s="7" t="s">
        <v>13</v>
      </c>
      <c r="H335" s="7" t="s">
        <v>705</v>
      </c>
      <c r="I335" s="11">
        <v>6.28560627488E12</v>
      </c>
      <c r="K335" s="12"/>
      <c r="L335" s="12"/>
      <c r="M335" s="12"/>
      <c r="N335" s="12"/>
      <c r="O335" s="12"/>
      <c r="P335" s="12"/>
      <c r="Q335" s="12"/>
      <c r="R335" s="12"/>
      <c r="S335" s="12"/>
      <c r="T335" s="12"/>
      <c r="U335" s="12"/>
      <c r="V335" s="12"/>
    </row>
    <row r="336" hidden="1">
      <c r="A336" s="7" t="s">
        <v>706</v>
      </c>
      <c r="B336" s="8">
        <v>45707.0</v>
      </c>
      <c r="C336" s="9" t="str">
        <f t="shared" si="1"/>
        <v>Februari</v>
      </c>
      <c r="D336" s="10">
        <v>0.03263888888888889</v>
      </c>
      <c r="E336" s="7" t="s">
        <v>50</v>
      </c>
      <c r="F336" s="7" t="s">
        <v>51</v>
      </c>
      <c r="G336" s="7" t="s">
        <v>13</v>
      </c>
      <c r="H336" s="7" t="s">
        <v>707</v>
      </c>
      <c r="I336" s="11">
        <v>6.285173431354E12</v>
      </c>
      <c r="K336" s="12"/>
      <c r="L336" s="12"/>
      <c r="M336" s="12"/>
      <c r="N336" s="12"/>
      <c r="O336" s="12"/>
      <c r="P336" s="12"/>
      <c r="Q336" s="12"/>
      <c r="R336" s="12"/>
      <c r="S336" s="12"/>
      <c r="T336" s="12"/>
      <c r="U336" s="12"/>
      <c r="V336" s="12"/>
    </row>
    <row r="337" hidden="1">
      <c r="A337" s="7" t="s">
        <v>708</v>
      </c>
      <c r="B337" s="8">
        <v>45706.0</v>
      </c>
      <c r="C337" s="9" t="str">
        <f t="shared" si="1"/>
        <v>Februari</v>
      </c>
      <c r="D337" s="10">
        <v>0.04027777777777778</v>
      </c>
      <c r="E337" s="7" t="s">
        <v>37</v>
      </c>
      <c r="F337" s="7" t="s">
        <v>62</v>
      </c>
      <c r="G337" s="7" t="s">
        <v>13</v>
      </c>
      <c r="H337" s="7" t="s">
        <v>709</v>
      </c>
      <c r="I337" s="11">
        <v>6.285746146893E12</v>
      </c>
      <c r="K337" s="12"/>
      <c r="L337" s="12"/>
      <c r="M337" s="12"/>
      <c r="N337" s="12"/>
      <c r="O337" s="12"/>
      <c r="P337" s="12"/>
      <c r="Q337" s="12"/>
      <c r="R337" s="12"/>
      <c r="S337" s="12"/>
      <c r="T337" s="12"/>
      <c r="U337" s="12"/>
      <c r="V337" s="12"/>
    </row>
    <row r="338" hidden="1">
      <c r="A338" s="7" t="s">
        <v>710</v>
      </c>
      <c r="B338" s="8">
        <v>45708.0</v>
      </c>
      <c r="C338" s="9" t="str">
        <f t="shared" si="1"/>
        <v>Februari</v>
      </c>
      <c r="D338" s="10">
        <v>0.044444444444444446</v>
      </c>
      <c r="E338" s="7" t="s">
        <v>16</v>
      </c>
      <c r="F338" s="7" t="s">
        <v>105</v>
      </c>
      <c r="G338" s="7" t="s">
        <v>13</v>
      </c>
      <c r="H338" s="7" t="s">
        <v>711</v>
      </c>
      <c r="I338" s="11">
        <v>6.281232193915E12</v>
      </c>
      <c r="K338" s="12"/>
      <c r="L338" s="12"/>
      <c r="M338" s="12"/>
      <c r="N338" s="12"/>
      <c r="O338" s="12"/>
      <c r="P338" s="12"/>
      <c r="Q338" s="12"/>
      <c r="R338" s="12"/>
      <c r="S338" s="12"/>
      <c r="T338" s="12"/>
      <c r="U338" s="12"/>
      <c r="V338" s="12"/>
    </row>
    <row r="339" hidden="1">
      <c r="A339" s="7" t="s">
        <v>712</v>
      </c>
      <c r="B339" s="8">
        <v>45708.0</v>
      </c>
      <c r="C339" s="9" t="str">
        <f t="shared" si="1"/>
        <v>Februari</v>
      </c>
      <c r="D339" s="10">
        <v>0.04027777777777778</v>
      </c>
      <c r="E339" s="7" t="s">
        <v>20</v>
      </c>
      <c r="F339" s="7" t="s">
        <v>62</v>
      </c>
      <c r="G339" s="7" t="s">
        <v>13</v>
      </c>
      <c r="H339" s="7" t="s">
        <v>713</v>
      </c>
      <c r="I339" s="11">
        <v>6.28972529354E11</v>
      </c>
      <c r="K339" s="12"/>
      <c r="L339" s="12"/>
      <c r="M339" s="12"/>
      <c r="N339" s="12"/>
      <c r="O339" s="12"/>
      <c r="P339" s="12"/>
      <c r="Q339" s="12"/>
      <c r="R339" s="12"/>
      <c r="S339" s="12"/>
      <c r="T339" s="12"/>
      <c r="U339" s="12"/>
      <c r="V339" s="12"/>
    </row>
    <row r="340" hidden="1">
      <c r="A340" s="7" t="s">
        <v>714</v>
      </c>
      <c r="B340" s="8">
        <v>45703.0</v>
      </c>
      <c r="C340" s="9" t="str">
        <f t="shared" si="1"/>
        <v>Februari</v>
      </c>
      <c r="D340" s="10">
        <v>0.0375</v>
      </c>
      <c r="E340" s="7" t="s">
        <v>16</v>
      </c>
      <c r="F340" s="7" t="s">
        <v>51</v>
      </c>
      <c r="G340" s="7" t="s">
        <v>13</v>
      </c>
      <c r="H340" s="7" t="s">
        <v>715</v>
      </c>
      <c r="I340" s="11">
        <v>6.281232193915E12</v>
      </c>
      <c r="K340" s="12"/>
      <c r="L340" s="12"/>
      <c r="M340" s="12"/>
      <c r="N340" s="12"/>
      <c r="O340" s="12"/>
      <c r="P340" s="12"/>
      <c r="Q340" s="12"/>
      <c r="R340" s="12"/>
      <c r="S340" s="12"/>
      <c r="T340" s="12"/>
      <c r="U340" s="12"/>
      <c r="V340" s="12"/>
    </row>
    <row r="341" hidden="1">
      <c r="A341" s="7" t="s">
        <v>716</v>
      </c>
      <c r="B341" s="8">
        <v>45708.0</v>
      </c>
      <c r="C341" s="9" t="str">
        <f t="shared" si="1"/>
        <v>Februari</v>
      </c>
      <c r="D341" s="10">
        <v>0.044444444444444446</v>
      </c>
      <c r="E341" s="7" t="s">
        <v>16</v>
      </c>
      <c r="F341" s="7" t="s">
        <v>51</v>
      </c>
      <c r="G341" s="7" t="s">
        <v>13</v>
      </c>
      <c r="H341" s="7" t="s">
        <v>717</v>
      </c>
      <c r="I341" s="11">
        <v>6.281232193915E12</v>
      </c>
      <c r="K341" s="12"/>
      <c r="L341" s="12"/>
      <c r="M341" s="12"/>
      <c r="N341" s="12"/>
      <c r="O341" s="12"/>
      <c r="P341" s="12"/>
      <c r="Q341" s="12"/>
      <c r="R341" s="12"/>
      <c r="S341" s="12"/>
      <c r="T341" s="12"/>
      <c r="U341" s="12"/>
      <c r="V341" s="12"/>
    </row>
    <row r="342" hidden="1">
      <c r="A342" s="7" t="s">
        <v>718</v>
      </c>
      <c r="B342" s="8">
        <v>45703.0</v>
      </c>
      <c r="C342" s="9" t="str">
        <f t="shared" si="1"/>
        <v>Februari</v>
      </c>
      <c r="D342" s="10">
        <v>0.03819444444444445</v>
      </c>
      <c r="E342" s="7" t="s">
        <v>16</v>
      </c>
      <c r="F342" s="7" t="s">
        <v>17</v>
      </c>
      <c r="G342" s="7" t="s">
        <v>13</v>
      </c>
      <c r="H342" s="7" t="s">
        <v>719</v>
      </c>
      <c r="I342" s="11">
        <v>6.281232193915E12</v>
      </c>
      <c r="K342" s="12"/>
      <c r="L342" s="12"/>
      <c r="M342" s="12"/>
      <c r="N342" s="12"/>
      <c r="O342" s="12"/>
      <c r="P342" s="12"/>
      <c r="Q342" s="12"/>
      <c r="R342" s="12"/>
      <c r="S342" s="12"/>
      <c r="T342" s="12"/>
      <c r="U342" s="12"/>
      <c r="V342" s="12"/>
    </row>
    <row r="343" hidden="1">
      <c r="A343" s="7" t="s">
        <v>720</v>
      </c>
      <c r="B343" s="8">
        <v>45707.0</v>
      </c>
      <c r="C343" s="9" t="str">
        <f t="shared" si="1"/>
        <v>Februari</v>
      </c>
      <c r="D343" s="10">
        <v>0.027777777777777776</v>
      </c>
      <c r="E343" s="7" t="s">
        <v>29</v>
      </c>
      <c r="F343" s="7" t="s">
        <v>30</v>
      </c>
      <c r="G343" s="7" t="s">
        <v>13</v>
      </c>
      <c r="H343" s="7" t="s">
        <v>721</v>
      </c>
      <c r="I343" s="11">
        <v>6.282231661306E12</v>
      </c>
      <c r="K343" s="12"/>
      <c r="L343" s="12"/>
      <c r="M343" s="12"/>
      <c r="N343" s="12"/>
      <c r="O343" s="12"/>
      <c r="P343" s="12"/>
      <c r="Q343" s="12"/>
      <c r="R343" s="12"/>
      <c r="S343" s="12"/>
      <c r="T343" s="12"/>
      <c r="U343" s="12"/>
      <c r="V343" s="12"/>
    </row>
    <row r="344" hidden="1">
      <c r="A344" s="7" t="s">
        <v>722</v>
      </c>
      <c r="B344" s="8">
        <v>45706.0</v>
      </c>
      <c r="C344" s="9" t="str">
        <f t="shared" si="1"/>
        <v>Februari</v>
      </c>
      <c r="D344" s="10">
        <v>0.04375</v>
      </c>
      <c r="E344" s="7" t="s">
        <v>16</v>
      </c>
      <c r="F344" s="7" t="s">
        <v>17</v>
      </c>
      <c r="G344" s="7" t="s">
        <v>13</v>
      </c>
      <c r="H344" s="7" t="s">
        <v>723</v>
      </c>
      <c r="I344" s="11">
        <v>6.281232193915E12</v>
      </c>
      <c r="K344" s="12"/>
      <c r="L344" s="12"/>
      <c r="M344" s="12"/>
      <c r="N344" s="12"/>
      <c r="O344" s="12"/>
      <c r="P344" s="12"/>
      <c r="Q344" s="12"/>
      <c r="R344" s="12"/>
      <c r="S344" s="12"/>
      <c r="T344" s="12"/>
      <c r="U344" s="12"/>
      <c r="V344" s="12"/>
    </row>
    <row r="345" hidden="1">
      <c r="A345" s="7" t="s">
        <v>724</v>
      </c>
      <c r="B345" s="8">
        <v>45708.0</v>
      </c>
      <c r="C345" s="9" t="str">
        <f t="shared" si="1"/>
        <v>Februari</v>
      </c>
      <c r="D345" s="10">
        <v>0.041666666666666664</v>
      </c>
      <c r="E345" s="7" t="s">
        <v>29</v>
      </c>
      <c r="F345" s="7" t="s">
        <v>72</v>
      </c>
      <c r="G345" s="7" t="s">
        <v>13</v>
      </c>
      <c r="H345" s="7" t="s">
        <v>725</v>
      </c>
      <c r="I345" s="11">
        <v>6.282231661306E12</v>
      </c>
      <c r="K345" s="12"/>
      <c r="L345" s="12"/>
      <c r="M345" s="12"/>
      <c r="N345" s="12"/>
      <c r="O345" s="12"/>
      <c r="P345" s="12"/>
      <c r="Q345" s="12"/>
      <c r="R345" s="12"/>
      <c r="S345" s="12"/>
      <c r="T345" s="12"/>
      <c r="U345" s="12"/>
      <c r="V345" s="12"/>
    </row>
    <row r="346" hidden="1">
      <c r="A346" s="7" t="s">
        <v>724</v>
      </c>
      <c r="B346" s="8">
        <v>45707.0</v>
      </c>
      <c r="C346" s="9" t="str">
        <f t="shared" si="1"/>
        <v>Februari</v>
      </c>
      <c r="D346" s="10">
        <v>0.03333333333333333</v>
      </c>
      <c r="E346" s="7" t="s">
        <v>16</v>
      </c>
      <c r="F346" s="7" t="s">
        <v>17</v>
      </c>
      <c r="G346" s="7" t="s">
        <v>13</v>
      </c>
      <c r="H346" s="7" t="s">
        <v>726</v>
      </c>
      <c r="I346" s="11">
        <v>6.281232193915E12</v>
      </c>
      <c r="K346" s="12"/>
      <c r="L346" s="12"/>
      <c r="M346" s="12"/>
      <c r="N346" s="12"/>
      <c r="O346" s="12"/>
      <c r="P346" s="12"/>
      <c r="Q346" s="12"/>
      <c r="R346" s="12"/>
      <c r="S346" s="12"/>
      <c r="T346" s="12"/>
      <c r="U346" s="12"/>
      <c r="V346" s="12"/>
    </row>
    <row r="347" hidden="1">
      <c r="A347" s="7" t="s">
        <v>727</v>
      </c>
      <c r="B347" s="8">
        <v>45709.0</v>
      </c>
      <c r="C347" s="9" t="str">
        <f t="shared" si="1"/>
        <v>Februari</v>
      </c>
      <c r="D347" s="10">
        <v>0.03125</v>
      </c>
      <c r="E347" s="7" t="s">
        <v>20</v>
      </c>
      <c r="F347" s="7" t="s">
        <v>21</v>
      </c>
      <c r="G347" s="7" t="s">
        <v>22</v>
      </c>
      <c r="H347" s="7" t="s">
        <v>728</v>
      </c>
      <c r="I347" s="11">
        <v>6.28972529354E11</v>
      </c>
      <c r="K347" s="12"/>
      <c r="L347" s="12"/>
      <c r="M347" s="12"/>
      <c r="N347" s="12"/>
      <c r="O347" s="12"/>
      <c r="P347" s="12"/>
      <c r="Q347" s="12"/>
      <c r="R347" s="12"/>
      <c r="S347" s="12"/>
      <c r="T347" s="12"/>
      <c r="U347" s="12"/>
      <c r="V347" s="12"/>
    </row>
    <row r="348" hidden="1">
      <c r="A348" s="7" t="s">
        <v>729</v>
      </c>
      <c r="B348" s="8">
        <v>45709.0</v>
      </c>
      <c r="C348" s="9" t="str">
        <f t="shared" si="1"/>
        <v>Februari</v>
      </c>
      <c r="D348" s="10">
        <v>0.03125</v>
      </c>
      <c r="E348" s="7" t="s">
        <v>20</v>
      </c>
      <c r="F348" s="7" t="s">
        <v>30</v>
      </c>
      <c r="G348" s="7" t="s">
        <v>13</v>
      </c>
      <c r="H348" s="7" t="s">
        <v>730</v>
      </c>
      <c r="I348" s="11">
        <v>6.28972529354E11</v>
      </c>
      <c r="K348" s="12"/>
      <c r="L348" s="12"/>
      <c r="M348" s="12"/>
      <c r="N348" s="12"/>
      <c r="O348" s="12"/>
      <c r="P348" s="12"/>
      <c r="Q348" s="12"/>
      <c r="R348" s="12"/>
      <c r="S348" s="12"/>
      <c r="T348" s="12"/>
      <c r="U348" s="12"/>
      <c r="V348" s="12"/>
    </row>
    <row r="349" hidden="1">
      <c r="A349" s="7" t="s">
        <v>731</v>
      </c>
      <c r="B349" s="8">
        <v>45709.0</v>
      </c>
      <c r="C349" s="9" t="str">
        <f t="shared" si="1"/>
        <v>Februari</v>
      </c>
      <c r="D349" s="10">
        <v>0.03819444444444445</v>
      </c>
      <c r="E349" s="7" t="s">
        <v>20</v>
      </c>
      <c r="F349" s="7" t="s">
        <v>62</v>
      </c>
      <c r="G349" s="7" t="s">
        <v>13</v>
      </c>
      <c r="H349" s="7" t="s">
        <v>732</v>
      </c>
      <c r="I349" s="11">
        <v>6.28972529354E11</v>
      </c>
      <c r="K349" s="12"/>
      <c r="L349" s="12"/>
      <c r="M349" s="12"/>
      <c r="N349" s="12"/>
      <c r="O349" s="12"/>
      <c r="P349" s="12"/>
      <c r="Q349" s="12"/>
      <c r="R349" s="12"/>
      <c r="S349" s="12"/>
      <c r="T349" s="12"/>
      <c r="U349" s="12"/>
      <c r="V349" s="12"/>
    </row>
    <row r="350" hidden="1">
      <c r="A350" s="7" t="s">
        <v>733</v>
      </c>
      <c r="B350" s="8">
        <v>45708.0</v>
      </c>
      <c r="C350" s="9" t="str">
        <f t="shared" si="1"/>
        <v>Februari</v>
      </c>
      <c r="D350" s="10">
        <v>0.020833333333333332</v>
      </c>
      <c r="E350" s="7" t="s">
        <v>44</v>
      </c>
      <c r="F350" s="7" t="s">
        <v>45</v>
      </c>
      <c r="G350" s="7" t="s">
        <v>13</v>
      </c>
      <c r="H350" s="7" t="s">
        <v>734</v>
      </c>
      <c r="I350" s="11">
        <v>6.285291035544E12</v>
      </c>
      <c r="K350" s="12"/>
      <c r="L350" s="12"/>
      <c r="M350" s="12"/>
      <c r="N350" s="12"/>
      <c r="O350" s="12"/>
      <c r="P350" s="12"/>
      <c r="Q350" s="12"/>
      <c r="R350" s="12"/>
      <c r="S350" s="12"/>
      <c r="T350" s="12"/>
      <c r="U350" s="12"/>
      <c r="V350" s="12"/>
    </row>
    <row r="351" hidden="1">
      <c r="A351" s="7" t="s">
        <v>735</v>
      </c>
      <c r="B351" s="8">
        <v>45708.0</v>
      </c>
      <c r="C351" s="9" t="str">
        <f t="shared" si="1"/>
        <v>Februari</v>
      </c>
      <c r="D351" s="10">
        <v>0.059027777777777776</v>
      </c>
      <c r="E351" s="7" t="s">
        <v>33</v>
      </c>
      <c r="F351" s="7" t="s">
        <v>34</v>
      </c>
      <c r="G351" s="7" t="s">
        <v>13</v>
      </c>
      <c r="H351" s="7" t="s">
        <v>736</v>
      </c>
      <c r="I351" s="11">
        <v>6.285707668655E12</v>
      </c>
      <c r="K351" s="12"/>
      <c r="L351" s="12"/>
      <c r="M351" s="12"/>
      <c r="N351" s="12"/>
      <c r="O351" s="12"/>
      <c r="P351" s="12"/>
      <c r="Q351" s="12"/>
      <c r="R351" s="12"/>
      <c r="S351" s="12"/>
      <c r="T351" s="12"/>
      <c r="U351" s="12"/>
      <c r="V351" s="12"/>
    </row>
    <row r="352" hidden="1">
      <c r="A352" s="7" t="s">
        <v>737</v>
      </c>
      <c r="B352" s="8">
        <v>45704.0</v>
      </c>
      <c r="C352" s="9" t="str">
        <f t="shared" si="1"/>
        <v>Februari</v>
      </c>
      <c r="D352" s="10">
        <v>0.04791666666666667</v>
      </c>
      <c r="E352" s="7" t="s">
        <v>33</v>
      </c>
      <c r="F352" s="7" t="s">
        <v>54</v>
      </c>
      <c r="G352" s="7" t="s">
        <v>13</v>
      </c>
      <c r="H352" s="7" t="s">
        <v>738</v>
      </c>
      <c r="I352" s="11">
        <v>6.285707668655E12</v>
      </c>
      <c r="K352" s="12"/>
      <c r="L352" s="12"/>
      <c r="M352" s="12"/>
      <c r="N352" s="12"/>
      <c r="O352" s="12"/>
      <c r="P352" s="12"/>
      <c r="Q352" s="12"/>
      <c r="R352" s="12"/>
      <c r="S352" s="12"/>
      <c r="T352" s="12"/>
      <c r="U352" s="12"/>
      <c r="V352" s="12"/>
    </row>
    <row r="353" hidden="1">
      <c r="A353" s="7" t="s">
        <v>739</v>
      </c>
      <c r="B353" s="8">
        <v>45703.0</v>
      </c>
      <c r="C353" s="9" t="str">
        <f t="shared" si="1"/>
        <v>Februari</v>
      </c>
      <c r="D353" s="10">
        <v>0.041666666666666664</v>
      </c>
      <c r="E353" s="7" t="s">
        <v>33</v>
      </c>
      <c r="F353" s="7" t="s">
        <v>59</v>
      </c>
      <c r="G353" s="7" t="s">
        <v>13</v>
      </c>
      <c r="H353" s="7" t="s">
        <v>740</v>
      </c>
      <c r="I353" s="11">
        <v>6.285707668655E12</v>
      </c>
      <c r="K353" s="12"/>
      <c r="L353" s="12"/>
      <c r="M353" s="12"/>
      <c r="N353" s="12"/>
      <c r="O353" s="12"/>
      <c r="P353" s="12"/>
      <c r="Q353" s="12"/>
      <c r="R353" s="12"/>
      <c r="S353" s="12"/>
      <c r="T353" s="12"/>
      <c r="U353" s="12"/>
      <c r="V353" s="12"/>
    </row>
    <row r="354" hidden="1">
      <c r="A354" s="7" t="s">
        <v>741</v>
      </c>
      <c r="B354" s="8">
        <v>45700.0</v>
      </c>
      <c r="C354" s="9" t="str">
        <f t="shared" si="1"/>
        <v>Februari</v>
      </c>
      <c r="D354" s="10">
        <v>0.027777777777777776</v>
      </c>
      <c r="E354" s="7" t="s">
        <v>147</v>
      </c>
      <c r="F354" s="7" t="s">
        <v>148</v>
      </c>
      <c r="G354" s="7" t="s">
        <v>13</v>
      </c>
      <c r="H354" s="7" t="s">
        <v>742</v>
      </c>
      <c r="I354" s="11">
        <v>6.285213566484E12</v>
      </c>
      <c r="K354" s="12"/>
      <c r="L354" s="12"/>
      <c r="M354" s="12"/>
      <c r="N354" s="12"/>
      <c r="O354" s="12"/>
      <c r="P354" s="12"/>
      <c r="Q354" s="12"/>
      <c r="R354" s="12"/>
      <c r="S354" s="12"/>
      <c r="T354" s="12"/>
      <c r="U354" s="12"/>
      <c r="V354" s="12"/>
    </row>
    <row r="355" hidden="1">
      <c r="A355" s="7" t="s">
        <v>743</v>
      </c>
      <c r="B355" s="8">
        <v>45700.0</v>
      </c>
      <c r="C355" s="9" t="str">
        <f t="shared" si="1"/>
        <v>Februari</v>
      </c>
      <c r="D355" s="10">
        <v>0.0</v>
      </c>
      <c r="E355" s="7" t="s">
        <v>147</v>
      </c>
      <c r="F355" s="7" t="s">
        <v>153</v>
      </c>
      <c r="G355" s="7" t="s">
        <v>41</v>
      </c>
      <c r="H355" s="7" t="s">
        <v>744</v>
      </c>
      <c r="I355" s="11">
        <v>6.285213566484E12</v>
      </c>
      <c r="K355" s="12"/>
      <c r="L355" s="12"/>
      <c r="M355" s="12"/>
      <c r="N355" s="12"/>
      <c r="O355" s="12"/>
      <c r="P355" s="12"/>
      <c r="Q355" s="12"/>
      <c r="R355" s="12"/>
      <c r="S355" s="12"/>
      <c r="T355" s="12"/>
      <c r="U355" s="12"/>
      <c r="V355" s="12"/>
    </row>
    <row r="356" hidden="1">
      <c r="A356" s="7" t="s">
        <v>745</v>
      </c>
      <c r="B356" s="8">
        <v>45700.0</v>
      </c>
      <c r="C356" s="9" t="str">
        <f t="shared" si="1"/>
        <v>Februari</v>
      </c>
      <c r="D356" s="10">
        <v>0.027777777777777776</v>
      </c>
      <c r="E356" s="7" t="s">
        <v>147</v>
      </c>
      <c r="F356" s="7" t="s">
        <v>105</v>
      </c>
      <c r="G356" s="7" t="s">
        <v>13</v>
      </c>
      <c r="H356" s="7" t="s">
        <v>746</v>
      </c>
      <c r="I356" s="11">
        <v>6.285213566484E12</v>
      </c>
      <c r="K356" s="12"/>
      <c r="L356" s="12"/>
      <c r="M356" s="12"/>
      <c r="N356" s="12"/>
      <c r="O356" s="12"/>
      <c r="P356" s="12"/>
      <c r="Q356" s="12"/>
      <c r="R356" s="12"/>
      <c r="S356" s="12"/>
      <c r="T356" s="12"/>
      <c r="U356" s="12"/>
      <c r="V356" s="12"/>
    </row>
    <row r="357" hidden="1">
      <c r="A357" s="7" t="s">
        <v>747</v>
      </c>
      <c r="B357" s="8">
        <v>45701.0</v>
      </c>
      <c r="C357" s="9" t="str">
        <f t="shared" si="1"/>
        <v>Februari</v>
      </c>
      <c r="D357" s="10">
        <v>0.0</v>
      </c>
      <c r="E357" s="7" t="s">
        <v>147</v>
      </c>
      <c r="F357" s="7" t="s">
        <v>148</v>
      </c>
      <c r="G357" s="7" t="s">
        <v>156</v>
      </c>
      <c r="H357" s="7" t="s">
        <v>748</v>
      </c>
      <c r="I357" s="11">
        <v>6.285213566484E12</v>
      </c>
      <c r="K357" s="12"/>
      <c r="L357" s="12"/>
      <c r="M357" s="12"/>
      <c r="N357" s="12"/>
      <c r="O357" s="12"/>
      <c r="P357" s="12"/>
      <c r="Q357" s="12"/>
      <c r="R357" s="12"/>
      <c r="S357" s="12"/>
      <c r="T357" s="12"/>
      <c r="U357" s="12"/>
      <c r="V357" s="12"/>
    </row>
    <row r="358" hidden="1">
      <c r="A358" s="7" t="s">
        <v>749</v>
      </c>
      <c r="B358" s="8">
        <v>45702.0</v>
      </c>
      <c r="C358" s="9" t="str">
        <f t="shared" si="1"/>
        <v>Februari</v>
      </c>
      <c r="D358" s="10">
        <v>0.0</v>
      </c>
      <c r="E358" s="7" t="s">
        <v>147</v>
      </c>
      <c r="F358" s="7" t="s">
        <v>148</v>
      </c>
      <c r="G358" s="7" t="s">
        <v>156</v>
      </c>
      <c r="H358" s="7" t="s">
        <v>750</v>
      </c>
      <c r="I358" s="11">
        <v>6.285213566484E12</v>
      </c>
      <c r="K358" s="12"/>
      <c r="L358" s="12"/>
      <c r="M358" s="12"/>
      <c r="N358" s="12"/>
      <c r="O358" s="12"/>
      <c r="P358" s="12"/>
      <c r="Q358" s="12"/>
      <c r="R358" s="12"/>
      <c r="S358" s="12"/>
      <c r="T358" s="12"/>
      <c r="U358" s="12"/>
      <c r="V358" s="12"/>
    </row>
    <row r="359" hidden="1">
      <c r="A359" s="7" t="s">
        <v>751</v>
      </c>
      <c r="B359" s="8">
        <v>45707.0</v>
      </c>
      <c r="C359" s="9" t="str">
        <f t="shared" si="1"/>
        <v>Februari</v>
      </c>
      <c r="D359" s="10">
        <v>0.020833333333333332</v>
      </c>
      <c r="E359" s="7" t="s">
        <v>147</v>
      </c>
      <c r="F359" s="7" t="s">
        <v>148</v>
      </c>
      <c r="G359" s="7" t="s">
        <v>13</v>
      </c>
      <c r="H359" s="7" t="s">
        <v>752</v>
      </c>
      <c r="I359" s="11">
        <v>6.285213566484E12</v>
      </c>
      <c r="K359" s="12"/>
      <c r="L359" s="12"/>
      <c r="M359" s="12"/>
      <c r="N359" s="12"/>
      <c r="O359" s="12"/>
      <c r="P359" s="12"/>
      <c r="Q359" s="12"/>
      <c r="R359" s="12"/>
      <c r="S359" s="12"/>
      <c r="T359" s="12"/>
      <c r="U359" s="12"/>
      <c r="V359" s="12"/>
    </row>
    <row r="360" hidden="1">
      <c r="A360" s="7" t="s">
        <v>753</v>
      </c>
      <c r="B360" s="8">
        <v>45708.0</v>
      </c>
      <c r="C360" s="9" t="str">
        <f t="shared" si="1"/>
        <v>Februari</v>
      </c>
      <c r="D360" s="10">
        <v>0.020833333333333332</v>
      </c>
      <c r="E360" s="7" t="s">
        <v>147</v>
      </c>
      <c r="F360" s="7" t="s">
        <v>148</v>
      </c>
      <c r="G360" s="7" t="s">
        <v>13</v>
      </c>
      <c r="H360" s="7" t="s">
        <v>754</v>
      </c>
      <c r="I360" s="11">
        <v>6.285213566484E12</v>
      </c>
      <c r="K360" s="12"/>
      <c r="L360" s="12"/>
      <c r="M360" s="12"/>
      <c r="N360" s="12"/>
      <c r="O360" s="12"/>
      <c r="P360" s="12"/>
      <c r="Q360" s="12"/>
      <c r="R360" s="12"/>
      <c r="S360" s="12"/>
      <c r="T360" s="12"/>
      <c r="U360" s="12"/>
      <c r="V360" s="12"/>
    </row>
    <row r="361" hidden="1">
      <c r="A361" s="7" t="s">
        <v>755</v>
      </c>
      <c r="B361" s="8">
        <v>45709.0</v>
      </c>
      <c r="C361" s="9" t="str">
        <f t="shared" si="1"/>
        <v>Februari</v>
      </c>
      <c r="D361" s="10">
        <v>0.020833333333333332</v>
      </c>
      <c r="E361" s="7" t="s">
        <v>147</v>
      </c>
      <c r="F361" s="7" t="s">
        <v>148</v>
      </c>
      <c r="G361" s="7" t="s">
        <v>13</v>
      </c>
      <c r="H361" s="7" t="s">
        <v>756</v>
      </c>
      <c r="I361" s="11">
        <v>6.285213566484E12</v>
      </c>
      <c r="K361" s="12"/>
      <c r="L361" s="12"/>
      <c r="M361" s="12"/>
      <c r="N361" s="12"/>
      <c r="O361" s="12"/>
      <c r="P361" s="12"/>
      <c r="Q361" s="12"/>
      <c r="R361" s="12"/>
      <c r="S361" s="12"/>
      <c r="T361" s="12"/>
      <c r="U361" s="12"/>
      <c r="V361" s="12"/>
    </row>
    <row r="362" hidden="1">
      <c r="A362" s="7" t="s">
        <v>757</v>
      </c>
      <c r="B362" s="8">
        <v>45711.0</v>
      </c>
      <c r="C362" s="9" t="str">
        <f t="shared" si="1"/>
        <v>Februari</v>
      </c>
      <c r="D362" s="10">
        <v>0.04513888888888889</v>
      </c>
      <c r="E362" s="7" t="s">
        <v>93</v>
      </c>
      <c r="F362" s="7" t="s">
        <v>94</v>
      </c>
      <c r="G362" s="7" t="s">
        <v>13</v>
      </c>
      <c r="H362" s="7" t="s">
        <v>758</v>
      </c>
      <c r="I362" s="11">
        <v>6.281295998526E12</v>
      </c>
      <c r="K362" s="12"/>
      <c r="L362" s="12"/>
      <c r="M362" s="12"/>
      <c r="N362" s="12"/>
      <c r="O362" s="12"/>
      <c r="P362" s="12"/>
      <c r="Q362" s="12"/>
      <c r="R362" s="12"/>
      <c r="S362" s="12"/>
      <c r="T362" s="12"/>
      <c r="U362" s="12"/>
      <c r="V362" s="12"/>
    </row>
    <row r="363" hidden="1">
      <c r="A363" s="7" t="s">
        <v>759</v>
      </c>
      <c r="B363" s="8">
        <v>45710.0</v>
      </c>
      <c r="C363" s="9" t="str">
        <f t="shared" si="1"/>
        <v>Februari</v>
      </c>
      <c r="D363" s="10">
        <v>0.04236111111111111</v>
      </c>
      <c r="E363" s="7" t="s">
        <v>93</v>
      </c>
      <c r="F363" s="7" t="s">
        <v>94</v>
      </c>
      <c r="G363" s="7" t="s">
        <v>13</v>
      </c>
      <c r="H363" s="7" t="s">
        <v>760</v>
      </c>
      <c r="I363" s="11">
        <v>6.281295998526E12</v>
      </c>
      <c r="K363" s="12"/>
      <c r="L363" s="12"/>
      <c r="M363" s="12"/>
      <c r="N363" s="12"/>
      <c r="O363" s="12"/>
      <c r="P363" s="12"/>
      <c r="Q363" s="12"/>
      <c r="R363" s="12"/>
      <c r="S363" s="12"/>
      <c r="T363" s="12"/>
      <c r="U363" s="12"/>
      <c r="V363" s="12"/>
    </row>
    <row r="364" hidden="1">
      <c r="A364" s="7" t="s">
        <v>761</v>
      </c>
      <c r="B364" s="8">
        <v>45689.0</v>
      </c>
      <c r="C364" s="9" t="str">
        <f t="shared" si="1"/>
        <v>Februari</v>
      </c>
      <c r="D364" s="10">
        <v>6.944444444444445E-4</v>
      </c>
      <c r="E364" s="7" t="s">
        <v>93</v>
      </c>
      <c r="F364" s="7" t="s">
        <v>94</v>
      </c>
      <c r="G364" s="7" t="s">
        <v>41</v>
      </c>
      <c r="H364" s="7" t="s">
        <v>762</v>
      </c>
      <c r="I364" s="11">
        <v>6.281295998526E12</v>
      </c>
      <c r="K364" s="12"/>
      <c r="L364" s="12"/>
      <c r="M364" s="12"/>
      <c r="N364" s="12"/>
      <c r="O364" s="12"/>
      <c r="P364" s="12"/>
      <c r="Q364" s="12"/>
      <c r="R364" s="12"/>
      <c r="S364" s="12"/>
      <c r="T364" s="12"/>
      <c r="U364" s="12"/>
      <c r="V364" s="12"/>
    </row>
    <row r="365" hidden="1">
      <c r="A365" s="7" t="s">
        <v>761</v>
      </c>
      <c r="B365" s="8">
        <v>45690.0</v>
      </c>
      <c r="C365" s="9" t="str">
        <f t="shared" si="1"/>
        <v>Februari</v>
      </c>
      <c r="D365" s="10">
        <v>6.944444444444445E-4</v>
      </c>
      <c r="E365" s="7" t="s">
        <v>93</v>
      </c>
      <c r="F365" s="7" t="s">
        <v>94</v>
      </c>
      <c r="G365" s="7" t="s">
        <v>41</v>
      </c>
      <c r="H365" s="7" t="s">
        <v>762</v>
      </c>
      <c r="I365" s="11">
        <v>6.281295998526E12</v>
      </c>
      <c r="K365" s="12"/>
      <c r="L365" s="12"/>
      <c r="M365" s="12"/>
      <c r="N365" s="12"/>
      <c r="O365" s="12"/>
      <c r="P365" s="12"/>
      <c r="Q365" s="12"/>
      <c r="R365" s="12"/>
      <c r="S365" s="12"/>
      <c r="T365" s="12"/>
      <c r="U365" s="12"/>
      <c r="V365" s="12"/>
    </row>
    <row r="366" hidden="1">
      <c r="A366" s="7" t="s">
        <v>761</v>
      </c>
      <c r="B366" s="8">
        <v>45702.0</v>
      </c>
      <c r="C366" s="9" t="str">
        <f t="shared" si="1"/>
        <v>Februari</v>
      </c>
      <c r="D366" s="10">
        <v>0.041666666666666664</v>
      </c>
      <c r="E366" s="7" t="s">
        <v>93</v>
      </c>
      <c r="F366" s="7" t="s">
        <v>94</v>
      </c>
      <c r="G366" s="7" t="s">
        <v>13</v>
      </c>
      <c r="H366" s="7" t="s">
        <v>763</v>
      </c>
      <c r="I366" s="11">
        <v>6.281295998526E12</v>
      </c>
      <c r="K366" s="12"/>
      <c r="L366" s="12"/>
      <c r="M366" s="12"/>
      <c r="N366" s="12"/>
      <c r="O366" s="12"/>
      <c r="P366" s="12"/>
      <c r="Q366" s="12"/>
      <c r="R366" s="12"/>
      <c r="S366" s="12"/>
      <c r="T366" s="12"/>
      <c r="U366" s="12"/>
      <c r="V366" s="12"/>
    </row>
    <row r="367" hidden="1">
      <c r="A367" s="7" t="s">
        <v>761</v>
      </c>
      <c r="B367" s="8">
        <v>45704.0</v>
      </c>
      <c r="C367" s="9" t="str">
        <f t="shared" si="1"/>
        <v>Februari</v>
      </c>
      <c r="D367" s="10">
        <v>0.04236111111111111</v>
      </c>
      <c r="E367" s="7" t="s">
        <v>93</v>
      </c>
      <c r="F367" s="7" t="s">
        <v>94</v>
      </c>
      <c r="G367" s="7" t="s">
        <v>13</v>
      </c>
      <c r="H367" s="7" t="s">
        <v>764</v>
      </c>
      <c r="I367" s="11">
        <v>6.281295998526E12</v>
      </c>
      <c r="K367" s="12"/>
      <c r="L367" s="12"/>
      <c r="M367" s="12"/>
      <c r="N367" s="12"/>
      <c r="O367" s="12"/>
      <c r="P367" s="12"/>
      <c r="Q367" s="12"/>
      <c r="R367" s="12"/>
      <c r="S367" s="12"/>
      <c r="T367" s="12"/>
      <c r="U367" s="12"/>
      <c r="V367" s="12"/>
    </row>
    <row r="368" hidden="1">
      <c r="A368" s="7" t="s">
        <v>765</v>
      </c>
      <c r="B368" s="8">
        <v>45710.0</v>
      </c>
      <c r="C368" s="9" t="str">
        <f t="shared" si="1"/>
        <v>Februari</v>
      </c>
      <c r="D368" s="10">
        <v>0.04513888888888889</v>
      </c>
      <c r="E368" s="7" t="s">
        <v>29</v>
      </c>
      <c r="F368" s="7" t="s">
        <v>100</v>
      </c>
      <c r="G368" s="7" t="s">
        <v>13</v>
      </c>
      <c r="H368" s="7" t="s">
        <v>766</v>
      </c>
      <c r="I368" s="11">
        <v>6.282231661306E12</v>
      </c>
      <c r="K368" s="12"/>
      <c r="L368" s="12"/>
      <c r="M368" s="12"/>
      <c r="N368" s="12"/>
      <c r="O368" s="12"/>
      <c r="P368" s="12"/>
      <c r="Q368" s="12"/>
      <c r="R368" s="12"/>
      <c r="S368" s="12"/>
      <c r="T368" s="12"/>
      <c r="U368" s="12"/>
      <c r="V368" s="12"/>
    </row>
    <row r="369" hidden="1">
      <c r="A369" s="7" t="s">
        <v>767</v>
      </c>
      <c r="B369" s="8">
        <v>45704.0</v>
      </c>
      <c r="C369" s="9" t="str">
        <f t="shared" si="1"/>
        <v>Februari</v>
      </c>
      <c r="D369" s="10">
        <v>0.04236111111111111</v>
      </c>
      <c r="E369" s="7" t="s">
        <v>16</v>
      </c>
      <c r="F369" s="7" t="s">
        <v>197</v>
      </c>
      <c r="G369" s="7" t="s">
        <v>13</v>
      </c>
      <c r="H369" s="7" t="s">
        <v>768</v>
      </c>
      <c r="I369" s="11">
        <v>6.281232193915E12</v>
      </c>
      <c r="K369" s="12"/>
      <c r="L369" s="12"/>
      <c r="M369" s="12"/>
      <c r="N369" s="12"/>
      <c r="O369" s="12"/>
      <c r="P369" s="12"/>
      <c r="Q369" s="12"/>
      <c r="R369" s="12"/>
      <c r="S369" s="12"/>
      <c r="T369" s="12"/>
      <c r="U369" s="12"/>
      <c r="V369" s="12"/>
    </row>
    <row r="370" hidden="1">
      <c r="A370" s="7" t="s">
        <v>769</v>
      </c>
      <c r="B370" s="8">
        <v>45712.0</v>
      </c>
      <c r="C370" s="9" t="str">
        <f t="shared" si="1"/>
        <v>Februari</v>
      </c>
      <c r="D370" s="10">
        <v>0.03958333333333333</v>
      </c>
      <c r="E370" s="7" t="s">
        <v>33</v>
      </c>
      <c r="F370" s="7" t="s">
        <v>59</v>
      </c>
      <c r="G370" s="7" t="s">
        <v>13</v>
      </c>
      <c r="H370" s="7" t="s">
        <v>770</v>
      </c>
      <c r="I370" s="11">
        <v>6.285707668655E12</v>
      </c>
      <c r="K370" s="12"/>
      <c r="L370" s="12"/>
      <c r="M370" s="12"/>
      <c r="N370" s="12"/>
      <c r="O370" s="12"/>
      <c r="P370" s="12"/>
      <c r="Q370" s="12"/>
      <c r="R370" s="12"/>
      <c r="S370" s="12"/>
      <c r="T370" s="12"/>
      <c r="U370" s="12"/>
      <c r="V370" s="12"/>
    </row>
    <row r="371" hidden="1">
      <c r="A371" s="7" t="s">
        <v>771</v>
      </c>
      <c r="B371" s="8">
        <v>45712.0</v>
      </c>
      <c r="C371" s="9" t="str">
        <f t="shared" si="1"/>
        <v>Februari</v>
      </c>
      <c r="D371" s="10">
        <v>0.021527777777777778</v>
      </c>
      <c r="E371" s="7" t="s">
        <v>29</v>
      </c>
      <c r="F371" s="7" t="s">
        <v>144</v>
      </c>
      <c r="G371" s="7" t="s">
        <v>13</v>
      </c>
      <c r="H371" s="7" t="s">
        <v>772</v>
      </c>
      <c r="I371" s="11">
        <v>6.282231661306E12</v>
      </c>
      <c r="K371" s="12"/>
      <c r="L371" s="12"/>
      <c r="M371" s="12"/>
      <c r="N371" s="12"/>
      <c r="O371" s="12"/>
      <c r="P371" s="12"/>
      <c r="Q371" s="12"/>
      <c r="R371" s="12"/>
      <c r="S371" s="12"/>
      <c r="T371" s="12"/>
      <c r="U371" s="12"/>
      <c r="V371" s="12"/>
    </row>
    <row r="372" hidden="1">
      <c r="A372" s="7" t="s">
        <v>773</v>
      </c>
      <c r="B372" s="8">
        <v>45713.0</v>
      </c>
      <c r="C372" s="9" t="str">
        <f t="shared" si="1"/>
        <v>Februari</v>
      </c>
      <c r="D372" s="10">
        <v>0.027777777777777776</v>
      </c>
      <c r="E372" s="7" t="s">
        <v>33</v>
      </c>
      <c r="F372" s="7" t="s">
        <v>153</v>
      </c>
      <c r="G372" s="7" t="s">
        <v>13</v>
      </c>
      <c r="H372" s="7" t="s">
        <v>774</v>
      </c>
      <c r="I372" s="11">
        <v>6.285707668655E12</v>
      </c>
      <c r="K372" s="12"/>
      <c r="L372" s="12"/>
      <c r="M372" s="12"/>
      <c r="N372" s="12"/>
      <c r="O372" s="12"/>
      <c r="P372" s="12"/>
      <c r="Q372" s="12"/>
      <c r="R372" s="12"/>
      <c r="S372" s="12"/>
      <c r="T372" s="12"/>
      <c r="U372" s="12"/>
      <c r="V372" s="12"/>
    </row>
    <row r="373" hidden="1">
      <c r="A373" s="7" t="s">
        <v>775</v>
      </c>
      <c r="B373" s="8">
        <v>45714.0</v>
      </c>
      <c r="C373" s="9" t="str">
        <f t="shared" si="1"/>
        <v>Februari</v>
      </c>
      <c r="D373" s="10">
        <v>0.03125</v>
      </c>
      <c r="E373" s="7" t="s">
        <v>11</v>
      </c>
      <c r="F373" s="7" t="s">
        <v>82</v>
      </c>
      <c r="G373" s="7" t="s">
        <v>13</v>
      </c>
      <c r="H373" s="7" t="s">
        <v>776</v>
      </c>
      <c r="I373" s="11">
        <v>6.28560627488E12</v>
      </c>
      <c r="K373" s="12"/>
      <c r="L373" s="12"/>
      <c r="M373" s="12"/>
      <c r="N373" s="12"/>
      <c r="O373" s="12"/>
      <c r="P373" s="12"/>
      <c r="Q373" s="12"/>
      <c r="R373" s="12"/>
      <c r="S373" s="12"/>
      <c r="T373" s="12"/>
      <c r="U373" s="12"/>
      <c r="V373" s="12"/>
    </row>
    <row r="374" hidden="1">
      <c r="A374" s="7" t="s">
        <v>777</v>
      </c>
      <c r="B374" s="8">
        <v>45714.0</v>
      </c>
      <c r="C374" s="9" t="str">
        <f t="shared" si="1"/>
        <v>Februari</v>
      </c>
      <c r="D374" s="10">
        <v>0.02361111111111111</v>
      </c>
      <c r="E374" s="7" t="s">
        <v>11</v>
      </c>
      <c r="F374" s="7" t="s">
        <v>72</v>
      </c>
      <c r="G374" s="7" t="s">
        <v>13</v>
      </c>
      <c r="H374" s="7" t="s">
        <v>778</v>
      </c>
      <c r="I374" s="11">
        <v>6.28560627488E12</v>
      </c>
      <c r="K374" s="12"/>
      <c r="L374" s="12"/>
      <c r="M374" s="12"/>
      <c r="N374" s="12"/>
      <c r="O374" s="12"/>
      <c r="P374" s="12"/>
      <c r="Q374" s="12"/>
      <c r="R374" s="12"/>
      <c r="S374" s="12"/>
      <c r="T374" s="12"/>
      <c r="U374" s="12"/>
      <c r="V374" s="12"/>
    </row>
    <row r="375" hidden="1">
      <c r="A375" s="7" t="s">
        <v>779</v>
      </c>
      <c r="B375" s="8">
        <v>45713.0</v>
      </c>
      <c r="C375" s="9" t="str">
        <f t="shared" si="1"/>
        <v>Februari</v>
      </c>
      <c r="D375" s="10">
        <v>0.03819444444444445</v>
      </c>
      <c r="E375" s="7" t="s">
        <v>37</v>
      </c>
      <c r="F375" s="7" t="s">
        <v>62</v>
      </c>
      <c r="G375" s="7" t="s">
        <v>13</v>
      </c>
      <c r="H375" s="7" t="s">
        <v>780</v>
      </c>
      <c r="I375" s="11">
        <v>6.285746146893E12</v>
      </c>
      <c r="K375" s="12"/>
      <c r="L375" s="12"/>
      <c r="M375" s="12"/>
      <c r="N375" s="12"/>
      <c r="O375" s="12"/>
      <c r="P375" s="12"/>
      <c r="Q375" s="12"/>
      <c r="R375" s="12"/>
      <c r="S375" s="12"/>
      <c r="T375" s="12"/>
      <c r="U375" s="12"/>
      <c r="V375" s="12"/>
    </row>
    <row r="376" hidden="1">
      <c r="A376" s="7" t="s">
        <v>781</v>
      </c>
      <c r="B376" s="8">
        <v>45692.0</v>
      </c>
      <c r="C376" s="9" t="str">
        <f t="shared" si="1"/>
        <v>Februari</v>
      </c>
      <c r="D376" s="10">
        <v>0.08055555555555556</v>
      </c>
      <c r="E376" s="7" t="s">
        <v>212</v>
      </c>
      <c r="F376" s="7" t="s">
        <v>164</v>
      </c>
      <c r="G376" s="7" t="s">
        <v>13</v>
      </c>
      <c r="H376" s="7" t="s">
        <v>782</v>
      </c>
      <c r="I376" s="11">
        <v>6.2895632016026E13</v>
      </c>
      <c r="K376" s="12"/>
      <c r="L376" s="12"/>
      <c r="M376" s="12"/>
      <c r="N376" s="12"/>
      <c r="O376" s="12"/>
      <c r="P376" s="12"/>
      <c r="Q376" s="12"/>
      <c r="R376" s="12"/>
      <c r="S376" s="12"/>
      <c r="T376" s="12"/>
      <c r="U376" s="12"/>
      <c r="V376" s="12"/>
    </row>
    <row r="377" hidden="1">
      <c r="A377" s="7" t="s">
        <v>783</v>
      </c>
      <c r="B377" s="8">
        <v>45699.0</v>
      </c>
      <c r="C377" s="9" t="str">
        <f t="shared" si="1"/>
        <v>Februari</v>
      </c>
      <c r="D377" s="10">
        <v>0.07569444444444444</v>
      </c>
      <c r="E377" s="7" t="s">
        <v>212</v>
      </c>
      <c r="F377" s="7" t="s">
        <v>164</v>
      </c>
      <c r="G377" s="7" t="s">
        <v>13</v>
      </c>
      <c r="H377" s="7" t="s">
        <v>784</v>
      </c>
      <c r="I377" s="11">
        <v>6.2895632016027E13</v>
      </c>
      <c r="K377" s="12"/>
      <c r="L377" s="12"/>
      <c r="M377" s="12"/>
      <c r="N377" s="12"/>
      <c r="O377" s="12"/>
      <c r="P377" s="12"/>
      <c r="Q377" s="12"/>
      <c r="R377" s="12"/>
      <c r="S377" s="12"/>
      <c r="T377" s="12"/>
      <c r="U377" s="12"/>
      <c r="V377" s="12"/>
    </row>
    <row r="378" hidden="1">
      <c r="A378" s="7" t="s">
        <v>785</v>
      </c>
      <c r="B378" s="8">
        <v>45706.0</v>
      </c>
      <c r="C378" s="9" t="str">
        <f t="shared" si="1"/>
        <v>Februari</v>
      </c>
      <c r="D378" s="10">
        <v>0.07708333333333334</v>
      </c>
      <c r="E378" s="7" t="s">
        <v>212</v>
      </c>
      <c r="F378" s="7" t="s">
        <v>164</v>
      </c>
      <c r="G378" s="7" t="s">
        <v>13</v>
      </c>
      <c r="H378" s="7" t="str">
        <f>====================
*LAPORAN PENGAJIAN PPG*
=====================
● *Murid*      : Kayla-CA
● *Tanggal*   : 2025-02-11
● *Guru*        : Ayu-CKP
● *Durasi*     : 01:49
● *Kehadiran*     : HADIR
● *Materi:*
• Bacaan surat Al Hijr 42-45
• Menghafal tajwid 5Bab dan mencari tajwid
• Mangkulan Alquran Al Mulk 6-10
• Murojaah surat Albayyinah - Al ghariyah
Mugo2Allah paring aman selamat lancar barokah, Allah paring ilmu yang bayak bermanfaat dan barokah  Aamiin
الحمدلله جزاكم الله خيرا</f>
        <v>#ERROR!</v>
      </c>
      <c r="I378" s="11">
        <v>6.2895632016027E13</v>
      </c>
      <c r="K378" s="12"/>
      <c r="L378" s="12"/>
      <c r="M378" s="12"/>
      <c r="N378" s="12"/>
      <c r="O378" s="12"/>
      <c r="P378" s="12"/>
      <c r="Q378" s="12"/>
      <c r="R378" s="12"/>
      <c r="S378" s="12"/>
      <c r="T378" s="12"/>
      <c r="U378" s="12"/>
      <c r="V378" s="12"/>
    </row>
    <row r="379" hidden="1">
      <c r="A379" s="7" t="s">
        <v>786</v>
      </c>
      <c r="B379" s="8">
        <v>45695.0</v>
      </c>
      <c r="C379" s="9" t="str">
        <f t="shared" si="1"/>
        <v>Februari</v>
      </c>
      <c r="D379" s="10">
        <v>0.07430555555555556</v>
      </c>
      <c r="E379" s="7" t="s">
        <v>212</v>
      </c>
      <c r="F379" s="7" t="s">
        <v>34</v>
      </c>
      <c r="G379" s="7" t="s">
        <v>13</v>
      </c>
      <c r="H379" s="7" t="s">
        <v>787</v>
      </c>
      <c r="I379" s="11">
        <v>6.2895632016027E13</v>
      </c>
      <c r="K379" s="12"/>
      <c r="L379" s="12"/>
      <c r="M379" s="12"/>
      <c r="N379" s="12"/>
      <c r="O379" s="12"/>
      <c r="P379" s="12"/>
      <c r="Q379" s="12"/>
      <c r="R379" s="12"/>
      <c r="S379" s="12"/>
      <c r="T379" s="12"/>
      <c r="U379" s="12"/>
      <c r="V379" s="12"/>
    </row>
    <row r="380" hidden="1">
      <c r="A380" s="7" t="s">
        <v>788</v>
      </c>
      <c r="B380" s="8">
        <v>45702.0</v>
      </c>
      <c r="C380" s="9" t="str">
        <f t="shared" si="1"/>
        <v>Februari</v>
      </c>
      <c r="D380" s="10">
        <v>0.08958333333333333</v>
      </c>
      <c r="E380" s="7" t="s">
        <v>212</v>
      </c>
      <c r="F380" s="7" t="s">
        <v>34</v>
      </c>
      <c r="G380" s="7" t="s">
        <v>13</v>
      </c>
      <c r="H380" s="7" t="s">
        <v>789</v>
      </c>
      <c r="I380" s="11">
        <v>6.2895632016027E13</v>
      </c>
      <c r="K380" s="12"/>
      <c r="L380" s="12"/>
      <c r="M380" s="12"/>
      <c r="N380" s="12"/>
      <c r="O380" s="12"/>
      <c r="P380" s="12"/>
      <c r="Q380" s="12"/>
      <c r="R380" s="12"/>
      <c r="S380" s="12"/>
      <c r="T380" s="12"/>
      <c r="U380" s="12"/>
      <c r="V380" s="12"/>
    </row>
    <row r="381" hidden="1">
      <c r="A381" s="7" t="s">
        <v>790</v>
      </c>
      <c r="B381" s="8">
        <v>45709.0</v>
      </c>
      <c r="C381" s="9" t="str">
        <f t="shared" si="1"/>
        <v>Februari</v>
      </c>
      <c r="D381" s="10">
        <v>0.0798611111111111</v>
      </c>
      <c r="E381" s="7" t="s">
        <v>212</v>
      </c>
      <c r="F381" s="7" t="s">
        <v>34</v>
      </c>
      <c r="G381" s="7" t="s">
        <v>13</v>
      </c>
      <c r="H381" s="7" t="s">
        <v>791</v>
      </c>
      <c r="I381" s="11">
        <v>6.2895632016027E13</v>
      </c>
      <c r="K381" s="12"/>
      <c r="L381" s="12"/>
      <c r="M381" s="12"/>
      <c r="N381" s="12"/>
      <c r="O381" s="12"/>
      <c r="P381" s="12"/>
      <c r="Q381" s="12"/>
      <c r="R381" s="12"/>
      <c r="S381" s="12"/>
      <c r="T381" s="12"/>
      <c r="U381" s="12"/>
      <c r="V381" s="12"/>
    </row>
    <row r="382" hidden="1">
      <c r="A382" s="7" t="s">
        <v>792</v>
      </c>
      <c r="B382" s="8">
        <v>45709.0</v>
      </c>
      <c r="C382" s="9" t="str">
        <f t="shared" si="1"/>
        <v>Februari</v>
      </c>
      <c r="D382" s="10">
        <v>0.01875</v>
      </c>
      <c r="E382" s="7" t="s">
        <v>16</v>
      </c>
      <c r="F382" s="7" t="s">
        <v>51</v>
      </c>
      <c r="G382" s="7" t="s">
        <v>13</v>
      </c>
      <c r="H382" s="7" t="s">
        <v>793</v>
      </c>
      <c r="I382" s="11">
        <v>6.281232193915E12</v>
      </c>
      <c r="K382" s="12"/>
      <c r="L382" s="12"/>
      <c r="M382" s="12"/>
      <c r="N382" s="12"/>
      <c r="O382" s="12"/>
      <c r="P382" s="12"/>
      <c r="Q382" s="12"/>
      <c r="R382" s="12"/>
      <c r="S382" s="12"/>
      <c r="T382" s="12"/>
      <c r="U382" s="12"/>
      <c r="V382" s="12"/>
    </row>
    <row r="383" hidden="1">
      <c r="A383" s="7" t="s">
        <v>794</v>
      </c>
      <c r="B383" s="8">
        <v>45714.0</v>
      </c>
      <c r="C383" s="9" t="str">
        <f t="shared" si="1"/>
        <v>Februari</v>
      </c>
      <c r="D383" s="10">
        <v>0.04375</v>
      </c>
      <c r="E383" s="7" t="s">
        <v>16</v>
      </c>
      <c r="F383" s="7" t="s">
        <v>51</v>
      </c>
      <c r="G383" s="7" t="s">
        <v>13</v>
      </c>
      <c r="H383" s="7" t="s">
        <v>795</v>
      </c>
      <c r="I383" s="11">
        <v>6.281232193915E12</v>
      </c>
      <c r="K383" s="12"/>
      <c r="L383" s="12"/>
      <c r="M383" s="12"/>
      <c r="N383" s="12"/>
      <c r="O383" s="12"/>
      <c r="P383" s="12"/>
      <c r="Q383" s="12"/>
      <c r="R383" s="12"/>
      <c r="S383" s="12"/>
      <c r="T383" s="12"/>
      <c r="U383" s="12"/>
      <c r="V383" s="12"/>
    </row>
    <row r="384" hidden="1">
      <c r="A384" s="7" t="s">
        <v>796</v>
      </c>
      <c r="B384" s="8">
        <v>45713.0</v>
      </c>
      <c r="C384" s="9" t="str">
        <f t="shared" si="1"/>
        <v>Februari</v>
      </c>
      <c r="D384" s="10">
        <v>0.04861111111111111</v>
      </c>
      <c r="E384" s="7" t="s">
        <v>33</v>
      </c>
      <c r="F384" s="7" t="s">
        <v>54</v>
      </c>
      <c r="G384" s="7" t="s">
        <v>13</v>
      </c>
      <c r="H384" s="7" t="s">
        <v>797</v>
      </c>
      <c r="I384" s="11">
        <v>6.285707668655E12</v>
      </c>
      <c r="K384" s="12"/>
      <c r="L384" s="12"/>
      <c r="M384" s="12"/>
      <c r="N384" s="12"/>
      <c r="O384" s="12"/>
      <c r="P384" s="12"/>
      <c r="Q384" s="12"/>
      <c r="R384" s="12"/>
      <c r="S384" s="12"/>
      <c r="T384" s="12"/>
      <c r="U384" s="12"/>
      <c r="V384" s="12"/>
    </row>
    <row r="385" hidden="1">
      <c r="A385" s="7" t="s">
        <v>798</v>
      </c>
      <c r="B385" s="8">
        <v>45709.0</v>
      </c>
      <c r="C385" s="9" t="str">
        <f t="shared" si="1"/>
        <v>Februari</v>
      </c>
      <c r="D385" s="10">
        <v>0.04375</v>
      </c>
      <c r="E385" s="7" t="s">
        <v>16</v>
      </c>
      <c r="F385" s="7" t="s">
        <v>197</v>
      </c>
      <c r="G385" s="7" t="s">
        <v>13</v>
      </c>
      <c r="H385" s="7" t="s">
        <v>799</v>
      </c>
      <c r="I385" s="11">
        <v>6.281232193915E12</v>
      </c>
      <c r="K385" s="12"/>
      <c r="L385" s="12"/>
      <c r="M385" s="12"/>
      <c r="N385" s="12"/>
      <c r="O385" s="12"/>
      <c r="P385" s="12"/>
      <c r="Q385" s="12"/>
      <c r="R385" s="12"/>
      <c r="S385" s="12"/>
      <c r="T385" s="12"/>
      <c r="U385" s="12"/>
      <c r="V385" s="12"/>
    </row>
    <row r="386" hidden="1">
      <c r="A386" s="7" t="s">
        <v>800</v>
      </c>
      <c r="B386" s="8">
        <v>45714.0</v>
      </c>
      <c r="C386" s="9" t="str">
        <f t="shared" si="1"/>
        <v>Februari</v>
      </c>
      <c r="D386" s="10">
        <v>0.05625</v>
      </c>
      <c r="E386" s="7" t="s">
        <v>33</v>
      </c>
      <c r="F386" s="7" t="s">
        <v>34</v>
      </c>
      <c r="G386" s="7" t="s">
        <v>13</v>
      </c>
      <c r="H386" s="7" t="s">
        <v>801</v>
      </c>
      <c r="I386" s="11">
        <v>6.285707668655E12</v>
      </c>
      <c r="K386" s="12"/>
      <c r="L386" s="12"/>
      <c r="M386" s="12"/>
      <c r="N386" s="12"/>
      <c r="O386" s="12"/>
      <c r="P386" s="12"/>
      <c r="Q386" s="12"/>
      <c r="R386" s="12"/>
      <c r="S386" s="12"/>
      <c r="T386" s="12"/>
      <c r="U386" s="12"/>
      <c r="V386" s="12"/>
    </row>
    <row r="387" hidden="1">
      <c r="A387" s="7" t="s">
        <v>802</v>
      </c>
      <c r="B387" s="8">
        <v>45707.0</v>
      </c>
      <c r="C387" s="9" t="str">
        <f t="shared" si="1"/>
        <v>Februari</v>
      </c>
      <c r="D387" s="10">
        <v>0.020833333333333332</v>
      </c>
      <c r="E387" s="7" t="s">
        <v>66</v>
      </c>
      <c r="F387" s="7" t="s">
        <v>67</v>
      </c>
      <c r="G387" s="7" t="s">
        <v>13</v>
      </c>
      <c r="H387" s="7" t="s">
        <v>511</v>
      </c>
      <c r="I387" s="11">
        <v>6.281332534354E12</v>
      </c>
      <c r="K387" s="12"/>
      <c r="L387" s="12"/>
      <c r="M387" s="12"/>
      <c r="N387" s="12"/>
      <c r="O387" s="12"/>
      <c r="P387" s="12"/>
      <c r="Q387" s="12"/>
      <c r="R387" s="12"/>
      <c r="S387" s="12"/>
      <c r="T387" s="12"/>
      <c r="U387" s="12"/>
      <c r="V387" s="12"/>
    </row>
    <row r="388" hidden="1">
      <c r="A388" s="7" t="s">
        <v>803</v>
      </c>
      <c r="B388" s="8">
        <v>45708.0</v>
      </c>
      <c r="C388" s="9" t="str">
        <f t="shared" si="1"/>
        <v>Februari</v>
      </c>
      <c r="D388" s="10">
        <v>0.020833333333333332</v>
      </c>
      <c r="E388" s="7" t="s">
        <v>66</v>
      </c>
      <c r="F388" s="7" t="s">
        <v>67</v>
      </c>
      <c r="G388" s="7" t="s">
        <v>13</v>
      </c>
      <c r="H388" s="7" t="s">
        <v>804</v>
      </c>
      <c r="I388" s="11">
        <v>6.281332534354E12</v>
      </c>
      <c r="K388" s="12"/>
      <c r="L388" s="12"/>
      <c r="M388" s="12"/>
      <c r="N388" s="12"/>
      <c r="O388" s="12"/>
      <c r="P388" s="12"/>
      <c r="Q388" s="12"/>
      <c r="R388" s="12"/>
      <c r="S388" s="12"/>
      <c r="T388" s="12"/>
      <c r="U388" s="12"/>
      <c r="V388" s="12"/>
    </row>
    <row r="389" hidden="1">
      <c r="A389" s="7" t="s">
        <v>805</v>
      </c>
      <c r="B389" s="8">
        <v>45709.0</v>
      </c>
      <c r="C389" s="9" t="str">
        <f t="shared" si="1"/>
        <v>Februari</v>
      </c>
      <c r="D389" s="10">
        <v>0.020833333333333332</v>
      </c>
      <c r="E389" s="7" t="s">
        <v>66</v>
      </c>
      <c r="F389" s="7" t="s">
        <v>67</v>
      </c>
      <c r="G389" s="7" t="s">
        <v>13</v>
      </c>
      <c r="H389" s="7" t="s">
        <v>806</v>
      </c>
      <c r="I389" s="11">
        <v>6.281332534354E12</v>
      </c>
      <c r="K389" s="12"/>
      <c r="L389" s="12"/>
      <c r="M389" s="12"/>
      <c r="N389" s="12"/>
      <c r="O389" s="12"/>
      <c r="P389" s="12"/>
      <c r="Q389" s="12"/>
      <c r="R389" s="12"/>
      <c r="S389" s="12"/>
      <c r="T389" s="12"/>
      <c r="U389" s="12"/>
      <c r="V389" s="12"/>
    </row>
    <row r="390" hidden="1">
      <c r="A390" s="7" t="s">
        <v>807</v>
      </c>
      <c r="B390" s="8">
        <v>45714.0</v>
      </c>
      <c r="C390" s="9" t="str">
        <f t="shared" si="1"/>
        <v>Februari</v>
      </c>
      <c r="D390" s="10">
        <v>0.020833333333333332</v>
      </c>
      <c r="E390" s="7" t="s">
        <v>66</v>
      </c>
      <c r="F390" s="7" t="s">
        <v>67</v>
      </c>
      <c r="G390" s="7" t="s">
        <v>13</v>
      </c>
      <c r="H390" s="7" t="s">
        <v>808</v>
      </c>
      <c r="I390" s="11">
        <v>6.281332534354E12</v>
      </c>
      <c r="K390" s="12"/>
      <c r="L390" s="12"/>
      <c r="M390" s="12"/>
      <c r="N390" s="12"/>
      <c r="O390" s="12"/>
      <c r="P390" s="12"/>
      <c r="Q390" s="12"/>
      <c r="R390" s="12"/>
      <c r="S390" s="12"/>
      <c r="T390" s="12"/>
      <c r="U390" s="12"/>
      <c r="V390" s="12"/>
    </row>
    <row r="391" hidden="1">
      <c r="A391" s="7" t="s">
        <v>809</v>
      </c>
      <c r="B391" s="8">
        <v>45712.0</v>
      </c>
      <c r="C391" s="9" t="str">
        <f t="shared" si="1"/>
        <v>Februari</v>
      </c>
      <c r="D391" s="10">
        <v>0.04097222222222222</v>
      </c>
      <c r="E391" s="7" t="s">
        <v>16</v>
      </c>
      <c r="F391" s="7" t="s">
        <v>17</v>
      </c>
      <c r="G391" s="7" t="s">
        <v>13</v>
      </c>
      <c r="H391" s="7" t="s">
        <v>810</v>
      </c>
      <c r="I391" s="11">
        <v>6.281232193915E12</v>
      </c>
      <c r="K391" s="12"/>
      <c r="L391" s="12"/>
      <c r="M391" s="12"/>
      <c r="N391" s="12"/>
      <c r="O391" s="12"/>
      <c r="P391" s="12"/>
      <c r="Q391" s="12"/>
      <c r="R391" s="12"/>
      <c r="S391" s="12"/>
      <c r="T391" s="12"/>
      <c r="U391" s="12"/>
      <c r="V391" s="12"/>
    </row>
    <row r="392" hidden="1">
      <c r="A392" s="7" t="s">
        <v>811</v>
      </c>
      <c r="B392" s="8">
        <v>45713.0</v>
      </c>
      <c r="C392" s="9" t="str">
        <f t="shared" si="1"/>
        <v>Februari</v>
      </c>
      <c r="D392" s="10">
        <v>0.03819444444444445</v>
      </c>
      <c r="E392" s="7" t="s">
        <v>16</v>
      </c>
      <c r="F392" s="7" t="s">
        <v>17</v>
      </c>
      <c r="G392" s="7" t="s">
        <v>13</v>
      </c>
      <c r="H392" s="7" t="s">
        <v>812</v>
      </c>
      <c r="I392" s="11">
        <v>6.281232193915E12</v>
      </c>
      <c r="K392" s="12"/>
      <c r="L392" s="12"/>
      <c r="M392" s="12"/>
      <c r="N392" s="12"/>
      <c r="O392" s="12"/>
      <c r="P392" s="12"/>
      <c r="Q392" s="12"/>
      <c r="R392" s="12"/>
      <c r="S392" s="12"/>
      <c r="T392" s="12"/>
      <c r="U392" s="12"/>
      <c r="V392" s="12"/>
    </row>
    <row r="393" hidden="1">
      <c r="A393" s="7" t="s">
        <v>813</v>
      </c>
      <c r="B393" s="8">
        <v>45714.0</v>
      </c>
      <c r="C393" s="9" t="str">
        <f t="shared" si="1"/>
        <v>Februari</v>
      </c>
      <c r="D393" s="10">
        <v>0.04375</v>
      </c>
      <c r="E393" s="7" t="s">
        <v>16</v>
      </c>
      <c r="F393" s="7" t="s">
        <v>17</v>
      </c>
      <c r="G393" s="7" t="s">
        <v>13</v>
      </c>
      <c r="H393" s="7" t="s">
        <v>814</v>
      </c>
      <c r="I393" s="11">
        <v>6.281232193915E12</v>
      </c>
      <c r="K393" s="12"/>
      <c r="L393" s="12"/>
      <c r="M393" s="12"/>
      <c r="N393" s="12"/>
      <c r="O393" s="12"/>
      <c r="P393" s="12"/>
      <c r="Q393" s="12"/>
      <c r="R393" s="12"/>
      <c r="S393" s="12"/>
      <c r="T393" s="12"/>
      <c r="U393" s="12"/>
      <c r="V393" s="12"/>
    </row>
    <row r="394" hidden="1">
      <c r="A394" s="7" t="s">
        <v>815</v>
      </c>
      <c r="B394" s="8">
        <v>45694.0</v>
      </c>
      <c r="C394" s="9" t="str">
        <f t="shared" si="1"/>
        <v>Februari</v>
      </c>
      <c r="D394" s="10">
        <v>0.022222222222222223</v>
      </c>
      <c r="E394" s="7" t="s">
        <v>115</v>
      </c>
      <c r="F394" s="7" t="s">
        <v>116</v>
      </c>
      <c r="G394" s="7" t="s">
        <v>13</v>
      </c>
      <c r="H394" s="7" t="s">
        <v>816</v>
      </c>
      <c r="I394" s="11">
        <v>6.282328046193E12</v>
      </c>
      <c r="K394" s="12"/>
      <c r="L394" s="12"/>
      <c r="M394" s="12"/>
      <c r="N394" s="12"/>
      <c r="O394" s="12"/>
      <c r="P394" s="12"/>
      <c r="Q394" s="12"/>
      <c r="R394" s="12"/>
      <c r="S394" s="12"/>
      <c r="T394" s="12"/>
      <c r="U394" s="12"/>
      <c r="V394" s="12"/>
    </row>
    <row r="395" hidden="1">
      <c r="A395" s="7" t="s">
        <v>817</v>
      </c>
      <c r="B395" s="8">
        <v>45696.0</v>
      </c>
      <c r="C395" s="9" t="str">
        <f t="shared" si="1"/>
        <v>Februari</v>
      </c>
      <c r="D395" s="10">
        <v>0.02361111111111111</v>
      </c>
      <c r="E395" s="7" t="s">
        <v>115</v>
      </c>
      <c r="F395" s="7" t="s">
        <v>116</v>
      </c>
      <c r="G395" s="7" t="s">
        <v>13</v>
      </c>
      <c r="H395" s="7" t="s">
        <v>818</v>
      </c>
      <c r="I395" s="11">
        <v>6.282328046193E12</v>
      </c>
      <c r="K395" s="12"/>
      <c r="L395" s="12"/>
      <c r="M395" s="12"/>
      <c r="N395" s="12"/>
      <c r="O395" s="12"/>
      <c r="P395" s="12"/>
      <c r="Q395" s="12"/>
      <c r="R395" s="12"/>
      <c r="S395" s="12"/>
      <c r="T395" s="12"/>
      <c r="U395" s="12"/>
      <c r="V395" s="12"/>
    </row>
    <row r="396" hidden="1">
      <c r="A396" s="7" t="s">
        <v>819</v>
      </c>
      <c r="B396" s="8">
        <v>45700.0</v>
      </c>
      <c r="C396" s="9" t="str">
        <f t="shared" si="1"/>
        <v>Februari</v>
      </c>
      <c r="D396" s="10">
        <v>0.022222222222222223</v>
      </c>
      <c r="E396" s="7" t="s">
        <v>115</v>
      </c>
      <c r="F396" s="7" t="s">
        <v>116</v>
      </c>
      <c r="G396" s="7" t="s">
        <v>13</v>
      </c>
      <c r="H396" s="7" t="s">
        <v>820</v>
      </c>
      <c r="I396" s="11">
        <v>6.282328046193E12</v>
      </c>
      <c r="K396" s="12"/>
      <c r="L396" s="12"/>
      <c r="M396" s="12"/>
      <c r="N396" s="12"/>
      <c r="O396" s="12"/>
      <c r="P396" s="12"/>
      <c r="Q396" s="12"/>
      <c r="R396" s="12"/>
      <c r="S396" s="12"/>
      <c r="T396" s="12"/>
      <c r="U396" s="12"/>
      <c r="V396" s="12"/>
    </row>
    <row r="397" hidden="1">
      <c r="A397" s="7" t="s">
        <v>821</v>
      </c>
      <c r="B397" s="8">
        <v>45714.0</v>
      </c>
      <c r="C397" s="9" t="str">
        <f t="shared" si="1"/>
        <v>Februari</v>
      </c>
      <c r="D397" s="10">
        <v>0.02847222222222222</v>
      </c>
      <c r="E397" s="7" t="s">
        <v>115</v>
      </c>
      <c r="F397" s="7" t="s">
        <v>116</v>
      </c>
      <c r="G397" s="7" t="s">
        <v>13</v>
      </c>
      <c r="H397" s="7" t="s">
        <v>822</v>
      </c>
      <c r="I397" s="11">
        <v>6.282328046193E12</v>
      </c>
      <c r="K397" s="12"/>
      <c r="L397" s="12"/>
      <c r="M397" s="12"/>
      <c r="N397" s="12"/>
      <c r="O397" s="12"/>
      <c r="P397" s="12"/>
      <c r="Q397" s="12"/>
      <c r="R397" s="12"/>
      <c r="S397" s="12"/>
      <c r="T397" s="12"/>
      <c r="U397" s="12"/>
      <c r="V397" s="12"/>
    </row>
    <row r="398" hidden="1">
      <c r="A398" s="7" t="s">
        <v>823</v>
      </c>
      <c r="B398" s="8">
        <v>45691.0</v>
      </c>
      <c r="C398" s="9" t="str">
        <f t="shared" si="1"/>
        <v>Februari</v>
      </c>
      <c r="D398" s="10">
        <v>0.052083333333333336</v>
      </c>
      <c r="E398" s="7" t="s">
        <v>115</v>
      </c>
      <c r="F398" s="7" t="s">
        <v>169</v>
      </c>
      <c r="G398" s="7" t="s">
        <v>13</v>
      </c>
      <c r="H398" s="7" t="s">
        <v>824</v>
      </c>
      <c r="I398" s="11">
        <v>6.282328046193E12</v>
      </c>
      <c r="K398" s="12"/>
      <c r="L398" s="12"/>
      <c r="M398" s="12"/>
      <c r="N398" s="12"/>
      <c r="O398" s="12"/>
      <c r="P398" s="12"/>
      <c r="Q398" s="12"/>
      <c r="R398" s="12"/>
      <c r="S398" s="12"/>
      <c r="T398" s="12"/>
      <c r="U398" s="12"/>
      <c r="V398" s="12"/>
    </row>
    <row r="399" hidden="1">
      <c r="A399" s="7" t="s">
        <v>825</v>
      </c>
      <c r="B399" s="8">
        <v>45706.0</v>
      </c>
      <c r="C399" s="9" t="str">
        <f t="shared" si="1"/>
        <v>Februari</v>
      </c>
      <c r="D399" s="10">
        <v>0.0625</v>
      </c>
      <c r="E399" s="7" t="s">
        <v>115</v>
      </c>
      <c r="F399" s="7" t="s">
        <v>169</v>
      </c>
      <c r="G399" s="7" t="s">
        <v>13</v>
      </c>
      <c r="H399" s="7" t="s">
        <v>826</v>
      </c>
      <c r="I399" s="11">
        <v>6.282328046193E12</v>
      </c>
      <c r="K399" s="12"/>
      <c r="L399" s="12"/>
      <c r="M399" s="12"/>
      <c r="N399" s="12"/>
      <c r="O399" s="12"/>
      <c r="P399" s="12"/>
      <c r="Q399" s="12"/>
      <c r="R399" s="12"/>
      <c r="S399" s="12"/>
      <c r="T399" s="12"/>
      <c r="U399" s="12"/>
      <c r="V399" s="12"/>
    </row>
    <row r="400" hidden="1">
      <c r="A400" s="7" t="s">
        <v>827</v>
      </c>
      <c r="B400" s="8">
        <v>45713.0</v>
      </c>
      <c r="C400" s="9" t="str">
        <f t="shared" si="1"/>
        <v>Februari</v>
      </c>
      <c r="D400" s="10">
        <v>0.04513888888888889</v>
      </c>
      <c r="E400" s="7" t="s">
        <v>115</v>
      </c>
      <c r="F400" s="7" t="s">
        <v>169</v>
      </c>
      <c r="G400" s="7" t="s">
        <v>13</v>
      </c>
      <c r="H400" s="7" t="s">
        <v>828</v>
      </c>
      <c r="I400" s="11">
        <v>6.282328046193E12</v>
      </c>
      <c r="K400" s="12"/>
      <c r="L400" s="12"/>
      <c r="M400" s="12"/>
      <c r="N400" s="12"/>
      <c r="O400" s="12"/>
      <c r="P400" s="12"/>
      <c r="Q400" s="12"/>
      <c r="R400" s="12"/>
      <c r="S400" s="12"/>
      <c r="T400" s="12"/>
      <c r="U400" s="12"/>
      <c r="V400" s="12"/>
    </row>
    <row r="401" hidden="1">
      <c r="A401" s="7" t="s">
        <v>829</v>
      </c>
      <c r="B401" s="8">
        <v>45695.0</v>
      </c>
      <c r="C401" s="9" t="str">
        <f t="shared" si="1"/>
        <v>Februari</v>
      </c>
      <c r="D401" s="10">
        <v>0.052083333333333336</v>
      </c>
      <c r="E401" s="7" t="s">
        <v>115</v>
      </c>
      <c r="F401" s="7" t="s">
        <v>830</v>
      </c>
      <c r="G401" s="7" t="s">
        <v>13</v>
      </c>
      <c r="H401" s="7" t="s">
        <v>831</v>
      </c>
      <c r="I401" s="11">
        <v>6.282328046193E12</v>
      </c>
      <c r="K401" s="12"/>
      <c r="L401" s="12"/>
      <c r="M401" s="12"/>
      <c r="N401" s="12"/>
      <c r="O401" s="12"/>
      <c r="P401" s="12"/>
      <c r="Q401" s="12"/>
      <c r="R401" s="12"/>
      <c r="S401" s="12"/>
      <c r="T401" s="12"/>
      <c r="U401" s="12"/>
      <c r="V401" s="12"/>
    </row>
    <row r="402" hidden="1">
      <c r="A402" s="7" t="s">
        <v>832</v>
      </c>
      <c r="B402" s="8">
        <v>45715.0</v>
      </c>
      <c r="C402" s="9" t="str">
        <f t="shared" si="1"/>
        <v>Februari</v>
      </c>
      <c r="D402" s="10">
        <v>0.041666666666666664</v>
      </c>
      <c r="E402" s="7" t="s">
        <v>20</v>
      </c>
      <c r="F402" s="7" t="s">
        <v>30</v>
      </c>
      <c r="G402" s="7" t="s">
        <v>13</v>
      </c>
      <c r="H402" s="7" t="s">
        <v>833</v>
      </c>
      <c r="I402" s="11">
        <v>6.28972529354E11</v>
      </c>
      <c r="K402" s="12"/>
      <c r="L402" s="12"/>
      <c r="M402" s="12"/>
      <c r="N402" s="12"/>
      <c r="O402" s="12"/>
      <c r="P402" s="12"/>
      <c r="Q402" s="12"/>
      <c r="R402" s="12"/>
      <c r="S402" s="12"/>
      <c r="T402" s="12"/>
      <c r="U402" s="12"/>
      <c r="V402" s="12"/>
    </row>
    <row r="403" hidden="1">
      <c r="A403" s="7" t="s">
        <v>834</v>
      </c>
      <c r="B403" s="8">
        <v>45715.0</v>
      </c>
      <c r="C403" s="9" t="str">
        <f t="shared" si="1"/>
        <v>Februari</v>
      </c>
      <c r="D403" s="10">
        <v>0.041666666666666664</v>
      </c>
      <c r="E403" s="7" t="s">
        <v>20</v>
      </c>
      <c r="F403" s="7" t="s">
        <v>62</v>
      </c>
      <c r="G403" s="7" t="s">
        <v>13</v>
      </c>
      <c r="H403" s="7" t="s">
        <v>835</v>
      </c>
      <c r="I403" s="11">
        <v>6.28972559354E11</v>
      </c>
      <c r="K403" s="12"/>
      <c r="L403" s="12"/>
      <c r="M403" s="12"/>
      <c r="N403" s="12"/>
      <c r="O403" s="12"/>
      <c r="P403" s="12"/>
      <c r="Q403" s="12"/>
      <c r="R403" s="12"/>
      <c r="S403" s="12"/>
      <c r="T403" s="12"/>
      <c r="U403" s="12"/>
      <c r="V403" s="12"/>
    </row>
    <row r="404" hidden="1">
      <c r="A404" s="7" t="s">
        <v>836</v>
      </c>
      <c r="B404" s="8">
        <v>45715.0</v>
      </c>
      <c r="C404" s="9" t="str">
        <f t="shared" si="1"/>
        <v>Februari</v>
      </c>
      <c r="D404" s="10">
        <v>0.050694444444444445</v>
      </c>
      <c r="E404" s="7" t="s">
        <v>33</v>
      </c>
      <c r="F404" s="7" t="s">
        <v>34</v>
      </c>
      <c r="G404" s="7" t="s">
        <v>13</v>
      </c>
      <c r="H404" s="7" t="s">
        <v>837</v>
      </c>
      <c r="I404" s="11">
        <v>6.285707668655E12</v>
      </c>
      <c r="K404" s="12"/>
      <c r="L404" s="12"/>
      <c r="M404" s="12"/>
      <c r="N404" s="12"/>
      <c r="O404" s="12"/>
      <c r="P404" s="12"/>
      <c r="Q404" s="12"/>
      <c r="R404" s="12"/>
      <c r="S404" s="12"/>
      <c r="T404" s="12"/>
      <c r="U404" s="12"/>
      <c r="V404" s="12"/>
    </row>
    <row r="405" hidden="1">
      <c r="A405" s="7" t="s">
        <v>838</v>
      </c>
      <c r="B405" s="8">
        <v>45710.0</v>
      </c>
      <c r="C405" s="9" t="str">
        <f t="shared" si="1"/>
        <v>Februari</v>
      </c>
      <c r="D405" s="10">
        <v>0.03819444444444445</v>
      </c>
      <c r="E405" s="7" t="s">
        <v>16</v>
      </c>
      <c r="F405" s="7" t="s">
        <v>197</v>
      </c>
      <c r="G405" s="7" t="s">
        <v>13</v>
      </c>
      <c r="H405" s="7" t="s">
        <v>839</v>
      </c>
      <c r="I405" s="11">
        <v>6.281232193915E12</v>
      </c>
      <c r="K405" s="12"/>
      <c r="L405" s="12"/>
      <c r="M405" s="12"/>
      <c r="N405" s="12"/>
      <c r="O405" s="12"/>
      <c r="P405" s="12"/>
      <c r="Q405" s="12"/>
      <c r="R405" s="12"/>
      <c r="S405" s="12"/>
      <c r="T405" s="12"/>
      <c r="U405" s="12"/>
      <c r="V405" s="12"/>
    </row>
    <row r="406" hidden="1">
      <c r="A406" s="7" t="s">
        <v>840</v>
      </c>
      <c r="B406" s="8">
        <v>45704.0</v>
      </c>
      <c r="C406" s="9" t="str">
        <f t="shared" si="1"/>
        <v>Februari</v>
      </c>
      <c r="D406" s="10">
        <v>0.0375</v>
      </c>
      <c r="E406" s="7" t="s">
        <v>33</v>
      </c>
      <c r="F406" s="7" t="s">
        <v>153</v>
      </c>
      <c r="G406" s="7" t="s">
        <v>13</v>
      </c>
      <c r="H406" s="7" t="s">
        <v>841</v>
      </c>
      <c r="I406" s="11">
        <v>6.285707668655E12</v>
      </c>
      <c r="K406" s="12"/>
      <c r="L406" s="12"/>
      <c r="M406" s="12"/>
      <c r="N406" s="12"/>
      <c r="O406" s="12"/>
      <c r="P406" s="12"/>
      <c r="Q406" s="12"/>
      <c r="R406" s="12"/>
      <c r="S406" s="12"/>
      <c r="T406" s="12"/>
      <c r="U406" s="12"/>
      <c r="V406" s="12"/>
    </row>
    <row r="407" hidden="1">
      <c r="A407" s="7" t="s">
        <v>842</v>
      </c>
      <c r="B407" s="8">
        <v>45713.0</v>
      </c>
      <c r="C407" s="9" t="str">
        <f t="shared" si="1"/>
        <v>Februari</v>
      </c>
      <c r="D407" s="10">
        <v>0.059027777777777776</v>
      </c>
      <c r="E407" s="7" t="s">
        <v>16</v>
      </c>
      <c r="F407" s="7" t="s">
        <v>197</v>
      </c>
      <c r="G407" s="7" t="s">
        <v>13</v>
      </c>
      <c r="H407" s="7" t="s">
        <v>843</v>
      </c>
      <c r="I407" s="11">
        <v>6.281232193915E12</v>
      </c>
      <c r="K407" s="12"/>
      <c r="L407" s="12"/>
      <c r="M407" s="12"/>
      <c r="N407" s="12"/>
      <c r="O407" s="12"/>
      <c r="P407" s="12"/>
      <c r="Q407" s="12"/>
      <c r="R407" s="12"/>
      <c r="S407" s="12"/>
      <c r="T407" s="12"/>
      <c r="U407" s="12"/>
      <c r="V407" s="12"/>
    </row>
    <row r="408" hidden="1">
      <c r="A408" s="7" t="s">
        <v>844</v>
      </c>
      <c r="B408" s="8">
        <v>45705.0</v>
      </c>
      <c r="C408" s="9" t="str">
        <f t="shared" si="1"/>
        <v>Februari</v>
      </c>
      <c r="D408" s="10">
        <v>0.041666666666666664</v>
      </c>
      <c r="E408" s="7" t="s">
        <v>33</v>
      </c>
      <c r="F408" s="7" t="s">
        <v>153</v>
      </c>
      <c r="G408" s="7" t="s">
        <v>13</v>
      </c>
      <c r="H408" s="7" t="s">
        <v>845</v>
      </c>
      <c r="I408" s="11">
        <v>6.285707668655E12</v>
      </c>
      <c r="K408" s="12"/>
      <c r="L408" s="12"/>
      <c r="M408" s="12"/>
      <c r="N408" s="12"/>
      <c r="O408" s="12"/>
      <c r="P408" s="12"/>
      <c r="Q408" s="12"/>
      <c r="R408" s="12"/>
      <c r="S408" s="12"/>
      <c r="T408" s="12"/>
      <c r="U408" s="12"/>
      <c r="V408" s="12"/>
    </row>
    <row r="409" hidden="1">
      <c r="A409" s="7" t="s">
        <v>846</v>
      </c>
      <c r="B409" s="8">
        <v>45715.0</v>
      </c>
      <c r="C409" s="9" t="str">
        <f t="shared" si="1"/>
        <v>Februari</v>
      </c>
      <c r="D409" s="10">
        <v>0.02638888888888889</v>
      </c>
      <c r="E409" s="7" t="s">
        <v>66</v>
      </c>
      <c r="F409" s="7" t="s">
        <v>67</v>
      </c>
      <c r="G409" s="7" t="s">
        <v>13</v>
      </c>
      <c r="H409" s="7" t="s">
        <v>847</v>
      </c>
      <c r="I409" s="11">
        <v>6.281332534354E12</v>
      </c>
      <c r="K409" s="12"/>
      <c r="L409" s="12"/>
      <c r="M409" s="12"/>
      <c r="N409" s="12"/>
      <c r="O409" s="12"/>
      <c r="P409" s="12"/>
      <c r="Q409" s="12"/>
      <c r="R409" s="12"/>
      <c r="S409" s="12"/>
      <c r="T409" s="12"/>
      <c r="U409" s="12"/>
      <c r="V409" s="12"/>
    </row>
    <row r="410" hidden="1">
      <c r="A410" s="7" t="s">
        <v>848</v>
      </c>
      <c r="B410" s="8">
        <v>45713.0</v>
      </c>
      <c r="C410" s="9" t="str">
        <f t="shared" si="1"/>
        <v>Februari</v>
      </c>
      <c r="D410" s="10">
        <v>0.034722222222222224</v>
      </c>
      <c r="E410" s="7" t="s">
        <v>50</v>
      </c>
      <c r="F410" s="7" t="s">
        <v>51</v>
      </c>
      <c r="G410" s="7" t="s">
        <v>13</v>
      </c>
      <c r="H410" s="7" t="s">
        <v>849</v>
      </c>
      <c r="I410" s="11">
        <v>6.285173431354E12</v>
      </c>
      <c r="K410" s="12"/>
      <c r="L410" s="12"/>
      <c r="M410" s="12"/>
      <c r="N410" s="12"/>
      <c r="O410" s="12"/>
      <c r="P410" s="12"/>
      <c r="Q410" s="12"/>
      <c r="R410" s="12"/>
      <c r="S410" s="12"/>
      <c r="T410" s="12"/>
      <c r="U410" s="12"/>
      <c r="V410" s="12"/>
    </row>
    <row r="411" hidden="1">
      <c r="A411" s="7" t="s">
        <v>850</v>
      </c>
      <c r="B411" s="8">
        <v>45703.0</v>
      </c>
      <c r="C411" s="9" t="str">
        <f t="shared" si="1"/>
        <v>Februari</v>
      </c>
      <c r="D411" s="10">
        <v>0.041666666666666664</v>
      </c>
      <c r="E411" s="7" t="s">
        <v>50</v>
      </c>
      <c r="F411" s="7" t="s">
        <v>100</v>
      </c>
      <c r="G411" s="7" t="s">
        <v>22</v>
      </c>
      <c r="H411" s="7" t="s">
        <v>851</v>
      </c>
      <c r="I411" s="11">
        <v>6.285173431354E12</v>
      </c>
      <c r="K411" s="12"/>
      <c r="L411" s="12"/>
      <c r="M411" s="12"/>
      <c r="N411" s="12"/>
      <c r="O411" s="12"/>
      <c r="P411" s="12"/>
      <c r="Q411" s="12"/>
      <c r="R411" s="12"/>
      <c r="S411" s="12"/>
      <c r="T411" s="12"/>
      <c r="U411" s="12"/>
      <c r="V411" s="12"/>
    </row>
    <row r="412" hidden="1">
      <c r="A412" s="7" t="s">
        <v>852</v>
      </c>
      <c r="B412" s="8">
        <v>45705.0</v>
      </c>
      <c r="C412" s="9" t="str">
        <f t="shared" si="1"/>
        <v>Februari</v>
      </c>
      <c r="D412" s="10">
        <v>0.04097222222222222</v>
      </c>
      <c r="E412" s="7" t="s">
        <v>33</v>
      </c>
      <c r="F412" s="7" t="s">
        <v>59</v>
      </c>
      <c r="G412" s="7" t="s">
        <v>13</v>
      </c>
      <c r="H412" s="7" t="s">
        <v>853</v>
      </c>
      <c r="I412" s="11">
        <v>6.285707668655E12</v>
      </c>
      <c r="K412" s="12"/>
      <c r="L412" s="12"/>
      <c r="M412" s="12"/>
      <c r="N412" s="12"/>
      <c r="O412" s="12"/>
      <c r="P412" s="12"/>
      <c r="Q412" s="12"/>
      <c r="R412" s="12"/>
      <c r="S412" s="12"/>
      <c r="T412" s="12"/>
      <c r="U412" s="12"/>
      <c r="V412" s="12"/>
    </row>
    <row r="413" hidden="1">
      <c r="A413" s="7" t="s">
        <v>854</v>
      </c>
      <c r="B413" s="8">
        <v>45715.0</v>
      </c>
      <c r="C413" s="9" t="str">
        <f t="shared" si="1"/>
        <v>Februari</v>
      </c>
      <c r="D413" s="10">
        <v>0.020833333333333332</v>
      </c>
      <c r="E413" s="7" t="s">
        <v>44</v>
      </c>
      <c r="F413" s="7" t="s">
        <v>45</v>
      </c>
      <c r="G413" s="7" t="s">
        <v>13</v>
      </c>
      <c r="H413" s="7" t="s">
        <v>855</v>
      </c>
      <c r="I413" s="11">
        <v>6.285291035544E12</v>
      </c>
      <c r="K413" s="12"/>
      <c r="L413" s="12"/>
      <c r="M413" s="12"/>
      <c r="N413" s="12"/>
      <c r="O413" s="12"/>
      <c r="P413" s="12"/>
      <c r="Q413" s="12"/>
      <c r="R413" s="12"/>
      <c r="S413" s="12"/>
      <c r="T413" s="12"/>
      <c r="U413" s="12"/>
      <c r="V413" s="12"/>
    </row>
    <row r="414" hidden="1">
      <c r="A414" s="7" t="s">
        <v>856</v>
      </c>
      <c r="B414" s="8">
        <v>45716.0</v>
      </c>
      <c r="C414" s="9" t="str">
        <f t="shared" si="1"/>
        <v>Februari</v>
      </c>
      <c r="D414" s="10">
        <v>0.03333333333333333</v>
      </c>
      <c r="E414" s="7" t="s">
        <v>11</v>
      </c>
      <c r="F414" s="7" t="s">
        <v>82</v>
      </c>
      <c r="G414" s="7" t="s">
        <v>13</v>
      </c>
      <c r="H414" s="7" t="s">
        <v>857</v>
      </c>
      <c r="I414" s="11">
        <v>6.28560627488E12</v>
      </c>
      <c r="K414" s="12"/>
      <c r="L414" s="12"/>
      <c r="M414" s="12"/>
      <c r="N414" s="12"/>
      <c r="O414" s="12"/>
      <c r="P414" s="12"/>
      <c r="Q414" s="12"/>
      <c r="R414" s="12"/>
      <c r="S414" s="12"/>
      <c r="T414" s="12"/>
      <c r="U414" s="12"/>
      <c r="V414" s="12"/>
    </row>
    <row r="415" hidden="1">
      <c r="A415" s="7" t="s">
        <v>858</v>
      </c>
      <c r="B415" s="8">
        <v>45704.0</v>
      </c>
      <c r="C415" s="9" t="str">
        <f t="shared" si="1"/>
        <v>Februari</v>
      </c>
      <c r="D415" s="10">
        <v>0.04236111111111111</v>
      </c>
      <c r="E415" s="7" t="s">
        <v>163</v>
      </c>
      <c r="F415" s="7" t="s">
        <v>174</v>
      </c>
      <c r="G415" s="7" t="s">
        <v>13</v>
      </c>
      <c r="H415" s="7" t="s">
        <v>859</v>
      </c>
      <c r="I415" s="11">
        <v>6.282142259313E12</v>
      </c>
      <c r="K415" s="12"/>
      <c r="L415" s="12"/>
      <c r="M415" s="12"/>
      <c r="N415" s="12"/>
      <c r="O415" s="12"/>
      <c r="P415" s="12"/>
      <c r="Q415" s="12"/>
      <c r="R415" s="12"/>
      <c r="S415" s="12"/>
      <c r="T415" s="12"/>
      <c r="U415" s="12"/>
      <c r="V415" s="12"/>
    </row>
    <row r="416" hidden="1">
      <c r="A416" s="7" t="s">
        <v>860</v>
      </c>
      <c r="B416" s="8">
        <v>45704.0</v>
      </c>
      <c r="C416" s="9" t="str">
        <f t="shared" si="1"/>
        <v>Februari</v>
      </c>
      <c r="D416" s="10">
        <v>0.03680555555555556</v>
      </c>
      <c r="E416" s="7" t="s">
        <v>163</v>
      </c>
      <c r="F416" s="7" t="s">
        <v>164</v>
      </c>
      <c r="G416" s="7" t="s">
        <v>13</v>
      </c>
      <c r="H416" s="7" t="s">
        <v>861</v>
      </c>
      <c r="I416" s="11">
        <v>6.282142259313E12</v>
      </c>
      <c r="K416" s="12"/>
      <c r="L416" s="12"/>
      <c r="M416" s="12"/>
      <c r="N416" s="12"/>
      <c r="O416" s="12"/>
      <c r="P416" s="12"/>
      <c r="Q416" s="12"/>
      <c r="R416" s="12"/>
      <c r="S416" s="12"/>
      <c r="T416" s="12"/>
      <c r="U416" s="12"/>
      <c r="V416" s="12"/>
    </row>
    <row r="417" hidden="1">
      <c r="A417" s="7" t="s">
        <v>862</v>
      </c>
      <c r="B417" s="8">
        <v>45712.0</v>
      </c>
      <c r="C417" s="9" t="str">
        <f t="shared" si="1"/>
        <v>Februari</v>
      </c>
      <c r="D417" s="10">
        <v>0.07291666666666667</v>
      </c>
      <c r="E417" s="7" t="s">
        <v>163</v>
      </c>
      <c r="F417" s="7" t="s">
        <v>164</v>
      </c>
      <c r="G417" s="7" t="s">
        <v>13</v>
      </c>
      <c r="H417" s="7" t="s">
        <v>863</v>
      </c>
      <c r="I417" s="11">
        <v>6.282142259313E12</v>
      </c>
      <c r="K417" s="12"/>
      <c r="L417" s="12"/>
      <c r="M417" s="12"/>
      <c r="N417" s="12"/>
      <c r="O417" s="12"/>
      <c r="P417" s="12"/>
      <c r="Q417" s="12"/>
      <c r="R417" s="12"/>
      <c r="S417" s="12"/>
      <c r="T417" s="12"/>
      <c r="U417" s="12"/>
      <c r="V417" s="12"/>
    </row>
    <row r="418" hidden="1">
      <c r="A418" s="7" t="s">
        <v>864</v>
      </c>
      <c r="B418" s="8">
        <v>45716.0</v>
      </c>
      <c r="C418" s="9" t="str">
        <f t="shared" si="1"/>
        <v>Februari</v>
      </c>
      <c r="D418" s="10">
        <v>0.0375</v>
      </c>
      <c r="E418" s="7" t="s">
        <v>20</v>
      </c>
      <c r="F418" s="7" t="s">
        <v>30</v>
      </c>
      <c r="G418" s="7" t="s">
        <v>13</v>
      </c>
      <c r="H418" s="7" t="s">
        <v>865</v>
      </c>
      <c r="I418" s="11">
        <v>6.28972529354E11</v>
      </c>
      <c r="K418" s="12"/>
      <c r="L418" s="12"/>
      <c r="M418" s="12"/>
      <c r="N418" s="12"/>
      <c r="O418" s="12"/>
      <c r="P418" s="12"/>
      <c r="Q418" s="12"/>
      <c r="R418" s="12"/>
      <c r="S418" s="12"/>
      <c r="T418" s="12"/>
      <c r="U418" s="12"/>
      <c r="V418" s="12"/>
    </row>
    <row r="419" hidden="1">
      <c r="A419" s="7" t="s">
        <v>866</v>
      </c>
      <c r="B419" s="8">
        <v>45716.0</v>
      </c>
      <c r="C419" s="9" t="str">
        <f t="shared" si="1"/>
        <v>Februari</v>
      </c>
      <c r="D419" s="10">
        <v>0.04027777777777778</v>
      </c>
      <c r="E419" s="7" t="s">
        <v>20</v>
      </c>
      <c r="F419" s="7" t="s">
        <v>62</v>
      </c>
      <c r="G419" s="7" t="s">
        <v>13</v>
      </c>
      <c r="H419" s="7" t="s">
        <v>867</v>
      </c>
      <c r="I419" s="11">
        <v>6.28972529354E11</v>
      </c>
      <c r="K419" s="12"/>
      <c r="L419" s="12"/>
      <c r="M419" s="12"/>
      <c r="N419" s="12"/>
      <c r="O419" s="12"/>
      <c r="P419" s="12"/>
      <c r="Q419" s="12"/>
      <c r="R419" s="12"/>
      <c r="S419" s="12"/>
      <c r="T419" s="12"/>
      <c r="U419" s="12"/>
      <c r="V419" s="12"/>
    </row>
    <row r="420" hidden="1">
      <c r="A420" s="7" t="s">
        <v>868</v>
      </c>
      <c r="B420" s="8">
        <v>45714.0</v>
      </c>
      <c r="C420" s="9" t="str">
        <f t="shared" si="1"/>
        <v>Februari</v>
      </c>
      <c r="D420" s="10">
        <v>0.04375</v>
      </c>
      <c r="E420" s="7" t="s">
        <v>37</v>
      </c>
      <c r="F420" s="7" t="s">
        <v>197</v>
      </c>
      <c r="G420" s="7" t="s">
        <v>13</v>
      </c>
      <c r="H420" s="7" t="s">
        <v>869</v>
      </c>
      <c r="I420" s="11">
        <v>6.285746146893E12</v>
      </c>
      <c r="K420" s="12"/>
      <c r="L420" s="12"/>
      <c r="M420" s="12"/>
      <c r="N420" s="12"/>
      <c r="O420" s="12"/>
      <c r="P420" s="12"/>
      <c r="Q420" s="12"/>
      <c r="R420" s="12"/>
      <c r="S420" s="12"/>
      <c r="T420" s="12"/>
      <c r="U420" s="12"/>
      <c r="V420" s="12"/>
    </row>
    <row r="421" hidden="1">
      <c r="A421" s="7" t="s">
        <v>870</v>
      </c>
      <c r="B421" s="8">
        <v>45707.0</v>
      </c>
      <c r="C421" s="9" t="str">
        <f t="shared" si="1"/>
        <v>Februari</v>
      </c>
      <c r="D421" s="10">
        <v>0.03611111111111111</v>
      </c>
      <c r="E421" s="7" t="s">
        <v>37</v>
      </c>
      <c r="F421" s="7" t="s">
        <v>197</v>
      </c>
      <c r="G421" s="7" t="s">
        <v>13</v>
      </c>
      <c r="H421" s="7" t="s">
        <v>871</v>
      </c>
      <c r="I421" s="11">
        <v>6.285746146893E12</v>
      </c>
      <c r="K421" s="12"/>
      <c r="L421" s="12"/>
      <c r="M421" s="12"/>
      <c r="N421" s="12"/>
      <c r="O421" s="12"/>
      <c r="P421" s="12"/>
      <c r="Q421" s="12"/>
      <c r="R421" s="12"/>
      <c r="S421" s="12"/>
      <c r="T421" s="12"/>
      <c r="U421" s="12"/>
      <c r="V421" s="12"/>
    </row>
    <row r="422" hidden="1">
      <c r="A422" s="7" t="s">
        <v>872</v>
      </c>
      <c r="B422" s="8">
        <v>45692.0</v>
      </c>
      <c r="C422" s="9" t="str">
        <f t="shared" si="1"/>
        <v>Februari</v>
      </c>
      <c r="D422" s="10">
        <v>0.022222222222222223</v>
      </c>
      <c r="E422" s="7" t="s">
        <v>37</v>
      </c>
      <c r="F422" s="7" t="s">
        <v>130</v>
      </c>
      <c r="G422" s="7" t="s">
        <v>13</v>
      </c>
      <c r="H422" s="7" t="s">
        <v>873</v>
      </c>
      <c r="I422" s="11">
        <v>6.285746146893E12</v>
      </c>
      <c r="K422" s="12"/>
      <c r="L422" s="12"/>
      <c r="M422" s="12"/>
      <c r="N422" s="12"/>
      <c r="O422" s="12"/>
      <c r="P422" s="12"/>
      <c r="Q422" s="12"/>
      <c r="R422" s="12"/>
      <c r="S422" s="12"/>
      <c r="T422" s="12"/>
      <c r="U422" s="12"/>
      <c r="V422" s="12"/>
    </row>
    <row r="423" hidden="1">
      <c r="A423" s="7" t="s">
        <v>874</v>
      </c>
      <c r="B423" s="8">
        <v>45694.0</v>
      </c>
      <c r="C423" s="9" t="str">
        <f t="shared" si="1"/>
        <v>Februari</v>
      </c>
      <c r="D423" s="10">
        <v>0.020833333333333332</v>
      </c>
      <c r="E423" s="7" t="s">
        <v>37</v>
      </c>
      <c r="F423" s="7" t="s">
        <v>130</v>
      </c>
      <c r="G423" s="7" t="s">
        <v>13</v>
      </c>
      <c r="H423" s="7" t="s">
        <v>875</v>
      </c>
      <c r="I423" s="11">
        <v>6.285746146893E12</v>
      </c>
      <c r="K423" s="12"/>
      <c r="L423" s="12"/>
      <c r="M423" s="12"/>
      <c r="N423" s="12"/>
      <c r="O423" s="12"/>
      <c r="P423" s="12"/>
      <c r="Q423" s="12"/>
      <c r="R423" s="12"/>
      <c r="S423" s="12"/>
      <c r="T423" s="12"/>
      <c r="U423" s="12"/>
      <c r="V423" s="12"/>
    </row>
    <row r="424" hidden="1">
      <c r="A424" s="7" t="s">
        <v>876</v>
      </c>
      <c r="B424" s="8">
        <v>45695.0</v>
      </c>
      <c r="C424" s="9" t="str">
        <f t="shared" si="1"/>
        <v>Februari</v>
      </c>
      <c r="D424" s="10">
        <v>0.0</v>
      </c>
      <c r="E424" s="7" t="s">
        <v>37</v>
      </c>
      <c r="F424" s="7" t="s">
        <v>130</v>
      </c>
      <c r="G424" s="7" t="s">
        <v>156</v>
      </c>
      <c r="H424" s="7" t="s">
        <v>269</v>
      </c>
      <c r="I424" s="11">
        <v>6.285746146893E12</v>
      </c>
      <c r="K424" s="12"/>
      <c r="L424" s="12"/>
      <c r="M424" s="12"/>
      <c r="N424" s="12"/>
      <c r="O424" s="12"/>
      <c r="P424" s="12"/>
      <c r="Q424" s="12"/>
      <c r="R424" s="12"/>
      <c r="S424" s="12"/>
      <c r="T424" s="12"/>
      <c r="U424" s="12"/>
      <c r="V424" s="12"/>
    </row>
    <row r="425" hidden="1">
      <c r="A425" s="7" t="s">
        <v>877</v>
      </c>
      <c r="B425" s="8">
        <v>45695.0</v>
      </c>
      <c r="C425" s="9" t="str">
        <f t="shared" si="1"/>
        <v>Februari</v>
      </c>
      <c r="D425" s="10">
        <v>0.0</v>
      </c>
      <c r="E425" s="7" t="s">
        <v>37</v>
      </c>
      <c r="F425" s="7" t="s">
        <v>127</v>
      </c>
      <c r="G425" s="7" t="s">
        <v>156</v>
      </c>
      <c r="H425" s="7" t="s">
        <v>269</v>
      </c>
      <c r="I425" s="11">
        <v>6.285746146893E12</v>
      </c>
      <c r="K425" s="12"/>
      <c r="L425" s="12"/>
      <c r="M425" s="12"/>
      <c r="N425" s="12"/>
      <c r="O425" s="12"/>
      <c r="P425" s="12"/>
      <c r="Q425" s="12"/>
      <c r="R425" s="12"/>
      <c r="S425" s="12"/>
      <c r="T425" s="12"/>
      <c r="U425" s="12"/>
      <c r="V425" s="12"/>
    </row>
    <row r="426" hidden="1">
      <c r="A426" s="7" t="s">
        <v>878</v>
      </c>
      <c r="B426" s="8">
        <v>45696.0</v>
      </c>
      <c r="C426" s="9" t="str">
        <f t="shared" si="1"/>
        <v>Februari</v>
      </c>
      <c r="D426" s="10">
        <v>0.019444444444444445</v>
      </c>
      <c r="E426" s="7" t="s">
        <v>37</v>
      </c>
      <c r="F426" s="7" t="s">
        <v>130</v>
      </c>
      <c r="G426" s="7" t="s">
        <v>13</v>
      </c>
      <c r="H426" s="7" t="s">
        <v>879</v>
      </c>
      <c r="I426" s="11">
        <v>6.285746146893E12</v>
      </c>
      <c r="K426" s="12"/>
      <c r="L426" s="12"/>
      <c r="M426" s="12"/>
      <c r="N426" s="12"/>
      <c r="O426" s="12"/>
      <c r="P426" s="12"/>
      <c r="Q426" s="12"/>
      <c r="R426" s="12"/>
      <c r="S426" s="12"/>
      <c r="T426" s="12"/>
      <c r="U426" s="12"/>
      <c r="V426" s="12"/>
    </row>
    <row r="427" hidden="1">
      <c r="A427" s="7" t="s">
        <v>880</v>
      </c>
      <c r="B427" s="8">
        <v>45699.0</v>
      </c>
      <c r="C427" s="9" t="str">
        <f t="shared" si="1"/>
        <v>Februari</v>
      </c>
      <c r="D427" s="10">
        <v>0.0</v>
      </c>
      <c r="E427" s="7" t="s">
        <v>37</v>
      </c>
      <c r="F427" s="7" t="s">
        <v>130</v>
      </c>
      <c r="G427" s="7" t="s">
        <v>41</v>
      </c>
      <c r="H427" s="7" t="s">
        <v>269</v>
      </c>
      <c r="I427" s="11">
        <v>6.285746146893E12</v>
      </c>
      <c r="K427" s="12"/>
      <c r="L427" s="12"/>
      <c r="M427" s="12"/>
      <c r="N427" s="12"/>
      <c r="O427" s="12"/>
      <c r="P427" s="12"/>
      <c r="Q427" s="12"/>
      <c r="R427" s="12"/>
      <c r="S427" s="12"/>
      <c r="T427" s="12"/>
      <c r="U427" s="12"/>
      <c r="V427" s="12"/>
    </row>
    <row r="428" hidden="1">
      <c r="A428" s="7" t="s">
        <v>881</v>
      </c>
      <c r="B428" s="8">
        <v>45700.0</v>
      </c>
      <c r="C428" s="9" t="str">
        <f t="shared" si="1"/>
        <v>Februari</v>
      </c>
      <c r="D428" s="10">
        <v>0.019444444444444445</v>
      </c>
      <c r="E428" s="7" t="s">
        <v>37</v>
      </c>
      <c r="F428" s="7" t="s">
        <v>130</v>
      </c>
      <c r="G428" s="7" t="s">
        <v>13</v>
      </c>
      <c r="H428" s="7" t="s">
        <v>882</v>
      </c>
      <c r="I428" s="11">
        <v>6.285746146893E12</v>
      </c>
      <c r="K428" s="12"/>
      <c r="L428" s="12"/>
      <c r="M428" s="12"/>
      <c r="N428" s="12"/>
      <c r="O428" s="12"/>
      <c r="P428" s="12"/>
      <c r="Q428" s="12"/>
      <c r="R428" s="12"/>
      <c r="S428" s="12"/>
      <c r="T428" s="12"/>
      <c r="U428" s="12"/>
      <c r="V428" s="12"/>
    </row>
    <row r="429" hidden="1">
      <c r="A429" s="7" t="s">
        <v>883</v>
      </c>
      <c r="B429" s="8">
        <v>45692.0</v>
      </c>
      <c r="C429" s="9" t="str">
        <f t="shared" si="1"/>
        <v>Februari</v>
      </c>
      <c r="D429" s="10">
        <v>0.03125</v>
      </c>
      <c r="E429" s="7" t="s">
        <v>37</v>
      </c>
      <c r="F429" s="7" t="s">
        <v>127</v>
      </c>
      <c r="G429" s="7" t="s">
        <v>13</v>
      </c>
      <c r="H429" s="7" t="s">
        <v>884</v>
      </c>
      <c r="I429" s="11">
        <v>6.285746146893E12</v>
      </c>
      <c r="K429" s="12"/>
      <c r="L429" s="12"/>
      <c r="M429" s="12"/>
      <c r="N429" s="12"/>
      <c r="O429" s="12"/>
      <c r="P429" s="12"/>
      <c r="Q429" s="12"/>
      <c r="R429" s="12"/>
      <c r="S429" s="12"/>
      <c r="T429" s="12"/>
      <c r="U429" s="12"/>
      <c r="V429" s="12"/>
    </row>
    <row r="430" hidden="1">
      <c r="A430" s="7" t="s">
        <v>885</v>
      </c>
      <c r="B430" s="8">
        <v>45693.0</v>
      </c>
      <c r="C430" s="9" t="str">
        <f t="shared" si="1"/>
        <v>Februari</v>
      </c>
      <c r="D430" s="10">
        <v>0.03194444444444444</v>
      </c>
      <c r="E430" s="7" t="s">
        <v>37</v>
      </c>
      <c r="F430" s="7" t="s">
        <v>127</v>
      </c>
      <c r="G430" s="7" t="s">
        <v>13</v>
      </c>
      <c r="H430" s="7" t="s">
        <v>886</v>
      </c>
      <c r="I430" s="11">
        <v>6.285746146893E12</v>
      </c>
      <c r="K430" s="12"/>
      <c r="L430" s="12"/>
      <c r="M430" s="12"/>
      <c r="N430" s="12"/>
      <c r="O430" s="12"/>
      <c r="P430" s="12"/>
      <c r="Q430" s="12"/>
      <c r="R430" s="12"/>
      <c r="S430" s="12"/>
      <c r="T430" s="12"/>
      <c r="U430" s="12"/>
      <c r="V430" s="12"/>
    </row>
    <row r="431" hidden="1">
      <c r="A431" s="7" t="s">
        <v>887</v>
      </c>
      <c r="B431" s="8">
        <v>45694.0</v>
      </c>
      <c r="C431" s="9" t="str">
        <f t="shared" si="1"/>
        <v>Februari</v>
      </c>
      <c r="D431" s="10">
        <v>0.029166666666666667</v>
      </c>
      <c r="E431" s="7" t="s">
        <v>37</v>
      </c>
      <c r="F431" s="7" t="s">
        <v>127</v>
      </c>
      <c r="G431" s="7" t="s">
        <v>13</v>
      </c>
      <c r="H431" s="7" t="s">
        <v>888</v>
      </c>
      <c r="I431" s="11">
        <v>6.285746146893E12</v>
      </c>
      <c r="K431" s="12"/>
      <c r="L431" s="12"/>
      <c r="M431" s="12"/>
      <c r="N431" s="12"/>
      <c r="O431" s="12"/>
      <c r="P431" s="12"/>
      <c r="Q431" s="12"/>
      <c r="R431" s="12"/>
      <c r="S431" s="12"/>
      <c r="T431" s="12"/>
      <c r="U431" s="12"/>
      <c r="V431" s="12"/>
    </row>
    <row r="432" hidden="1">
      <c r="A432" s="7" t="s">
        <v>889</v>
      </c>
      <c r="B432" s="8">
        <v>45696.0</v>
      </c>
      <c r="C432" s="9" t="str">
        <f t="shared" si="1"/>
        <v>Februari</v>
      </c>
      <c r="D432" s="10">
        <v>0.034722222222222224</v>
      </c>
      <c r="E432" s="7" t="s">
        <v>37</v>
      </c>
      <c r="F432" s="7" t="s">
        <v>127</v>
      </c>
      <c r="G432" s="7" t="s">
        <v>13</v>
      </c>
      <c r="H432" s="7" t="s">
        <v>890</v>
      </c>
      <c r="I432" s="11">
        <v>6.285746146893E12</v>
      </c>
      <c r="K432" s="12"/>
      <c r="L432" s="12"/>
      <c r="M432" s="12"/>
      <c r="N432" s="12"/>
      <c r="O432" s="12"/>
      <c r="P432" s="12"/>
      <c r="Q432" s="12"/>
      <c r="R432" s="12"/>
      <c r="S432" s="12"/>
      <c r="T432" s="12"/>
      <c r="U432" s="12"/>
      <c r="V432" s="12"/>
    </row>
    <row r="433" hidden="1">
      <c r="A433" s="7" t="s">
        <v>891</v>
      </c>
      <c r="B433" s="8">
        <v>45709.0</v>
      </c>
      <c r="C433" s="9" t="str">
        <f t="shared" si="1"/>
        <v>Februari</v>
      </c>
      <c r="D433" s="10">
        <v>0.025694444444444443</v>
      </c>
      <c r="E433" s="7" t="s">
        <v>37</v>
      </c>
      <c r="F433" s="7" t="s">
        <v>130</v>
      </c>
      <c r="G433" s="7" t="s">
        <v>13</v>
      </c>
      <c r="H433" s="7" t="s">
        <v>892</v>
      </c>
      <c r="I433" s="11">
        <v>6.285746146893E12</v>
      </c>
      <c r="K433" s="12"/>
      <c r="L433" s="12"/>
      <c r="M433" s="12"/>
      <c r="N433" s="12"/>
      <c r="O433" s="12"/>
      <c r="P433" s="12"/>
      <c r="Q433" s="12"/>
      <c r="R433" s="12"/>
      <c r="S433" s="12"/>
      <c r="T433" s="12"/>
      <c r="U433" s="12"/>
      <c r="V433" s="12"/>
    </row>
    <row r="434" hidden="1">
      <c r="A434" s="7" t="s">
        <v>893</v>
      </c>
      <c r="B434" s="8">
        <v>45713.0</v>
      </c>
      <c r="C434" s="9" t="str">
        <f t="shared" si="1"/>
        <v>Februari</v>
      </c>
      <c r="D434" s="10">
        <v>0.02361111111111111</v>
      </c>
      <c r="E434" s="7" t="s">
        <v>37</v>
      </c>
      <c r="F434" s="7" t="s">
        <v>130</v>
      </c>
      <c r="G434" s="7" t="s">
        <v>13</v>
      </c>
      <c r="H434" s="7" t="s">
        <v>894</v>
      </c>
      <c r="I434" s="11">
        <v>6.285746146893E12</v>
      </c>
      <c r="K434" s="12"/>
      <c r="L434" s="12"/>
      <c r="M434" s="12"/>
      <c r="N434" s="12"/>
      <c r="O434" s="12"/>
      <c r="P434" s="12"/>
      <c r="Q434" s="12"/>
      <c r="R434" s="12"/>
      <c r="S434" s="12"/>
      <c r="T434" s="12"/>
      <c r="U434" s="12"/>
      <c r="V434" s="12"/>
    </row>
    <row r="435" hidden="1">
      <c r="A435" s="7" t="s">
        <v>895</v>
      </c>
      <c r="B435" s="8">
        <v>45714.0</v>
      </c>
      <c r="C435" s="9" t="str">
        <f t="shared" si="1"/>
        <v>Februari</v>
      </c>
      <c r="D435" s="10">
        <v>0.022222222222222223</v>
      </c>
      <c r="E435" s="7" t="s">
        <v>37</v>
      </c>
      <c r="F435" s="7" t="s">
        <v>130</v>
      </c>
      <c r="G435" s="7" t="s">
        <v>13</v>
      </c>
      <c r="H435" s="7" t="s">
        <v>896</v>
      </c>
      <c r="I435" s="11">
        <v>6.285746146893E12</v>
      </c>
      <c r="K435" s="12"/>
      <c r="L435" s="12"/>
      <c r="M435" s="12"/>
      <c r="N435" s="12"/>
      <c r="O435" s="12"/>
      <c r="P435" s="12"/>
      <c r="Q435" s="12"/>
      <c r="R435" s="12"/>
      <c r="S435" s="12"/>
      <c r="T435" s="12"/>
      <c r="U435" s="12"/>
      <c r="V435" s="12"/>
    </row>
    <row r="436" hidden="1">
      <c r="A436" s="7" t="s">
        <v>897</v>
      </c>
      <c r="B436" s="8">
        <v>45715.0</v>
      </c>
      <c r="C436" s="9" t="str">
        <f t="shared" si="1"/>
        <v>Februari</v>
      </c>
      <c r="D436" s="10">
        <v>0.024305555555555556</v>
      </c>
      <c r="E436" s="7" t="s">
        <v>37</v>
      </c>
      <c r="F436" s="7" t="s">
        <v>130</v>
      </c>
      <c r="G436" s="7" t="s">
        <v>13</v>
      </c>
      <c r="H436" s="7" t="s">
        <v>898</v>
      </c>
      <c r="I436" s="11">
        <v>6.285746146893E12</v>
      </c>
      <c r="K436" s="12"/>
      <c r="L436" s="12"/>
      <c r="M436" s="12"/>
      <c r="N436" s="12"/>
      <c r="O436" s="12"/>
      <c r="P436" s="12"/>
      <c r="Q436" s="12"/>
      <c r="R436" s="12"/>
      <c r="S436" s="12"/>
      <c r="T436" s="12"/>
      <c r="U436" s="12"/>
      <c r="V436" s="12"/>
    </row>
    <row r="437" hidden="1">
      <c r="A437" s="7" t="s">
        <v>899</v>
      </c>
      <c r="B437" s="8">
        <v>45716.0</v>
      </c>
      <c r="C437" s="9" t="str">
        <f t="shared" si="1"/>
        <v>Februari</v>
      </c>
      <c r="D437" s="10">
        <v>0.019444444444444445</v>
      </c>
      <c r="E437" s="7" t="s">
        <v>37</v>
      </c>
      <c r="F437" s="7" t="s">
        <v>130</v>
      </c>
      <c r="G437" s="7" t="s">
        <v>13</v>
      </c>
      <c r="H437" s="7" t="s">
        <v>900</v>
      </c>
      <c r="I437" s="11">
        <v>6.285746146893E12</v>
      </c>
      <c r="K437" s="12"/>
      <c r="L437" s="12"/>
      <c r="M437" s="12"/>
      <c r="N437" s="12"/>
      <c r="O437" s="12"/>
      <c r="P437" s="12"/>
      <c r="Q437" s="12"/>
      <c r="R437" s="12"/>
      <c r="S437" s="12"/>
      <c r="T437" s="12"/>
      <c r="U437" s="12"/>
      <c r="V437" s="12"/>
    </row>
    <row r="438" hidden="1">
      <c r="A438" s="7" t="s">
        <v>901</v>
      </c>
      <c r="B438" s="8">
        <v>45708.0</v>
      </c>
      <c r="C438" s="9" t="str">
        <f t="shared" si="1"/>
        <v>Februari</v>
      </c>
      <c r="D438" s="10">
        <v>0.03125</v>
      </c>
      <c r="E438" s="7" t="s">
        <v>37</v>
      </c>
      <c r="F438" s="7" t="s">
        <v>127</v>
      </c>
      <c r="G438" s="7" t="s">
        <v>13</v>
      </c>
      <c r="H438" s="7" t="s">
        <v>902</v>
      </c>
      <c r="I438" s="11">
        <v>6.285746146893E12</v>
      </c>
      <c r="K438" s="12"/>
      <c r="L438" s="12"/>
      <c r="M438" s="12"/>
      <c r="N438" s="12"/>
      <c r="O438" s="12"/>
      <c r="P438" s="12"/>
      <c r="Q438" s="12"/>
      <c r="R438" s="12"/>
      <c r="S438" s="12"/>
      <c r="T438" s="12"/>
      <c r="U438" s="12"/>
      <c r="V438" s="12"/>
    </row>
    <row r="439" hidden="1">
      <c r="A439" s="7" t="s">
        <v>903</v>
      </c>
      <c r="B439" s="8">
        <v>45709.0</v>
      </c>
      <c r="C439" s="9" t="str">
        <f t="shared" si="1"/>
        <v>Februari</v>
      </c>
      <c r="D439" s="10">
        <v>0.03263888888888889</v>
      </c>
      <c r="E439" s="7" t="s">
        <v>37</v>
      </c>
      <c r="F439" s="7" t="s">
        <v>127</v>
      </c>
      <c r="G439" s="7" t="s">
        <v>13</v>
      </c>
      <c r="H439" s="7" t="s">
        <v>904</v>
      </c>
      <c r="I439" s="11">
        <v>6.285746146893E12</v>
      </c>
      <c r="K439" s="12"/>
      <c r="L439" s="12"/>
      <c r="M439" s="12"/>
      <c r="N439" s="12"/>
      <c r="O439" s="12"/>
      <c r="P439" s="12"/>
      <c r="Q439" s="12"/>
      <c r="R439" s="12"/>
      <c r="S439" s="12"/>
      <c r="T439" s="12"/>
      <c r="U439" s="12"/>
      <c r="V439" s="12"/>
    </row>
    <row r="440" hidden="1">
      <c r="A440" s="7" t="s">
        <v>905</v>
      </c>
      <c r="B440" s="8">
        <v>45715.0</v>
      </c>
      <c r="C440" s="9" t="str">
        <f t="shared" si="1"/>
        <v>Februari</v>
      </c>
      <c r="D440" s="10">
        <v>0.027777777777777776</v>
      </c>
      <c r="E440" s="7" t="s">
        <v>37</v>
      </c>
      <c r="F440" s="7" t="s">
        <v>127</v>
      </c>
      <c r="G440" s="7" t="s">
        <v>13</v>
      </c>
      <c r="H440" s="7" t="s">
        <v>906</v>
      </c>
      <c r="I440" s="11">
        <v>6.285746146893E12</v>
      </c>
      <c r="K440" s="12"/>
      <c r="L440" s="12"/>
      <c r="M440" s="12"/>
      <c r="N440" s="12"/>
      <c r="O440" s="12"/>
      <c r="P440" s="12"/>
      <c r="Q440" s="12"/>
      <c r="R440" s="12"/>
      <c r="S440" s="12"/>
      <c r="T440" s="12"/>
      <c r="U440" s="12"/>
      <c r="V440" s="12"/>
    </row>
    <row r="441" hidden="1">
      <c r="A441" s="7" t="s">
        <v>907</v>
      </c>
      <c r="B441" s="8">
        <v>45714.0</v>
      </c>
      <c r="C441" s="9" t="str">
        <f t="shared" si="1"/>
        <v>Februari</v>
      </c>
      <c r="D441" s="10">
        <v>0.0</v>
      </c>
      <c r="E441" s="7" t="s">
        <v>37</v>
      </c>
      <c r="F441" s="7" t="s">
        <v>127</v>
      </c>
      <c r="G441" s="7" t="s">
        <v>41</v>
      </c>
      <c r="H441" s="7" t="s">
        <v>908</v>
      </c>
      <c r="I441" s="11">
        <v>6.285746146896E12</v>
      </c>
      <c r="K441" s="12"/>
      <c r="L441" s="12"/>
      <c r="M441" s="12"/>
      <c r="N441" s="12"/>
      <c r="O441" s="12"/>
      <c r="P441" s="12"/>
      <c r="Q441" s="12"/>
      <c r="R441" s="12"/>
      <c r="S441" s="12"/>
      <c r="T441" s="12"/>
      <c r="U441" s="12"/>
      <c r="V441" s="12"/>
    </row>
    <row r="442" hidden="1">
      <c r="A442" s="7" t="s">
        <v>909</v>
      </c>
      <c r="B442" s="8">
        <v>45716.0</v>
      </c>
      <c r="C442" s="9" t="str">
        <f t="shared" si="1"/>
        <v>Februari</v>
      </c>
      <c r="D442" s="10">
        <v>0.034722222222222224</v>
      </c>
      <c r="E442" s="7" t="s">
        <v>37</v>
      </c>
      <c r="F442" s="7" t="s">
        <v>127</v>
      </c>
      <c r="G442" s="7" t="s">
        <v>13</v>
      </c>
      <c r="H442" s="7" t="s">
        <v>910</v>
      </c>
      <c r="I442" s="11">
        <v>6.285746146893E12</v>
      </c>
      <c r="K442" s="12"/>
      <c r="L442" s="12"/>
      <c r="M442" s="12"/>
      <c r="N442" s="12"/>
      <c r="O442" s="12"/>
      <c r="P442" s="12"/>
      <c r="Q442" s="12"/>
      <c r="R442" s="12"/>
      <c r="S442" s="12"/>
      <c r="T442" s="12"/>
      <c r="U442" s="12"/>
      <c r="V442" s="12"/>
    </row>
    <row r="443" hidden="1">
      <c r="A443" s="7" t="s">
        <v>911</v>
      </c>
      <c r="B443" s="8">
        <v>45713.0</v>
      </c>
      <c r="C443" s="9" t="str">
        <f t="shared" si="1"/>
        <v>Februari</v>
      </c>
      <c r="D443" s="10">
        <v>0.027777777777777776</v>
      </c>
      <c r="E443" s="7" t="s">
        <v>37</v>
      </c>
      <c r="F443" s="7" t="s">
        <v>127</v>
      </c>
      <c r="G443" s="7" t="s">
        <v>13</v>
      </c>
      <c r="H443" s="7" t="s">
        <v>912</v>
      </c>
      <c r="I443" s="11">
        <v>6.285746146893E12</v>
      </c>
      <c r="K443" s="12"/>
      <c r="L443" s="12"/>
      <c r="M443" s="12"/>
      <c r="N443" s="12"/>
      <c r="O443" s="12"/>
      <c r="P443" s="12"/>
      <c r="Q443" s="12"/>
      <c r="R443" s="12"/>
      <c r="S443" s="12"/>
      <c r="T443" s="12"/>
      <c r="U443" s="12"/>
      <c r="V443" s="12"/>
    </row>
    <row r="444" hidden="1">
      <c r="A444" s="7" t="s">
        <v>913</v>
      </c>
      <c r="B444" s="8">
        <v>45689.0</v>
      </c>
      <c r="C444" s="9" t="str">
        <f t="shared" si="1"/>
        <v>Februari</v>
      </c>
      <c r="D444" s="10">
        <v>0.0</v>
      </c>
      <c r="E444" s="7" t="s">
        <v>37</v>
      </c>
      <c r="F444" s="7" t="s">
        <v>130</v>
      </c>
      <c r="G444" s="7" t="s">
        <v>41</v>
      </c>
      <c r="H444" s="7" t="s">
        <v>914</v>
      </c>
      <c r="I444" s="11">
        <v>6.285746146893E12</v>
      </c>
      <c r="K444" s="12"/>
      <c r="L444" s="12"/>
      <c r="M444" s="12"/>
      <c r="N444" s="12"/>
      <c r="O444" s="12"/>
      <c r="P444" s="12"/>
      <c r="Q444" s="12"/>
      <c r="R444" s="12"/>
      <c r="S444" s="12"/>
      <c r="T444" s="12"/>
      <c r="U444" s="12"/>
      <c r="V444" s="12"/>
    </row>
    <row r="445" hidden="1">
      <c r="A445" s="7" t="s">
        <v>915</v>
      </c>
      <c r="B445" s="8">
        <v>45689.0</v>
      </c>
      <c r="C445" s="9" t="str">
        <f t="shared" si="1"/>
        <v>Februari</v>
      </c>
      <c r="D445" s="10">
        <v>0.0</v>
      </c>
      <c r="E445" s="7" t="s">
        <v>37</v>
      </c>
      <c r="F445" s="7" t="s">
        <v>127</v>
      </c>
      <c r="G445" s="7" t="s">
        <v>41</v>
      </c>
      <c r="H445" s="7" t="s">
        <v>914</v>
      </c>
      <c r="I445" s="11">
        <v>6.285746146893E12</v>
      </c>
      <c r="K445" s="12"/>
      <c r="L445" s="12"/>
      <c r="M445" s="12"/>
      <c r="N445" s="12"/>
      <c r="O445" s="12"/>
      <c r="P445" s="12"/>
      <c r="Q445" s="12"/>
      <c r="R445" s="12"/>
      <c r="S445" s="12"/>
      <c r="T445" s="12"/>
      <c r="U445" s="12"/>
      <c r="V445" s="12"/>
    </row>
    <row r="446" hidden="1">
      <c r="A446" s="7" t="s">
        <v>916</v>
      </c>
      <c r="B446" s="8">
        <v>45701.0</v>
      </c>
      <c r="C446" s="9" t="str">
        <f t="shared" si="1"/>
        <v>Februari</v>
      </c>
      <c r="D446" s="10">
        <v>0.0</v>
      </c>
      <c r="E446" s="7" t="s">
        <v>37</v>
      </c>
      <c r="F446" s="7" t="s">
        <v>130</v>
      </c>
      <c r="G446" s="7" t="s">
        <v>156</v>
      </c>
      <c r="H446" s="7" t="s">
        <v>269</v>
      </c>
      <c r="I446" s="11">
        <v>6.285746146893E12</v>
      </c>
      <c r="K446" s="12"/>
      <c r="L446" s="12"/>
      <c r="M446" s="12"/>
      <c r="N446" s="12"/>
      <c r="O446" s="12"/>
      <c r="P446" s="12"/>
      <c r="Q446" s="12"/>
      <c r="R446" s="12"/>
      <c r="S446" s="12"/>
      <c r="T446" s="12"/>
      <c r="U446" s="12"/>
      <c r="V446" s="12"/>
    </row>
    <row r="447" hidden="1">
      <c r="A447" s="7" t="s">
        <v>917</v>
      </c>
      <c r="B447" s="8">
        <v>45701.0</v>
      </c>
      <c r="C447" s="9" t="str">
        <f t="shared" si="1"/>
        <v>Februari</v>
      </c>
      <c r="D447" s="10">
        <v>0.0</v>
      </c>
      <c r="E447" s="7" t="s">
        <v>37</v>
      </c>
      <c r="F447" s="7" t="s">
        <v>127</v>
      </c>
      <c r="G447" s="7" t="s">
        <v>156</v>
      </c>
      <c r="H447" s="7" t="s">
        <v>918</v>
      </c>
      <c r="I447" s="11">
        <v>6.285746146893E12</v>
      </c>
      <c r="K447" s="12"/>
      <c r="L447" s="12"/>
      <c r="M447" s="12"/>
      <c r="N447" s="12"/>
      <c r="O447" s="12"/>
      <c r="P447" s="12"/>
      <c r="Q447" s="12"/>
      <c r="R447" s="12"/>
      <c r="S447" s="12"/>
      <c r="T447" s="12"/>
      <c r="U447" s="12"/>
      <c r="V447" s="12"/>
    </row>
    <row r="448" hidden="1">
      <c r="A448" s="7" t="s">
        <v>919</v>
      </c>
      <c r="B448" s="8">
        <v>45702.0</v>
      </c>
      <c r="C448" s="9" t="str">
        <f t="shared" si="1"/>
        <v>Februari</v>
      </c>
      <c r="D448" s="10">
        <v>0.02638888888888889</v>
      </c>
      <c r="E448" s="7" t="s">
        <v>37</v>
      </c>
      <c r="F448" s="7" t="s">
        <v>130</v>
      </c>
      <c r="G448" s="7" t="s">
        <v>13</v>
      </c>
      <c r="H448" s="7" t="s">
        <v>920</v>
      </c>
      <c r="I448" s="11">
        <v>6.285746146893E12</v>
      </c>
      <c r="K448" s="12"/>
      <c r="L448" s="12"/>
      <c r="M448" s="12"/>
      <c r="N448" s="12"/>
      <c r="O448" s="12"/>
      <c r="P448" s="12"/>
      <c r="Q448" s="12"/>
      <c r="R448" s="12"/>
      <c r="S448" s="12"/>
      <c r="T448" s="12"/>
      <c r="U448" s="12"/>
      <c r="V448" s="12"/>
    </row>
    <row r="449" hidden="1">
      <c r="A449" s="7" t="s">
        <v>921</v>
      </c>
      <c r="B449" s="8">
        <v>45705.0</v>
      </c>
      <c r="C449" s="9" t="str">
        <f t="shared" si="1"/>
        <v>Februari</v>
      </c>
      <c r="D449" s="10">
        <v>0.030555555555555555</v>
      </c>
      <c r="E449" s="7" t="s">
        <v>37</v>
      </c>
      <c r="F449" s="7" t="s">
        <v>197</v>
      </c>
      <c r="G449" s="7" t="s">
        <v>13</v>
      </c>
      <c r="H449" s="7" t="s">
        <v>922</v>
      </c>
      <c r="I449" s="11">
        <v>6.285746146893E12</v>
      </c>
      <c r="K449" s="12"/>
      <c r="L449" s="12"/>
      <c r="M449" s="12"/>
      <c r="N449" s="12"/>
      <c r="O449" s="12"/>
      <c r="P449" s="12"/>
      <c r="Q449" s="12"/>
      <c r="R449" s="12"/>
      <c r="S449" s="12"/>
      <c r="T449" s="12"/>
      <c r="U449" s="12"/>
      <c r="V449" s="12"/>
    </row>
    <row r="450" hidden="1">
      <c r="A450" s="7" t="s">
        <v>923</v>
      </c>
      <c r="B450" s="8">
        <v>45713.0</v>
      </c>
      <c r="C450" s="9" t="str">
        <f t="shared" si="1"/>
        <v>Februari</v>
      </c>
      <c r="D450" s="10">
        <v>0.0</v>
      </c>
      <c r="E450" s="7" t="s">
        <v>147</v>
      </c>
      <c r="F450" s="7" t="s">
        <v>148</v>
      </c>
      <c r="G450" s="7" t="s">
        <v>41</v>
      </c>
      <c r="H450" s="7" t="s">
        <v>924</v>
      </c>
      <c r="I450" s="11">
        <v>6.285213566484E12</v>
      </c>
      <c r="K450" s="12"/>
      <c r="L450" s="12"/>
      <c r="M450" s="12"/>
      <c r="N450" s="12"/>
      <c r="O450" s="12"/>
      <c r="P450" s="12"/>
      <c r="Q450" s="12"/>
      <c r="R450" s="12"/>
      <c r="S450" s="12"/>
      <c r="T450" s="12"/>
      <c r="U450" s="12"/>
      <c r="V450" s="12"/>
    </row>
    <row r="451" hidden="1">
      <c r="A451" s="7" t="s">
        <v>925</v>
      </c>
      <c r="B451" s="8">
        <v>45714.0</v>
      </c>
      <c r="C451" s="9" t="str">
        <f t="shared" si="1"/>
        <v>Februari</v>
      </c>
      <c r="D451" s="10">
        <v>0.027777777777777776</v>
      </c>
      <c r="E451" s="7" t="s">
        <v>147</v>
      </c>
      <c r="F451" s="7" t="s">
        <v>153</v>
      </c>
      <c r="G451" s="7" t="s">
        <v>13</v>
      </c>
      <c r="H451" s="7" t="s">
        <v>926</v>
      </c>
      <c r="I451" s="11">
        <v>6.285213566484E12</v>
      </c>
      <c r="K451" s="12"/>
      <c r="L451" s="12"/>
      <c r="M451" s="12"/>
      <c r="N451" s="12"/>
      <c r="O451" s="12"/>
      <c r="P451" s="12"/>
      <c r="Q451" s="12"/>
      <c r="R451" s="12"/>
      <c r="S451" s="12"/>
      <c r="T451" s="12"/>
      <c r="U451" s="12"/>
      <c r="V451" s="12"/>
    </row>
    <row r="452" hidden="1">
      <c r="A452" s="7" t="s">
        <v>927</v>
      </c>
      <c r="B452" s="8">
        <v>45715.0</v>
      </c>
      <c r="C452" s="9" t="str">
        <f t="shared" si="1"/>
        <v>Februari</v>
      </c>
      <c r="D452" s="10">
        <v>0.0</v>
      </c>
      <c r="E452" s="7" t="s">
        <v>147</v>
      </c>
      <c r="F452" s="7" t="s">
        <v>148</v>
      </c>
      <c r="G452" s="7" t="s">
        <v>156</v>
      </c>
      <c r="H452" s="7" t="s">
        <v>928</v>
      </c>
      <c r="I452" s="11">
        <v>6.285213566484E12</v>
      </c>
      <c r="K452" s="12"/>
      <c r="L452" s="12"/>
      <c r="M452" s="12"/>
      <c r="N452" s="12"/>
      <c r="O452" s="12"/>
      <c r="P452" s="12"/>
      <c r="Q452" s="12"/>
      <c r="R452" s="12"/>
      <c r="S452" s="12"/>
      <c r="T452" s="12"/>
      <c r="U452" s="12"/>
      <c r="V452" s="12"/>
    </row>
    <row r="453" hidden="1">
      <c r="A453" s="7" t="s">
        <v>929</v>
      </c>
      <c r="B453" s="8">
        <v>45716.0</v>
      </c>
      <c r="C453" s="9" t="str">
        <f t="shared" si="1"/>
        <v>Februari</v>
      </c>
      <c r="D453" s="10">
        <v>0.024305555555555556</v>
      </c>
      <c r="E453" s="7" t="s">
        <v>147</v>
      </c>
      <c r="F453" s="7" t="s">
        <v>105</v>
      </c>
      <c r="G453" s="7" t="s">
        <v>13</v>
      </c>
      <c r="H453" s="7" t="s">
        <v>930</v>
      </c>
      <c r="I453" s="11">
        <v>6.285213566484E12</v>
      </c>
      <c r="K453" s="12"/>
      <c r="L453" s="12"/>
      <c r="M453" s="12"/>
      <c r="N453" s="12"/>
      <c r="O453" s="12"/>
      <c r="P453" s="12"/>
      <c r="Q453" s="12"/>
      <c r="R453" s="12"/>
      <c r="S453" s="12"/>
      <c r="T453" s="12"/>
      <c r="U453" s="12"/>
      <c r="V453" s="12"/>
    </row>
    <row r="454" hidden="1">
      <c r="A454" s="7" t="s">
        <v>931</v>
      </c>
      <c r="B454" s="8">
        <v>45716.0</v>
      </c>
      <c r="C454" s="9" t="str">
        <f t="shared" si="1"/>
        <v>Februari</v>
      </c>
      <c r="D454" s="10">
        <v>0.027777777777777776</v>
      </c>
      <c r="E454" s="7" t="s">
        <v>147</v>
      </c>
      <c r="F454" s="7" t="s">
        <v>148</v>
      </c>
      <c r="G454" s="7" t="s">
        <v>13</v>
      </c>
      <c r="H454" s="7" t="s">
        <v>932</v>
      </c>
      <c r="I454" s="11">
        <v>6.285213566484E12</v>
      </c>
      <c r="K454" s="12"/>
      <c r="L454" s="12"/>
      <c r="M454" s="12"/>
      <c r="N454" s="12"/>
      <c r="O454" s="12"/>
      <c r="P454" s="12"/>
      <c r="Q454" s="12"/>
      <c r="R454" s="12"/>
      <c r="S454" s="12"/>
      <c r="T454" s="12"/>
      <c r="U454" s="12"/>
      <c r="V454" s="12"/>
    </row>
    <row r="455" hidden="1">
      <c r="A455" s="7" t="s">
        <v>933</v>
      </c>
      <c r="B455" s="8">
        <v>45715.0</v>
      </c>
      <c r="C455" s="9" t="str">
        <f t="shared" si="1"/>
        <v>Februari</v>
      </c>
      <c r="D455" s="10">
        <v>0.041666666666666664</v>
      </c>
      <c r="E455" s="7" t="s">
        <v>29</v>
      </c>
      <c r="F455" s="7" t="s">
        <v>169</v>
      </c>
      <c r="G455" s="7" t="s">
        <v>13</v>
      </c>
      <c r="H455" s="7" t="s">
        <v>934</v>
      </c>
      <c r="I455" s="11">
        <v>6.282231661306E12</v>
      </c>
      <c r="K455" s="12"/>
      <c r="L455" s="12"/>
      <c r="M455" s="12"/>
      <c r="N455" s="12"/>
      <c r="O455" s="12"/>
      <c r="P455" s="12"/>
      <c r="Q455" s="12"/>
      <c r="R455" s="12"/>
      <c r="S455" s="12"/>
      <c r="T455" s="12"/>
      <c r="U455" s="12"/>
      <c r="V455" s="12"/>
    </row>
    <row r="456" hidden="1">
      <c r="A456" s="7" t="s">
        <v>935</v>
      </c>
      <c r="B456" s="8">
        <v>45699.0</v>
      </c>
      <c r="C456" s="9" t="str">
        <f t="shared" si="1"/>
        <v>Februari</v>
      </c>
      <c r="D456" s="10">
        <v>0.04513888888888889</v>
      </c>
      <c r="E456" s="7" t="s">
        <v>50</v>
      </c>
      <c r="F456" s="7" t="s">
        <v>21</v>
      </c>
      <c r="G456" s="7" t="s">
        <v>13</v>
      </c>
      <c r="H456" s="7" t="s">
        <v>936</v>
      </c>
      <c r="I456" s="11">
        <v>6.28972529354E11</v>
      </c>
      <c r="K456" s="12"/>
      <c r="L456" s="12"/>
      <c r="M456" s="12"/>
      <c r="N456" s="12"/>
      <c r="O456" s="12"/>
      <c r="P456" s="12"/>
      <c r="Q456" s="12"/>
      <c r="R456" s="12"/>
      <c r="S456" s="12"/>
      <c r="T456" s="12"/>
      <c r="U456" s="12"/>
      <c r="V456" s="12"/>
    </row>
    <row r="457" hidden="1">
      <c r="A457" s="7" t="s">
        <v>937</v>
      </c>
      <c r="B457" s="8">
        <v>45715.0</v>
      </c>
      <c r="C457" s="9" t="str">
        <f t="shared" si="1"/>
        <v>Februari</v>
      </c>
      <c r="D457" s="10">
        <v>0.03125</v>
      </c>
      <c r="E457" s="7" t="s">
        <v>20</v>
      </c>
      <c r="F457" s="7" t="s">
        <v>21</v>
      </c>
      <c r="G457" s="7" t="s">
        <v>22</v>
      </c>
      <c r="H457" s="7" t="s">
        <v>938</v>
      </c>
      <c r="I457" s="11">
        <v>6.28972529354E11</v>
      </c>
      <c r="K457" s="12"/>
      <c r="L457" s="12"/>
      <c r="M457" s="12"/>
      <c r="N457" s="12"/>
      <c r="O457" s="12"/>
      <c r="P457" s="12"/>
      <c r="Q457" s="12"/>
      <c r="R457" s="12"/>
      <c r="S457" s="12"/>
      <c r="T457" s="12"/>
      <c r="U457" s="12"/>
      <c r="V457" s="12"/>
    </row>
    <row r="458" hidden="1">
      <c r="A458" s="7" t="s">
        <v>939</v>
      </c>
      <c r="B458" s="8">
        <v>45716.0</v>
      </c>
      <c r="C458" s="9" t="str">
        <f t="shared" si="1"/>
        <v>Februari</v>
      </c>
      <c r="D458" s="10">
        <v>0.04236111111111111</v>
      </c>
      <c r="E458" s="7" t="s">
        <v>50</v>
      </c>
      <c r="F458" s="7" t="s">
        <v>100</v>
      </c>
      <c r="G458" s="7" t="s">
        <v>13</v>
      </c>
      <c r="H458" s="7" t="s">
        <v>940</v>
      </c>
      <c r="I458" s="11">
        <v>6.285173431354E12</v>
      </c>
      <c r="K458" s="12"/>
      <c r="L458" s="12"/>
      <c r="M458" s="12"/>
      <c r="N458" s="12"/>
      <c r="O458" s="12"/>
      <c r="P458" s="12"/>
      <c r="Q458" s="12"/>
      <c r="R458" s="12"/>
      <c r="S458" s="12"/>
      <c r="T458" s="12"/>
      <c r="U458" s="12"/>
      <c r="V458" s="12"/>
    </row>
    <row r="459" hidden="1">
      <c r="A459" s="7" t="s">
        <v>941</v>
      </c>
      <c r="B459" s="8">
        <v>45715.0</v>
      </c>
      <c r="C459" s="9" t="str">
        <f t="shared" si="1"/>
        <v>Februari</v>
      </c>
      <c r="D459" s="10">
        <v>0.04861111111111111</v>
      </c>
      <c r="E459" s="7" t="s">
        <v>16</v>
      </c>
      <c r="F459" s="7" t="s">
        <v>197</v>
      </c>
      <c r="G459" s="7" t="s">
        <v>13</v>
      </c>
      <c r="H459" s="7" t="s">
        <v>942</v>
      </c>
      <c r="I459" s="11">
        <v>6.281232193915E12</v>
      </c>
      <c r="K459" s="12"/>
      <c r="L459" s="12"/>
      <c r="M459" s="12"/>
      <c r="N459" s="12"/>
      <c r="O459" s="12"/>
      <c r="P459" s="12"/>
      <c r="Q459" s="12"/>
      <c r="R459" s="12"/>
      <c r="S459" s="12"/>
      <c r="T459" s="12"/>
      <c r="U459" s="12"/>
      <c r="V459" s="12"/>
    </row>
    <row r="460" hidden="1">
      <c r="A460" s="7" t="s">
        <v>943</v>
      </c>
      <c r="B460" s="8">
        <v>45716.0</v>
      </c>
      <c r="C460" s="9" t="str">
        <f t="shared" si="1"/>
        <v>Februari</v>
      </c>
      <c r="D460" s="10">
        <v>0.05</v>
      </c>
      <c r="E460" s="7" t="s">
        <v>16</v>
      </c>
      <c r="F460" s="7" t="s">
        <v>197</v>
      </c>
      <c r="G460" s="7" t="s">
        <v>13</v>
      </c>
      <c r="H460" s="7" t="s">
        <v>944</v>
      </c>
      <c r="I460" s="11">
        <v>6.281232193915E12</v>
      </c>
      <c r="K460" s="12"/>
      <c r="L460" s="12"/>
      <c r="M460" s="12"/>
      <c r="N460" s="12"/>
      <c r="O460" s="12"/>
      <c r="P460" s="12"/>
      <c r="Q460" s="12"/>
      <c r="R460" s="12"/>
      <c r="S460" s="12"/>
      <c r="T460" s="12"/>
      <c r="U460" s="12"/>
      <c r="V460" s="12"/>
    </row>
    <row r="461" hidden="1">
      <c r="A461" s="7" t="s">
        <v>945</v>
      </c>
      <c r="B461" s="8">
        <v>45718.0</v>
      </c>
      <c r="C461" s="9" t="str">
        <f t="shared" si="1"/>
        <v>Maret</v>
      </c>
      <c r="D461" s="10">
        <v>0.04097222222222222</v>
      </c>
      <c r="E461" s="7" t="s">
        <v>33</v>
      </c>
      <c r="F461" s="7" t="s">
        <v>153</v>
      </c>
      <c r="G461" s="7" t="s">
        <v>13</v>
      </c>
      <c r="H461" s="7" t="s">
        <v>946</v>
      </c>
      <c r="I461" s="11">
        <v>6.285707668655E12</v>
      </c>
      <c r="K461" s="12"/>
      <c r="L461" s="12"/>
      <c r="M461" s="12"/>
      <c r="N461" s="12"/>
      <c r="O461" s="12"/>
      <c r="P461" s="12"/>
      <c r="Q461" s="12"/>
      <c r="R461" s="12"/>
      <c r="S461" s="12"/>
      <c r="T461" s="12"/>
      <c r="U461" s="12"/>
      <c r="V461" s="12"/>
    </row>
    <row r="462" hidden="1">
      <c r="A462" s="7" t="s">
        <v>947</v>
      </c>
      <c r="B462" s="8">
        <v>45716.0</v>
      </c>
      <c r="C462" s="9" t="str">
        <f t="shared" si="1"/>
        <v>Februari</v>
      </c>
      <c r="D462" s="10">
        <v>0.024305555555555556</v>
      </c>
      <c r="E462" s="7" t="s">
        <v>16</v>
      </c>
      <c r="F462" s="7" t="s">
        <v>116</v>
      </c>
      <c r="G462" s="7" t="s">
        <v>13</v>
      </c>
      <c r="H462" s="7" t="s">
        <v>948</v>
      </c>
      <c r="I462" s="11">
        <v>6.281232193915E12</v>
      </c>
      <c r="K462" s="12"/>
      <c r="L462" s="12"/>
      <c r="M462" s="12"/>
      <c r="N462" s="12"/>
      <c r="O462" s="12"/>
      <c r="P462" s="12"/>
      <c r="Q462" s="12"/>
      <c r="R462" s="12"/>
      <c r="S462" s="12"/>
      <c r="T462" s="12"/>
      <c r="U462" s="12"/>
      <c r="V462" s="12"/>
    </row>
    <row r="463" hidden="1">
      <c r="A463" s="7" t="s">
        <v>949</v>
      </c>
      <c r="B463" s="8">
        <v>45716.0</v>
      </c>
      <c r="C463" s="9" t="str">
        <f t="shared" si="1"/>
        <v>Februari</v>
      </c>
      <c r="D463" s="10">
        <v>0.041666666666666664</v>
      </c>
      <c r="E463" s="7" t="s">
        <v>29</v>
      </c>
      <c r="F463" s="7" t="s">
        <v>94</v>
      </c>
      <c r="G463" s="7" t="s">
        <v>13</v>
      </c>
      <c r="H463" s="7" t="s">
        <v>950</v>
      </c>
      <c r="I463" s="11">
        <v>6.282231661306E12</v>
      </c>
      <c r="K463" s="12"/>
      <c r="L463" s="12"/>
      <c r="M463" s="12"/>
      <c r="N463" s="12"/>
      <c r="O463" s="12"/>
      <c r="P463" s="12"/>
      <c r="Q463" s="12"/>
      <c r="R463" s="12"/>
      <c r="S463" s="12"/>
      <c r="T463" s="12"/>
      <c r="U463" s="12"/>
      <c r="V463" s="12"/>
    </row>
    <row r="464" hidden="1">
      <c r="A464" s="7" t="s">
        <v>951</v>
      </c>
      <c r="B464" s="8">
        <v>45719.0</v>
      </c>
      <c r="C464" s="9" t="str">
        <f t="shared" si="1"/>
        <v>Maret</v>
      </c>
      <c r="D464" s="10">
        <v>0.022222222222222223</v>
      </c>
      <c r="E464" s="7" t="s">
        <v>29</v>
      </c>
      <c r="F464" s="7" t="s">
        <v>144</v>
      </c>
      <c r="G464" s="7" t="s">
        <v>13</v>
      </c>
      <c r="H464" s="7" t="s">
        <v>952</v>
      </c>
      <c r="I464" s="11">
        <v>6.282231661306E12</v>
      </c>
      <c r="K464" s="12"/>
      <c r="L464" s="12"/>
      <c r="M464" s="12"/>
      <c r="N464" s="12"/>
      <c r="O464" s="12"/>
      <c r="P464" s="12"/>
      <c r="Q464" s="12"/>
      <c r="R464" s="12"/>
      <c r="S464" s="12"/>
      <c r="T464" s="12"/>
      <c r="U464" s="12"/>
      <c r="V464" s="12"/>
    </row>
    <row r="465" hidden="1">
      <c r="A465" s="7" t="s">
        <v>951</v>
      </c>
      <c r="B465" s="8">
        <v>45719.0</v>
      </c>
      <c r="C465" s="9" t="str">
        <f t="shared" si="1"/>
        <v>Maret</v>
      </c>
      <c r="D465" s="10">
        <v>0.020833333333333332</v>
      </c>
      <c r="E465" s="7" t="s">
        <v>20</v>
      </c>
      <c r="F465" s="7" t="s">
        <v>30</v>
      </c>
      <c r="G465" s="7" t="s">
        <v>13</v>
      </c>
      <c r="H465" s="7" t="s">
        <v>953</v>
      </c>
      <c r="I465" s="11">
        <v>6.282231661306E12</v>
      </c>
      <c r="K465" s="12"/>
      <c r="L465" s="12"/>
      <c r="M465" s="12"/>
      <c r="N465" s="12"/>
      <c r="O465" s="12"/>
      <c r="P465" s="12"/>
      <c r="Q465" s="12"/>
      <c r="R465" s="12"/>
      <c r="S465" s="12"/>
      <c r="T465" s="12"/>
      <c r="U465" s="12"/>
      <c r="V465" s="12"/>
    </row>
    <row r="466" hidden="1">
      <c r="A466" s="7"/>
      <c r="B466" s="8">
        <v>45689.0</v>
      </c>
      <c r="C466" s="9" t="str">
        <f t="shared" si="1"/>
        <v>Februari</v>
      </c>
      <c r="D466" s="10">
        <v>0.010416666666666666</v>
      </c>
      <c r="E466" s="7" t="s">
        <v>20</v>
      </c>
      <c r="F466" s="7" t="s">
        <v>30</v>
      </c>
      <c r="G466" s="7" t="s">
        <v>13</v>
      </c>
      <c r="H466" s="7" t="s">
        <v>954</v>
      </c>
      <c r="I466" s="11"/>
      <c r="K466" s="12"/>
      <c r="L466" s="12"/>
      <c r="M466" s="12"/>
      <c r="N466" s="12"/>
      <c r="O466" s="12"/>
      <c r="P466" s="12"/>
      <c r="Q466" s="12"/>
      <c r="R466" s="12"/>
      <c r="S466" s="12"/>
      <c r="T466" s="12"/>
      <c r="U466" s="12"/>
      <c r="V466" s="12"/>
    </row>
    <row r="467" hidden="1">
      <c r="A467" s="7"/>
      <c r="B467" s="8">
        <v>45712.0</v>
      </c>
      <c r="C467" s="9" t="str">
        <f t="shared" si="1"/>
        <v>Februari</v>
      </c>
      <c r="D467" s="10">
        <v>0.027777777777777776</v>
      </c>
      <c r="E467" s="7" t="s">
        <v>20</v>
      </c>
      <c r="F467" s="7" t="s">
        <v>30</v>
      </c>
      <c r="G467" s="7" t="s">
        <v>13</v>
      </c>
      <c r="H467" s="7" t="s">
        <v>955</v>
      </c>
      <c r="I467" s="11"/>
      <c r="K467" s="12"/>
      <c r="L467" s="12"/>
      <c r="M467" s="12"/>
      <c r="N467" s="12"/>
      <c r="O467" s="12"/>
      <c r="P467" s="12"/>
      <c r="Q467" s="12"/>
      <c r="R467" s="12"/>
      <c r="S467" s="12"/>
      <c r="T467" s="12"/>
      <c r="U467" s="12"/>
      <c r="V467" s="12"/>
    </row>
    <row r="468" hidden="1">
      <c r="A468" s="7"/>
      <c r="B468" s="8">
        <v>45695.0</v>
      </c>
      <c r="C468" s="9" t="str">
        <f t="shared" si="1"/>
        <v>Februari</v>
      </c>
      <c r="D468" s="10">
        <v>0.04722222222222222</v>
      </c>
      <c r="E468" s="7" t="s">
        <v>20</v>
      </c>
      <c r="F468" s="7" t="s">
        <v>62</v>
      </c>
      <c r="G468" s="7" t="s">
        <v>13</v>
      </c>
      <c r="H468" s="7" t="s">
        <v>956</v>
      </c>
      <c r="I468" s="11"/>
      <c r="K468" s="12"/>
      <c r="L468" s="12"/>
      <c r="M468" s="12"/>
      <c r="N468" s="12"/>
      <c r="O468" s="12"/>
      <c r="P468" s="12"/>
      <c r="Q468" s="12"/>
      <c r="R468" s="12"/>
      <c r="S468" s="12"/>
      <c r="T468" s="12"/>
      <c r="U468" s="12"/>
      <c r="V468" s="12"/>
    </row>
    <row r="469" hidden="1">
      <c r="A469" s="7" t="s">
        <v>957</v>
      </c>
      <c r="B469" s="8">
        <v>45719.0</v>
      </c>
      <c r="C469" s="9" t="str">
        <f t="shared" si="1"/>
        <v>Maret</v>
      </c>
      <c r="D469" s="10">
        <v>0.022222222222222223</v>
      </c>
      <c r="E469" s="7" t="s">
        <v>33</v>
      </c>
      <c r="F469" s="7" t="s">
        <v>153</v>
      </c>
      <c r="G469" s="7" t="s">
        <v>13</v>
      </c>
      <c r="H469" s="7" t="s">
        <v>958</v>
      </c>
      <c r="I469" s="11">
        <v>6.285707668655E12</v>
      </c>
      <c r="K469" s="12"/>
      <c r="L469" s="12"/>
      <c r="M469" s="12"/>
      <c r="N469" s="12"/>
      <c r="O469" s="12"/>
      <c r="P469" s="12"/>
      <c r="Q469" s="12"/>
      <c r="R469" s="12"/>
      <c r="S469" s="12"/>
      <c r="T469" s="12"/>
      <c r="U469" s="12"/>
      <c r="V469" s="12"/>
    </row>
    <row r="470" hidden="1">
      <c r="A470" s="7" t="s">
        <v>959</v>
      </c>
      <c r="B470" s="8">
        <v>45701.0</v>
      </c>
      <c r="C470" s="9" t="str">
        <f t="shared" si="1"/>
        <v>Februari</v>
      </c>
      <c r="D470" s="10">
        <v>0.08333333333333333</v>
      </c>
      <c r="E470" s="7" t="s">
        <v>11</v>
      </c>
      <c r="F470" s="7" t="s">
        <v>82</v>
      </c>
      <c r="G470" s="7" t="s">
        <v>13</v>
      </c>
      <c r="H470" s="7" t="s">
        <v>960</v>
      </c>
      <c r="I470" s="11">
        <v>6.28560627488E12</v>
      </c>
      <c r="K470" s="12"/>
      <c r="L470" s="12"/>
      <c r="M470" s="12"/>
      <c r="N470" s="12"/>
      <c r="O470" s="12"/>
      <c r="P470" s="12"/>
      <c r="Q470" s="12"/>
      <c r="R470" s="12"/>
      <c r="S470" s="12"/>
      <c r="T470" s="12"/>
      <c r="U470" s="12"/>
      <c r="V470" s="12"/>
    </row>
    <row r="471" hidden="1">
      <c r="A471" s="7" t="s">
        <v>961</v>
      </c>
      <c r="B471" s="8">
        <v>45702.0</v>
      </c>
      <c r="C471" s="9" t="str">
        <f t="shared" si="1"/>
        <v>Februari</v>
      </c>
      <c r="D471" s="10">
        <v>0.034722222222222224</v>
      </c>
      <c r="E471" s="7" t="s">
        <v>11</v>
      </c>
      <c r="F471" s="7" t="s">
        <v>82</v>
      </c>
      <c r="G471" s="7" t="s">
        <v>13</v>
      </c>
      <c r="H471" s="7" t="s">
        <v>113</v>
      </c>
      <c r="I471" s="11">
        <v>6.28560627488E12</v>
      </c>
      <c r="K471" s="12"/>
      <c r="L471" s="12"/>
      <c r="M471" s="12"/>
      <c r="N471" s="12"/>
      <c r="O471" s="12"/>
      <c r="P471" s="12"/>
      <c r="Q471" s="12"/>
      <c r="R471" s="12"/>
      <c r="S471" s="12"/>
      <c r="T471" s="12"/>
      <c r="U471" s="12"/>
      <c r="V471" s="12"/>
    </row>
    <row r="472" hidden="1">
      <c r="A472" s="7" t="s">
        <v>962</v>
      </c>
      <c r="B472" s="8">
        <v>45707.0</v>
      </c>
      <c r="C472" s="9" t="str">
        <f t="shared" si="1"/>
        <v>Februari</v>
      </c>
      <c r="D472" s="10">
        <v>0.03819444444444445</v>
      </c>
      <c r="E472" s="7" t="s">
        <v>11</v>
      </c>
      <c r="F472" s="7" t="s">
        <v>82</v>
      </c>
      <c r="G472" s="7" t="s">
        <v>13</v>
      </c>
      <c r="H472" s="7" t="s">
        <v>113</v>
      </c>
      <c r="I472" s="11">
        <v>6.28560627488E12</v>
      </c>
      <c r="K472" s="12"/>
      <c r="L472" s="12"/>
      <c r="M472" s="12"/>
      <c r="N472" s="12"/>
      <c r="O472" s="12"/>
      <c r="P472" s="12"/>
      <c r="Q472" s="12"/>
      <c r="R472" s="12"/>
      <c r="S472" s="12"/>
      <c r="T472" s="12"/>
      <c r="U472" s="12"/>
      <c r="V472" s="12"/>
    </row>
    <row r="473" hidden="1">
      <c r="A473" s="7" t="s">
        <v>963</v>
      </c>
      <c r="B473" s="8">
        <v>45708.0</v>
      </c>
      <c r="C473" s="9" t="str">
        <f t="shared" si="1"/>
        <v>Februari</v>
      </c>
      <c r="D473" s="10">
        <v>0.03819444444444445</v>
      </c>
      <c r="E473" s="7" t="s">
        <v>11</v>
      </c>
      <c r="F473" s="7" t="s">
        <v>82</v>
      </c>
      <c r="G473" s="7" t="s">
        <v>13</v>
      </c>
      <c r="H473" s="7" t="s">
        <v>113</v>
      </c>
      <c r="I473" s="11">
        <v>6.28560627488E12</v>
      </c>
      <c r="K473" s="12"/>
      <c r="L473" s="12"/>
      <c r="M473" s="12"/>
      <c r="N473" s="12"/>
      <c r="O473" s="12"/>
      <c r="P473" s="12"/>
      <c r="Q473" s="12"/>
      <c r="R473" s="12"/>
      <c r="S473" s="12"/>
      <c r="T473" s="12"/>
      <c r="U473" s="12"/>
      <c r="V473" s="12"/>
    </row>
    <row r="474" hidden="1">
      <c r="A474" s="7" t="s">
        <v>964</v>
      </c>
      <c r="B474" s="8">
        <v>45709.0</v>
      </c>
      <c r="C474" s="9" t="str">
        <f t="shared" si="1"/>
        <v>Februari</v>
      </c>
      <c r="D474" s="10">
        <v>6.944444444444445E-4</v>
      </c>
      <c r="E474" s="7" t="s">
        <v>11</v>
      </c>
      <c r="F474" s="7" t="s">
        <v>82</v>
      </c>
      <c r="G474" s="7" t="s">
        <v>13</v>
      </c>
      <c r="H474" s="7" t="s">
        <v>113</v>
      </c>
      <c r="I474" s="11">
        <v>6.28560627488E12</v>
      </c>
      <c r="K474" s="12"/>
      <c r="L474" s="12"/>
      <c r="M474" s="12"/>
      <c r="N474" s="12"/>
      <c r="O474" s="12"/>
      <c r="P474" s="12"/>
      <c r="Q474" s="12"/>
      <c r="R474" s="12"/>
      <c r="S474" s="12"/>
      <c r="T474" s="12"/>
      <c r="U474" s="12"/>
      <c r="V474" s="12"/>
    </row>
    <row r="475" hidden="1">
      <c r="A475" s="7" t="s">
        <v>965</v>
      </c>
      <c r="B475" s="8">
        <v>45715.0</v>
      </c>
      <c r="C475" s="9" t="str">
        <f t="shared" si="1"/>
        <v>Februari</v>
      </c>
      <c r="D475" s="10">
        <v>6.944444444444445E-4</v>
      </c>
      <c r="E475" s="7" t="s">
        <v>81</v>
      </c>
      <c r="F475" s="7" t="s">
        <v>82</v>
      </c>
      <c r="G475" s="7" t="s">
        <v>13</v>
      </c>
      <c r="H475" s="7" t="s">
        <v>113</v>
      </c>
      <c r="I475" s="11">
        <v>6.28560627488E12</v>
      </c>
      <c r="K475" s="12"/>
      <c r="L475" s="12"/>
      <c r="M475" s="12"/>
      <c r="N475" s="12"/>
      <c r="O475" s="12"/>
      <c r="P475" s="12"/>
      <c r="Q475" s="12"/>
      <c r="R475" s="12"/>
      <c r="S475" s="12"/>
      <c r="T475" s="12"/>
      <c r="U475" s="12"/>
      <c r="V475" s="12"/>
    </row>
    <row r="476" hidden="1">
      <c r="A476" s="7" t="s">
        <v>966</v>
      </c>
      <c r="B476" s="8">
        <v>45706.0</v>
      </c>
      <c r="C476" s="9" t="str">
        <f t="shared" si="1"/>
        <v>Februari</v>
      </c>
      <c r="D476" s="10">
        <v>6.944444444444445E-4</v>
      </c>
      <c r="E476" s="7" t="s">
        <v>147</v>
      </c>
      <c r="F476" s="7" t="s">
        <v>148</v>
      </c>
      <c r="G476" s="7" t="s">
        <v>156</v>
      </c>
      <c r="H476" s="7" t="s">
        <v>967</v>
      </c>
      <c r="I476" s="11">
        <v>6.28972529354E11</v>
      </c>
      <c r="K476" s="12"/>
      <c r="L476" s="12"/>
      <c r="M476" s="12"/>
      <c r="N476" s="12"/>
      <c r="O476" s="12"/>
      <c r="P476" s="12"/>
      <c r="Q476" s="12"/>
      <c r="R476" s="12"/>
      <c r="S476" s="12"/>
      <c r="T476" s="12"/>
      <c r="U476" s="12"/>
      <c r="V476" s="12"/>
    </row>
    <row r="477" hidden="1">
      <c r="A477" s="7" t="s">
        <v>968</v>
      </c>
      <c r="B477" s="8">
        <v>45714.0</v>
      </c>
      <c r="C477" s="9" t="str">
        <f t="shared" si="1"/>
        <v>Februari</v>
      </c>
      <c r="D477" s="10">
        <v>0.020833333333333332</v>
      </c>
      <c r="E477" s="7" t="s">
        <v>147</v>
      </c>
      <c r="F477" s="7" t="s">
        <v>148</v>
      </c>
      <c r="G477" s="7" t="s">
        <v>13</v>
      </c>
      <c r="H477" s="7" t="s">
        <v>969</v>
      </c>
      <c r="I477" s="11">
        <v>6.28972529354E11</v>
      </c>
      <c r="K477" s="12"/>
      <c r="L477" s="12"/>
      <c r="M477" s="12"/>
      <c r="N477" s="12"/>
      <c r="O477" s="12"/>
      <c r="P477" s="12"/>
      <c r="Q477" s="12"/>
      <c r="R477" s="12"/>
      <c r="S477" s="12"/>
      <c r="T477" s="12"/>
      <c r="U477" s="12"/>
      <c r="V477" s="12"/>
    </row>
    <row r="478" hidden="1">
      <c r="A478" s="7" t="s">
        <v>970</v>
      </c>
      <c r="B478" s="8">
        <v>45702.0</v>
      </c>
      <c r="C478" s="9" t="str">
        <f t="shared" si="1"/>
        <v>Februari</v>
      </c>
      <c r="D478" s="10">
        <v>0.034722222222222224</v>
      </c>
      <c r="E478" s="7" t="s">
        <v>20</v>
      </c>
      <c r="F478" s="7" t="s">
        <v>127</v>
      </c>
      <c r="G478" s="7" t="s">
        <v>13</v>
      </c>
      <c r="H478" s="7" t="s">
        <v>971</v>
      </c>
      <c r="I478" s="11">
        <v>6.28972529354E11</v>
      </c>
      <c r="K478" s="12"/>
      <c r="L478" s="12"/>
      <c r="M478" s="12"/>
      <c r="N478" s="12"/>
      <c r="O478" s="12"/>
      <c r="P478" s="12"/>
      <c r="Q478" s="12"/>
      <c r="R478" s="12"/>
      <c r="S478" s="12"/>
      <c r="T478" s="12"/>
      <c r="U478" s="12"/>
      <c r="V478" s="12"/>
    </row>
    <row r="479" hidden="1">
      <c r="A479" s="7" t="s">
        <v>972</v>
      </c>
      <c r="B479" s="8">
        <v>45710.0</v>
      </c>
      <c r="C479" s="9" t="str">
        <f t="shared" si="1"/>
        <v>Februari</v>
      </c>
      <c r="D479" s="10">
        <v>0.006944444444444444</v>
      </c>
      <c r="E479" s="7" t="s">
        <v>37</v>
      </c>
      <c r="F479" s="7" t="s">
        <v>130</v>
      </c>
      <c r="G479" s="7" t="s">
        <v>13</v>
      </c>
      <c r="H479" s="7" t="s">
        <v>973</v>
      </c>
      <c r="I479" s="11">
        <v>6.2892529354E10</v>
      </c>
      <c r="K479" s="12"/>
      <c r="L479" s="12"/>
      <c r="M479" s="12"/>
      <c r="N479" s="12"/>
      <c r="O479" s="12"/>
      <c r="P479" s="12"/>
      <c r="Q479" s="12"/>
      <c r="R479" s="12"/>
      <c r="S479" s="12"/>
      <c r="T479" s="12"/>
      <c r="U479" s="12"/>
      <c r="V479" s="12"/>
    </row>
    <row r="480" hidden="1">
      <c r="A480" s="7" t="s">
        <v>974</v>
      </c>
      <c r="B480" s="8">
        <v>45710.0</v>
      </c>
      <c r="C480" s="9" t="str">
        <f t="shared" si="1"/>
        <v>Februari</v>
      </c>
      <c r="D480" s="10">
        <v>0.010416666666666666</v>
      </c>
      <c r="E480" s="7" t="s">
        <v>37</v>
      </c>
      <c r="F480" s="7" t="s">
        <v>127</v>
      </c>
      <c r="G480" s="7" t="s">
        <v>22</v>
      </c>
      <c r="H480" s="7" t="s">
        <v>975</v>
      </c>
      <c r="I480" s="11">
        <v>6.28972529354E11</v>
      </c>
      <c r="K480" s="12"/>
      <c r="L480" s="12"/>
      <c r="M480" s="12"/>
      <c r="N480" s="12"/>
      <c r="O480" s="12"/>
      <c r="P480" s="12"/>
      <c r="Q480" s="12"/>
      <c r="R480" s="12"/>
      <c r="S480" s="12"/>
      <c r="T480" s="12"/>
      <c r="U480" s="12"/>
      <c r="V480" s="12"/>
    </row>
    <row r="481" hidden="1">
      <c r="A481" s="7" t="s">
        <v>976</v>
      </c>
      <c r="B481" s="8">
        <v>45691.0</v>
      </c>
      <c r="C481" s="9" t="str">
        <f t="shared" si="1"/>
        <v>Februari</v>
      </c>
      <c r="D481" s="10">
        <v>0.025</v>
      </c>
      <c r="E481" s="7" t="s">
        <v>37</v>
      </c>
      <c r="F481" s="7" t="s">
        <v>130</v>
      </c>
      <c r="G481" s="7" t="s">
        <v>13</v>
      </c>
      <c r="H481" s="7" t="s">
        <v>977</v>
      </c>
      <c r="I481" s="11">
        <v>6.28972529354E11</v>
      </c>
      <c r="K481" s="12"/>
      <c r="L481" s="12"/>
      <c r="M481" s="12"/>
      <c r="N481" s="12"/>
      <c r="O481" s="12"/>
      <c r="P481" s="12"/>
      <c r="Q481" s="12"/>
      <c r="R481" s="12"/>
      <c r="S481" s="12"/>
      <c r="T481" s="12"/>
      <c r="U481" s="12"/>
      <c r="V481" s="12"/>
    </row>
    <row r="482" hidden="1">
      <c r="A482" s="7"/>
      <c r="B482" s="8">
        <v>45709.0</v>
      </c>
      <c r="C482" s="9" t="str">
        <f t="shared" si="1"/>
        <v>Februari</v>
      </c>
      <c r="D482" s="10">
        <v>0.05277777777777778</v>
      </c>
      <c r="E482" s="7" t="s">
        <v>37</v>
      </c>
      <c r="F482" s="7" t="s">
        <v>197</v>
      </c>
      <c r="G482" s="7" t="s">
        <v>13</v>
      </c>
      <c r="H482" s="7" t="s">
        <v>978</v>
      </c>
      <c r="I482" s="11"/>
      <c r="K482" s="12"/>
      <c r="L482" s="12"/>
      <c r="M482" s="12"/>
      <c r="N482" s="12"/>
      <c r="O482" s="12"/>
      <c r="P482" s="12"/>
      <c r="Q482" s="12"/>
      <c r="R482" s="12"/>
      <c r="S482" s="12"/>
      <c r="T482" s="12"/>
      <c r="U482" s="12"/>
      <c r="V482" s="12"/>
    </row>
    <row r="483" hidden="1">
      <c r="A483" s="7"/>
      <c r="B483" s="8">
        <v>45706.0</v>
      </c>
      <c r="C483" s="9" t="str">
        <f t="shared" si="1"/>
        <v>Februari</v>
      </c>
      <c r="D483" s="10">
        <v>0.03611111111111111</v>
      </c>
      <c r="E483" s="7" t="s">
        <v>16</v>
      </c>
      <c r="F483" s="7" t="s">
        <v>197</v>
      </c>
      <c r="G483" s="7" t="s">
        <v>13</v>
      </c>
      <c r="H483" s="7" t="s">
        <v>979</v>
      </c>
      <c r="I483" s="11"/>
      <c r="K483" s="12"/>
      <c r="L483" s="12"/>
      <c r="M483" s="12"/>
      <c r="N483" s="12"/>
      <c r="O483" s="12"/>
      <c r="P483" s="12"/>
      <c r="Q483" s="12"/>
      <c r="R483" s="12"/>
      <c r="S483" s="12"/>
      <c r="T483" s="12"/>
      <c r="U483" s="12"/>
      <c r="V483" s="12"/>
    </row>
    <row r="484" hidden="1">
      <c r="A484" s="7" t="s">
        <v>980</v>
      </c>
      <c r="B484" s="8">
        <v>45718.0</v>
      </c>
      <c r="C484" s="9" t="str">
        <f t="shared" si="1"/>
        <v>Maret</v>
      </c>
      <c r="D484" s="10">
        <v>0.025694444444444443</v>
      </c>
      <c r="E484" s="7" t="s">
        <v>33</v>
      </c>
      <c r="F484" s="7" t="s">
        <v>54</v>
      </c>
      <c r="G484" s="7" t="s">
        <v>13</v>
      </c>
      <c r="H484" s="7" t="s">
        <v>981</v>
      </c>
      <c r="I484" s="11">
        <v>6.285707668655E12</v>
      </c>
      <c r="K484" s="12"/>
      <c r="L484" s="12"/>
      <c r="M484" s="12"/>
      <c r="N484" s="12"/>
      <c r="O484" s="12"/>
      <c r="P484" s="12"/>
      <c r="Q484" s="12"/>
      <c r="R484" s="12"/>
      <c r="S484" s="12"/>
      <c r="T484" s="12"/>
      <c r="U484" s="12"/>
      <c r="V484" s="12"/>
    </row>
    <row r="485" hidden="1">
      <c r="A485" s="7" t="s">
        <v>982</v>
      </c>
      <c r="B485" s="8">
        <v>45720.0</v>
      </c>
      <c r="C485" s="9" t="str">
        <f t="shared" si="1"/>
        <v>Maret</v>
      </c>
      <c r="D485" s="10">
        <v>0.0375</v>
      </c>
      <c r="E485" s="7" t="s">
        <v>16</v>
      </c>
      <c r="F485" s="7" t="s">
        <v>197</v>
      </c>
      <c r="G485" s="7" t="s">
        <v>13</v>
      </c>
      <c r="H485" s="7" t="s">
        <v>983</v>
      </c>
      <c r="I485" s="11">
        <v>6.281232193915E12</v>
      </c>
      <c r="K485" s="12"/>
      <c r="L485" s="12"/>
      <c r="M485" s="12"/>
      <c r="N485" s="12"/>
      <c r="O485" s="12"/>
      <c r="P485" s="12"/>
      <c r="Q485" s="12"/>
      <c r="R485" s="12"/>
      <c r="S485" s="12"/>
      <c r="T485" s="12"/>
      <c r="U485" s="12"/>
      <c r="V485" s="12"/>
    </row>
    <row r="486" hidden="1">
      <c r="A486" s="7" t="s">
        <v>984</v>
      </c>
      <c r="B486" s="8">
        <v>45722.0</v>
      </c>
      <c r="C486" s="9" t="str">
        <f t="shared" si="1"/>
        <v>Maret</v>
      </c>
      <c r="D486" s="10">
        <v>0.04583333333333333</v>
      </c>
      <c r="E486" s="7" t="s">
        <v>16</v>
      </c>
      <c r="F486" s="7" t="s">
        <v>197</v>
      </c>
      <c r="G486" s="7" t="s">
        <v>13</v>
      </c>
      <c r="H486" s="7" t="s">
        <v>985</v>
      </c>
      <c r="I486" s="11">
        <v>6.281232193915E12</v>
      </c>
      <c r="K486" s="12"/>
      <c r="L486" s="12"/>
      <c r="M486" s="12"/>
      <c r="N486" s="12"/>
      <c r="O486" s="12"/>
      <c r="P486" s="12"/>
      <c r="Q486" s="12"/>
      <c r="R486" s="12"/>
      <c r="S486" s="12"/>
      <c r="T486" s="12"/>
      <c r="U486" s="12"/>
      <c r="V486" s="12"/>
    </row>
    <row r="487" hidden="1">
      <c r="A487" s="7" t="s">
        <v>986</v>
      </c>
      <c r="B487" s="8">
        <v>45723.0</v>
      </c>
      <c r="C487" s="9" t="str">
        <f t="shared" si="1"/>
        <v>Maret</v>
      </c>
      <c r="D487" s="10">
        <v>0.024305555555555556</v>
      </c>
      <c r="E487" s="7" t="s">
        <v>20</v>
      </c>
      <c r="F487" s="7" t="s">
        <v>30</v>
      </c>
      <c r="G487" s="7" t="s">
        <v>13</v>
      </c>
      <c r="H487" s="7" t="s">
        <v>987</v>
      </c>
      <c r="I487" s="11">
        <v>6.28972529354E11</v>
      </c>
      <c r="K487" s="12"/>
      <c r="L487" s="12"/>
      <c r="M487" s="12"/>
      <c r="N487" s="12"/>
      <c r="O487" s="12"/>
      <c r="P487" s="12"/>
      <c r="Q487" s="12"/>
      <c r="R487" s="12"/>
      <c r="S487" s="12"/>
      <c r="T487" s="12"/>
      <c r="U487" s="12"/>
      <c r="V487" s="12"/>
    </row>
    <row r="488" hidden="1">
      <c r="A488" s="7" t="s">
        <v>988</v>
      </c>
      <c r="B488" s="8">
        <v>45722.0</v>
      </c>
      <c r="C488" s="9" t="str">
        <f t="shared" si="1"/>
        <v>Maret</v>
      </c>
      <c r="D488" s="10">
        <v>0.04861111111111111</v>
      </c>
      <c r="E488" s="7" t="s">
        <v>29</v>
      </c>
      <c r="F488" s="7" t="s">
        <v>100</v>
      </c>
      <c r="G488" s="7" t="s">
        <v>13</v>
      </c>
      <c r="H488" s="7" t="s">
        <v>989</v>
      </c>
      <c r="I488" s="11">
        <v>6.282231661306E12</v>
      </c>
      <c r="K488" s="12"/>
      <c r="L488" s="12"/>
      <c r="M488" s="12"/>
      <c r="N488" s="12"/>
      <c r="O488" s="12"/>
      <c r="P488" s="12"/>
      <c r="Q488" s="12"/>
      <c r="R488" s="12"/>
      <c r="S488" s="12"/>
      <c r="T488" s="12"/>
      <c r="U488" s="12"/>
      <c r="V488" s="12"/>
    </row>
    <row r="489" hidden="1">
      <c r="A489" s="7" t="s">
        <v>990</v>
      </c>
      <c r="B489" s="8">
        <v>45726.0</v>
      </c>
      <c r="C489" s="9" t="str">
        <f t="shared" si="1"/>
        <v>Maret</v>
      </c>
      <c r="D489" s="10">
        <v>0.017361111111111112</v>
      </c>
      <c r="E489" s="7" t="s">
        <v>20</v>
      </c>
      <c r="F489" s="7" t="s">
        <v>30</v>
      </c>
      <c r="G489" s="7" t="s">
        <v>13</v>
      </c>
      <c r="H489" s="7" t="s">
        <v>991</v>
      </c>
      <c r="I489" s="11">
        <v>6.28972529354E11</v>
      </c>
      <c r="K489" s="12"/>
      <c r="L489" s="12"/>
      <c r="M489" s="12"/>
      <c r="N489" s="12"/>
      <c r="O489" s="12"/>
      <c r="P489" s="12"/>
      <c r="Q489" s="12"/>
      <c r="R489" s="12"/>
      <c r="S489" s="12"/>
      <c r="T489" s="12"/>
      <c r="U489" s="12"/>
      <c r="V489" s="12"/>
    </row>
    <row r="490" hidden="1">
      <c r="A490" s="7" t="s">
        <v>992</v>
      </c>
      <c r="B490" s="8">
        <v>45726.0</v>
      </c>
      <c r="C490" s="9" t="str">
        <f t="shared" si="1"/>
        <v>Maret</v>
      </c>
      <c r="D490" s="10">
        <v>0.02013888888888889</v>
      </c>
      <c r="E490" s="7" t="s">
        <v>11</v>
      </c>
      <c r="F490" s="7" t="s">
        <v>144</v>
      </c>
      <c r="G490" s="7" t="s">
        <v>13</v>
      </c>
      <c r="H490" s="7" t="s">
        <v>993</v>
      </c>
      <c r="I490" s="11">
        <v>6.28560627488E12</v>
      </c>
      <c r="K490" s="12"/>
      <c r="L490" s="12"/>
      <c r="M490" s="12"/>
      <c r="N490" s="12"/>
      <c r="O490" s="12"/>
      <c r="P490" s="12"/>
      <c r="Q490" s="12"/>
      <c r="R490" s="12"/>
      <c r="S490" s="12"/>
      <c r="T490" s="12"/>
      <c r="U490" s="12"/>
      <c r="V490" s="12"/>
    </row>
    <row r="491" hidden="1">
      <c r="A491" s="7" t="s">
        <v>994</v>
      </c>
      <c r="B491" s="8">
        <v>45727.0</v>
      </c>
      <c r="C491" s="9" t="str">
        <f t="shared" si="1"/>
        <v>Maret</v>
      </c>
      <c r="D491" s="10">
        <v>0.04236111111111111</v>
      </c>
      <c r="E491" s="7" t="s">
        <v>33</v>
      </c>
      <c r="F491" s="7" t="s">
        <v>54</v>
      </c>
      <c r="G491" s="7" t="s">
        <v>13</v>
      </c>
      <c r="H491" s="7" t="s">
        <v>995</v>
      </c>
      <c r="I491" s="11">
        <v>6.285707668655E12</v>
      </c>
      <c r="K491" s="12"/>
      <c r="L491" s="12"/>
      <c r="M491" s="12"/>
      <c r="N491" s="12"/>
      <c r="O491" s="12"/>
      <c r="P491" s="12"/>
      <c r="Q491" s="12"/>
      <c r="R491" s="12"/>
      <c r="S491" s="12"/>
      <c r="T491" s="12"/>
      <c r="U491" s="12"/>
      <c r="V491" s="12"/>
    </row>
    <row r="492" hidden="1">
      <c r="A492" s="7" t="s">
        <v>996</v>
      </c>
      <c r="B492" s="8">
        <v>45728.0</v>
      </c>
      <c r="C492" s="9" t="str">
        <f t="shared" si="1"/>
        <v>Maret</v>
      </c>
      <c r="D492" s="10">
        <v>0.034027777777777775</v>
      </c>
      <c r="E492" s="7" t="s">
        <v>37</v>
      </c>
      <c r="F492" s="7" t="s">
        <v>197</v>
      </c>
      <c r="G492" s="7" t="s">
        <v>13</v>
      </c>
      <c r="H492" s="7" t="s">
        <v>997</v>
      </c>
      <c r="I492" s="11">
        <v>6.285746146893E12</v>
      </c>
      <c r="K492" s="12"/>
      <c r="L492" s="12"/>
      <c r="M492" s="12"/>
      <c r="N492" s="12"/>
      <c r="O492" s="12"/>
      <c r="P492" s="12"/>
      <c r="Q492" s="12"/>
      <c r="R492" s="12"/>
      <c r="S492" s="12"/>
      <c r="T492" s="12"/>
      <c r="U492" s="12"/>
      <c r="V492" s="12"/>
    </row>
    <row r="493" hidden="1">
      <c r="A493" s="7" t="s">
        <v>998</v>
      </c>
      <c r="B493" s="8">
        <v>45722.0</v>
      </c>
      <c r="C493" s="9" t="str">
        <f t="shared" si="1"/>
        <v>Maret</v>
      </c>
      <c r="D493" s="10">
        <v>0.03194444444444444</v>
      </c>
      <c r="E493" s="7" t="s">
        <v>50</v>
      </c>
      <c r="F493" s="7" t="s">
        <v>54</v>
      </c>
      <c r="G493" s="7" t="s">
        <v>13</v>
      </c>
      <c r="H493" s="7" t="s">
        <v>999</v>
      </c>
      <c r="I493" s="11">
        <v>6.285173431354E12</v>
      </c>
      <c r="K493" s="12"/>
      <c r="L493" s="12"/>
      <c r="M493" s="12"/>
      <c r="N493" s="12"/>
      <c r="O493" s="12"/>
      <c r="P493" s="12"/>
      <c r="Q493" s="12"/>
      <c r="R493" s="12"/>
      <c r="S493" s="12"/>
      <c r="T493" s="12"/>
      <c r="U493" s="12"/>
      <c r="V493" s="12"/>
    </row>
    <row r="494" hidden="1">
      <c r="A494" s="7" t="s">
        <v>1000</v>
      </c>
      <c r="B494" s="8">
        <v>45729.0</v>
      </c>
      <c r="C494" s="9" t="str">
        <f t="shared" si="1"/>
        <v>Maret</v>
      </c>
      <c r="D494" s="10">
        <v>0.041666666666666664</v>
      </c>
      <c r="E494" s="7" t="s">
        <v>50</v>
      </c>
      <c r="F494" s="7" t="s">
        <v>54</v>
      </c>
      <c r="G494" s="7" t="s">
        <v>13</v>
      </c>
      <c r="H494" s="7" t="s">
        <v>1001</v>
      </c>
      <c r="I494" s="11">
        <v>6.285173431354E12</v>
      </c>
      <c r="K494" s="12"/>
      <c r="L494" s="12"/>
      <c r="M494" s="12"/>
      <c r="N494" s="12"/>
      <c r="O494" s="12"/>
      <c r="P494" s="12"/>
      <c r="Q494" s="12"/>
      <c r="R494" s="12"/>
      <c r="S494" s="12"/>
      <c r="T494" s="12"/>
      <c r="U494" s="12"/>
      <c r="V494" s="12"/>
    </row>
    <row r="495" hidden="1">
      <c r="A495" s="7" t="s">
        <v>1002</v>
      </c>
      <c r="B495" s="8">
        <v>45727.0</v>
      </c>
      <c r="C495" s="9" t="str">
        <f t="shared" si="1"/>
        <v>Maret</v>
      </c>
      <c r="D495" s="10">
        <v>0.034722222222222224</v>
      </c>
      <c r="E495" s="7" t="s">
        <v>147</v>
      </c>
      <c r="F495" s="7" t="s">
        <v>153</v>
      </c>
      <c r="G495" s="7" t="s">
        <v>13</v>
      </c>
      <c r="H495" s="7" t="s">
        <v>1003</v>
      </c>
      <c r="I495" s="11">
        <v>6.285213566484E12</v>
      </c>
      <c r="K495" s="12"/>
      <c r="L495" s="12"/>
      <c r="M495" s="12"/>
      <c r="N495" s="12"/>
      <c r="O495" s="12"/>
      <c r="P495" s="12"/>
      <c r="Q495" s="12"/>
      <c r="R495" s="12"/>
      <c r="S495" s="12"/>
      <c r="T495" s="12"/>
      <c r="U495" s="12"/>
      <c r="V495" s="12"/>
    </row>
    <row r="496" hidden="1">
      <c r="A496" s="7" t="s">
        <v>1004</v>
      </c>
      <c r="B496" s="8">
        <v>45728.0</v>
      </c>
      <c r="C496" s="9" t="str">
        <f t="shared" si="1"/>
        <v>Maret</v>
      </c>
      <c r="D496" s="10">
        <v>0.024305555555555556</v>
      </c>
      <c r="E496" s="7" t="s">
        <v>147</v>
      </c>
      <c r="F496" s="7" t="s">
        <v>153</v>
      </c>
      <c r="G496" s="7" t="s">
        <v>13</v>
      </c>
      <c r="H496" s="7" t="s">
        <v>1005</v>
      </c>
      <c r="I496" s="11">
        <v>6.285213566484E12</v>
      </c>
      <c r="K496" s="12"/>
      <c r="L496" s="12"/>
      <c r="M496" s="12"/>
      <c r="N496" s="12"/>
      <c r="O496" s="12"/>
      <c r="P496" s="12"/>
      <c r="Q496" s="12"/>
      <c r="R496" s="12"/>
      <c r="S496" s="12"/>
      <c r="T496" s="12"/>
      <c r="U496" s="12"/>
      <c r="V496" s="12"/>
    </row>
    <row r="497" hidden="1">
      <c r="A497" s="7" t="s">
        <v>1006</v>
      </c>
      <c r="B497" s="8">
        <v>45731.0</v>
      </c>
      <c r="C497" s="9" t="str">
        <f t="shared" si="1"/>
        <v>Maret</v>
      </c>
      <c r="D497" s="10">
        <v>0.041666666666666664</v>
      </c>
      <c r="E497" s="7" t="s">
        <v>147</v>
      </c>
      <c r="F497" s="7" t="s">
        <v>153</v>
      </c>
      <c r="G497" s="7" t="s">
        <v>13</v>
      </c>
      <c r="H497" s="7" t="s">
        <v>1007</v>
      </c>
      <c r="I497" s="11">
        <v>6.285213566484E12</v>
      </c>
      <c r="K497" s="12"/>
      <c r="L497" s="12"/>
      <c r="M497" s="12"/>
      <c r="N497" s="12"/>
      <c r="O497" s="12"/>
      <c r="P497" s="12"/>
      <c r="Q497" s="12"/>
      <c r="R497" s="12"/>
      <c r="S497" s="12"/>
      <c r="T497" s="12"/>
      <c r="U497" s="12"/>
      <c r="V497" s="12"/>
    </row>
    <row r="498" hidden="1">
      <c r="A498" s="7" t="s">
        <v>1008</v>
      </c>
      <c r="B498" s="8">
        <v>45728.0</v>
      </c>
      <c r="C498" s="9" t="str">
        <f t="shared" si="1"/>
        <v>Maret</v>
      </c>
      <c r="D498" s="10">
        <v>0.0</v>
      </c>
      <c r="E498" s="7" t="s">
        <v>147</v>
      </c>
      <c r="F498" s="7" t="s">
        <v>105</v>
      </c>
      <c r="G498" s="7" t="s">
        <v>41</v>
      </c>
      <c r="H498" s="7" t="s">
        <v>1009</v>
      </c>
      <c r="I498" s="11">
        <v>6.285213566484E12</v>
      </c>
      <c r="K498" s="12"/>
      <c r="L498" s="12"/>
      <c r="M498" s="12"/>
      <c r="N498" s="12"/>
      <c r="O498" s="12"/>
      <c r="P498" s="12"/>
      <c r="Q498" s="12"/>
      <c r="R498" s="12"/>
      <c r="S498" s="12"/>
      <c r="T498" s="12"/>
      <c r="U498" s="12"/>
      <c r="V498" s="12"/>
    </row>
    <row r="499" hidden="1">
      <c r="A499" s="7" t="s">
        <v>1010</v>
      </c>
      <c r="B499" s="8">
        <v>45729.0</v>
      </c>
      <c r="C499" s="9" t="str">
        <f t="shared" si="1"/>
        <v>Maret</v>
      </c>
      <c r="D499" s="10">
        <v>0.0</v>
      </c>
      <c r="E499" s="7" t="s">
        <v>147</v>
      </c>
      <c r="F499" s="7" t="s">
        <v>105</v>
      </c>
      <c r="G499" s="7" t="s">
        <v>156</v>
      </c>
      <c r="H499" s="7" t="s">
        <v>1011</v>
      </c>
      <c r="I499" s="11">
        <v>6.285213566484E12</v>
      </c>
      <c r="K499" s="12"/>
      <c r="L499" s="12"/>
      <c r="M499" s="12"/>
      <c r="N499" s="12"/>
      <c r="O499" s="12"/>
      <c r="P499" s="12"/>
      <c r="Q499" s="12"/>
      <c r="R499" s="12"/>
      <c r="S499" s="12"/>
      <c r="T499" s="12"/>
      <c r="U499" s="12"/>
      <c r="V499" s="12"/>
    </row>
    <row r="500" hidden="1">
      <c r="A500" s="7" t="s">
        <v>1012</v>
      </c>
      <c r="B500" s="8">
        <v>45730.0</v>
      </c>
      <c r="C500" s="9" t="str">
        <f t="shared" si="1"/>
        <v>Maret</v>
      </c>
      <c r="D500" s="10">
        <v>0.034722222222222224</v>
      </c>
      <c r="E500" s="7" t="s">
        <v>147</v>
      </c>
      <c r="F500" s="7" t="s">
        <v>105</v>
      </c>
      <c r="G500" s="7" t="s">
        <v>13</v>
      </c>
      <c r="H500" s="7" t="s">
        <v>1013</v>
      </c>
      <c r="I500" s="11">
        <v>6.285213566484E12</v>
      </c>
      <c r="K500" s="12"/>
      <c r="L500" s="12"/>
      <c r="M500" s="12"/>
      <c r="N500" s="12"/>
      <c r="O500" s="12"/>
      <c r="P500" s="12"/>
      <c r="Q500" s="12"/>
      <c r="R500" s="12"/>
      <c r="S500" s="12"/>
      <c r="T500" s="12"/>
      <c r="U500" s="12"/>
      <c r="V500" s="12"/>
    </row>
    <row r="501" hidden="1">
      <c r="A501" s="14">
        <v>45761.33263888889</v>
      </c>
      <c r="B501" s="8">
        <v>45761.0</v>
      </c>
      <c r="C501" s="9" t="str">
        <f t="shared" si="1"/>
        <v>April</v>
      </c>
      <c r="D501" s="10">
        <v>0.034722222222222224</v>
      </c>
      <c r="E501" s="7" t="s">
        <v>29</v>
      </c>
      <c r="F501" s="7" t="s">
        <v>144</v>
      </c>
      <c r="G501" s="7" t="s">
        <v>13</v>
      </c>
      <c r="H501" s="7" t="s">
        <v>1014</v>
      </c>
      <c r="I501" s="11">
        <v>6.282231661306E12</v>
      </c>
      <c r="K501" s="12"/>
      <c r="L501" s="12"/>
      <c r="M501" s="12"/>
      <c r="N501" s="12"/>
      <c r="O501" s="12"/>
      <c r="P501" s="12"/>
      <c r="Q501" s="12"/>
      <c r="R501" s="12"/>
      <c r="S501" s="12"/>
      <c r="T501" s="12"/>
      <c r="U501" s="12"/>
      <c r="V501" s="12"/>
    </row>
    <row r="502" hidden="1">
      <c r="A502" s="14">
        <v>45761.67291666667</v>
      </c>
      <c r="B502" s="8">
        <v>45723.0</v>
      </c>
      <c r="C502" s="9" t="str">
        <f t="shared" si="1"/>
        <v>Maret</v>
      </c>
      <c r="D502" s="10">
        <v>0.024305555555555556</v>
      </c>
      <c r="E502" s="7" t="s">
        <v>37</v>
      </c>
      <c r="F502" s="7" t="s">
        <v>130</v>
      </c>
      <c r="G502" s="7" t="s">
        <v>13</v>
      </c>
      <c r="H502" s="7" t="s">
        <v>1015</v>
      </c>
      <c r="I502" s="11">
        <v>6.285746146893E12</v>
      </c>
      <c r="K502" s="12"/>
      <c r="L502" s="12"/>
      <c r="M502" s="12"/>
      <c r="N502" s="12"/>
      <c r="O502" s="12"/>
      <c r="P502" s="12"/>
      <c r="Q502" s="12"/>
      <c r="R502" s="12"/>
      <c r="S502" s="12"/>
      <c r="T502" s="12"/>
      <c r="U502" s="12"/>
      <c r="V502" s="12"/>
    </row>
    <row r="503" hidden="1">
      <c r="A503" s="14">
        <v>45761.67569444444</v>
      </c>
      <c r="B503" s="8">
        <v>45724.0</v>
      </c>
      <c r="C503" s="9" t="str">
        <f t="shared" si="1"/>
        <v>Maret</v>
      </c>
      <c r="D503" s="10">
        <v>0.01875</v>
      </c>
      <c r="E503" s="7" t="s">
        <v>37</v>
      </c>
      <c r="F503" s="7" t="s">
        <v>130</v>
      </c>
      <c r="G503" s="7" t="s">
        <v>13</v>
      </c>
      <c r="H503" s="7" t="s">
        <v>1016</v>
      </c>
      <c r="I503" s="11">
        <v>6.285746146893E12</v>
      </c>
      <c r="K503" s="12"/>
      <c r="L503" s="12"/>
      <c r="M503" s="12"/>
      <c r="N503" s="12"/>
      <c r="O503" s="12"/>
      <c r="P503" s="12"/>
      <c r="Q503" s="12"/>
      <c r="R503" s="12"/>
      <c r="S503" s="12"/>
      <c r="T503" s="12"/>
      <c r="U503" s="12"/>
      <c r="V503" s="12"/>
    </row>
    <row r="504" hidden="1">
      <c r="A504" s="14">
        <v>45761.67638888889</v>
      </c>
      <c r="B504" s="8">
        <v>45728.0</v>
      </c>
      <c r="C504" s="9" t="str">
        <f t="shared" si="1"/>
        <v>Maret</v>
      </c>
      <c r="D504" s="10">
        <v>0.020833333333333332</v>
      </c>
      <c r="E504" s="7" t="s">
        <v>37</v>
      </c>
      <c r="F504" s="7" t="s">
        <v>130</v>
      </c>
      <c r="G504" s="7" t="s">
        <v>13</v>
      </c>
      <c r="H504" s="7" t="s">
        <v>1017</v>
      </c>
      <c r="I504" s="11">
        <v>6.285746146893E12</v>
      </c>
      <c r="K504" s="12"/>
      <c r="L504" s="12"/>
      <c r="M504" s="12"/>
      <c r="N504" s="12"/>
      <c r="O504" s="12"/>
      <c r="P504" s="12"/>
      <c r="Q504" s="12"/>
      <c r="R504" s="12"/>
      <c r="S504" s="12"/>
      <c r="T504" s="12"/>
      <c r="U504" s="12"/>
      <c r="V504" s="12"/>
    </row>
    <row r="505" hidden="1">
      <c r="A505" s="14">
        <v>45761.677777777775</v>
      </c>
      <c r="B505" s="8">
        <v>45729.0</v>
      </c>
      <c r="C505" s="9" t="str">
        <f t="shared" si="1"/>
        <v>Maret</v>
      </c>
      <c r="D505" s="10">
        <v>0.0125</v>
      </c>
      <c r="E505" s="7" t="s">
        <v>37</v>
      </c>
      <c r="F505" s="7" t="s">
        <v>130</v>
      </c>
      <c r="G505" s="7" t="s">
        <v>13</v>
      </c>
      <c r="H505" s="7" t="s">
        <v>1018</v>
      </c>
      <c r="I505" s="11">
        <v>6.285746146893E12</v>
      </c>
      <c r="K505" s="12"/>
      <c r="L505" s="12"/>
      <c r="M505" s="12"/>
      <c r="N505" s="12"/>
      <c r="O505" s="12"/>
      <c r="P505" s="12"/>
      <c r="Q505" s="12"/>
      <c r="R505" s="12"/>
      <c r="S505" s="12"/>
      <c r="T505" s="12"/>
      <c r="U505" s="12"/>
      <c r="V505" s="12"/>
    </row>
    <row r="506" hidden="1">
      <c r="A506" s="14">
        <v>45761.67847222222</v>
      </c>
      <c r="B506" s="8">
        <v>45730.0</v>
      </c>
      <c r="C506" s="9" t="str">
        <f t="shared" si="1"/>
        <v>Maret</v>
      </c>
      <c r="D506" s="10">
        <v>0.019444444444444445</v>
      </c>
      <c r="E506" s="7" t="s">
        <v>37</v>
      </c>
      <c r="F506" s="7" t="s">
        <v>130</v>
      </c>
      <c r="G506" s="7" t="s">
        <v>13</v>
      </c>
      <c r="H506" s="7" t="s">
        <v>1019</v>
      </c>
      <c r="I506" s="11">
        <v>6.285746146893E12</v>
      </c>
      <c r="K506" s="12"/>
      <c r="L506" s="12"/>
      <c r="M506" s="12"/>
      <c r="N506" s="12"/>
      <c r="O506" s="12"/>
      <c r="P506" s="12"/>
      <c r="Q506" s="12"/>
      <c r="R506" s="12"/>
      <c r="S506" s="12"/>
      <c r="T506" s="12"/>
      <c r="U506" s="12"/>
      <c r="V506" s="12"/>
    </row>
    <row r="507" hidden="1">
      <c r="A507" s="14">
        <v>45761.67916666667</v>
      </c>
      <c r="B507" s="8">
        <v>45731.0</v>
      </c>
      <c r="C507" s="9" t="str">
        <f t="shared" si="1"/>
        <v>Maret</v>
      </c>
      <c r="D507" s="10">
        <v>0.018055555555555554</v>
      </c>
      <c r="E507" s="7" t="s">
        <v>37</v>
      </c>
      <c r="F507" s="7" t="s">
        <v>130</v>
      </c>
      <c r="G507" s="7" t="s">
        <v>13</v>
      </c>
      <c r="H507" s="7" t="s">
        <v>1020</v>
      </c>
      <c r="I507" s="11">
        <v>6.285746146893E12</v>
      </c>
      <c r="K507" s="12"/>
      <c r="L507" s="12"/>
      <c r="M507" s="12"/>
      <c r="N507" s="12"/>
      <c r="O507" s="12"/>
      <c r="P507" s="12"/>
      <c r="Q507" s="12"/>
      <c r="R507" s="12"/>
      <c r="S507" s="12"/>
      <c r="T507" s="12"/>
      <c r="U507" s="12"/>
      <c r="V507" s="12"/>
    </row>
    <row r="508" hidden="1">
      <c r="A508" s="14">
        <v>45761.67986111111</v>
      </c>
      <c r="B508" s="8">
        <v>45734.0</v>
      </c>
      <c r="C508" s="9" t="str">
        <f t="shared" si="1"/>
        <v>Maret</v>
      </c>
      <c r="D508" s="10">
        <v>0.01875</v>
      </c>
      <c r="E508" s="7" t="s">
        <v>37</v>
      </c>
      <c r="F508" s="7" t="s">
        <v>130</v>
      </c>
      <c r="G508" s="7" t="s">
        <v>13</v>
      </c>
      <c r="H508" s="7" t="s">
        <v>1021</v>
      </c>
      <c r="I508" s="11">
        <v>6.285746146893E12</v>
      </c>
      <c r="K508" s="12"/>
      <c r="L508" s="12"/>
      <c r="M508" s="12"/>
      <c r="N508" s="12"/>
      <c r="O508" s="12"/>
      <c r="P508" s="12"/>
      <c r="Q508" s="12"/>
      <c r="R508" s="12"/>
      <c r="S508" s="12"/>
      <c r="T508" s="12"/>
      <c r="U508" s="12"/>
      <c r="V508" s="12"/>
    </row>
    <row r="509" hidden="1">
      <c r="A509" s="14">
        <v>45761.683333333334</v>
      </c>
      <c r="B509" s="8">
        <v>45723.0</v>
      </c>
      <c r="C509" s="9" t="str">
        <f t="shared" si="1"/>
        <v>Maret</v>
      </c>
      <c r="D509" s="10">
        <v>0.01875</v>
      </c>
      <c r="E509" s="7" t="s">
        <v>37</v>
      </c>
      <c r="F509" s="7" t="s">
        <v>127</v>
      </c>
      <c r="G509" s="7" t="s">
        <v>13</v>
      </c>
      <c r="H509" s="7" t="s">
        <v>1022</v>
      </c>
      <c r="I509" s="11">
        <v>6.285746146893E12</v>
      </c>
      <c r="K509" s="12"/>
      <c r="L509" s="12"/>
      <c r="M509" s="12"/>
      <c r="N509" s="12"/>
      <c r="O509" s="12"/>
      <c r="P509" s="12"/>
      <c r="Q509" s="12"/>
      <c r="R509" s="12"/>
      <c r="S509" s="12"/>
      <c r="T509" s="12"/>
      <c r="U509" s="12"/>
      <c r="V509" s="12"/>
    </row>
    <row r="510" hidden="1">
      <c r="A510" s="14">
        <v>45761.68472222222</v>
      </c>
      <c r="B510" s="8">
        <v>45724.0</v>
      </c>
      <c r="C510" s="9" t="str">
        <f t="shared" si="1"/>
        <v>Maret</v>
      </c>
      <c r="D510" s="10">
        <v>0.019444444444444445</v>
      </c>
      <c r="E510" s="7" t="s">
        <v>37</v>
      </c>
      <c r="F510" s="7" t="s">
        <v>127</v>
      </c>
      <c r="G510" s="7" t="s">
        <v>13</v>
      </c>
      <c r="H510" s="7" t="s">
        <v>1023</v>
      </c>
      <c r="I510" s="11">
        <v>6.285746146893E12</v>
      </c>
      <c r="K510" s="12"/>
      <c r="L510" s="12"/>
      <c r="M510" s="12"/>
      <c r="N510" s="12"/>
      <c r="O510" s="12"/>
      <c r="P510" s="12"/>
      <c r="Q510" s="12"/>
      <c r="R510" s="12"/>
      <c r="S510" s="12"/>
      <c r="T510" s="12"/>
      <c r="U510" s="12"/>
      <c r="V510" s="12"/>
    </row>
    <row r="511" hidden="1">
      <c r="A511" s="14">
        <v>45761.68541666667</v>
      </c>
      <c r="B511" s="8">
        <v>45728.0</v>
      </c>
      <c r="C511" s="9" t="str">
        <f t="shared" si="1"/>
        <v>Maret</v>
      </c>
      <c r="D511" s="10">
        <v>0.020833333333333332</v>
      </c>
      <c r="E511" s="7" t="s">
        <v>37</v>
      </c>
      <c r="F511" s="7" t="s">
        <v>127</v>
      </c>
      <c r="G511" s="7" t="s">
        <v>13</v>
      </c>
      <c r="H511" s="7" t="s">
        <v>1024</v>
      </c>
      <c r="I511" s="11">
        <v>6.285746146893E12</v>
      </c>
      <c r="K511" s="12"/>
      <c r="L511" s="12"/>
      <c r="M511" s="12"/>
      <c r="N511" s="12"/>
      <c r="O511" s="12"/>
      <c r="P511" s="12"/>
      <c r="Q511" s="12"/>
      <c r="R511" s="12"/>
      <c r="S511" s="12"/>
      <c r="T511" s="12"/>
      <c r="U511" s="12"/>
      <c r="V511" s="12"/>
    </row>
    <row r="512" hidden="1">
      <c r="A512" s="14">
        <v>45761.686111111114</v>
      </c>
      <c r="B512" s="8">
        <v>45729.0</v>
      </c>
      <c r="C512" s="9" t="str">
        <f t="shared" si="1"/>
        <v>Maret</v>
      </c>
      <c r="D512" s="10">
        <v>0.015277777777777777</v>
      </c>
      <c r="E512" s="7" t="s">
        <v>37</v>
      </c>
      <c r="F512" s="7" t="s">
        <v>127</v>
      </c>
      <c r="G512" s="7" t="s">
        <v>13</v>
      </c>
      <c r="H512" s="7" t="s">
        <v>1025</v>
      </c>
      <c r="I512" s="11">
        <v>6.285746146893E12</v>
      </c>
      <c r="K512" s="12"/>
      <c r="L512" s="12"/>
      <c r="M512" s="12"/>
      <c r="N512" s="12"/>
      <c r="O512" s="12"/>
      <c r="P512" s="12"/>
      <c r="Q512" s="12"/>
      <c r="R512" s="12"/>
      <c r="S512" s="12"/>
      <c r="T512" s="12"/>
      <c r="U512" s="12"/>
      <c r="V512" s="12"/>
    </row>
    <row r="513" hidden="1">
      <c r="A513" s="14">
        <v>45761.68680555555</v>
      </c>
      <c r="B513" s="8">
        <v>45730.0</v>
      </c>
      <c r="C513" s="9" t="str">
        <f t="shared" si="1"/>
        <v>Maret</v>
      </c>
      <c r="D513" s="10">
        <v>0.017361111111111112</v>
      </c>
      <c r="E513" s="7" t="s">
        <v>37</v>
      </c>
      <c r="F513" s="7" t="s">
        <v>127</v>
      </c>
      <c r="G513" s="7" t="s">
        <v>13</v>
      </c>
      <c r="H513" s="7" t="s">
        <v>1026</v>
      </c>
      <c r="I513" s="11">
        <v>6.285746146893E12</v>
      </c>
      <c r="K513" s="12"/>
      <c r="L513" s="12"/>
      <c r="M513" s="12"/>
      <c r="N513" s="12"/>
      <c r="O513" s="12"/>
      <c r="P513" s="12"/>
      <c r="Q513" s="12"/>
      <c r="R513" s="12"/>
      <c r="S513" s="12"/>
      <c r="T513" s="12"/>
      <c r="U513" s="12"/>
      <c r="V513" s="12"/>
    </row>
    <row r="514" hidden="1">
      <c r="A514" s="14">
        <v>45761.6875</v>
      </c>
      <c r="B514" s="8">
        <v>45731.0</v>
      </c>
      <c r="C514" s="9" t="str">
        <f t="shared" si="1"/>
        <v>Maret</v>
      </c>
      <c r="D514" s="10">
        <v>0.01875</v>
      </c>
      <c r="E514" s="7" t="s">
        <v>37</v>
      </c>
      <c r="F514" s="7" t="s">
        <v>127</v>
      </c>
      <c r="G514" s="7" t="s">
        <v>13</v>
      </c>
      <c r="H514" s="7" t="s">
        <v>1027</v>
      </c>
      <c r="I514" s="11">
        <v>6.285746146893E12</v>
      </c>
      <c r="K514" s="12"/>
      <c r="L514" s="12"/>
      <c r="M514" s="12"/>
      <c r="N514" s="12"/>
      <c r="O514" s="12"/>
      <c r="P514" s="12"/>
      <c r="Q514" s="12"/>
      <c r="R514" s="12"/>
      <c r="S514" s="12"/>
      <c r="T514" s="12"/>
      <c r="U514" s="12"/>
      <c r="V514" s="12"/>
    </row>
    <row r="515" hidden="1">
      <c r="A515" s="14">
        <v>45761.68819444445</v>
      </c>
      <c r="B515" s="8">
        <v>45734.0</v>
      </c>
      <c r="C515" s="9" t="str">
        <f t="shared" si="1"/>
        <v>Maret</v>
      </c>
      <c r="D515" s="10">
        <v>0.017361111111111112</v>
      </c>
      <c r="E515" s="7" t="s">
        <v>37</v>
      </c>
      <c r="F515" s="7" t="s">
        <v>127</v>
      </c>
      <c r="G515" s="7" t="s">
        <v>13</v>
      </c>
      <c r="H515" s="7" t="s">
        <v>1028</v>
      </c>
      <c r="I515" s="11">
        <v>6.285746146893E12</v>
      </c>
      <c r="K515" s="12"/>
      <c r="L515" s="12"/>
      <c r="M515" s="12"/>
      <c r="N515" s="12"/>
      <c r="O515" s="12"/>
      <c r="P515" s="12"/>
      <c r="Q515" s="12"/>
      <c r="R515" s="12"/>
      <c r="S515" s="12"/>
      <c r="T515" s="12"/>
      <c r="U515" s="12"/>
      <c r="V515" s="12"/>
    </row>
    <row r="516" hidden="1">
      <c r="A516" s="14">
        <v>45761.688888888886</v>
      </c>
      <c r="B516" s="8">
        <v>45735.0</v>
      </c>
      <c r="C516" s="9" t="str">
        <f t="shared" si="1"/>
        <v>Maret</v>
      </c>
      <c r="D516" s="10">
        <v>0.0</v>
      </c>
      <c r="E516" s="7" t="s">
        <v>37</v>
      </c>
      <c r="F516" s="7" t="s">
        <v>127</v>
      </c>
      <c r="G516" s="7" t="s">
        <v>41</v>
      </c>
      <c r="H516" s="7" t="s">
        <v>1029</v>
      </c>
      <c r="I516" s="11">
        <v>6.285746146893E12</v>
      </c>
      <c r="K516" s="12"/>
      <c r="L516" s="12"/>
      <c r="M516" s="12"/>
      <c r="N516" s="12"/>
      <c r="O516" s="12"/>
      <c r="P516" s="12"/>
      <c r="Q516" s="12"/>
      <c r="R516" s="12"/>
      <c r="S516" s="12"/>
      <c r="T516" s="12"/>
      <c r="U516" s="12"/>
      <c r="V516" s="12"/>
    </row>
    <row r="517" hidden="1">
      <c r="A517" s="14">
        <v>45761.68958333333</v>
      </c>
      <c r="B517" s="8">
        <v>45727.0</v>
      </c>
      <c r="C517" s="9" t="str">
        <f t="shared" si="1"/>
        <v>Maret</v>
      </c>
      <c r="D517" s="10">
        <v>0.0</v>
      </c>
      <c r="E517" s="7" t="s">
        <v>37</v>
      </c>
      <c r="F517" s="7" t="s">
        <v>127</v>
      </c>
      <c r="G517" s="7" t="s">
        <v>156</v>
      </c>
      <c r="H517" s="7" t="s">
        <v>1030</v>
      </c>
      <c r="I517" s="11">
        <v>6.285746146893E12</v>
      </c>
      <c r="K517" s="12"/>
      <c r="L517" s="12"/>
      <c r="M517" s="12"/>
      <c r="N517" s="12"/>
      <c r="O517" s="12"/>
      <c r="P517" s="12"/>
      <c r="Q517" s="12"/>
      <c r="R517" s="12"/>
      <c r="S517" s="12"/>
      <c r="T517" s="12"/>
      <c r="U517" s="12"/>
      <c r="V517" s="12"/>
    </row>
    <row r="518" hidden="1">
      <c r="A518" s="14">
        <v>45761.69027777778</v>
      </c>
      <c r="B518" s="8">
        <v>45727.0</v>
      </c>
      <c r="C518" s="9" t="str">
        <f t="shared" si="1"/>
        <v>Maret</v>
      </c>
      <c r="D518" s="10">
        <v>0.0</v>
      </c>
      <c r="E518" s="7" t="s">
        <v>37</v>
      </c>
      <c r="F518" s="7" t="s">
        <v>130</v>
      </c>
      <c r="G518" s="7" t="s">
        <v>156</v>
      </c>
      <c r="H518" s="7" t="s">
        <v>1030</v>
      </c>
      <c r="I518" s="11">
        <v>6.285746146893E12</v>
      </c>
      <c r="K518" s="12"/>
      <c r="L518" s="12"/>
      <c r="M518" s="12"/>
      <c r="N518" s="12"/>
      <c r="O518" s="12"/>
      <c r="P518" s="12"/>
      <c r="Q518" s="12"/>
      <c r="R518" s="12"/>
      <c r="S518" s="12"/>
      <c r="T518" s="12"/>
      <c r="U518" s="12"/>
      <c r="V518" s="12"/>
    </row>
    <row r="519" hidden="1">
      <c r="A519" s="14">
        <v>45761.69097222222</v>
      </c>
      <c r="B519" s="8">
        <v>45734.0</v>
      </c>
      <c r="C519" s="9" t="str">
        <f t="shared" si="1"/>
        <v>Maret</v>
      </c>
      <c r="D519" s="10">
        <v>0.035416666666666666</v>
      </c>
      <c r="E519" s="7" t="s">
        <v>37</v>
      </c>
      <c r="F519" s="7" t="s">
        <v>197</v>
      </c>
      <c r="G519" s="7" t="s">
        <v>13</v>
      </c>
      <c r="H519" s="7" t="s">
        <v>1031</v>
      </c>
      <c r="I519" s="11">
        <v>6.285746146893E12</v>
      </c>
      <c r="K519" s="12"/>
      <c r="L519" s="12"/>
      <c r="M519" s="12"/>
      <c r="N519" s="12"/>
      <c r="O519" s="12"/>
      <c r="P519" s="12"/>
      <c r="Q519" s="12"/>
      <c r="R519" s="12"/>
      <c r="S519" s="12"/>
      <c r="T519" s="12"/>
      <c r="U519" s="12"/>
      <c r="V519" s="12"/>
    </row>
    <row r="520" hidden="1">
      <c r="A520" s="14">
        <v>45761.69236111111</v>
      </c>
      <c r="B520" s="8">
        <v>45723.0</v>
      </c>
      <c r="C520" s="9" t="str">
        <f t="shared" si="1"/>
        <v>Maret</v>
      </c>
      <c r="D520" s="10">
        <v>0.044444444444444446</v>
      </c>
      <c r="E520" s="7" t="s">
        <v>37</v>
      </c>
      <c r="F520" s="7" t="s">
        <v>197</v>
      </c>
      <c r="G520" s="7" t="s">
        <v>13</v>
      </c>
      <c r="H520" s="7" t="s">
        <v>1032</v>
      </c>
      <c r="I520" s="11">
        <v>6.285746146893E12</v>
      </c>
      <c r="K520" s="12"/>
      <c r="L520" s="12"/>
      <c r="M520" s="12"/>
      <c r="N520" s="12"/>
      <c r="O520" s="12"/>
      <c r="P520" s="12"/>
      <c r="Q520" s="12"/>
      <c r="R520" s="12"/>
      <c r="S520" s="12"/>
      <c r="T520" s="12"/>
      <c r="U520" s="12"/>
      <c r="V520" s="12"/>
    </row>
    <row r="521" hidden="1">
      <c r="A521" s="14">
        <v>45762.01388888889</v>
      </c>
      <c r="B521" s="8">
        <v>45722.0</v>
      </c>
      <c r="C521" s="9" t="str">
        <f t="shared" si="1"/>
        <v>Maret</v>
      </c>
      <c r="D521" s="10">
        <v>0.03819444444444445</v>
      </c>
      <c r="E521" s="7" t="s">
        <v>50</v>
      </c>
      <c r="F521" s="7" t="s">
        <v>51</v>
      </c>
      <c r="G521" s="7" t="s">
        <v>13</v>
      </c>
      <c r="H521" s="7" t="s">
        <v>1033</v>
      </c>
      <c r="I521" s="11">
        <v>6.28972529354E11</v>
      </c>
      <c r="K521" s="12"/>
      <c r="L521" s="12"/>
      <c r="M521" s="12"/>
      <c r="N521" s="12"/>
      <c r="O521" s="12"/>
      <c r="P521" s="12"/>
      <c r="Q521" s="12"/>
      <c r="R521" s="12"/>
      <c r="S521" s="12"/>
      <c r="T521" s="12"/>
      <c r="U521" s="12"/>
      <c r="V521" s="12"/>
    </row>
    <row r="522" hidden="1">
      <c r="A522" s="14">
        <v>45762.01388888889</v>
      </c>
      <c r="B522" s="8">
        <v>45721.0</v>
      </c>
      <c r="C522" s="9" t="str">
        <f t="shared" si="1"/>
        <v>Maret</v>
      </c>
      <c r="D522" s="10">
        <v>0.03125</v>
      </c>
      <c r="E522" s="7" t="s">
        <v>50</v>
      </c>
      <c r="F522" s="7" t="s">
        <v>51</v>
      </c>
      <c r="G522" s="7" t="s">
        <v>13</v>
      </c>
      <c r="H522" s="7" t="s">
        <v>1034</v>
      </c>
      <c r="I522" s="11">
        <v>6.28972529354E11</v>
      </c>
      <c r="K522" s="12"/>
      <c r="L522" s="12"/>
      <c r="M522" s="12"/>
      <c r="N522" s="12"/>
      <c r="O522" s="12"/>
      <c r="P522" s="12"/>
      <c r="Q522" s="12"/>
      <c r="R522" s="12"/>
      <c r="S522" s="12"/>
      <c r="T522" s="12"/>
      <c r="U522" s="12"/>
      <c r="V522" s="12"/>
    </row>
    <row r="523" hidden="1">
      <c r="A523" s="14">
        <v>45762.01388888889</v>
      </c>
      <c r="B523" s="8">
        <v>45724.0</v>
      </c>
      <c r="C523" s="9" t="str">
        <f t="shared" si="1"/>
        <v>Maret</v>
      </c>
      <c r="D523" s="10">
        <v>0.05277777777777778</v>
      </c>
      <c r="E523" s="7" t="s">
        <v>16</v>
      </c>
      <c r="F523" s="7" t="s">
        <v>51</v>
      </c>
      <c r="G523" s="7" t="s">
        <v>13</v>
      </c>
      <c r="H523" s="7" t="s">
        <v>1035</v>
      </c>
      <c r="I523" s="11">
        <v>6.28972529354E11</v>
      </c>
      <c r="K523" s="12"/>
      <c r="L523" s="12"/>
      <c r="M523" s="12"/>
      <c r="N523" s="12"/>
      <c r="O523" s="12"/>
      <c r="P523" s="12"/>
      <c r="Q523" s="12"/>
      <c r="R523" s="12"/>
      <c r="S523" s="12"/>
      <c r="T523" s="12"/>
      <c r="U523" s="12"/>
      <c r="V523" s="12"/>
    </row>
    <row r="524" hidden="1">
      <c r="A524" s="14">
        <v>45762.01388888889</v>
      </c>
      <c r="B524" s="8">
        <v>45728.0</v>
      </c>
      <c r="C524" s="9" t="str">
        <f t="shared" si="1"/>
        <v>Maret</v>
      </c>
      <c r="D524" s="10">
        <v>0.052083333333333336</v>
      </c>
      <c r="E524" s="7" t="s">
        <v>50</v>
      </c>
      <c r="F524" s="7" t="s">
        <v>51</v>
      </c>
      <c r="G524" s="7" t="s">
        <v>13</v>
      </c>
      <c r="H524" s="7" t="s">
        <v>1036</v>
      </c>
      <c r="I524" s="11">
        <v>6.28972529354E11</v>
      </c>
      <c r="K524" s="12"/>
      <c r="L524" s="12"/>
      <c r="M524" s="12"/>
      <c r="N524" s="12"/>
      <c r="O524" s="12"/>
      <c r="P524" s="12"/>
      <c r="Q524" s="12"/>
      <c r="R524" s="12"/>
      <c r="S524" s="12"/>
      <c r="T524" s="12"/>
      <c r="U524" s="12"/>
      <c r="V524" s="12"/>
    </row>
    <row r="525" hidden="1">
      <c r="A525" s="14">
        <v>45762.82430555556</v>
      </c>
      <c r="B525" s="8">
        <v>45731.0</v>
      </c>
      <c r="C525" s="9" t="str">
        <f t="shared" si="1"/>
        <v>Maret</v>
      </c>
      <c r="D525" s="10">
        <v>0.041666666666666664</v>
      </c>
      <c r="E525" s="7" t="s">
        <v>50</v>
      </c>
      <c r="F525" s="7" t="s">
        <v>100</v>
      </c>
      <c r="G525" s="7" t="s">
        <v>22</v>
      </c>
      <c r="H525" s="7" t="s">
        <v>1037</v>
      </c>
      <c r="I525" s="11">
        <v>6.285173431354E12</v>
      </c>
      <c r="K525" s="12"/>
      <c r="L525" s="12"/>
      <c r="M525" s="12"/>
      <c r="N525" s="12"/>
      <c r="O525" s="12"/>
      <c r="P525" s="12"/>
      <c r="Q525" s="12"/>
      <c r="R525" s="12"/>
      <c r="S525" s="12"/>
      <c r="T525" s="12"/>
      <c r="U525" s="12"/>
      <c r="V525" s="12"/>
    </row>
    <row r="526" hidden="1">
      <c r="A526" s="14">
        <v>45762.82430555556</v>
      </c>
      <c r="B526" s="8">
        <v>45732.0</v>
      </c>
      <c r="C526" s="9" t="str">
        <f t="shared" si="1"/>
        <v>Maret</v>
      </c>
      <c r="D526" s="10">
        <v>0.04236111111111111</v>
      </c>
      <c r="E526" s="7" t="s">
        <v>50</v>
      </c>
      <c r="F526" s="7" t="s">
        <v>100</v>
      </c>
      <c r="G526" s="7" t="s">
        <v>13</v>
      </c>
      <c r="H526" s="7" t="s">
        <v>1038</v>
      </c>
      <c r="I526" s="11">
        <v>6.285173431354E12</v>
      </c>
      <c r="K526" s="12"/>
      <c r="L526" s="12"/>
      <c r="M526" s="12"/>
      <c r="N526" s="12"/>
      <c r="O526" s="12"/>
      <c r="P526" s="12"/>
      <c r="Q526" s="12"/>
      <c r="R526" s="12"/>
      <c r="S526" s="12"/>
      <c r="T526" s="12"/>
      <c r="U526" s="12"/>
      <c r="V526" s="12"/>
    </row>
    <row r="527" hidden="1">
      <c r="A527" s="14">
        <v>45762.82430555556</v>
      </c>
      <c r="B527" s="8">
        <v>45734.0</v>
      </c>
      <c r="C527" s="9" t="str">
        <f t="shared" si="1"/>
        <v>Maret</v>
      </c>
      <c r="D527" s="10">
        <v>0.041666666666666664</v>
      </c>
      <c r="E527" s="7" t="s">
        <v>50</v>
      </c>
      <c r="F527" s="7" t="s">
        <v>54</v>
      </c>
      <c r="G527" s="7" t="s">
        <v>13</v>
      </c>
      <c r="H527" s="7" t="s">
        <v>1039</v>
      </c>
      <c r="I527" s="11">
        <v>6.285173431354E12</v>
      </c>
      <c r="K527" s="12"/>
      <c r="L527" s="12"/>
      <c r="M527" s="12"/>
      <c r="N527" s="12"/>
      <c r="O527" s="12"/>
      <c r="P527" s="12"/>
      <c r="Q527" s="12"/>
      <c r="R527" s="12"/>
      <c r="S527" s="12"/>
      <c r="T527" s="12"/>
      <c r="U527" s="12"/>
      <c r="V527" s="12"/>
    </row>
    <row r="528" hidden="1">
      <c r="A528" s="14">
        <v>45763.24097222222</v>
      </c>
      <c r="B528" s="8">
        <v>45762.0</v>
      </c>
      <c r="C528" s="9" t="str">
        <f t="shared" si="1"/>
        <v>April</v>
      </c>
      <c r="D528" s="10">
        <v>0.04027777777777778</v>
      </c>
      <c r="E528" s="7" t="s">
        <v>16</v>
      </c>
      <c r="F528" s="7" t="s">
        <v>51</v>
      </c>
      <c r="G528" s="7" t="s">
        <v>13</v>
      </c>
      <c r="H528" s="7" t="s">
        <v>1040</v>
      </c>
      <c r="I528" s="11">
        <v>6.281232193915E12</v>
      </c>
      <c r="K528" s="12"/>
      <c r="L528" s="12"/>
      <c r="M528" s="12"/>
      <c r="N528" s="12"/>
      <c r="O528" s="12"/>
      <c r="P528" s="12"/>
      <c r="Q528" s="12"/>
      <c r="R528" s="12"/>
      <c r="S528" s="12"/>
      <c r="T528" s="12"/>
      <c r="U528" s="12"/>
      <c r="V528" s="12"/>
    </row>
    <row r="529" hidden="1">
      <c r="A529" s="14">
        <v>45763.25208333333</v>
      </c>
      <c r="B529" s="8">
        <v>45762.0</v>
      </c>
      <c r="C529" s="9" t="str">
        <f t="shared" si="1"/>
        <v>April</v>
      </c>
      <c r="D529" s="10">
        <v>0.04722222222222222</v>
      </c>
      <c r="E529" s="7" t="s">
        <v>16</v>
      </c>
      <c r="F529" s="7" t="s">
        <v>197</v>
      </c>
      <c r="G529" s="7" t="s">
        <v>13</v>
      </c>
      <c r="H529" s="7" t="s">
        <v>1041</v>
      </c>
      <c r="I529" s="11">
        <v>6.281232193915E12</v>
      </c>
      <c r="K529" s="12"/>
      <c r="L529" s="12"/>
      <c r="M529" s="12"/>
      <c r="N529" s="12"/>
      <c r="O529" s="12"/>
      <c r="P529" s="12"/>
      <c r="Q529" s="12"/>
      <c r="R529" s="12"/>
      <c r="S529" s="12"/>
      <c r="T529" s="12"/>
      <c r="U529" s="12"/>
      <c r="V529" s="12"/>
    </row>
    <row r="530" hidden="1">
      <c r="A530" s="14">
        <v>45763.30069444444</v>
      </c>
      <c r="B530" s="8">
        <v>45762.0</v>
      </c>
      <c r="C530" s="9" t="str">
        <f t="shared" si="1"/>
        <v>April</v>
      </c>
      <c r="D530" s="10">
        <v>0.020833333333333332</v>
      </c>
      <c r="E530" s="7" t="s">
        <v>44</v>
      </c>
      <c r="F530" s="7" t="s">
        <v>45</v>
      </c>
      <c r="G530" s="7" t="s">
        <v>13</v>
      </c>
      <c r="H530" s="7" t="s">
        <v>1042</v>
      </c>
      <c r="I530" s="11">
        <v>6.285291035544E12</v>
      </c>
      <c r="K530" s="12"/>
      <c r="L530" s="12"/>
      <c r="M530" s="12"/>
      <c r="N530" s="12"/>
      <c r="O530" s="12"/>
      <c r="P530" s="12"/>
      <c r="Q530" s="12"/>
      <c r="R530" s="12"/>
      <c r="S530" s="12"/>
      <c r="T530" s="12"/>
      <c r="U530" s="12"/>
      <c r="V530" s="12"/>
    </row>
    <row r="531" hidden="1">
      <c r="A531" s="14">
        <v>45763.34375</v>
      </c>
      <c r="B531" s="8">
        <v>45763.0</v>
      </c>
      <c r="C531" s="9" t="str">
        <f t="shared" si="1"/>
        <v>April</v>
      </c>
      <c r="D531" s="10">
        <v>0.029861111111111113</v>
      </c>
      <c r="E531" s="7" t="s">
        <v>37</v>
      </c>
      <c r="F531" s="7" t="s">
        <v>130</v>
      </c>
      <c r="G531" s="7" t="s">
        <v>13</v>
      </c>
      <c r="H531" s="7" t="s">
        <v>1043</v>
      </c>
      <c r="I531" s="11">
        <v>6.285746146893E12</v>
      </c>
      <c r="K531" s="12"/>
      <c r="L531" s="12"/>
      <c r="M531" s="12"/>
      <c r="N531" s="12"/>
      <c r="O531" s="12"/>
      <c r="P531" s="12"/>
      <c r="Q531" s="12"/>
      <c r="R531" s="12"/>
      <c r="S531" s="12"/>
      <c r="T531" s="12"/>
      <c r="U531" s="12"/>
      <c r="V531" s="12"/>
    </row>
    <row r="532" hidden="1">
      <c r="A532" s="14">
        <v>45763.37291666667</v>
      </c>
      <c r="B532" s="8">
        <v>45721.0</v>
      </c>
      <c r="C532" s="9" t="str">
        <f t="shared" si="1"/>
        <v>Maret</v>
      </c>
      <c r="D532" s="10">
        <v>0.07361111111111111</v>
      </c>
      <c r="E532" s="7" t="s">
        <v>212</v>
      </c>
      <c r="F532" s="7" t="s">
        <v>34</v>
      </c>
      <c r="G532" s="7" t="s">
        <v>13</v>
      </c>
      <c r="H532" s="7" t="s">
        <v>784</v>
      </c>
      <c r="I532" s="11">
        <v>6.2895632016027E13</v>
      </c>
      <c r="K532" s="12"/>
      <c r="L532" s="12"/>
      <c r="M532" s="12"/>
      <c r="N532" s="12"/>
      <c r="O532" s="12"/>
      <c r="P532" s="12"/>
      <c r="Q532" s="12"/>
      <c r="R532" s="12"/>
      <c r="S532" s="12"/>
      <c r="T532" s="12"/>
      <c r="U532" s="12"/>
      <c r="V532" s="12"/>
    </row>
    <row r="533" hidden="1">
      <c r="A533" s="14">
        <v>45763.37291666667</v>
      </c>
      <c r="B533" s="8">
        <v>45722.0</v>
      </c>
      <c r="C533" s="9" t="str">
        <f t="shared" si="1"/>
        <v>Maret</v>
      </c>
      <c r="D533" s="10">
        <v>0.07222222222222222</v>
      </c>
      <c r="E533" s="7" t="s">
        <v>212</v>
      </c>
      <c r="F533" s="7" t="s">
        <v>34</v>
      </c>
      <c r="G533" s="7" t="s">
        <v>13</v>
      </c>
      <c r="H533" s="7" t="s">
        <v>787</v>
      </c>
      <c r="I533" s="11">
        <v>6.2895632016027E13</v>
      </c>
      <c r="K533" s="12"/>
      <c r="L533" s="12"/>
      <c r="M533" s="12"/>
      <c r="N533" s="12"/>
      <c r="O533" s="12"/>
      <c r="P533" s="12"/>
      <c r="Q533" s="12"/>
      <c r="R533" s="12"/>
      <c r="S533" s="12"/>
      <c r="T533" s="12"/>
      <c r="U533" s="12"/>
      <c r="V533" s="12"/>
    </row>
    <row r="534" hidden="1">
      <c r="A534" s="14">
        <v>45763.37291666667</v>
      </c>
      <c r="B534" s="8">
        <v>45723.0</v>
      </c>
      <c r="C534" s="9" t="str">
        <f t="shared" si="1"/>
        <v>Maret</v>
      </c>
      <c r="D534" s="10">
        <v>0.07777777777777778</v>
      </c>
      <c r="E534" s="7" t="s">
        <v>212</v>
      </c>
      <c r="F534" s="7" t="s">
        <v>34</v>
      </c>
      <c r="G534" s="7" t="s">
        <v>13</v>
      </c>
      <c r="H534" s="7" t="str">
        <f>====================
*LAPORAN PENGAJIAN PPG*
=====================
● *Murid*      : Abell-NH
● *Tanggal*   : 2025-02-21
● *Guru*        : Ayu-CKP
● *Durasi*     : 01:55
● *Kehadiran*     : HADIR
● *Materi:*
• Bacaan surat Al Hijr 42-45
• Menghafal tajwid 5Bab dan mencari tajwid
• Mengahafal doa masuk rumah dan keluar rumah
• Murojaah surat Albayyinah - Al ghariyah
Mugo2Allah paring aman selamat lancar barokah, Allah paring ilmu yang bayak bermanfaat dan barokah  Aamiin</f>
        <v>#ERROR!</v>
      </c>
      <c r="I534" s="11">
        <v>6.2895632016027E13</v>
      </c>
      <c r="K534" s="12"/>
      <c r="L534" s="12"/>
      <c r="M534" s="12"/>
      <c r="N534" s="12"/>
      <c r="O534" s="12"/>
      <c r="P534" s="12"/>
      <c r="Q534" s="12"/>
      <c r="R534" s="12"/>
      <c r="S534" s="12"/>
      <c r="T534" s="12"/>
      <c r="U534" s="12"/>
      <c r="V534" s="12"/>
    </row>
    <row r="535" hidden="1">
      <c r="A535" s="14">
        <v>45763.37291666667</v>
      </c>
      <c r="B535" s="8">
        <v>45728.0</v>
      </c>
      <c r="C535" s="9" t="str">
        <f t="shared" si="1"/>
        <v>Maret</v>
      </c>
      <c r="D535" s="10">
        <v>0.0798611111111111</v>
      </c>
      <c r="E535" s="7" t="s">
        <v>212</v>
      </c>
      <c r="F535" s="7" t="s">
        <v>34</v>
      </c>
      <c r="G535" s="7" t="s">
        <v>13</v>
      </c>
      <c r="H535" s="7" t="s">
        <v>1044</v>
      </c>
      <c r="I535" s="11">
        <v>6.2895632016027E13</v>
      </c>
      <c r="K535" s="12"/>
      <c r="L535" s="12"/>
      <c r="M535" s="12"/>
      <c r="N535" s="12"/>
      <c r="O535" s="12"/>
      <c r="P535" s="12"/>
      <c r="Q535" s="12"/>
      <c r="R535" s="12"/>
      <c r="S535" s="12"/>
      <c r="T535" s="12"/>
      <c r="U535" s="12"/>
      <c r="V535" s="12"/>
    </row>
    <row r="536" hidden="1">
      <c r="A536" s="14">
        <v>45763.37291666667</v>
      </c>
      <c r="B536" s="8">
        <v>45729.0</v>
      </c>
      <c r="C536" s="9" t="str">
        <f t="shared" si="1"/>
        <v>Maret</v>
      </c>
      <c r="D536" s="10">
        <v>0.08125</v>
      </c>
      <c r="E536" s="7" t="s">
        <v>212</v>
      </c>
      <c r="F536" s="7" t="s">
        <v>34</v>
      </c>
      <c r="G536" s="7" t="s">
        <v>13</v>
      </c>
      <c r="H536" s="7" t="s">
        <v>1045</v>
      </c>
      <c r="I536" s="11">
        <v>6.2895632016027E13</v>
      </c>
      <c r="K536" s="12"/>
      <c r="L536" s="12"/>
      <c r="M536" s="12"/>
      <c r="N536" s="12"/>
      <c r="O536" s="12"/>
      <c r="P536" s="12"/>
      <c r="Q536" s="12"/>
      <c r="R536" s="12"/>
      <c r="S536" s="12"/>
      <c r="T536" s="12"/>
      <c r="U536" s="12"/>
      <c r="V536" s="12"/>
    </row>
    <row r="537" hidden="1">
      <c r="A537" s="14">
        <v>45763.37291666667</v>
      </c>
      <c r="B537" s="8">
        <v>45730.0</v>
      </c>
      <c r="C537" s="9" t="str">
        <f t="shared" si="1"/>
        <v>Maret</v>
      </c>
      <c r="D537" s="10">
        <v>0.08402777777777778</v>
      </c>
      <c r="E537" s="7" t="s">
        <v>212</v>
      </c>
      <c r="F537" s="7" t="s">
        <v>34</v>
      </c>
      <c r="G537" s="7" t="s">
        <v>13</v>
      </c>
      <c r="H537" s="7" t="s">
        <v>1044</v>
      </c>
      <c r="I537" s="11">
        <v>6.2895632016027E13</v>
      </c>
      <c r="K537" s="12"/>
      <c r="L537" s="12"/>
      <c r="M537" s="12"/>
      <c r="N537" s="12"/>
      <c r="O537" s="12"/>
      <c r="P537" s="12"/>
      <c r="Q537" s="12"/>
      <c r="R537" s="12"/>
      <c r="S537" s="12"/>
      <c r="T537" s="12"/>
      <c r="U537" s="12"/>
      <c r="V537" s="12"/>
    </row>
    <row r="538" hidden="1">
      <c r="A538" s="14">
        <v>45763.37291666667</v>
      </c>
      <c r="B538" s="8">
        <v>45735.0</v>
      </c>
      <c r="C538" s="9" t="str">
        <f t="shared" si="1"/>
        <v>Maret</v>
      </c>
      <c r="D538" s="10">
        <v>0.08194444444444444</v>
      </c>
      <c r="E538" s="7" t="s">
        <v>212</v>
      </c>
      <c r="F538" s="7" t="s">
        <v>34</v>
      </c>
      <c r="G538" s="7" t="s">
        <v>13</v>
      </c>
      <c r="H538" s="7" t="s">
        <v>1046</v>
      </c>
      <c r="I538" s="11">
        <v>6.2895632016027E13</v>
      </c>
      <c r="K538" s="12"/>
      <c r="L538" s="12"/>
      <c r="M538" s="12"/>
      <c r="N538" s="12"/>
      <c r="O538" s="12"/>
      <c r="P538" s="12"/>
      <c r="Q538" s="12"/>
      <c r="R538" s="12"/>
      <c r="S538" s="12"/>
      <c r="T538" s="12"/>
      <c r="U538" s="12"/>
      <c r="V538" s="12"/>
    </row>
    <row r="539" hidden="1">
      <c r="A539" s="14">
        <v>45763.37291666667</v>
      </c>
      <c r="B539" s="8">
        <v>45736.0</v>
      </c>
      <c r="C539" s="9" t="str">
        <f t="shared" si="1"/>
        <v>Maret</v>
      </c>
      <c r="D539" s="10">
        <v>0.09375</v>
      </c>
      <c r="E539" s="7" t="s">
        <v>212</v>
      </c>
      <c r="F539" s="7" t="s">
        <v>34</v>
      </c>
      <c r="G539" s="7" t="s">
        <v>13</v>
      </c>
      <c r="H539" s="7" t="s">
        <v>1047</v>
      </c>
      <c r="I539" s="11">
        <v>6.2895632016027E13</v>
      </c>
      <c r="K539" s="12"/>
      <c r="L539" s="12"/>
      <c r="M539" s="12"/>
      <c r="N539" s="12"/>
      <c r="O539" s="12"/>
      <c r="P539" s="12"/>
      <c r="Q539" s="12"/>
      <c r="R539" s="12"/>
      <c r="S539" s="12"/>
      <c r="T539" s="12"/>
      <c r="U539" s="12"/>
      <c r="V539" s="12"/>
    </row>
    <row r="540" hidden="1">
      <c r="A540" s="14">
        <v>45763.37291666667</v>
      </c>
      <c r="B540" s="8">
        <v>45737.0</v>
      </c>
      <c r="C540" s="9" t="str">
        <f t="shared" si="1"/>
        <v>Maret</v>
      </c>
      <c r="D540" s="10">
        <v>0.09513888888888888</v>
      </c>
      <c r="E540" s="7" t="s">
        <v>212</v>
      </c>
      <c r="F540" s="7" t="s">
        <v>34</v>
      </c>
      <c r="G540" s="7" t="s">
        <v>13</v>
      </c>
      <c r="H540" s="7" t="s">
        <v>1048</v>
      </c>
      <c r="I540" s="11">
        <v>6.2895632016027E13</v>
      </c>
      <c r="K540" s="12"/>
      <c r="L540" s="12"/>
      <c r="M540" s="12"/>
      <c r="N540" s="12"/>
      <c r="O540" s="12"/>
      <c r="P540" s="12"/>
      <c r="Q540" s="12"/>
      <c r="R540" s="12"/>
      <c r="S540" s="12"/>
      <c r="T540" s="12"/>
      <c r="U540" s="12"/>
      <c r="V540" s="12"/>
    </row>
    <row r="541" hidden="1">
      <c r="A541" s="14">
        <v>45763.385416666664</v>
      </c>
      <c r="B541" s="8">
        <v>45720.0</v>
      </c>
      <c r="C541" s="9" t="str">
        <f t="shared" si="1"/>
        <v>Maret</v>
      </c>
      <c r="D541" s="10">
        <v>0.08958333333333333</v>
      </c>
      <c r="E541" s="7" t="s">
        <v>212</v>
      </c>
      <c r="F541" s="7" t="s">
        <v>164</v>
      </c>
      <c r="G541" s="7" t="s">
        <v>13</v>
      </c>
      <c r="H541" s="7" t="s">
        <v>784</v>
      </c>
      <c r="I541" s="11">
        <v>6.2895632016027E13</v>
      </c>
      <c r="K541" s="12"/>
      <c r="L541" s="12"/>
      <c r="M541" s="12"/>
      <c r="N541" s="12"/>
      <c r="O541" s="12"/>
      <c r="P541" s="12"/>
      <c r="Q541" s="12"/>
      <c r="R541" s="12"/>
      <c r="S541" s="12"/>
      <c r="T541" s="12"/>
      <c r="U541" s="12"/>
      <c r="V541" s="12"/>
    </row>
    <row r="542" hidden="1">
      <c r="A542" s="14">
        <v>45763.385416666664</v>
      </c>
      <c r="B542" s="8">
        <v>45727.0</v>
      </c>
      <c r="C542" s="9" t="str">
        <f t="shared" si="1"/>
        <v>Maret</v>
      </c>
      <c r="D542" s="10">
        <v>0.09166666666666666</v>
      </c>
      <c r="E542" s="7" t="s">
        <v>212</v>
      </c>
      <c r="F542" s="7" t="s">
        <v>164</v>
      </c>
      <c r="G542" s="7" t="s">
        <v>13</v>
      </c>
      <c r="H542" s="7" t="s">
        <v>1049</v>
      </c>
      <c r="I542" s="11">
        <v>6.2895632016027E13</v>
      </c>
      <c r="K542" s="12"/>
      <c r="L542" s="12"/>
      <c r="M542" s="12"/>
      <c r="N542" s="12"/>
      <c r="O542" s="12"/>
      <c r="P542" s="12"/>
      <c r="Q542" s="12"/>
      <c r="R542" s="12"/>
      <c r="S542" s="12"/>
      <c r="T542" s="12"/>
      <c r="U542" s="12"/>
      <c r="V542" s="12"/>
    </row>
    <row r="543" hidden="1">
      <c r="A543" s="14">
        <v>45763.385416666664</v>
      </c>
      <c r="B543" s="8">
        <v>45734.0</v>
      </c>
      <c r="C543" s="9" t="str">
        <f t="shared" si="1"/>
        <v>Maret</v>
      </c>
      <c r="D543" s="10">
        <v>0.08888888888888889</v>
      </c>
      <c r="E543" s="7" t="s">
        <v>212</v>
      </c>
      <c r="F543" s="7" t="s">
        <v>164</v>
      </c>
      <c r="G543" s="7" t="s">
        <v>13</v>
      </c>
      <c r="H543" s="7" t="s">
        <v>784</v>
      </c>
      <c r="I543" s="11">
        <v>6.2895632016027E13</v>
      </c>
      <c r="K543" s="12"/>
      <c r="L543" s="12"/>
      <c r="M543" s="12"/>
      <c r="N543" s="12"/>
      <c r="O543" s="12"/>
      <c r="P543" s="12"/>
      <c r="Q543" s="12"/>
      <c r="R543" s="12"/>
      <c r="S543" s="12"/>
      <c r="T543" s="12"/>
      <c r="U543" s="12"/>
      <c r="V543" s="12"/>
    </row>
    <row r="544" hidden="1">
      <c r="A544" s="14">
        <v>45763.47083333333</v>
      </c>
      <c r="B544" s="8">
        <v>45763.0</v>
      </c>
      <c r="C544" s="9" t="str">
        <f t="shared" si="1"/>
        <v>April</v>
      </c>
      <c r="D544" s="10">
        <v>0.03888888888888889</v>
      </c>
      <c r="E544" s="7" t="s">
        <v>147</v>
      </c>
      <c r="F544" s="7" t="s">
        <v>153</v>
      </c>
      <c r="G544" s="7" t="s">
        <v>13</v>
      </c>
      <c r="H544" s="7" t="s">
        <v>1050</v>
      </c>
      <c r="I544" s="11">
        <v>6.28978248704E11</v>
      </c>
      <c r="K544" s="12"/>
      <c r="L544" s="12"/>
      <c r="M544" s="12"/>
      <c r="N544" s="12"/>
      <c r="O544" s="12"/>
      <c r="P544" s="12"/>
      <c r="Q544" s="12"/>
      <c r="R544" s="12"/>
      <c r="S544" s="12"/>
      <c r="T544" s="12"/>
      <c r="U544" s="12"/>
      <c r="V544" s="12"/>
    </row>
    <row r="545" hidden="1">
      <c r="A545" s="14">
        <v>45763.504166666666</v>
      </c>
      <c r="B545" s="8">
        <v>45763.0</v>
      </c>
      <c r="C545" s="9" t="str">
        <f t="shared" si="1"/>
        <v>April</v>
      </c>
      <c r="D545" s="10">
        <v>0.07916666666666666</v>
      </c>
      <c r="E545" s="7" t="s">
        <v>212</v>
      </c>
      <c r="F545" s="7" t="s">
        <v>164</v>
      </c>
      <c r="G545" s="7" t="s">
        <v>13</v>
      </c>
      <c r="H545" s="7" t="s">
        <v>1051</v>
      </c>
      <c r="I545" s="11">
        <v>6.2895632016027E13</v>
      </c>
      <c r="K545" s="12"/>
      <c r="L545" s="12"/>
      <c r="M545" s="12"/>
      <c r="N545" s="12"/>
      <c r="O545" s="12"/>
      <c r="P545" s="12"/>
      <c r="Q545" s="12"/>
      <c r="R545" s="12"/>
      <c r="S545" s="12"/>
      <c r="T545" s="12"/>
      <c r="U545" s="12"/>
      <c r="V545" s="12"/>
    </row>
    <row r="546" hidden="1">
      <c r="A546" s="14">
        <v>45763.819444444445</v>
      </c>
      <c r="B546" s="8">
        <v>45763.0</v>
      </c>
      <c r="C546" s="9" t="str">
        <f t="shared" si="1"/>
        <v>April</v>
      </c>
      <c r="D546" s="10">
        <v>6.944444444444445E-4</v>
      </c>
      <c r="E546" s="7" t="s">
        <v>16</v>
      </c>
      <c r="F546" s="7" t="s">
        <v>51</v>
      </c>
      <c r="G546" s="7" t="s">
        <v>41</v>
      </c>
      <c r="H546" s="7" t="s">
        <v>113</v>
      </c>
      <c r="I546" s="11">
        <v>6.281232193915E12</v>
      </c>
      <c r="K546" s="12"/>
      <c r="L546" s="12"/>
      <c r="M546" s="12"/>
      <c r="N546" s="12"/>
      <c r="O546" s="12"/>
      <c r="P546" s="12"/>
      <c r="Q546" s="12"/>
      <c r="R546" s="12"/>
      <c r="S546" s="12"/>
      <c r="T546" s="12"/>
      <c r="U546" s="12"/>
      <c r="V546" s="12"/>
    </row>
    <row r="547" hidden="1">
      <c r="A547" s="14">
        <v>45763.81875</v>
      </c>
      <c r="B547" s="8">
        <v>45763.0</v>
      </c>
      <c r="C547" s="9" t="str">
        <f t="shared" si="1"/>
        <v>April</v>
      </c>
      <c r="D547" s="10">
        <v>0.04652777777777778</v>
      </c>
      <c r="E547" s="7" t="s">
        <v>33</v>
      </c>
      <c r="F547" s="7" t="s">
        <v>34</v>
      </c>
      <c r="G547" s="7" t="s">
        <v>13</v>
      </c>
      <c r="H547" s="7" t="s">
        <v>1052</v>
      </c>
      <c r="I547" s="11">
        <v>6.285707668655E12</v>
      </c>
      <c r="K547" s="12"/>
      <c r="L547" s="12"/>
      <c r="M547" s="12"/>
      <c r="N547" s="12"/>
      <c r="O547" s="12"/>
      <c r="P547" s="12"/>
      <c r="Q547" s="12"/>
      <c r="R547" s="12"/>
      <c r="S547" s="12"/>
      <c r="T547" s="12"/>
      <c r="U547" s="12"/>
      <c r="V547" s="12"/>
    </row>
    <row r="548" hidden="1">
      <c r="A548" s="14">
        <v>45764.38055555556</v>
      </c>
      <c r="B548" s="8">
        <v>45764.0</v>
      </c>
      <c r="C548" s="9" t="str">
        <f t="shared" si="1"/>
        <v>April</v>
      </c>
      <c r="D548" s="10">
        <v>0.01597222222222222</v>
      </c>
      <c r="E548" s="7" t="s">
        <v>29</v>
      </c>
      <c r="F548" s="7" t="s">
        <v>144</v>
      </c>
      <c r="G548" s="7" t="s">
        <v>13</v>
      </c>
      <c r="H548" s="7" t="s">
        <v>1053</v>
      </c>
      <c r="I548" s="11">
        <v>6.28978248704E11</v>
      </c>
      <c r="K548" s="12"/>
      <c r="L548" s="12"/>
      <c r="M548" s="12"/>
      <c r="N548" s="12"/>
      <c r="O548" s="12"/>
      <c r="P548" s="12"/>
      <c r="Q548" s="12"/>
      <c r="R548" s="12"/>
      <c r="S548" s="12"/>
      <c r="T548" s="12"/>
      <c r="U548" s="12"/>
      <c r="V548" s="12"/>
    </row>
    <row r="549" hidden="1">
      <c r="A549" s="14">
        <v>45764.3875</v>
      </c>
      <c r="B549" s="8">
        <v>45764.0</v>
      </c>
      <c r="C549" s="9" t="str">
        <f t="shared" si="1"/>
        <v>April</v>
      </c>
      <c r="D549" s="10">
        <v>0.043055555555555555</v>
      </c>
      <c r="E549" s="7" t="s">
        <v>147</v>
      </c>
      <c r="F549" s="7" t="s">
        <v>105</v>
      </c>
      <c r="G549" s="7" t="s">
        <v>13</v>
      </c>
      <c r="H549" s="7" t="s">
        <v>1054</v>
      </c>
      <c r="I549" s="11">
        <v>6.28978248704E11</v>
      </c>
      <c r="K549" s="12"/>
      <c r="L549" s="12"/>
      <c r="M549" s="12"/>
      <c r="N549" s="12"/>
      <c r="O549" s="12"/>
      <c r="P549" s="12"/>
      <c r="Q549" s="12"/>
      <c r="R549" s="12"/>
      <c r="S549" s="12"/>
      <c r="T549" s="12"/>
      <c r="U549" s="12"/>
      <c r="V549" s="12"/>
    </row>
    <row r="550" hidden="1">
      <c r="A550" s="14">
        <v>45764.495833333334</v>
      </c>
      <c r="B550" s="8">
        <v>45764.0</v>
      </c>
      <c r="C550" s="9" t="str">
        <f t="shared" si="1"/>
        <v>April</v>
      </c>
      <c r="D550" s="10">
        <v>0.03958333333333333</v>
      </c>
      <c r="E550" s="7" t="s">
        <v>11</v>
      </c>
      <c r="F550" s="7" t="s">
        <v>82</v>
      </c>
      <c r="G550" s="7" t="s">
        <v>13</v>
      </c>
      <c r="H550" s="7" t="s">
        <v>1055</v>
      </c>
      <c r="I550" s="11">
        <v>6.28560627488E12</v>
      </c>
      <c r="K550" s="12"/>
      <c r="L550" s="12"/>
      <c r="M550" s="12"/>
      <c r="N550" s="12"/>
      <c r="O550" s="12"/>
      <c r="P550" s="12"/>
      <c r="Q550" s="12"/>
      <c r="R550" s="12"/>
      <c r="S550" s="12"/>
      <c r="T550" s="12"/>
      <c r="U550" s="12"/>
      <c r="V550" s="12"/>
    </row>
    <row r="551" hidden="1">
      <c r="A551" s="14">
        <v>45764.49722222222</v>
      </c>
      <c r="B551" s="8">
        <v>45764.0</v>
      </c>
      <c r="C551" s="9" t="str">
        <f t="shared" si="1"/>
        <v>April</v>
      </c>
      <c r="D551" s="10">
        <v>0.059722222222222225</v>
      </c>
      <c r="E551" s="7" t="s">
        <v>11</v>
      </c>
      <c r="F551" s="7" t="s">
        <v>72</v>
      </c>
      <c r="G551" s="7" t="s">
        <v>13</v>
      </c>
      <c r="H551" s="7" t="s">
        <v>1056</v>
      </c>
      <c r="I551" s="11">
        <v>6.28560627488E12</v>
      </c>
      <c r="K551" s="12"/>
      <c r="L551" s="12"/>
      <c r="M551" s="12"/>
      <c r="N551" s="12"/>
      <c r="O551" s="12"/>
      <c r="P551" s="12"/>
      <c r="Q551" s="12"/>
      <c r="R551" s="12"/>
      <c r="S551" s="12"/>
      <c r="T551" s="12"/>
      <c r="U551" s="12"/>
      <c r="V551" s="12"/>
    </row>
    <row r="552" hidden="1">
      <c r="A552" s="14">
        <v>45764.743055555555</v>
      </c>
      <c r="B552" s="8">
        <v>45764.0</v>
      </c>
      <c r="C552" s="9" t="str">
        <f t="shared" si="1"/>
        <v>April</v>
      </c>
      <c r="D552" s="10">
        <v>0.04861111111111111</v>
      </c>
      <c r="E552" s="7" t="s">
        <v>20</v>
      </c>
      <c r="F552" s="7" t="s">
        <v>30</v>
      </c>
      <c r="G552" s="7" t="s">
        <v>13</v>
      </c>
      <c r="H552" s="7" t="s">
        <v>1057</v>
      </c>
      <c r="I552" s="11">
        <v>6.28972529354E11</v>
      </c>
      <c r="K552" s="12"/>
      <c r="L552" s="12"/>
      <c r="M552" s="12"/>
      <c r="N552" s="12"/>
      <c r="O552" s="12"/>
      <c r="P552" s="12"/>
      <c r="Q552" s="12"/>
      <c r="R552" s="12"/>
      <c r="S552" s="12"/>
      <c r="T552" s="12"/>
      <c r="U552" s="12"/>
      <c r="V552" s="12"/>
    </row>
    <row r="553" hidden="1">
      <c r="A553" s="14">
        <v>45764.75208333333</v>
      </c>
      <c r="B553" s="8">
        <v>45764.0</v>
      </c>
      <c r="C553" s="9" t="str">
        <f t="shared" si="1"/>
        <v>April</v>
      </c>
      <c r="D553" s="10">
        <v>0.04861111111111111</v>
      </c>
      <c r="E553" s="7" t="s">
        <v>20</v>
      </c>
      <c r="F553" s="7" t="s">
        <v>62</v>
      </c>
      <c r="G553" s="7" t="s">
        <v>13</v>
      </c>
      <c r="H553" s="7" t="s">
        <v>1058</v>
      </c>
      <c r="I553" s="11">
        <v>6.2892529354E10</v>
      </c>
      <c r="K553" s="12"/>
      <c r="L553" s="12"/>
      <c r="M553" s="12"/>
      <c r="N553" s="12"/>
      <c r="O553" s="12"/>
      <c r="P553" s="12"/>
      <c r="Q553" s="12"/>
      <c r="R553" s="12"/>
      <c r="S553" s="12"/>
      <c r="T553" s="12"/>
      <c r="U553" s="12"/>
      <c r="V553" s="12"/>
    </row>
    <row r="554" hidden="1">
      <c r="A554" s="14">
        <v>45764.93541666667</v>
      </c>
      <c r="B554" s="8">
        <v>45764.0</v>
      </c>
      <c r="C554" s="9" t="str">
        <f t="shared" si="1"/>
        <v>April</v>
      </c>
      <c r="D554" s="10">
        <v>0.05347222222222222</v>
      </c>
      <c r="E554" s="7" t="s">
        <v>33</v>
      </c>
      <c r="F554" s="7" t="s">
        <v>34</v>
      </c>
      <c r="G554" s="7" t="s">
        <v>13</v>
      </c>
      <c r="H554" s="7" t="s">
        <v>1059</v>
      </c>
      <c r="I554" s="11">
        <v>6.285707668655E12</v>
      </c>
      <c r="K554" s="12"/>
      <c r="L554" s="12"/>
      <c r="M554" s="12"/>
      <c r="N554" s="12"/>
      <c r="O554" s="12"/>
      <c r="P554" s="12"/>
      <c r="Q554" s="12"/>
      <c r="R554" s="12"/>
      <c r="S554" s="12"/>
      <c r="T554" s="12"/>
      <c r="U554" s="12"/>
      <c r="V554" s="12"/>
    </row>
    <row r="555" hidden="1">
      <c r="A555" s="14">
        <v>45764.964583333334</v>
      </c>
      <c r="B555" s="8">
        <v>45764.0</v>
      </c>
      <c r="C555" s="9" t="str">
        <f t="shared" si="1"/>
        <v>April</v>
      </c>
      <c r="D555" s="10">
        <v>0.029166666666666667</v>
      </c>
      <c r="E555" s="7" t="s">
        <v>16</v>
      </c>
      <c r="F555" s="7" t="s">
        <v>51</v>
      </c>
      <c r="G555" s="7" t="s">
        <v>13</v>
      </c>
      <c r="H555" s="7" t="s">
        <v>1060</v>
      </c>
      <c r="I555" s="11">
        <v>6.281232193915E12</v>
      </c>
      <c r="K555" s="12"/>
      <c r="L555" s="12"/>
      <c r="M555" s="12"/>
      <c r="N555" s="12"/>
      <c r="O555" s="12"/>
      <c r="P555" s="12"/>
      <c r="Q555" s="12"/>
      <c r="R555" s="12"/>
      <c r="S555" s="12"/>
      <c r="T555" s="12"/>
      <c r="U555" s="12"/>
      <c r="V555" s="12"/>
    </row>
    <row r="556" hidden="1">
      <c r="A556" s="14">
        <v>45764.964583333334</v>
      </c>
      <c r="B556" s="8">
        <v>45764.0</v>
      </c>
      <c r="C556" s="9" t="str">
        <f t="shared" si="1"/>
        <v>April</v>
      </c>
      <c r="D556" s="10">
        <v>0.029166666666666667</v>
      </c>
      <c r="E556" s="7" t="s">
        <v>16</v>
      </c>
      <c r="F556" s="7" t="s">
        <v>51</v>
      </c>
      <c r="G556" s="7" t="s">
        <v>13</v>
      </c>
      <c r="H556" s="7" t="s">
        <v>1060</v>
      </c>
      <c r="I556" s="11">
        <v>6.281232193915E12</v>
      </c>
      <c r="K556" s="12"/>
      <c r="L556" s="12"/>
      <c r="M556" s="12"/>
      <c r="N556" s="12"/>
      <c r="O556" s="12"/>
      <c r="P556" s="12"/>
      <c r="Q556" s="12"/>
      <c r="R556" s="12"/>
      <c r="S556" s="12"/>
      <c r="T556" s="12"/>
      <c r="U556" s="12"/>
      <c r="V556" s="12"/>
    </row>
    <row r="557" hidden="1">
      <c r="A557" s="14">
        <v>45765.35277777778</v>
      </c>
      <c r="B557" s="8">
        <v>45765.0</v>
      </c>
      <c r="C557" s="9" t="str">
        <f t="shared" si="1"/>
        <v>April</v>
      </c>
      <c r="D557" s="10">
        <v>0.041666666666666664</v>
      </c>
      <c r="E557" s="7" t="s">
        <v>20</v>
      </c>
      <c r="F557" s="7" t="s">
        <v>30</v>
      </c>
      <c r="G557" s="7" t="s">
        <v>13</v>
      </c>
      <c r="H557" s="7" t="s">
        <v>1061</v>
      </c>
      <c r="I557" s="11">
        <v>6.28972559354E11</v>
      </c>
      <c r="K557" s="12"/>
      <c r="L557" s="12"/>
      <c r="M557" s="12"/>
      <c r="N557" s="12"/>
      <c r="O557" s="12"/>
      <c r="P557" s="12"/>
      <c r="Q557" s="12"/>
      <c r="R557" s="12"/>
      <c r="S557" s="12"/>
      <c r="T557" s="12"/>
      <c r="U557" s="12"/>
      <c r="V557" s="12"/>
    </row>
    <row r="558" hidden="1">
      <c r="A558" s="14">
        <v>45765.38055555556</v>
      </c>
      <c r="B558" s="8">
        <v>45765.0</v>
      </c>
      <c r="C558" s="9" t="str">
        <f t="shared" si="1"/>
        <v>April</v>
      </c>
      <c r="D558" s="10">
        <v>0.034722222222222224</v>
      </c>
      <c r="E558" s="7" t="s">
        <v>50</v>
      </c>
      <c r="F558" s="7" t="s">
        <v>100</v>
      </c>
      <c r="G558" s="7" t="s">
        <v>13</v>
      </c>
      <c r="H558" s="7" t="s">
        <v>1062</v>
      </c>
      <c r="I558" s="11">
        <v>6.285173431354E12</v>
      </c>
      <c r="K558" s="12"/>
      <c r="L558" s="12"/>
      <c r="M558" s="12"/>
      <c r="N558" s="12"/>
      <c r="O558" s="12"/>
      <c r="P558" s="12"/>
      <c r="Q558" s="12"/>
      <c r="R558" s="12"/>
      <c r="S558" s="12"/>
      <c r="T558" s="12"/>
      <c r="U558" s="12"/>
      <c r="V558" s="12"/>
    </row>
    <row r="559" hidden="1">
      <c r="A559" s="14">
        <v>45765.39375</v>
      </c>
      <c r="B559" s="8">
        <v>45765.0</v>
      </c>
      <c r="C559" s="9" t="str">
        <f t="shared" si="1"/>
        <v>April</v>
      </c>
      <c r="D559" s="10">
        <v>0.041666666666666664</v>
      </c>
      <c r="E559" s="7" t="s">
        <v>11</v>
      </c>
      <c r="F559" s="7" t="s">
        <v>82</v>
      </c>
      <c r="G559" s="7" t="s">
        <v>13</v>
      </c>
      <c r="H559" s="7" t="s">
        <v>1063</v>
      </c>
      <c r="I559" s="11">
        <v>6.28560627488E12</v>
      </c>
      <c r="K559" s="12"/>
      <c r="L559" s="12"/>
      <c r="M559" s="12"/>
      <c r="N559" s="12"/>
      <c r="O559" s="12"/>
      <c r="P559" s="12"/>
      <c r="Q559" s="12"/>
      <c r="R559" s="12"/>
      <c r="S559" s="12"/>
      <c r="T559" s="12"/>
      <c r="U559" s="12"/>
      <c r="V559" s="12"/>
    </row>
    <row r="560" hidden="1">
      <c r="A560" s="14">
        <v>45765.39791666667</v>
      </c>
      <c r="B560" s="8">
        <v>45765.0</v>
      </c>
      <c r="C560" s="9" t="str">
        <f t="shared" si="1"/>
        <v>April</v>
      </c>
      <c r="D560" s="10">
        <v>0.04722222222222222</v>
      </c>
      <c r="E560" s="7" t="s">
        <v>11</v>
      </c>
      <c r="F560" s="7" t="s">
        <v>72</v>
      </c>
      <c r="G560" s="7" t="s">
        <v>13</v>
      </c>
      <c r="H560" s="7" t="s">
        <v>1064</v>
      </c>
      <c r="I560" s="11">
        <v>6.28560627488E12</v>
      </c>
      <c r="K560" s="12"/>
      <c r="L560" s="12"/>
      <c r="M560" s="12"/>
      <c r="N560" s="12"/>
      <c r="O560" s="12"/>
      <c r="P560" s="12"/>
      <c r="Q560" s="12"/>
      <c r="R560" s="12"/>
      <c r="S560" s="12"/>
      <c r="T560" s="12"/>
      <c r="U560" s="12"/>
      <c r="V560" s="12"/>
    </row>
    <row r="561" hidden="1">
      <c r="A561" s="14">
        <v>45765.63402777778</v>
      </c>
      <c r="B561" s="8">
        <v>45765.0</v>
      </c>
      <c r="C561" s="9" t="str">
        <f t="shared" si="1"/>
        <v>April</v>
      </c>
      <c r="D561" s="10">
        <v>0.041666666666666664</v>
      </c>
      <c r="E561" s="7" t="s">
        <v>20</v>
      </c>
      <c r="F561" s="7" t="s">
        <v>62</v>
      </c>
      <c r="G561" s="7" t="s">
        <v>13</v>
      </c>
      <c r="H561" s="7" t="s">
        <v>1065</v>
      </c>
      <c r="I561" s="11">
        <v>6.28972529354E11</v>
      </c>
      <c r="K561" s="12"/>
      <c r="L561" s="12"/>
      <c r="M561" s="12"/>
      <c r="N561" s="12"/>
      <c r="O561" s="12"/>
      <c r="P561" s="12"/>
      <c r="Q561" s="12"/>
      <c r="R561" s="12"/>
      <c r="S561" s="12"/>
      <c r="T561" s="12"/>
      <c r="U561" s="12"/>
      <c r="V561" s="12"/>
    </row>
    <row r="562" hidden="1">
      <c r="A562" s="14">
        <v>45765.83472222222</v>
      </c>
      <c r="B562" s="8">
        <v>45764.0</v>
      </c>
      <c r="C562" s="9" t="str">
        <f t="shared" si="1"/>
        <v>April</v>
      </c>
      <c r="D562" s="10">
        <v>0.022222222222222223</v>
      </c>
      <c r="E562" s="7" t="s">
        <v>16</v>
      </c>
      <c r="F562" s="7" t="s">
        <v>130</v>
      </c>
      <c r="G562" s="7" t="s">
        <v>13</v>
      </c>
      <c r="H562" s="7" t="s">
        <v>1066</v>
      </c>
      <c r="I562" s="11">
        <v>6.281232193915E12</v>
      </c>
      <c r="K562" s="12"/>
      <c r="L562" s="12"/>
      <c r="M562" s="12"/>
      <c r="N562" s="12"/>
      <c r="O562" s="12"/>
      <c r="P562" s="12"/>
      <c r="Q562" s="12"/>
      <c r="R562" s="12"/>
      <c r="S562" s="12"/>
      <c r="T562" s="12"/>
      <c r="U562" s="12"/>
      <c r="V562" s="12"/>
    </row>
    <row r="563" hidden="1">
      <c r="A563" s="14">
        <v>45765.83472222222</v>
      </c>
      <c r="B563" s="8">
        <v>45764.0</v>
      </c>
      <c r="C563" s="9" t="str">
        <f t="shared" si="1"/>
        <v>April</v>
      </c>
      <c r="D563" s="10">
        <v>0.04236111111111111</v>
      </c>
      <c r="E563" s="7" t="s">
        <v>16</v>
      </c>
      <c r="F563" s="7" t="s">
        <v>197</v>
      </c>
      <c r="G563" s="7" t="s">
        <v>13</v>
      </c>
      <c r="H563" s="7" t="s">
        <v>1067</v>
      </c>
      <c r="I563" s="11">
        <v>6.281232193915E12</v>
      </c>
      <c r="K563" s="12"/>
      <c r="L563" s="12"/>
      <c r="M563" s="12"/>
      <c r="N563" s="12"/>
      <c r="O563" s="12"/>
      <c r="P563" s="12"/>
      <c r="Q563" s="12"/>
      <c r="R563" s="12"/>
      <c r="S563" s="12"/>
      <c r="T563" s="12"/>
      <c r="U563" s="12"/>
      <c r="V563" s="12"/>
    </row>
    <row r="564" hidden="1">
      <c r="A564" s="14">
        <v>45765.84583333333</v>
      </c>
      <c r="B564" s="8">
        <v>45765.0</v>
      </c>
      <c r="C564" s="9" t="str">
        <f t="shared" si="1"/>
        <v>April</v>
      </c>
      <c r="D564" s="10">
        <v>0.016666666666666666</v>
      </c>
      <c r="E564" s="7" t="s">
        <v>16</v>
      </c>
      <c r="F564" s="7" t="s">
        <v>51</v>
      </c>
      <c r="G564" s="7" t="s">
        <v>13</v>
      </c>
      <c r="H564" s="7" t="s">
        <v>1068</v>
      </c>
      <c r="I564" s="11">
        <v>6.281232193915E12</v>
      </c>
      <c r="K564" s="12"/>
      <c r="L564" s="12"/>
      <c r="M564" s="12"/>
      <c r="N564" s="12"/>
      <c r="O564" s="12"/>
      <c r="P564" s="12"/>
      <c r="Q564" s="12"/>
      <c r="R564" s="12"/>
      <c r="S564" s="12"/>
      <c r="T564" s="12"/>
      <c r="U564" s="12"/>
      <c r="V564" s="12"/>
    </row>
    <row r="565" hidden="1">
      <c r="A565" s="14">
        <v>45765.84930555556</v>
      </c>
      <c r="B565" s="8">
        <v>45765.0</v>
      </c>
      <c r="C565" s="9" t="str">
        <f t="shared" si="1"/>
        <v>April</v>
      </c>
      <c r="D565" s="10">
        <v>0.019444444444444445</v>
      </c>
      <c r="E565" s="7" t="s">
        <v>29</v>
      </c>
      <c r="F565" s="7" t="s">
        <v>144</v>
      </c>
      <c r="G565" s="7" t="s">
        <v>13</v>
      </c>
      <c r="H565" s="7" t="s">
        <v>1069</v>
      </c>
      <c r="I565" s="11">
        <v>6.28978248704E11</v>
      </c>
      <c r="K565" s="12"/>
      <c r="L565" s="12"/>
      <c r="M565" s="12"/>
      <c r="N565" s="12"/>
      <c r="O565" s="12"/>
      <c r="P565" s="12"/>
      <c r="Q565" s="12"/>
      <c r="R565" s="12"/>
      <c r="S565" s="12"/>
      <c r="T565" s="12"/>
      <c r="U565" s="12"/>
      <c r="V565" s="12"/>
    </row>
    <row r="566" hidden="1">
      <c r="A566" s="14">
        <v>45765.85625</v>
      </c>
      <c r="B566" s="8">
        <v>45765.0</v>
      </c>
      <c r="C566" s="9" t="str">
        <f t="shared" si="1"/>
        <v>April</v>
      </c>
      <c r="D566" s="10">
        <v>6.944444444444445E-4</v>
      </c>
      <c r="E566" s="7" t="s">
        <v>16</v>
      </c>
      <c r="F566" s="7" t="s">
        <v>130</v>
      </c>
      <c r="G566" s="7" t="s">
        <v>13</v>
      </c>
      <c r="H566" s="7" t="s">
        <v>1070</v>
      </c>
      <c r="I566" s="11">
        <v>6.281232193915E12</v>
      </c>
      <c r="K566" s="12"/>
      <c r="L566" s="12"/>
      <c r="M566" s="12"/>
      <c r="N566" s="12"/>
      <c r="O566" s="12"/>
      <c r="P566" s="12"/>
      <c r="Q566" s="12"/>
      <c r="R566" s="12"/>
      <c r="S566" s="12"/>
      <c r="T566" s="12"/>
      <c r="U566" s="12"/>
      <c r="V566" s="12"/>
    </row>
    <row r="567" hidden="1">
      <c r="A567" s="14">
        <v>45766.17847222222</v>
      </c>
      <c r="B567" s="8">
        <v>45762.0</v>
      </c>
      <c r="C567" s="9" t="str">
        <f t="shared" si="1"/>
        <v>April</v>
      </c>
      <c r="D567" s="10">
        <v>0.020833333333333332</v>
      </c>
      <c r="E567" s="7" t="s">
        <v>147</v>
      </c>
      <c r="F567" s="7" t="s">
        <v>148</v>
      </c>
      <c r="G567" s="7" t="s">
        <v>13</v>
      </c>
      <c r="H567" s="7" t="s">
        <v>1071</v>
      </c>
      <c r="I567" s="11">
        <v>6.285213566484E12</v>
      </c>
      <c r="K567" s="12"/>
      <c r="L567" s="12"/>
      <c r="M567" s="12"/>
      <c r="N567" s="12"/>
      <c r="O567" s="12"/>
      <c r="P567" s="12"/>
      <c r="Q567" s="12"/>
      <c r="R567" s="12"/>
      <c r="S567" s="12"/>
      <c r="T567" s="12"/>
      <c r="U567" s="12"/>
      <c r="V567" s="12"/>
    </row>
    <row r="568" hidden="1">
      <c r="A568" s="14">
        <v>45766.18541666667</v>
      </c>
      <c r="B568" s="8">
        <v>45763.0</v>
      </c>
      <c r="C568" s="9" t="str">
        <f t="shared" si="1"/>
        <v>April</v>
      </c>
      <c r="D568" s="10">
        <v>0.020833333333333332</v>
      </c>
      <c r="E568" s="7" t="s">
        <v>147</v>
      </c>
      <c r="F568" s="7" t="s">
        <v>148</v>
      </c>
      <c r="G568" s="7" t="s">
        <v>13</v>
      </c>
      <c r="H568" s="7" t="s">
        <v>1072</v>
      </c>
      <c r="I568" s="11">
        <v>6.285213566484E12</v>
      </c>
      <c r="K568" s="12"/>
      <c r="L568" s="12"/>
      <c r="M568" s="12"/>
      <c r="N568" s="12"/>
      <c r="O568" s="12"/>
      <c r="P568" s="12"/>
      <c r="Q568" s="12"/>
      <c r="R568" s="12"/>
      <c r="S568" s="12"/>
      <c r="T568" s="12"/>
      <c r="U568" s="12"/>
      <c r="V568" s="12"/>
    </row>
    <row r="569" hidden="1">
      <c r="A569" s="14">
        <v>45766.19027777778</v>
      </c>
      <c r="B569" s="8">
        <v>45764.0</v>
      </c>
      <c r="C569" s="9" t="str">
        <f t="shared" si="1"/>
        <v>April</v>
      </c>
      <c r="D569" s="10">
        <v>0.0</v>
      </c>
      <c r="E569" s="7" t="s">
        <v>147</v>
      </c>
      <c r="F569" s="7" t="s">
        <v>148</v>
      </c>
      <c r="G569" s="7" t="s">
        <v>156</v>
      </c>
      <c r="H569" s="7" t="s">
        <v>1073</v>
      </c>
      <c r="I569" s="11">
        <v>6.285213566484E12</v>
      </c>
      <c r="K569" s="12"/>
      <c r="L569" s="12"/>
      <c r="M569" s="12"/>
      <c r="N569" s="12"/>
      <c r="O569" s="12"/>
      <c r="P569" s="12"/>
      <c r="Q569" s="12"/>
      <c r="R569" s="12"/>
      <c r="S569" s="12"/>
      <c r="T569" s="12"/>
      <c r="U569" s="12"/>
      <c r="V569" s="12"/>
    </row>
    <row r="570" hidden="1">
      <c r="A570" s="14">
        <v>45766.19097222222</v>
      </c>
      <c r="B570" s="8">
        <v>45765.0</v>
      </c>
      <c r="C570" s="9" t="str">
        <f t="shared" si="1"/>
        <v>April</v>
      </c>
      <c r="D570" s="10">
        <v>0.027777777777777776</v>
      </c>
      <c r="E570" s="7" t="s">
        <v>147</v>
      </c>
      <c r="F570" s="7" t="s">
        <v>148</v>
      </c>
      <c r="G570" s="7" t="s">
        <v>13</v>
      </c>
      <c r="H570" s="7" t="s">
        <v>1074</v>
      </c>
      <c r="I570" s="11">
        <v>6.285213566484E12</v>
      </c>
      <c r="K570" s="12"/>
      <c r="L570" s="12"/>
      <c r="M570" s="12"/>
      <c r="N570" s="12"/>
      <c r="O570" s="12"/>
      <c r="P570" s="12"/>
      <c r="Q570" s="12"/>
      <c r="R570" s="12"/>
      <c r="S570" s="12"/>
      <c r="T570" s="12"/>
      <c r="U570" s="12"/>
      <c r="V570" s="12"/>
    </row>
    <row r="571" hidden="1">
      <c r="A571" s="14">
        <v>45766.388194444444</v>
      </c>
      <c r="B571" s="8">
        <v>45766.0</v>
      </c>
      <c r="C571" s="9" t="str">
        <f t="shared" si="1"/>
        <v>April</v>
      </c>
      <c r="D571" s="10">
        <v>0.022916666666666665</v>
      </c>
      <c r="E571" s="7" t="s">
        <v>37</v>
      </c>
      <c r="F571" s="7" t="s">
        <v>130</v>
      </c>
      <c r="G571" s="7" t="s">
        <v>13</v>
      </c>
      <c r="H571" s="7" t="s">
        <v>1075</v>
      </c>
      <c r="I571" s="11">
        <v>6.285746146893E12</v>
      </c>
      <c r="K571" s="12"/>
      <c r="L571" s="12"/>
      <c r="M571" s="12"/>
      <c r="N571" s="12"/>
      <c r="O571" s="12"/>
      <c r="P571" s="12"/>
      <c r="Q571" s="12"/>
      <c r="R571" s="12"/>
      <c r="S571" s="12"/>
      <c r="T571" s="12"/>
      <c r="U571" s="12"/>
      <c r="V571" s="12"/>
    </row>
    <row r="572" hidden="1">
      <c r="A572" s="14">
        <v>45766.39444444444</v>
      </c>
      <c r="B572" s="8">
        <v>45765.0</v>
      </c>
      <c r="C572" s="9" t="str">
        <f t="shared" si="1"/>
        <v>April</v>
      </c>
      <c r="D572" s="10">
        <v>0.0</v>
      </c>
      <c r="E572" s="7" t="s">
        <v>37</v>
      </c>
      <c r="F572" s="7" t="s">
        <v>197</v>
      </c>
      <c r="G572" s="7" t="s">
        <v>156</v>
      </c>
      <c r="H572" s="7" t="s">
        <v>269</v>
      </c>
      <c r="I572" s="11">
        <v>6.285746146893E12</v>
      </c>
      <c r="K572" s="12"/>
      <c r="L572" s="12"/>
      <c r="M572" s="12"/>
      <c r="N572" s="12"/>
      <c r="O572" s="12"/>
      <c r="P572" s="12"/>
      <c r="Q572" s="12"/>
      <c r="R572" s="12"/>
      <c r="S572" s="12"/>
      <c r="T572" s="12"/>
      <c r="U572" s="12"/>
      <c r="V572" s="12"/>
    </row>
    <row r="573" hidden="1">
      <c r="A573" s="14">
        <v>45766.395833333336</v>
      </c>
      <c r="B573" s="8">
        <v>45764.0</v>
      </c>
      <c r="C573" s="9" t="str">
        <f t="shared" si="1"/>
        <v>April</v>
      </c>
      <c r="D573" s="10">
        <v>0.03611111111111111</v>
      </c>
      <c r="E573" s="7" t="s">
        <v>37</v>
      </c>
      <c r="F573" s="7" t="s">
        <v>127</v>
      </c>
      <c r="G573" s="7" t="s">
        <v>13</v>
      </c>
      <c r="H573" s="7" t="s">
        <v>1076</v>
      </c>
      <c r="I573" s="11">
        <v>6.285746146893E12</v>
      </c>
      <c r="K573" s="12"/>
      <c r="L573" s="12"/>
      <c r="M573" s="12"/>
      <c r="N573" s="12"/>
      <c r="O573" s="12"/>
      <c r="P573" s="12"/>
      <c r="Q573" s="12"/>
      <c r="R573" s="12"/>
      <c r="S573" s="12"/>
      <c r="T573" s="12"/>
      <c r="U573" s="12"/>
      <c r="V573" s="12"/>
    </row>
    <row r="574" hidden="1">
      <c r="A574" s="14">
        <v>45766.40138888889</v>
      </c>
      <c r="B574" s="8">
        <v>45763.0</v>
      </c>
      <c r="C574" s="9" t="str">
        <f t="shared" si="1"/>
        <v>April</v>
      </c>
      <c r="D574" s="10">
        <v>0.05</v>
      </c>
      <c r="E574" s="7" t="s">
        <v>37</v>
      </c>
      <c r="F574" s="7" t="s">
        <v>197</v>
      </c>
      <c r="G574" s="7" t="s">
        <v>13</v>
      </c>
      <c r="H574" s="7" t="s">
        <v>1077</v>
      </c>
      <c r="I574" s="11">
        <v>6.285746146893E12</v>
      </c>
      <c r="K574" s="12"/>
      <c r="L574" s="12"/>
      <c r="M574" s="12"/>
      <c r="N574" s="12"/>
      <c r="O574" s="12"/>
      <c r="P574" s="12"/>
      <c r="Q574" s="12"/>
      <c r="R574" s="12"/>
      <c r="S574" s="12"/>
      <c r="T574" s="12"/>
      <c r="U574" s="12"/>
      <c r="V574" s="12"/>
    </row>
    <row r="575" hidden="1">
      <c r="A575" s="14">
        <v>45766.558333333334</v>
      </c>
      <c r="B575" s="8">
        <v>45766.0</v>
      </c>
      <c r="C575" s="9" t="str">
        <f t="shared" si="1"/>
        <v>April</v>
      </c>
      <c r="D575" s="10">
        <v>0.022916666666666665</v>
      </c>
      <c r="E575" s="7" t="s">
        <v>1078</v>
      </c>
      <c r="F575" s="7" t="s">
        <v>144</v>
      </c>
      <c r="G575" s="7" t="s">
        <v>13</v>
      </c>
      <c r="H575" s="7" t="s">
        <v>1079</v>
      </c>
      <c r="I575" s="11">
        <v>6.28978248704E11</v>
      </c>
      <c r="K575" s="12"/>
      <c r="L575" s="12"/>
      <c r="M575" s="12"/>
      <c r="N575" s="12"/>
      <c r="O575" s="12"/>
      <c r="P575" s="12"/>
      <c r="Q575" s="12"/>
      <c r="R575" s="12"/>
      <c r="S575" s="12"/>
      <c r="T575" s="12"/>
      <c r="U575" s="12"/>
      <c r="V575" s="12"/>
    </row>
    <row r="576" hidden="1">
      <c r="A576" s="14">
        <v>45766.833333333336</v>
      </c>
      <c r="B576" s="8">
        <v>45765.0</v>
      </c>
      <c r="C576" s="9" t="str">
        <f t="shared" si="1"/>
        <v>April</v>
      </c>
      <c r="D576" s="10">
        <v>0.027083333333333334</v>
      </c>
      <c r="E576" s="7" t="s">
        <v>16</v>
      </c>
      <c r="F576" s="7" t="s">
        <v>116</v>
      </c>
      <c r="G576" s="7" t="s">
        <v>13</v>
      </c>
      <c r="H576" s="7" t="s">
        <v>1080</v>
      </c>
      <c r="I576" s="11">
        <v>6.281232193915E12</v>
      </c>
      <c r="K576" s="12"/>
      <c r="L576" s="12"/>
      <c r="M576" s="12"/>
      <c r="N576" s="12"/>
      <c r="O576" s="12"/>
      <c r="P576" s="12"/>
      <c r="Q576" s="12"/>
      <c r="R576" s="12"/>
      <c r="S576" s="12"/>
      <c r="T576" s="12"/>
      <c r="U576" s="12"/>
      <c r="V576" s="12"/>
    </row>
    <row r="577" hidden="1">
      <c r="A577" s="14">
        <v>45766.94097222222</v>
      </c>
      <c r="B577" s="8">
        <v>45764.0</v>
      </c>
      <c r="C577" s="9" t="str">
        <f t="shared" si="1"/>
        <v>April</v>
      </c>
      <c r="D577" s="10">
        <v>0.05277777777777778</v>
      </c>
      <c r="E577" s="7" t="s">
        <v>29</v>
      </c>
      <c r="F577" s="7" t="s">
        <v>169</v>
      </c>
      <c r="G577" s="7" t="s">
        <v>13</v>
      </c>
      <c r="H577" s="7" t="s">
        <v>1081</v>
      </c>
      <c r="I577" s="11">
        <v>6.282231661306E12</v>
      </c>
      <c r="K577" s="12"/>
      <c r="L577" s="12"/>
      <c r="M577" s="12"/>
      <c r="N577" s="12"/>
      <c r="O577" s="12"/>
      <c r="P577" s="12"/>
      <c r="Q577" s="12"/>
      <c r="R577" s="12"/>
      <c r="S577" s="12"/>
      <c r="T577" s="12"/>
      <c r="U577" s="12"/>
      <c r="V577" s="12"/>
    </row>
    <row r="578" hidden="1">
      <c r="A578" s="14">
        <v>45766.94930555556</v>
      </c>
      <c r="B578" s="8">
        <v>45766.0</v>
      </c>
      <c r="C578" s="9" t="str">
        <f t="shared" si="1"/>
        <v>April</v>
      </c>
      <c r="D578" s="10">
        <v>0.04236111111111111</v>
      </c>
      <c r="E578" s="7" t="s">
        <v>29</v>
      </c>
      <c r="F578" s="7" t="s">
        <v>100</v>
      </c>
      <c r="G578" s="7" t="s">
        <v>13</v>
      </c>
      <c r="H578" s="7" t="s">
        <v>1082</v>
      </c>
      <c r="I578" s="11">
        <v>6.282231661306E12</v>
      </c>
      <c r="K578" s="12"/>
      <c r="L578" s="12"/>
      <c r="M578" s="12"/>
      <c r="N578" s="12"/>
      <c r="O578" s="12"/>
      <c r="P578" s="12"/>
      <c r="Q578" s="12"/>
      <c r="R578" s="12"/>
      <c r="S578" s="12"/>
      <c r="T578" s="12"/>
      <c r="U578" s="12"/>
      <c r="V578" s="12"/>
    </row>
    <row r="579" hidden="1">
      <c r="A579" s="14">
        <v>45767.24513888889</v>
      </c>
      <c r="B579" s="8">
        <v>45765.0</v>
      </c>
      <c r="C579" s="9" t="str">
        <f t="shared" si="1"/>
        <v>April</v>
      </c>
      <c r="D579" s="10">
        <v>0.03680555555555556</v>
      </c>
      <c r="E579" s="7" t="s">
        <v>33</v>
      </c>
      <c r="F579" s="7" t="s">
        <v>1083</v>
      </c>
      <c r="G579" s="7" t="s">
        <v>13</v>
      </c>
      <c r="H579" s="7" t="s">
        <v>1084</v>
      </c>
      <c r="I579" s="11">
        <v>6.285707668655E12</v>
      </c>
      <c r="K579" s="12"/>
      <c r="L579" s="12"/>
      <c r="M579" s="12"/>
      <c r="N579" s="12"/>
      <c r="O579" s="12"/>
      <c r="P579" s="12"/>
      <c r="Q579" s="12"/>
      <c r="R579" s="12"/>
      <c r="S579" s="12"/>
      <c r="T579" s="12"/>
      <c r="U579" s="12"/>
      <c r="V579" s="12"/>
    </row>
    <row r="580" hidden="1">
      <c r="A580" s="14">
        <v>45767.868055555555</v>
      </c>
      <c r="B580" s="8">
        <v>45767.0</v>
      </c>
      <c r="C580" s="9" t="str">
        <f t="shared" si="1"/>
        <v>April</v>
      </c>
      <c r="D580" s="10">
        <v>0.027777777777777776</v>
      </c>
      <c r="E580" s="7" t="s">
        <v>66</v>
      </c>
      <c r="F580" s="7" t="s">
        <v>67</v>
      </c>
      <c r="G580" s="7" t="s">
        <v>13</v>
      </c>
      <c r="H580" s="7" t="s">
        <v>1085</v>
      </c>
      <c r="I580" s="11">
        <v>6.281332534354E12</v>
      </c>
      <c r="K580" s="12"/>
      <c r="L580" s="12"/>
      <c r="M580" s="12"/>
      <c r="N580" s="12"/>
      <c r="O580" s="12"/>
      <c r="P580" s="12"/>
      <c r="Q580" s="12"/>
      <c r="R580" s="12"/>
      <c r="S580" s="12"/>
      <c r="T580" s="12"/>
      <c r="U580" s="12"/>
      <c r="V580" s="12"/>
    </row>
    <row r="581" hidden="1">
      <c r="A581" s="14">
        <v>45767.85763888889</v>
      </c>
      <c r="B581" s="8">
        <v>45767.0</v>
      </c>
      <c r="C581" s="9" t="str">
        <f t="shared" si="1"/>
        <v>April</v>
      </c>
      <c r="D581" s="10">
        <v>0.03125</v>
      </c>
      <c r="E581" s="7" t="s">
        <v>33</v>
      </c>
      <c r="F581" s="7" t="s">
        <v>94</v>
      </c>
      <c r="G581" s="7" t="s">
        <v>13</v>
      </c>
      <c r="H581" s="7" t="s">
        <v>1086</v>
      </c>
      <c r="I581" s="11">
        <v>6.285707668655E12</v>
      </c>
      <c r="K581" s="12"/>
      <c r="L581" s="12"/>
      <c r="M581" s="12"/>
      <c r="N581" s="12"/>
      <c r="O581" s="12"/>
      <c r="P581" s="12"/>
      <c r="Q581" s="12"/>
      <c r="R581" s="12"/>
      <c r="S581" s="12"/>
      <c r="T581" s="12"/>
      <c r="U581" s="12"/>
      <c r="V581" s="12"/>
    </row>
    <row r="582" hidden="1">
      <c r="A582" s="14">
        <v>45768.28611111111</v>
      </c>
      <c r="B582" s="8">
        <v>45768.0</v>
      </c>
      <c r="C582" s="9" t="str">
        <f t="shared" si="1"/>
        <v>April</v>
      </c>
      <c r="D582" s="10">
        <v>0.03263888888888889</v>
      </c>
      <c r="E582" s="7" t="s">
        <v>66</v>
      </c>
      <c r="F582" s="7" t="s">
        <v>17</v>
      </c>
      <c r="G582" s="7" t="s">
        <v>13</v>
      </c>
      <c r="H582" s="7" t="s">
        <v>1087</v>
      </c>
      <c r="I582" s="11">
        <v>6.281332534354E12</v>
      </c>
      <c r="K582" s="12"/>
      <c r="L582" s="12"/>
      <c r="M582" s="12"/>
      <c r="N582" s="12"/>
      <c r="O582" s="12"/>
      <c r="P582" s="12"/>
      <c r="Q582" s="12"/>
      <c r="R582" s="12"/>
      <c r="S582" s="12"/>
      <c r="T582" s="12"/>
      <c r="U582" s="12"/>
      <c r="V582" s="12"/>
    </row>
    <row r="583" hidden="1">
      <c r="A583" s="14">
        <v>45768.4</v>
      </c>
      <c r="B583" s="8">
        <v>45768.0</v>
      </c>
      <c r="C583" s="9" t="str">
        <f t="shared" si="1"/>
        <v>April</v>
      </c>
      <c r="D583" s="10">
        <v>0.020833333333333332</v>
      </c>
      <c r="E583" s="7" t="s">
        <v>29</v>
      </c>
      <c r="F583" s="7" t="s">
        <v>144</v>
      </c>
      <c r="G583" s="7" t="s">
        <v>13</v>
      </c>
      <c r="H583" s="7" t="s">
        <v>1088</v>
      </c>
      <c r="I583" s="11">
        <v>6.282231661306E12</v>
      </c>
      <c r="K583" s="12"/>
      <c r="L583" s="12"/>
      <c r="M583" s="12"/>
      <c r="N583" s="12"/>
      <c r="O583" s="12"/>
      <c r="P583" s="12"/>
      <c r="Q583" s="12"/>
      <c r="R583" s="12"/>
      <c r="S583" s="12"/>
      <c r="T583" s="12"/>
      <c r="U583" s="12"/>
      <c r="V583" s="12"/>
    </row>
    <row r="584" hidden="1">
      <c r="A584" s="14">
        <v>45768.402083333334</v>
      </c>
      <c r="B584" s="8">
        <v>45766.0</v>
      </c>
      <c r="C584" s="9" t="str">
        <f t="shared" si="1"/>
        <v>April</v>
      </c>
      <c r="D584" s="10">
        <v>0.030555555555555555</v>
      </c>
      <c r="E584" s="7" t="s">
        <v>16</v>
      </c>
      <c r="F584" s="7" t="s">
        <v>127</v>
      </c>
      <c r="G584" s="7" t="s">
        <v>13</v>
      </c>
      <c r="H584" s="7" t="s">
        <v>1089</v>
      </c>
      <c r="I584" s="11">
        <v>6.281232193915E12</v>
      </c>
      <c r="K584" s="12"/>
      <c r="L584" s="12"/>
      <c r="M584" s="12"/>
      <c r="N584" s="12"/>
      <c r="O584" s="12"/>
      <c r="P584" s="12"/>
      <c r="Q584" s="12"/>
      <c r="R584" s="12"/>
      <c r="S584" s="12"/>
      <c r="T584" s="12"/>
      <c r="U584" s="12"/>
      <c r="V584" s="12"/>
    </row>
    <row r="585" hidden="1">
      <c r="A585" s="14">
        <v>45768.425</v>
      </c>
      <c r="B585" s="8">
        <v>45764.0</v>
      </c>
      <c r="C585" s="9" t="str">
        <f t="shared" si="1"/>
        <v>April</v>
      </c>
      <c r="D585" s="10">
        <v>0.020833333333333332</v>
      </c>
      <c r="E585" s="7" t="s">
        <v>44</v>
      </c>
      <c r="F585" s="7" t="s">
        <v>45</v>
      </c>
      <c r="G585" s="7" t="s">
        <v>13</v>
      </c>
      <c r="H585" s="7" t="s">
        <v>1090</v>
      </c>
      <c r="I585" s="11">
        <v>6.285291035544E12</v>
      </c>
      <c r="K585" s="12"/>
      <c r="L585" s="12"/>
      <c r="M585" s="12"/>
      <c r="N585" s="12"/>
      <c r="O585" s="12"/>
      <c r="P585" s="12"/>
      <c r="Q585" s="12"/>
      <c r="R585" s="12"/>
      <c r="S585" s="12"/>
      <c r="T585" s="12"/>
      <c r="U585" s="12"/>
      <c r="V585" s="12"/>
    </row>
    <row r="586" hidden="1">
      <c r="A586" s="14">
        <v>45768.48055555556</v>
      </c>
      <c r="B586" s="8">
        <v>45768.0</v>
      </c>
      <c r="C586" s="9" t="str">
        <f t="shared" si="1"/>
        <v>April</v>
      </c>
      <c r="D586" s="10">
        <v>0.03819444444444445</v>
      </c>
      <c r="E586" s="7" t="s">
        <v>1078</v>
      </c>
      <c r="F586" s="7" t="s">
        <v>153</v>
      </c>
      <c r="G586" s="7" t="s">
        <v>13</v>
      </c>
      <c r="H586" s="7" t="s">
        <v>1091</v>
      </c>
      <c r="I586" s="11">
        <v>6.28978248704E11</v>
      </c>
      <c r="K586" s="12"/>
      <c r="L586" s="12"/>
      <c r="M586" s="12"/>
      <c r="N586" s="12"/>
      <c r="O586" s="12"/>
      <c r="P586" s="12"/>
      <c r="Q586" s="12"/>
      <c r="R586" s="12"/>
      <c r="S586" s="12"/>
      <c r="T586" s="12"/>
      <c r="U586" s="12"/>
      <c r="V586" s="12"/>
    </row>
    <row r="587" hidden="1">
      <c r="A587" s="14">
        <v>45768.5</v>
      </c>
      <c r="B587" s="8">
        <v>45768.0</v>
      </c>
      <c r="C587" s="9" t="str">
        <f t="shared" si="1"/>
        <v>April</v>
      </c>
      <c r="D587" s="10">
        <v>0.030555555555555555</v>
      </c>
      <c r="E587" s="7" t="s">
        <v>1078</v>
      </c>
      <c r="F587" s="7" t="s">
        <v>116</v>
      </c>
      <c r="G587" s="7" t="s">
        <v>13</v>
      </c>
      <c r="H587" s="7" t="s">
        <v>1092</v>
      </c>
      <c r="I587" s="11">
        <v>6.28978248704E11</v>
      </c>
      <c r="K587" s="12"/>
      <c r="L587" s="12"/>
      <c r="M587" s="12"/>
      <c r="N587" s="12"/>
      <c r="O587" s="12"/>
      <c r="P587" s="12"/>
      <c r="Q587" s="12"/>
      <c r="R587" s="12"/>
      <c r="S587" s="12"/>
      <c r="T587" s="12"/>
      <c r="U587" s="12"/>
      <c r="V587" s="12"/>
    </row>
    <row r="588" hidden="1">
      <c r="A588" s="14">
        <v>45768.51666666667</v>
      </c>
      <c r="B588" s="8">
        <v>45766.0</v>
      </c>
      <c r="C588" s="9" t="str">
        <f t="shared" si="1"/>
        <v>April</v>
      </c>
      <c r="D588" s="10">
        <v>0.03611111111111111</v>
      </c>
      <c r="E588" s="7" t="s">
        <v>1078</v>
      </c>
      <c r="F588" s="7" t="s">
        <v>153</v>
      </c>
      <c r="G588" s="7" t="s">
        <v>13</v>
      </c>
      <c r="H588" s="7" t="s">
        <v>1093</v>
      </c>
      <c r="I588" s="11">
        <v>6.28978248704E11</v>
      </c>
      <c r="K588" s="12"/>
      <c r="L588" s="12"/>
      <c r="M588" s="12"/>
      <c r="N588" s="12"/>
      <c r="O588" s="12"/>
      <c r="P588" s="12"/>
      <c r="Q588" s="12"/>
      <c r="R588" s="12"/>
      <c r="S588" s="12"/>
      <c r="T588" s="12"/>
      <c r="U588" s="12"/>
      <c r="V588" s="12"/>
    </row>
    <row r="589" hidden="1">
      <c r="A589" s="14">
        <v>45769.85833333333</v>
      </c>
      <c r="B589" s="8">
        <v>45769.0</v>
      </c>
      <c r="C589" s="9" t="str">
        <f t="shared" si="1"/>
        <v>April</v>
      </c>
      <c r="D589" s="10">
        <v>0.022222222222222223</v>
      </c>
      <c r="E589" s="7" t="s">
        <v>66</v>
      </c>
      <c r="F589" s="7" t="s">
        <v>67</v>
      </c>
      <c r="G589" s="7" t="s">
        <v>13</v>
      </c>
      <c r="H589" s="7" t="s">
        <v>1094</v>
      </c>
      <c r="I589" s="11">
        <v>6.281332534354E12</v>
      </c>
      <c r="K589" s="12"/>
      <c r="L589" s="12"/>
      <c r="M589" s="12"/>
      <c r="N589" s="12"/>
      <c r="O589" s="12"/>
      <c r="P589" s="12"/>
      <c r="Q589" s="12"/>
      <c r="R589" s="12"/>
      <c r="S589" s="12"/>
      <c r="T589" s="12"/>
      <c r="U589" s="12"/>
      <c r="V589" s="12"/>
    </row>
    <row r="590" hidden="1">
      <c r="A590" s="14">
        <v>45769.95277777778</v>
      </c>
      <c r="B590" s="8">
        <v>45769.0</v>
      </c>
      <c r="C590" s="9" t="str">
        <f t="shared" si="1"/>
        <v>April</v>
      </c>
      <c r="D590" s="10">
        <v>0.024305555555555556</v>
      </c>
      <c r="E590" s="7" t="s">
        <v>1078</v>
      </c>
      <c r="F590" s="7" t="s">
        <v>153</v>
      </c>
      <c r="G590" s="7" t="s">
        <v>13</v>
      </c>
      <c r="H590" s="7" t="s">
        <v>1095</v>
      </c>
      <c r="I590" s="11">
        <v>6.28978248704E11</v>
      </c>
      <c r="K590" s="12"/>
      <c r="L590" s="12"/>
      <c r="M590" s="12"/>
      <c r="N590" s="12"/>
      <c r="O590" s="12"/>
      <c r="P590" s="12"/>
      <c r="Q590" s="12"/>
      <c r="R590" s="12"/>
      <c r="S590" s="12"/>
      <c r="T590" s="12"/>
      <c r="U590" s="12"/>
      <c r="V590" s="12"/>
    </row>
    <row r="591" hidden="1">
      <c r="A591" s="14">
        <v>45770.29861111111</v>
      </c>
      <c r="B591" s="8">
        <v>45770.0</v>
      </c>
      <c r="C591" s="9" t="str">
        <f t="shared" si="1"/>
        <v>April</v>
      </c>
      <c r="D591" s="10">
        <v>0.03819444444444445</v>
      </c>
      <c r="E591" s="7" t="s">
        <v>81</v>
      </c>
      <c r="F591" s="7" t="s">
        <v>82</v>
      </c>
      <c r="G591" s="7" t="s">
        <v>13</v>
      </c>
      <c r="H591" s="7" t="s">
        <v>1096</v>
      </c>
      <c r="I591" s="11">
        <v>6.281225113337E12</v>
      </c>
      <c r="K591" s="12"/>
      <c r="L591" s="12"/>
      <c r="M591" s="12"/>
      <c r="N591" s="12"/>
      <c r="O591" s="12"/>
      <c r="P591" s="12"/>
      <c r="Q591" s="12"/>
      <c r="R591" s="12"/>
      <c r="S591" s="12"/>
      <c r="T591" s="12"/>
      <c r="U591" s="12"/>
      <c r="V591" s="12"/>
    </row>
    <row r="592" hidden="1">
      <c r="A592" s="14">
        <v>45770.31458333333</v>
      </c>
      <c r="B592" s="8">
        <v>45763.0</v>
      </c>
      <c r="C592" s="9" t="str">
        <f t="shared" si="1"/>
        <v>April</v>
      </c>
      <c r="D592" s="10">
        <v>0.034722222222222224</v>
      </c>
      <c r="E592" s="7" t="s">
        <v>81</v>
      </c>
      <c r="F592" s="7" t="s">
        <v>82</v>
      </c>
      <c r="G592" s="7" t="s">
        <v>13</v>
      </c>
      <c r="H592" s="7" t="s">
        <v>1097</v>
      </c>
      <c r="I592" s="11">
        <v>6.281225113337E12</v>
      </c>
      <c r="K592" s="12"/>
      <c r="L592" s="12"/>
      <c r="M592" s="12"/>
      <c r="N592" s="12"/>
      <c r="O592" s="12"/>
      <c r="P592" s="12"/>
      <c r="Q592" s="12"/>
      <c r="R592" s="12"/>
      <c r="S592" s="12"/>
      <c r="T592" s="12"/>
      <c r="U592" s="12"/>
      <c r="V592" s="12"/>
    </row>
    <row r="593" hidden="1">
      <c r="A593" s="14">
        <v>45770.32083333333</v>
      </c>
      <c r="B593" s="8">
        <v>45770.0</v>
      </c>
      <c r="C593" s="9" t="str">
        <f t="shared" si="1"/>
        <v>April</v>
      </c>
      <c r="D593" s="10">
        <v>0.04513888888888889</v>
      </c>
      <c r="E593" s="7" t="s">
        <v>1078</v>
      </c>
      <c r="F593" s="7" t="s">
        <v>17</v>
      </c>
      <c r="G593" s="7" t="s">
        <v>13</v>
      </c>
      <c r="H593" s="7" t="s">
        <v>1098</v>
      </c>
      <c r="I593" s="11">
        <v>6.2878248704E10</v>
      </c>
      <c r="K593" s="12"/>
      <c r="L593" s="12"/>
      <c r="M593" s="12"/>
      <c r="N593" s="12"/>
      <c r="O593" s="12"/>
      <c r="P593" s="12"/>
      <c r="Q593" s="12"/>
      <c r="R593" s="12"/>
      <c r="S593" s="12"/>
      <c r="T593" s="12"/>
      <c r="U593" s="12"/>
      <c r="V593" s="12"/>
    </row>
    <row r="594" hidden="1">
      <c r="A594" s="14">
        <v>45770.33263888889</v>
      </c>
      <c r="B594" s="8">
        <v>45769.0</v>
      </c>
      <c r="C594" s="9" t="str">
        <f t="shared" si="1"/>
        <v>April</v>
      </c>
      <c r="D594" s="10">
        <v>0.020833333333333332</v>
      </c>
      <c r="E594" s="7" t="s">
        <v>44</v>
      </c>
      <c r="F594" s="7" t="s">
        <v>45</v>
      </c>
      <c r="G594" s="7" t="s">
        <v>13</v>
      </c>
      <c r="H594" s="7" t="s">
        <v>1099</v>
      </c>
      <c r="I594" s="11">
        <v>6.285291035543E12</v>
      </c>
      <c r="K594" s="12"/>
      <c r="L594" s="12"/>
      <c r="M594" s="12"/>
      <c r="N594" s="12"/>
      <c r="O594" s="12"/>
      <c r="P594" s="12"/>
      <c r="Q594" s="12"/>
      <c r="R594" s="12"/>
      <c r="S594" s="12"/>
      <c r="T594" s="12"/>
      <c r="U594" s="12"/>
      <c r="V594" s="12"/>
    </row>
    <row r="595" hidden="1">
      <c r="A595" s="14">
        <v>45770.41527777778</v>
      </c>
      <c r="B595" s="8">
        <v>45770.0</v>
      </c>
      <c r="C595" s="9" t="str">
        <f t="shared" si="1"/>
        <v>April</v>
      </c>
      <c r="D595" s="10">
        <v>0.06527777777777778</v>
      </c>
      <c r="E595" s="7" t="s">
        <v>11</v>
      </c>
      <c r="F595" s="7" t="s">
        <v>72</v>
      </c>
      <c r="G595" s="7" t="s">
        <v>13</v>
      </c>
      <c r="H595" s="7" t="s">
        <v>1100</v>
      </c>
      <c r="I595" s="11">
        <v>8.560627488E10</v>
      </c>
      <c r="K595" s="12"/>
      <c r="L595" s="12"/>
      <c r="M595" s="12"/>
      <c r="N595" s="12"/>
      <c r="O595" s="12"/>
      <c r="P595" s="12"/>
      <c r="Q595" s="12"/>
      <c r="R595" s="12"/>
      <c r="S595" s="12"/>
      <c r="T595" s="12"/>
      <c r="U595" s="12"/>
      <c r="V595" s="12"/>
    </row>
    <row r="596" hidden="1">
      <c r="A596" s="14">
        <v>45770.73819444444</v>
      </c>
      <c r="B596" s="8">
        <v>45768.0</v>
      </c>
      <c r="C596" s="9" t="str">
        <f t="shared" si="1"/>
        <v>April</v>
      </c>
      <c r="D596" s="10">
        <v>0.027777777777777776</v>
      </c>
      <c r="E596" s="7" t="s">
        <v>20</v>
      </c>
      <c r="F596" s="7" t="s">
        <v>30</v>
      </c>
      <c r="G596" s="7" t="s">
        <v>13</v>
      </c>
      <c r="H596" s="7" t="s">
        <v>1101</v>
      </c>
      <c r="I596" s="11">
        <v>6.28972529354E11</v>
      </c>
      <c r="K596" s="12"/>
      <c r="L596" s="12"/>
      <c r="M596" s="12"/>
      <c r="N596" s="12"/>
      <c r="O596" s="12"/>
      <c r="P596" s="12"/>
      <c r="Q596" s="12"/>
      <c r="R596" s="12"/>
      <c r="S596" s="12"/>
      <c r="T596" s="12"/>
      <c r="U596" s="12"/>
      <c r="V596" s="12"/>
    </row>
    <row r="597" hidden="1">
      <c r="A597" s="14">
        <v>45770.62291666667</v>
      </c>
      <c r="B597" s="8">
        <v>45769.0</v>
      </c>
      <c r="C597" s="9" t="str">
        <f t="shared" si="1"/>
        <v>April</v>
      </c>
      <c r="D597" s="10">
        <v>0.03611111111111111</v>
      </c>
      <c r="E597" s="7" t="s">
        <v>37</v>
      </c>
      <c r="F597" s="7" t="s">
        <v>127</v>
      </c>
      <c r="G597" s="7" t="s">
        <v>13</v>
      </c>
      <c r="H597" s="7" t="s">
        <v>1102</v>
      </c>
      <c r="I597" s="11">
        <v>6.285746146893E12</v>
      </c>
      <c r="K597" s="12"/>
      <c r="L597" s="12"/>
      <c r="M597" s="12"/>
      <c r="N597" s="12"/>
      <c r="O597" s="12"/>
      <c r="P597" s="12"/>
      <c r="Q597" s="12"/>
      <c r="R597" s="12"/>
      <c r="S597" s="12"/>
      <c r="T597" s="12"/>
      <c r="U597" s="12"/>
      <c r="V597" s="12"/>
    </row>
    <row r="598" hidden="1">
      <c r="A598" s="14">
        <v>45770.915972222225</v>
      </c>
      <c r="B598" s="8">
        <v>45770.0</v>
      </c>
      <c r="C598" s="9" t="str">
        <f t="shared" si="1"/>
        <v>April</v>
      </c>
      <c r="D598" s="10">
        <v>0.04513888888888889</v>
      </c>
      <c r="E598" s="7" t="s">
        <v>1078</v>
      </c>
      <c r="F598" s="7" t="s">
        <v>17</v>
      </c>
      <c r="G598" s="7" t="s">
        <v>13</v>
      </c>
      <c r="H598" s="7" t="s">
        <v>1103</v>
      </c>
      <c r="I598" s="11">
        <v>6.28978248704E11</v>
      </c>
      <c r="K598" s="12"/>
      <c r="L598" s="12"/>
      <c r="M598" s="12"/>
      <c r="N598" s="12"/>
      <c r="O598" s="12"/>
      <c r="P598" s="12"/>
      <c r="Q598" s="12"/>
      <c r="R598" s="12"/>
      <c r="S598" s="12"/>
      <c r="T598" s="12"/>
      <c r="U598" s="12"/>
      <c r="V598" s="12"/>
    </row>
    <row r="599" hidden="1">
      <c r="A599" s="14">
        <v>45771.291666666664</v>
      </c>
      <c r="B599" s="8">
        <v>45767.0</v>
      </c>
      <c r="C599" s="9" t="str">
        <f t="shared" si="1"/>
        <v>April</v>
      </c>
      <c r="D599" s="10">
        <v>0.04652777777777778</v>
      </c>
      <c r="E599" s="7" t="s">
        <v>33</v>
      </c>
      <c r="F599" s="7" t="s">
        <v>54</v>
      </c>
      <c r="G599" s="7" t="s">
        <v>13</v>
      </c>
      <c r="H599" s="7" t="s">
        <v>1104</v>
      </c>
      <c r="I599" s="11">
        <v>6.285707668655E12</v>
      </c>
      <c r="K599" s="12"/>
      <c r="L599" s="12"/>
      <c r="M599" s="12"/>
      <c r="N599" s="12"/>
      <c r="O599" s="12"/>
      <c r="P599" s="12"/>
      <c r="Q599" s="12"/>
      <c r="R599" s="12"/>
      <c r="S599" s="12"/>
      <c r="T599" s="12"/>
      <c r="U599" s="12"/>
      <c r="V599" s="12"/>
    </row>
    <row r="600" hidden="1">
      <c r="A600" s="14">
        <v>45771.39166666667</v>
      </c>
      <c r="B600" s="8">
        <v>45771.0</v>
      </c>
      <c r="C600" s="9" t="str">
        <f t="shared" si="1"/>
        <v>April</v>
      </c>
      <c r="D600" s="10">
        <v>0.04375</v>
      </c>
      <c r="E600" s="7" t="s">
        <v>20</v>
      </c>
      <c r="F600" s="7" t="s">
        <v>62</v>
      </c>
      <c r="G600" s="7" t="s">
        <v>13</v>
      </c>
      <c r="H600" s="7" t="s">
        <v>1105</v>
      </c>
      <c r="I600" s="11">
        <v>6.28972529354E11</v>
      </c>
      <c r="K600" s="12"/>
      <c r="L600" s="12"/>
      <c r="M600" s="12"/>
      <c r="N600" s="12"/>
      <c r="O600" s="12"/>
      <c r="P600" s="12"/>
      <c r="Q600" s="12"/>
      <c r="R600" s="12"/>
      <c r="S600" s="12"/>
      <c r="T600" s="12"/>
      <c r="U600" s="12"/>
      <c r="V600" s="12"/>
    </row>
    <row r="601" hidden="1">
      <c r="A601" s="14">
        <v>45771.396527777775</v>
      </c>
      <c r="B601" s="8">
        <v>45771.0</v>
      </c>
      <c r="C601" s="9" t="str">
        <f t="shared" si="1"/>
        <v>April</v>
      </c>
      <c r="D601" s="10">
        <v>0.034722222222222224</v>
      </c>
      <c r="E601" s="7" t="s">
        <v>11</v>
      </c>
      <c r="F601" s="7" t="s">
        <v>82</v>
      </c>
      <c r="G601" s="7" t="s">
        <v>13</v>
      </c>
      <c r="H601" s="7" t="s">
        <v>1106</v>
      </c>
      <c r="I601" s="11">
        <v>6.28560627488E12</v>
      </c>
      <c r="K601" s="12"/>
      <c r="L601" s="12"/>
      <c r="M601" s="12"/>
      <c r="N601" s="12"/>
      <c r="O601" s="12"/>
      <c r="P601" s="12"/>
      <c r="Q601" s="12"/>
      <c r="R601" s="12"/>
      <c r="S601" s="12"/>
      <c r="T601" s="12"/>
      <c r="U601" s="12"/>
      <c r="V601" s="12"/>
    </row>
    <row r="602" hidden="1">
      <c r="A602" s="14">
        <v>45771.44861111111</v>
      </c>
      <c r="B602" s="8">
        <v>45771.0</v>
      </c>
      <c r="C602" s="9" t="str">
        <f t="shared" si="1"/>
        <v>April</v>
      </c>
      <c r="D602" s="10">
        <v>0.01597222222222222</v>
      </c>
      <c r="E602" s="7" t="s">
        <v>1078</v>
      </c>
      <c r="F602" s="7" t="s">
        <v>144</v>
      </c>
      <c r="G602" s="7" t="s">
        <v>13</v>
      </c>
      <c r="H602" s="7" t="s">
        <v>1107</v>
      </c>
      <c r="I602" s="11">
        <v>6.28978248704E11</v>
      </c>
      <c r="K602" s="12"/>
      <c r="L602" s="12"/>
      <c r="M602" s="12"/>
      <c r="N602" s="12"/>
      <c r="O602" s="12"/>
      <c r="P602" s="12"/>
      <c r="Q602" s="12"/>
      <c r="R602" s="12"/>
      <c r="S602" s="12"/>
      <c r="T602" s="12"/>
      <c r="U602" s="12"/>
      <c r="V602" s="12"/>
    </row>
    <row r="603" hidden="1">
      <c r="A603" s="14">
        <v>45771.461805555555</v>
      </c>
      <c r="B603" s="8">
        <v>45771.0</v>
      </c>
      <c r="C603" s="9" t="str">
        <f t="shared" si="1"/>
        <v>April</v>
      </c>
      <c r="D603" s="10">
        <v>0.034722222222222224</v>
      </c>
      <c r="E603" s="7" t="s">
        <v>1078</v>
      </c>
      <c r="F603" s="7" t="s">
        <v>105</v>
      </c>
      <c r="G603" s="7" t="s">
        <v>13</v>
      </c>
      <c r="H603" s="7" t="s">
        <v>1108</v>
      </c>
      <c r="I603" s="11">
        <v>6.28978248704E11</v>
      </c>
      <c r="K603" s="12"/>
      <c r="L603" s="12"/>
      <c r="M603" s="12"/>
      <c r="N603" s="12"/>
      <c r="O603" s="12"/>
      <c r="P603" s="12"/>
      <c r="Q603" s="12"/>
      <c r="R603" s="12"/>
      <c r="S603" s="12"/>
      <c r="T603" s="12"/>
      <c r="U603" s="12"/>
      <c r="V603" s="12"/>
    </row>
    <row r="604" hidden="1">
      <c r="A604" s="14">
        <v>45771.532638888886</v>
      </c>
      <c r="B604" s="8">
        <v>45769.0</v>
      </c>
      <c r="C604" s="9" t="str">
        <f t="shared" si="1"/>
        <v>April</v>
      </c>
      <c r="D604" s="10">
        <v>0.027777777777777776</v>
      </c>
      <c r="E604" s="7" t="s">
        <v>16</v>
      </c>
      <c r="F604" s="7" t="s">
        <v>51</v>
      </c>
      <c r="G604" s="7" t="s">
        <v>13</v>
      </c>
      <c r="H604" s="7" t="s">
        <v>1109</v>
      </c>
      <c r="I604" s="11">
        <v>6.281232193915E12</v>
      </c>
      <c r="K604" s="12"/>
      <c r="L604" s="12"/>
      <c r="M604" s="12"/>
      <c r="N604" s="12"/>
      <c r="O604" s="12"/>
      <c r="P604" s="12"/>
      <c r="Q604" s="12"/>
      <c r="R604" s="12"/>
      <c r="S604" s="12"/>
      <c r="T604" s="12"/>
      <c r="U604" s="12"/>
      <c r="V604" s="12"/>
    </row>
    <row r="605" hidden="1">
      <c r="A605" s="14">
        <v>45771.5375</v>
      </c>
      <c r="B605" s="8">
        <v>45769.0</v>
      </c>
      <c r="C605" s="9" t="str">
        <f t="shared" si="1"/>
        <v>April</v>
      </c>
      <c r="D605" s="10">
        <v>0.01597222222222222</v>
      </c>
      <c r="E605" s="7" t="s">
        <v>16</v>
      </c>
      <c r="F605" s="7" t="s">
        <v>130</v>
      </c>
      <c r="G605" s="7" t="s">
        <v>13</v>
      </c>
      <c r="H605" s="7" t="s">
        <v>1110</v>
      </c>
      <c r="I605" s="11">
        <v>6.281232193915E12</v>
      </c>
      <c r="K605" s="12"/>
      <c r="L605" s="12"/>
      <c r="M605" s="12"/>
      <c r="N605" s="12"/>
      <c r="O605" s="12"/>
      <c r="P605" s="12"/>
      <c r="Q605" s="12"/>
      <c r="R605" s="12"/>
      <c r="S605" s="12"/>
      <c r="T605" s="12"/>
      <c r="U605" s="12"/>
      <c r="V605" s="12"/>
    </row>
    <row r="606" hidden="1">
      <c r="A606" s="14">
        <v>45771.54236111111</v>
      </c>
      <c r="B606" s="8">
        <v>45769.0</v>
      </c>
      <c r="C606" s="9" t="str">
        <f t="shared" si="1"/>
        <v>April</v>
      </c>
      <c r="D606" s="10">
        <v>0.041666666666666664</v>
      </c>
      <c r="E606" s="7" t="s">
        <v>16</v>
      </c>
      <c r="F606" s="7" t="s">
        <v>197</v>
      </c>
      <c r="G606" s="7" t="s">
        <v>13</v>
      </c>
      <c r="H606" s="7" t="s">
        <v>1111</v>
      </c>
      <c r="I606" s="11">
        <v>6.281232193915E12</v>
      </c>
      <c r="K606" s="12"/>
      <c r="L606" s="12"/>
      <c r="M606" s="12"/>
      <c r="N606" s="12"/>
      <c r="O606" s="12"/>
      <c r="P606" s="12"/>
      <c r="Q606" s="12"/>
      <c r="R606" s="12"/>
      <c r="S606" s="12"/>
      <c r="T606" s="12"/>
      <c r="U606" s="12"/>
      <c r="V606" s="12"/>
    </row>
    <row r="607" hidden="1">
      <c r="A607" s="14">
        <v>45771.6</v>
      </c>
      <c r="B607" s="8">
        <v>45769.0</v>
      </c>
      <c r="C607" s="9" t="str">
        <f t="shared" si="1"/>
        <v>April</v>
      </c>
      <c r="D607" s="10">
        <v>0.0625</v>
      </c>
      <c r="E607" s="7" t="s">
        <v>29</v>
      </c>
      <c r="F607" s="7" t="s">
        <v>169</v>
      </c>
      <c r="G607" s="7" t="s">
        <v>13</v>
      </c>
      <c r="H607" s="7" t="s">
        <v>1112</v>
      </c>
      <c r="I607" s="11">
        <v>6.282231661306E12</v>
      </c>
      <c r="K607" s="12"/>
      <c r="L607" s="12"/>
      <c r="M607" s="12"/>
      <c r="N607" s="12"/>
      <c r="O607" s="12"/>
      <c r="P607" s="12"/>
      <c r="Q607" s="12"/>
      <c r="R607" s="12"/>
      <c r="S607" s="12"/>
      <c r="T607" s="12"/>
      <c r="U607" s="12"/>
      <c r="V607" s="12"/>
    </row>
    <row r="608" hidden="1">
      <c r="A608" s="14">
        <v>45771.59861111111</v>
      </c>
      <c r="B608" s="8">
        <v>45767.0</v>
      </c>
      <c r="C608" s="9" t="str">
        <f t="shared" si="1"/>
        <v>April</v>
      </c>
      <c r="D608" s="10">
        <v>0.03333333333333333</v>
      </c>
      <c r="E608" s="7" t="s">
        <v>33</v>
      </c>
      <c r="F608" s="7" t="s">
        <v>59</v>
      </c>
      <c r="G608" s="7" t="s">
        <v>13</v>
      </c>
      <c r="H608" s="7" t="s">
        <v>1113</v>
      </c>
      <c r="I608" s="11">
        <v>6.285707668655E12</v>
      </c>
      <c r="K608" s="12"/>
      <c r="L608" s="12"/>
      <c r="M608" s="12"/>
      <c r="N608" s="12"/>
      <c r="O608" s="12"/>
      <c r="P608" s="12"/>
      <c r="Q608" s="12"/>
      <c r="R608" s="12"/>
      <c r="S608" s="12"/>
      <c r="T608" s="12"/>
      <c r="U608" s="12"/>
      <c r="V608" s="12"/>
    </row>
    <row r="609" hidden="1">
      <c r="A609" s="14">
        <v>45771.61041666667</v>
      </c>
      <c r="B609" s="8">
        <v>45770.0</v>
      </c>
      <c r="C609" s="9" t="str">
        <f t="shared" si="1"/>
        <v>April</v>
      </c>
      <c r="D609" s="10">
        <v>0.027777777777777776</v>
      </c>
      <c r="E609" s="7" t="s">
        <v>29</v>
      </c>
      <c r="F609" s="7" t="s">
        <v>144</v>
      </c>
      <c r="G609" s="7" t="s">
        <v>13</v>
      </c>
      <c r="H609" s="7" t="s">
        <v>1114</v>
      </c>
      <c r="I609" s="11">
        <v>6.282231661306E12</v>
      </c>
      <c r="K609" s="12"/>
      <c r="L609" s="12"/>
      <c r="M609" s="12"/>
      <c r="N609" s="12"/>
      <c r="O609" s="12"/>
      <c r="P609" s="12"/>
      <c r="Q609" s="12"/>
      <c r="R609" s="12"/>
      <c r="S609" s="12"/>
      <c r="T609" s="12"/>
      <c r="U609" s="12"/>
      <c r="V609" s="12"/>
    </row>
    <row r="610" hidden="1">
      <c r="A610" s="14">
        <v>45771.61736111111</v>
      </c>
      <c r="B610" s="8">
        <v>45771.0</v>
      </c>
      <c r="C610" s="9" t="str">
        <f t="shared" si="1"/>
        <v>April</v>
      </c>
      <c r="D610" s="10">
        <v>0.052083333333333336</v>
      </c>
      <c r="E610" s="7" t="s">
        <v>29</v>
      </c>
      <c r="F610" s="7" t="s">
        <v>30</v>
      </c>
      <c r="G610" s="7" t="s">
        <v>13</v>
      </c>
      <c r="H610" s="7" t="s">
        <v>1115</v>
      </c>
      <c r="I610" s="11">
        <v>6.282231661306E12</v>
      </c>
      <c r="K610" s="12"/>
      <c r="L610" s="12"/>
      <c r="M610" s="12"/>
      <c r="N610" s="12"/>
      <c r="O610" s="12"/>
      <c r="P610" s="12"/>
      <c r="Q610" s="12"/>
      <c r="R610" s="12"/>
      <c r="S610" s="12"/>
      <c r="T610" s="12"/>
      <c r="U610" s="12"/>
      <c r="V610" s="12"/>
    </row>
    <row r="611" hidden="1">
      <c r="A611" s="14">
        <v>45771.72430555556</v>
      </c>
      <c r="B611" s="8">
        <v>45771.0</v>
      </c>
      <c r="C611" s="9" t="str">
        <f t="shared" si="1"/>
        <v>April</v>
      </c>
      <c r="D611" s="10">
        <v>0.034722222222222224</v>
      </c>
      <c r="E611" s="7" t="s">
        <v>1078</v>
      </c>
      <c r="F611" s="7" t="s">
        <v>105</v>
      </c>
      <c r="G611" s="7" t="s">
        <v>13</v>
      </c>
      <c r="H611" s="7" t="s">
        <v>1108</v>
      </c>
      <c r="I611" s="11">
        <v>6.28978248704E11</v>
      </c>
      <c r="K611" s="12"/>
      <c r="L611" s="12"/>
      <c r="M611" s="12"/>
      <c r="N611" s="12"/>
      <c r="O611" s="12"/>
      <c r="P611" s="12"/>
      <c r="Q611" s="12"/>
      <c r="R611" s="12"/>
      <c r="S611" s="12"/>
      <c r="T611" s="12"/>
      <c r="U611" s="12"/>
      <c r="V611" s="12"/>
    </row>
    <row r="612" hidden="1">
      <c r="A612" s="14">
        <v>45771.84097222222</v>
      </c>
      <c r="B612" s="8">
        <v>45770.0</v>
      </c>
      <c r="C612" s="9" t="str">
        <f t="shared" si="1"/>
        <v>April</v>
      </c>
      <c r="D612" s="10">
        <v>0.0</v>
      </c>
      <c r="E612" s="7" t="s">
        <v>16</v>
      </c>
      <c r="F612" s="7" t="s">
        <v>51</v>
      </c>
      <c r="G612" s="7" t="s">
        <v>41</v>
      </c>
      <c r="H612" s="7" t="s">
        <v>1116</v>
      </c>
      <c r="I612" s="11">
        <v>6.281232193915E12</v>
      </c>
      <c r="K612" s="12"/>
      <c r="L612" s="12"/>
      <c r="M612" s="12"/>
      <c r="N612" s="12"/>
      <c r="O612" s="12"/>
      <c r="P612" s="12"/>
      <c r="Q612" s="12"/>
      <c r="R612" s="12"/>
      <c r="S612" s="12"/>
      <c r="T612" s="12"/>
      <c r="U612" s="12"/>
      <c r="V612" s="12"/>
    </row>
    <row r="613" hidden="1">
      <c r="A613" s="14">
        <v>45771.84166666667</v>
      </c>
      <c r="B613" s="8">
        <v>45771.0</v>
      </c>
      <c r="C613" s="9" t="str">
        <f t="shared" si="1"/>
        <v>April</v>
      </c>
      <c r="D613" s="10">
        <v>0.03263888888888889</v>
      </c>
      <c r="E613" s="7" t="s">
        <v>16</v>
      </c>
      <c r="F613" s="7" t="s">
        <v>51</v>
      </c>
      <c r="G613" s="7" t="s">
        <v>13</v>
      </c>
      <c r="H613" s="7" t="s">
        <v>1117</v>
      </c>
      <c r="I613" s="11">
        <v>6.201232193915E12</v>
      </c>
      <c r="K613" s="12"/>
      <c r="L613" s="12"/>
      <c r="M613" s="12"/>
      <c r="N613" s="12"/>
      <c r="O613" s="12"/>
      <c r="P613" s="12"/>
      <c r="Q613" s="12"/>
      <c r="R613" s="12"/>
      <c r="S613" s="12"/>
      <c r="T613" s="12"/>
      <c r="U613" s="12"/>
      <c r="V613" s="12"/>
    </row>
    <row r="614" hidden="1">
      <c r="A614" s="14">
        <v>45771.94861111111</v>
      </c>
      <c r="B614" s="8">
        <v>45770.0</v>
      </c>
      <c r="C614" s="9" t="str">
        <f t="shared" si="1"/>
        <v>April</v>
      </c>
      <c r="D614" s="10">
        <v>0.050694444444444445</v>
      </c>
      <c r="E614" s="7" t="s">
        <v>33</v>
      </c>
      <c r="F614" s="7" t="s">
        <v>1083</v>
      </c>
      <c r="G614" s="7" t="s">
        <v>13</v>
      </c>
      <c r="H614" s="7" t="s">
        <v>1118</v>
      </c>
      <c r="I614" s="11">
        <v>6.285707668655E12</v>
      </c>
      <c r="K614" s="12"/>
      <c r="L614" s="12"/>
      <c r="M614" s="12"/>
      <c r="N614" s="12"/>
      <c r="O614" s="12"/>
      <c r="P614" s="12"/>
      <c r="Q614" s="12"/>
      <c r="R614" s="12"/>
      <c r="S614" s="12"/>
      <c r="T614" s="12"/>
      <c r="U614" s="12"/>
      <c r="V614" s="12"/>
    </row>
    <row r="615" hidden="1">
      <c r="A615" s="14">
        <v>45772.245833333334</v>
      </c>
      <c r="B615" s="8">
        <v>45771.0</v>
      </c>
      <c r="C615" s="9" t="str">
        <f t="shared" si="1"/>
        <v>April</v>
      </c>
      <c r="D615" s="10">
        <v>0.017361111111111112</v>
      </c>
      <c r="E615" s="7" t="s">
        <v>66</v>
      </c>
      <c r="F615" s="7" t="s">
        <v>67</v>
      </c>
      <c r="G615" s="7" t="s">
        <v>13</v>
      </c>
      <c r="H615" s="7" t="s">
        <v>1119</v>
      </c>
      <c r="I615" s="11">
        <v>6.281332534354E12</v>
      </c>
      <c r="K615" s="12"/>
      <c r="L615" s="12"/>
      <c r="M615" s="12"/>
      <c r="N615" s="12"/>
      <c r="O615" s="12"/>
      <c r="P615" s="12"/>
      <c r="Q615" s="12"/>
      <c r="R615" s="12"/>
      <c r="S615" s="12"/>
      <c r="T615" s="12"/>
      <c r="U615" s="12"/>
      <c r="V615" s="12"/>
    </row>
    <row r="616" hidden="1">
      <c r="A616" s="14">
        <v>45772.30902777778</v>
      </c>
      <c r="B616" s="8">
        <v>45771.0</v>
      </c>
      <c r="C616" s="9" t="str">
        <f t="shared" si="1"/>
        <v>April</v>
      </c>
      <c r="D616" s="10">
        <v>0.020833333333333332</v>
      </c>
      <c r="E616" s="7" t="s">
        <v>66</v>
      </c>
      <c r="F616" s="7" t="s">
        <v>45</v>
      </c>
      <c r="G616" s="7" t="s">
        <v>13</v>
      </c>
      <c r="H616" s="7" t="s">
        <v>1120</v>
      </c>
      <c r="I616" s="11">
        <v>6.285291035544E12</v>
      </c>
      <c r="K616" s="12"/>
      <c r="L616" s="12"/>
      <c r="M616" s="12"/>
      <c r="N616" s="12"/>
      <c r="O616" s="12"/>
      <c r="P616" s="12"/>
      <c r="Q616" s="12"/>
      <c r="R616" s="12"/>
      <c r="S616" s="12"/>
      <c r="T616" s="12"/>
      <c r="U616" s="12"/>
      <c r="V616" s="12"/>
    </row>
    <row r="617" hidden="1">
      <c r="A617" s="14">
        <v>45772.527083333334</v>
      </c>
      <c r="B617" s="8">
        <v>45772.0</v>
      </c>
      <c r="C617" s="9" t="str">
        <f t="shared" si="1"/>
        <v>April</v>
      </c>
      <c r="D617" s="10">
        <v>0.03263888888888889</v>
      </c>
      <c r="E617" s="7" t="s">
        <v>11</v>
      </c>
      <c r="F617" s="7" t="s">
        <v>82</v>
      </c>
      <c r="G617" s="7" t="s">
        <v>13</v>
      </c>
      <c r="H617" s="7" t="s">
        <v>1121</v>
      </c>
      <c r="I617" s="11">
        <v>6.28560627488E12</v>
      </c>
      <c r="K617" s="12"/>
      <c r="L617" s="12"/>
      <c r="M617" s="12"/>
      <c r="N617" s="12"/>
      <c r="O617" s="12"/>
      <c r="P617" s="12"/>
      <c r="Q617" s="12"/>
      <c r="R617" s="12"/>
      <c r="S617" s="12"/>
      <c r="T617" s="12"/>
      <c r="U617" s="12"/>
      <c r="V617" s="12"/>
    </row>
    <row r="618" hidden="1">
      <c r="A618" s="14">
        <v>45772.85902777778</v>
      </c>
      <c r="B618" s="8">
        <v>45772.0</v>
      </c>
      <c r="C618" s="9" t="str">
        <f t="shared" si="1"/>
        <v>April</v>
      </c>
      <c r="D618" s="10">
        <v>0.020833333333333332</v>
      </c>
      <c r="E618" s="7" t="s">
        <v>66</v>
      </c>
      <c r="F618" s="7" t="s">
        <v>67</v>
      </c>
      <c r="G618" s="7" t="s">
        <v>13</v>
      </c>
      <c r="H618" s="7" t="s">
        <v>1122</v>
      </c>
      <c r="I618" s="11">
        <v>6.281332534354E12</v>
      </c>
      <c r="K618" s="12"/>
      <c r="L618" s="12"/>
      <c r="M618" s="12"/>
      <c r="N618" s="12"/>
      <c r="O618" s="12"/>
      <c r="P618" s="12"/>
      <c r="Q618" s="12"/>
      <c r="R618" s="12"/>
      <c r="S618" s="12"/>
      <c r="T618" s="12"/>
      <c r="U618" s="12"/>
      <c r="V618" s="12"/>
    </row>
    <row r="619" hidden="1">
      <c r="A619" s="14">
        <v>45772.85902777778</v>
      </c>
      <c r="B619" s="8">
        <v>45772.0</v>
      </c>
      <c r="C619" s="9" t="str">
        <f t="shared" si="1"/>
        <v>April</v>
      </c>
      <c r="D619" s="10">
        <v>0.052083333333333336</v>
      </c>
      <c r="E619" s="7" t="s">
        <v>20</v>
      </c>
      <c r="F619" s="7" t="s">
        <v>30</v>
      </c>
      <c r="G619" s="7" t="s">
        <v>13</v>
      </c>
      <c r="H619" s="7" t="s">
        <v>1123</v>
      </c>
      <c r="I619" s="11">
        <v>6.28972529354E11</v>
      </c>
      <c r="K619" s="12"/>
      <c r="L619" s="12"/>
      <c r="M619" s="12"/>
      <c r="N619" s="12"/>
      <c r="O619" s="12"/>
      <c r="P619" s="12"/>
      <c r="Q619" s="12"/>
      <c r="R619" s="12"/>
      <c r="S619" s="12"/>
      <c r="T619" s="12"/>
      <c r="U619" s="12"/>
      <c r="V619" s="12"/>
    </row>
    <row r="620" hidden="1">
      <c r="A620" s="14">
        <v>45772.86319444444</v>
      </c>
      <c r="B620" s="8">
        <v>45772.0</v>
      </c>
      <c r="C620" s="9" t="str">
        <f t="shared" si="1"/>
        <v>April</v>
      </c>
      <c r="D620" s="10">
        <v>0.014583333333333334</v>
      </c>
      <c r="E620" s="7" t="s">
        <v>1078</v>
      </c>
      <c r="F620" s="7" t="s">
        <v>144</v>
      </c>
      <c r="G620" s="7" t="s">
        <v>13</v>
      </c>
      <c r="H620" s="7" t="s">
        <v>1124</v>
      </c>
      <c r="I620" s="11">
        <v>6.28978248704E11</v>
      </c>
      <c r="K620" s="12"/>
      <c r="L620" s="12"/>
      <c r="M620" s="12"/>
      <c r="N620" s="12"/>
      <c r="O620" s="12"/>
      <c r="P620" s="12"/>
      <c r="Q620" s="12"/>
      <c r="R620" s="12"/>
      <c r="S620" s="12"/>
      <c r="T620" s="12"/>
      <c r="U620" s="12"/>
      <c r="V620" s="12"/>
    </row>
    <row r="621" hidden="1">
      <c r="A621" s="14">
        <v>45772.87847222222</v>
      </c>
      <c r="B621" s="8">
        <v>45772.0</v>
      </c>
      <c r="C621" s="9" t="str">
        <f t="shared" si="1"/>
        <v>April</v>
      </c>
      <c r="D621" s="10">
        <v>0.013888888888888888</v>
      </c>
      <c r="E621" s="7" t="s">
        <v>1078</v>
      </c>
      <c r="F621" s="7" t="s">
        <v>116</v>
      </c>
      <c r="G621" s="7" t="s">
        <v>13</v>
      </c>
      <c r="H621" s="7" t="s">
        <v>1125</v>
      </c>
      <c r="I621" s="11">
        <v>6.28978248704E11</v>
      </c>
      <c r="K621" s="12"/>
      <c r="L621" s="12"/>
      <c r="M621" s="12"/>
      <c r="N621" s="12"/>
      <c r="O621" s="12"/>
      <c r="P621" s="12"/>
      <c r="Q621" s="12"/>
      <c r="R621" s="12"/>
      <c r="S621" s="12"/>
      <c r="T621" s="12"/>
      <c r="U621" s="12"/>
      <c r="V621" s="12"/>
    </row>
    <row r="622" hidden="1">
      <c r="A622" s="14">
        <v>45773.26111111111</v>
      </c>
      <c r="B622" s="8">
        <v>45771.0</v>
      </c>
      <c r="C622" s="9" t="str">
        <f t="shared" si="1"/>
        <v>April</v>
      </c>
      <c r="D622" s="10">
        <v>0.03263888888888889</v>
      </c>
      <c r="E622" s="7" t="s">
        <v>16</v>
      </c>
      <c r="F622" s="7" t="s">
        <v>197</v>
      </c>
      <c r="G622" s="7" t="s">
        <v>13</v>
      </c>
      <c r="H622" s="7" t="s">
        <v>1126</v>
      </c>
      <c r="I622" s="11">
        <v>6.281232193915E12</v>
      </c>
      <c r="K622" s="12"/>
      <c r="L622" s="12"/>
      <c r="M622" s="12"/>
      <c r="N622" s="12"/>
      <c r="O622" s="12"/>
      <c r="P622" s="12"/>
      <c r="Q622" s="12"/>
      <c r="R622" s="12"/>
      <c r="S622" s="12"/>
      <c r="T622" s="12"/>
      <c r="U622" s="12"/>
      <c r="V622" s="12"/>
    </row>
    <row r="623" hidden="1">
      <c r="A623" s="14">
        <v>45773.26736111111</v>
      </c>
      <c r="B623" s="8">
        <v>45770.0</v>
      </c>
      <c r="C623" s="9" t="str">
        <f t="shared" si="1"/>
        <v>April</v>
      </c>
      <c r="D623" s="10">
        <v>0.022916666666666665</v>
      </c>
      <c r="E623" s="7" t="s">
        <v>16</v>
      </c>
      <c r="F623" s="7" t="s">
        <v>130</v>
      </c>
      <c r="G623" s="7" t="s">
        <v>13</v>
      </c>
      <c r="H623" s="7" t="s">
        <v>1127</v>
      </c>
      <c r="I623" s="11">
        <v>6.281232193915E12</v>
      </c>
      <c r="K623" s="12"/>
      <c r="L623" s="12"/>
      <c r="M623" s="12"/>
      <c r="N623" s="12"/>
      <c r="O623" s="12"/>
      <c r="P623" s="12"/>
      <c r="Q623" s="12"/>
      <c r="R623" s="12"/>
      <c r="S623" s="12"/>
      <c r="T623" s="12"/>
      <c r="U623" s="12"/>
      <c r="V623" s="12"/>
    </row>
    <row r="624" hidden="1">
      <c r="A624" s="14">
        <v>45773.27013888889</v>
      </c>
      <c r="B624" s="8">
        <v>45771.0</v>
      </c>
      <c r="C624" s="9" t="str">
        <f t="shared" si="1"/>
        <v>April</v>
      </c>
      <c r="D624" s="10">
        <v>0.025694444444444443</v>
      </c>
      <c r="E624" s="7" t="s">
        <v>16</v>
      </c>
      <c r="F624" s="7" t="s">
        <v>130</v>
      </c>
      <c r="G624" s="7" t="s">
        <v>13</v>
      </c>
      <c r="H624" s="7" t="s">
        <v>1128</v>
      </c>
      <c r="I624" s="11">
        <v>6.281232193915E12</v>
      </c>
      <c r="K624" s="12"/>
      <c r="L624" s="12"/>
      <c r="M624" s="12"/>
      <c r="N624" s="12"/>
      <c r="O624" s="12"/>
      <c r="P624" s="12"/>
      <c r="Q624" s="12"/>
      <c r="R624" s="12"/>
      <c r="S624" s="12"/>
      <c r="T624" s="12"/>
      <c r="U624" s="12"/>
      <c r="V624" s="12"/>
    </row>
    <row r="625" hidden="1">
      <c r="A625" s="14">
        <v>45773.76736111111</v>
      </c>
      <c r="B625" s="8">
        <v>45773.0</v>
      </c>
      <c r="C625" s="9" t="str">
        <f t="shared" si="1"/>
        <v>April</v>
      </c>
      <c r="D625" s="10">
        <v>0.013888888888888888</v>
      </c>
      <c r="E625" s="7" t="s">
        <v>1078</v>
      </c>
      <c r="F625" s="7" t="s">
        <v>144</v>
      </c>
      <c r="G625" s="7" t="s">
        <v>13</v>
      </c>
      <c r="H625" s="7" t="s">
        <v>1129</v>
      </c>
      <c r="I625" s="11">
        <v>6.28978248704E11</v>
      </c>
      <c r="K625" s="12"/>
      <c r="L625" s="12"/>
      <c r="M625" s="12"/>
      <c r="N625" s="12"/>
      <c r="O625" s="12"/>
      <c r="P625" s="12"/>
      <c r="Q625" s="12"/>
      <c r="R625" s="12"/>
      <c r="S625" s="12"/>
      <c r="T625" s="12"/>
      <c r="U625" s="12"/>
      <c r="V625" s="12"/>
    </row>
    <row r="626" hidden="1">
      <c r="A626" s="14">
        <v>45773.82361111111</v>
      </c>
      <c r="B626" s="8">
        <v>45773.0</v>
      </c>
      <c r="C626" s="9" t="str">
        <f t="shared" si="1"/>
        <v>April</v>
      </c>
      <c r="D626" s="10">
        <v>0.04513888888888889</v>
      </c>
      <c r="E626" s="7" t="s">
        <v>1078</v>
      </c>
      <c r="F626" s="7" t="s">
        <v>17</v>
      </c>
      <c r="G626" s="7" t="s">
        <v>13</v>
      </c>
      <c r="H626" s="7" t="s">
        <v>1130</v>
      </c>
      <c r="I626" s="11">
        <v>6.28978248704E11</v>
      </c>
      <c r="K626" s="12"/>
      <c r="L626" s="12"/>
      <c r="M626" s="12"/>
      <c r="N626" s="12"/>
      <c r="O626" s="12"/>
      <c r="P626" s="12"/>
      <c r="Q626" s="12"/>
      <c r="R626" s="12"/>
      <c r="S626" s="12"/>
      <c r="T626" s="12"/>
      <c r="U626" s="12"/>
      <c r="V626" s="12"/>
    </row>
    <row r="627" hidden="1">
      <c r="A627" s="14">
        <v>45773.854166666664</v>
      </c>
      <c r="B627" s="8">
        <v>45772.0</v>
      </c>
      <c r="C627" s="9" t="str">
        <f t="shared" si="1"/>
        <v>April</v>
      </c>
      <c r="D627" s="10">
        <v>0.03958333333333333</v>
      </c>
      <c r="E627" s="7" t="s">
        <v>37</v>
      </c>
      <c r="F627" s="7" t="s">
        <v>62</v>
      </c>
      <c r="G627" s="7" t="s">
        <v>13</v>
      </c>
      <c r="H627" s="7" t="s">
        <v>1131</v>
      </c>
      <c r="I627" s="11">
        <v>6.285746146893E12</v>
      </c>
      <c r="K627" s="12"/>
      <c r="L627" s="12"/>
      <c r="M627" s="12"/>
      <c r="N627" s="12"/>
      <c r="O627" s="12"/>
      <c r="P627" s="12"/>
      <c r="Q627" s="12"/>
      <c r="R627" s="12"/>
      <c r="S627" s="12"/>
      <c r="T627" s="12"/>
      <c r="U627" s="12"/>
      <c r="V627" s="12"/>
    </row>
    <row r="628" hidden="1">
      <c r="A628" s="14">
        <v>45773.870833333334</v>
      </c>
      <c r="B628" s="8">
        <v>45770.0</v>
      </c>
      <c r="C628" s="9" t="str">
        <f t="shared" si="1"/>
        <v>April</v>
      </c>
      <c r="D628" s="10">
        <v>0.05347222222222222</v>
      </c>
      <c r="E628" s="7" t="s">
        <v>37</v>
      </c>
      <c r="F628" s="7" t="s">
        <v>197</v>
      </c>
      <c r="G628" s="7" t="s">
        <v>13</v>
      </c>
      <c r="H628" s="7" t="s">
        <v>1132</v>
      </c>
      <c r="I628" s="11">
        <v>6.285746146893E12</v>
      </c>
      <c r="K628" s="12"/>
      <c r="L628" s="12"/>
      <c r="M628" s="12"/>
      <c r="N628" s="12"/>
      <c r="O628" s="12"/>
      <c r="P628" s="12"/>
      <c r="Q628" s="12"/>
      <c r="R628" s="12"/>
      <c r="S628" s="12"/>
      <c r="T628" s="12"/>
      <c r="U628" s="12"/>
      <c r="V628" s="12"/>
    </row>
    <row r="629" hidden="1">
      <c r="A629" s="14">
        <v>45773.89097222222</v>
      </c>
      <c r="B629" s="8">
        <v>45772.0</v>
      </c>
      <c r="C629" s="9" t="str">
        <f t="shared" si="1"/>
        <v>April</v>
      </c>
      <c r="D629" s="10">
        <v>0.04791666666666667</v>
      </c>
      <c r="E629" s="7" t="s">
        <v>37</v>
      </c>
      <c r="F629" s="7" t="s">
        <v>197</v>
      </c>
      <c r="G629" s="7" t="s">
        <v>13</v>
      </c>
      <c r="H629" s="7" t="s">
        <v>1133</v>
      </c>
      <c r="I629" s="11">
        <v>6.285746146893E12</v>
      </c>
      <c r="K629" s="12"/>
      <c r="L629" s="12"/>
      <c r="M629" s="12"/>
      <c r="N629" s="12"/>
      <c r="O629" s="12"/>
      <c r="P629" s="12"/>
      <c r="Q629" s="12"/>
      <c r="R629" s="12"/>
      <c r="S629" s="12"/>
      <c r="T629" s="12"/>
      <c r="U629" s="12"/>
      <c r="V629" s="12"/>
    </row>
    <row r="630" hidden="1">
      <c r="A630" s="14">
        <v>45773.73263888889</v>
      </c>
      <c r="B630" s="8">
        <v>45772.0</v>
      </c>
      <c r="C630" s="9" t="str">
        <f t="shared" si="1"/>
        <v>April</v>
      </c>
      <c r="D630" s="10">
        <v>0.041666666666666664</v>
      </c>
      <c r="E630" s="7" t="s">
        <v>33</v>
      </c>
      <c r="F630" s="7" t="s">
        <v>1083</v>
      </c>
      <c r="G630" s="7" t="s">
        <v>13</v>
      </c>
      <c r="H630" s="7" t="s">
        <v>1134</v>
      </c>
      <c r="I630" s="11">
        <v>6.285707668655E12</v>
      </c>
      <c r="K630" s="12"/>
      <c r="L630" s="12"/>
      <c r="M630" s="12"/>
      <c r="N630" s="12"/>
      <c r="O630" s="12"/>
      <c r="P630" s="12"/>
      <c r="Q630" s="12"/>
      <c r="R630" s="12"/>
      <c r="S630" s="12"/>
      <c r="T630" s="12"/>
      <c r="U630" s="12"/>
      <c r="V630" s="12"/>
    </row>
    <row r="631" hidden="1">
      <c r="A631" s="14">
        <v>45774.34722222222</v>
      </c>
      <c r="B631" s="8">
        <v>45774.0</v>
      </c>
      <c r="C631" s="9" t="str">
        <f t="shared" si="1"/>
        <v>April</v>
      </c>
      <c r="D631" s="10">
        <v>0.017361111111111112</v>
      </c>
      <c r="E631" s="7" t="s">
        <v>29</v>
      </c>
      <c r="F631" s="7" t="s">
        <v>144</v>
      </c>
      <c r="G631" s="7" t="s">
        <v>13</v>
      </c>
      <c r="H631" s="7" t="s">
        <v>1135</v>
      </c>
      <c r="I631" s="11">
        <v>6.282231661306E12</v>
      </c>
      <c r="K631" s="12"/>
      <c r="L631" s="12"/>
      <c r="M631" s="12"/>
      <c r="N631" s="12"/>
      <c r="O631" s="12"/>
      <c r="P631" s="12"/>
      <c r="Q631" s="12"/>
      <c r="R631" s="12"/>
      <c r="S631" s="12"/>
      <c r="T631" s="12"/>
      <c r="U631" s="12"/>
      <c r="V631" s="12"/>
    </row>
    <row r="632" hidden="1">
      <c r="A632" s="14">
        <v>45774.885416666664</v>
      </c>
      <c r="B632" s="8">
        <v>45770.0</v>
      </c>
      <c r="C632" s="9" t="str">
        <f t="shared" si="1"/>
        <v>April</v>
      </c>
      <c r="D632" s="10">
        <v>0.04861111111111111</v>
      </c>
      <c r="E632" s="7" t="s">
        <v>33</v>
      </c>
      <c r="F632" s="7" t="s">
        <v>34</v>
      </c>
      <c r="G632" s="7" t="s">
        <v>13</v>
      </c>
      <c r="H632" s="7" t="s">
        <v>1136</v>
      </c>
      <c r="I632" s="11">
        <v>6.285707668655E12</v>
      </c>
      <c r="K632" s="12"/>
      <c r="L632" s="12"/>
      <c r="M632" s="12"/>
      <c r="N632" s="12"/>
      <c r="O632" s="12"/>
      <c r="P632" s="12"/>
      <c r="Q632" s="12"/>
      <c r="R632" s="12"/>
      <c r="S632" s="12"/>
      <c r="T632" s="12"/>
      <c r="U632" s="12"/>
      <c r="V632" s="12"/>
    </row>
    <row r="633" hidden="1">
      <c r="A633" s="14">
        <v>45774.94097222222</v>
      </c>
      <c r="B633" s="8">
        <v>45774.0</v>
      </c>
      <c r="C633" s="9" t="str">
        <f t="shared" si="1"/>
        <v>April</v>
      </c>
      <c r="D633" s="10">
        <v>0.020833333333333332</v>
      </c>
      <c r="E633" s="7" t="s">
        <v>1078</v>
      </c>
      <c r="F633" s="7" t="s">
        <v>153</v>
      </c>
      <c r="G633" s="7" t="s">
        <v>13</v>
      </c>
      <c r="H633" s="7" t="s">
        <v>1137</v>
      </c>
      <c r="I633" s="11">
        <v>6.28978248704E11</v>
      </c>
      <c r="K633" s="12"/>
      <c r="L633" s="12"/>
      <c r="M633" s="12"/>
      <c r="N633" s="12"/>
      <c r="O633" s="12"/>
      <c r="P633" s="12"/>
      <c r="Q633" s="12"/>
      <c r="R633" s="12"/>
      <c r="S633" s="12"/>
      <c r="T633" s="12"/>
      <c r="U633" s="12"/>
      <c r="V633" s="12"/>
    </row>
    <row r="634" hidden="1">
      <c r="A634" s="14">
        <v>45775.29652777778</v>
      </c>
      <c r="B634" s="8">
        <v>45772.0</v>
      </c>
      <c r="C634" s="9" t="str">
        <f t="shared" si="1"/>
        <v>April</v>
      </c>
      <c r="D634" s="10">
        <v>0.020833333333333332</v>
      </c>
      <c r="E634" s="7" t="s">
        <v>44</v>
      </c>
      <c r="F634" s="7" t="s">
        <v>45</v>
      </c>
      <c r="G634" s="7" t="s">
        <v>13</v>
      </c>
      <c r="H634" s="7" t="s">
        <v>1138</v>
      </c>
      <c r="I634" s="11">
        <v>6.285291035544E12</v>
      </c>
      <c r="K634" s="12"/>
      <c r="L634" s="12"/>
      <c r="M634" s="12"/>
      <c r="N634" s="12"/>
      <c r="O634" s="12"/>
      <c r="P634" s="12"/>
      <c r="Q634" s="12"/>
      <c r="R634" s="12"/>
      <c r="S634" s="12"/>
      <c r="T634" s="12"/>
      <c r="U634" s="12"/>
      <c r="V634" s="12"/>
    </row>
    <row r="635" hidden="1">
      <c r="A635" s="14">
        <v>45775.30694444444</v>
      </c>
      <c r="B635" s="8">
        <v>45775.0</v>
      </c>
      <c r="C635" s="9" t="str">
        <f t="shared" si="1"/>
        <v>April</v>
      </c>
      <c r="D635" s="10">
        <v>0.04513888888888889</v>
      </c>
      <c r="E635" s="7" t="s">
        <v>20</v>
      </c>
      <c r="F635" s="7" t="s">
        <v>30</v>
      </c>
      <c r="G635" s="7" t="s">
        <v>13</v>
      </c>
      <c r="H635" s="7" t="s">
        <v>1139</v>
      </c>
      <c r="I635" s="11">
        <v>6.28972529354E11</v>
      </c>
      <c r="K635" s="12"/>
      <c r="L635" s="12"/>
      <c r="M635" s="12"/>
      <c r="N635" s="12"/>
      <c r="O635" s="12"/>
      <c r="P635" s="12"/>
      <c r="Q635" s="12"/>
      <c r="R635" s="12"/>
      <c r="S635" s="12"/>
      <c r="T635" s="12"/>
      <c r="U635" s="12"/>
      <c r="V635" s="12"/>
    </row>
    <row r="636" hidden="1">
      <c r="A636" s="14">
        <v>45775.30416666667</v>
      </c>
      <c r="B636" s="8">
        <v>45775.0</v>
      </c>
      <c r="C636" s="9" t="str">
        <f t="shared" si="1"/>
        <v>April</v>
      </c>
      <c r="D636" s="10">
        <v>0.03888888888888889</v>
      </c>
      <c r="E636" s="7" t="s">
        <v>1078</v>
      </c>
      <c r="F636" s="7" t="s">
        <v>153</v>
      </c>
      <c r="G636" s="7" t="s">
        <v>13</v>
      </c>
      <c r="H636" s="7" t="s">
        <v>1140</v>
      </c>
      <c r="I636" s="11">
        <v>6.28978248704E11</v>
      </c>
      <c r="K636" s="12"/>
      <c r="L636" s="12"/>
      <c r="M636" s="12"/>
      <c r="N636" s="12"/>
      <c r="O636" s="12"/>
      <c r="P636" s="12"/>
      <c r="Q636" s="12"/>
      <c r="R636" s="12"/>
      <c r="S636" s="12"/>
      <c r="T636" s="12"/>
      <c r="U636" s="12"/>
      <c r="V636" s="12"/>
    </row>
    <row r="637" hidden="1">
      <c r="A637" s="14">
        <v>45775.68819444445</v>
      </c>
      <c r="B637" s="8">
        <v>45775.0</v>
      </c>
      <c r="C637" s="9" t="str">
        <f t="shared" si="1"/>
        <v>April</v>
      </c>
      <c r="D637" s="10">
        <v>0.034722222222222224</v>
      </c>
      <c r="E637" s="7" t="s">
        <v>29</v>
      </c>
      <c r="F637" s="7" t="s">
        <v>94</v>
      </c>
      <c r="G637" s="7" t="s">
        <v>13</v>
      </c>
      <c r="H637" s="7" t="s">
        <v>1141</v>
      </c>
      <c r="I637" s="11">
        <v>6.282231661306E12</v>
      </c>
      <c r="K637" s="12"/>
      <c r="L637" s="12"/>
      <c r="M637" s="12"/>
      <c r="N637" s="12"/>
      <c r="O637" s="12"/>
      <c r="P637" s="12"/>
      <c r="Q637" s="12"/>
      <c r="R637" s="12"/>
      <c r="S637" s="12"/>
      <c r="T637" s="12"/>
      <c r="U637" s="12"/>
      <c r="V637" s="12"/>
    </row>
    <row r="638" hidden="1">
      <c r="A638" s="14">
        <v>45775.92152777778</v>
      </c>
      <c r="B638" s="8">
        <v>45772.0</v>
      </c>
      <c r="C638" s="9" t="str">
        <f t="shared" si="1"/>
        <v>April</v>
      </c>
      <c r="D638" s="10">
        <v>0.034722222222222224</v>
      </c>
      <c r="E638" s="7" t="s">
        <v>33</v>
      </c>
      <c r="F638" s="7" t="s">
        <v>59</v>
      </c>
      <c r="G638" s="7" t="s">
        <v>13</v>
      </c>
      <c r="H638" s="7" t="s">
        <v>1142</v>
      </c>
      <c r="I638" s="11">
        <v>6.285707668655E12</v>
      </c>
      <c r="K638" s="12"/>
      <c r="L638" s="12"/>
      <c r="M638" s="12"/>
      <c r="N638" s="12"/>
      <c r="O638" s="12"/>
      <c r="P638" s="12"/>
      <c r="Q638" s="12"/>
      <c r="R638" s="12"/>
      <c r="S638" s="12"/>
      <c r="T638" s="12"/>
      <c r="U638" s="12"/>
      <c r="V638" s="12"/>
    </row>
    <row r="639" hidden="1">
      <c r="A639" s="14">
        <v>45776.22222222222</v>
      </c>
      <c r="B639" s="8">
        <v>45775.0</v>
      </c>
      <c r="C639" s="9" t="str">
        <f t="shared" si="1"/>
        <v>April</v>
      </c>
      <c r="D639" s="10">
        <v>0.020833333333333332</v>
      </c>
      <c r="E639" s="7" t="s">
        <v>66</v>
      </c>
      <c r="F639" s="7" t="s">
        <v>67</v>
      </c>
      <c r="G639" s="7" t="s">
        <v>13</v>
      </c>
      <c r="H639" s="7" t="s">
        <v>1143</v>
      </c>
      <c r="I639" s="11">
        <v>6.281332534354E12</v>
      </c>
      <c r="K639" s="12"/>
      <c r="L639" s="12"/>
      <c r="M639" s="12"/>
      <c r="N639" s="12"/>
      <c r="O639" s="12"/>
      <c r="P639" s="12"/>
      <c r="Q639" s="12"/>
      <c r="R639" s="12"/>
      <c r="S639" s="12"/>
      <c r="T639" s="12"/>
      <c r="U639" s="12"/>
      <c r="V639" s="12"/>
    </row>
    <row r="640" hidden="1">
      <c r="A640" s="14">
        <v>45776.36041666667</v>
      </c>
      <c r="B640" s="8">
        <v>45772.0</v>
      </c>
      <c r="C640" s="9" t="str">
        <f t="shared" si="1"/>
        <v>April</v>
      </c>
      <c r="D640" s="10">
        <v>0.04375</v>
      </c>
      <c r="E640" s="7" t="s">
        <v>50</v>
      </c>
      <c r="F640" s="7" t="s">
        <v>54</v>
      </c>
      <c r="G640" s="7" t="s">
        <v>13</v>
      </c>
      <c r="H640" s="7" t="s">
        <v>1144</v>
      </c>
      <c r="I640" s="11">
        <v>6.285173431354E12</v>
      </c>
      <c r="K640" s="12"/>
      <c r="L640" s="12"/>
      <c r="M640" s="12"/>
      <c r="N640" s="12"/>
      <c r="O640" s="12"/>
      <c r="P640" s="12"/>
      <c r="Q640" s="12"/>
      <c r="R640" s="12"/>
      <c r="S640" s="12"/>
      <c r="T640" s="12"/>
      <c r="U640" s="12"/>
      <c r="V640" s="12"/>
    </row>
    <row r="641" hidden="1">
      <c r="A641" s="14">
        <v>45776.37222222222</v>
      </c>
      <c r="B641" s="8">
        <v>45775.0</v>
      </c>
      <c r="C641" s="9" t="str">
        <f t="shared" si="1"/>
        <v>April</v>
      </c>
      <c r="D641" s="10">
        <v>0.020833333333333332</v>
      </c>
      <c r="E641" s="7" t="s">
        <v>44</v>
      </c>
      <c r="F641" s="7" t="s">
        <v>45</v>
      </c>
      <c r="G641" s="7" t="s">
        <v>13</v>
      </c>
      <c r="H641" s="7" t="s">
        <v>1145</v>
      </c>
      <c r="I641" s="11">
        <v>6.285291035544E12</v>
      </c>
      <c r="K641" s="12"/>
      <c r="L641" s="12"/>
      <c r="M641" s="12"/>
      <c r="N641" s="12"/>
      <c r="O641" s="12"/>
      <c r="P641" s="12"/>
      <c r="Q641" s="12"/>
      <c r="R641" s="12"/>
      <c r="S641" s="12"/>
      <c r="T641" s="12"/>
      <c r="U641" s="12"/>
      <c r="V641" s="12"/>
    </row>
    <row r="642" hidden="1">
      <c r="A642" s="14">
        <v>45776.39444444444</v>
      </c>
      <c r="B642" s="8">
        <v>45775.0</v>
      </c>
      <c r="C642" s="9" t="str">
        <f t="shared" si="1"/>
        <v>April</v>
      </c>
      <c r="D642" s="10">
        <v>0.052083333333333336</v>
      </c>
      <c r="E642" s="7" t="s">
        <v>1078</v>
      </c>
      <c r="F642" s="7" t="s">
        <v>17</v>
      </c>
      <c r="G642" s="7" t="s">
        <v>13</v>
      </c>
      <c r="H642" s="7" t="s">
        <v>1146</v>
      </c>
      <c r="I642" s="11">
        <v>6.28978248704E11</v>
      </c>
      <c r="K642" s="12"/>
      <c r="L642" s="12"/>
      <c r="M642" s="12"/>
      <c r="N642" s="12"/>
      <c r="O642" s="12"/>
      <c r="P642" s="12"/>
      <c r="Q642" s="12"/>
      <c r="R642" s="12"/>
      <c r="S642" s="12"/>
      <c r="T642" s="12"/>
      <c r="U642" s="12"/>
      <c r="V642" s="12"/>
    </row>
    <row r="643" hidden="1">
      <c r="A643" s="14">
        <v>45776.39444444444</v>
      </c>
      <c r="B643" s="8">
        <v>45775.0</v>
      </c>
      <c r="C643" s="9" t="str">
        <f t="shared" si="1"/>
        <v>April</v>
      </c>
      <c r="D643" s="10">
        <v>0.020833333333333332</v>
      </c>
      <c r="E643" s="7" t="s">
        <v>1078</v>
      </c>
      <c r="F643" s="7" t="s">
        <v>116</v>
      </c>
      <c r="G643" s="7" t="s">
        <v>13</v>
      </c>
      <c r="H643" s="7" t="s">
        <v>1147</v>
      </c>
      <c r="I643" s="11">
        <v>6.28978248704E11</v>
      </c>
      <c r="K643" s="12"/>
      <c r="L643" s="12"/>
      <c r="M643" s="12"/>
      <c r="N643" s="12"/>
      <c r="O643" s="12"/>
      <c r="P643" s="12"/>
      <c r="Q643" s="12"/>
      <c r="R643" s="12"/>
      <c r="S643" s="12"/>
      <c r="T643" s="12"/>
      <c r="U643" s="12"/>
      <c r="V643" s="12"/>
    </row>
    <row r="644" hidden="1">
      <c r="A644" s="14">
        <v>45776.64236111111</v>
      </c>
      <c r="B644" s="8">
        <v>45769.0</v>
      </c>
      <c r="C644" s="9" t="str">
        <f t="shared" si="1"/>
        <v>April</v>
      </c>
      <c r="D644" s="10">
        <v>0.020833333333333332</v>
      </c>
      <c r="E644" s="7" t="s">
        <v>147</v>
      </c>
      <c r="F644" s="7" t="s">
        <v>148</v>
      </c>
      <c r="G644" s="7" t="s">
        <v>13</v>
      </c>
      <c r="H644" s="7" t="s">
        <v>1148</v>
      </c>
      <c r="I644" s="11">
        <v>6.285213566484E12</v>
      </c>
      <c r="K644" s="12"/>
      <c r="L644" s="12"/>
      <c r="M644" s="12"/>
      <c r="N644" s="12"/>
      <c r="O644" s="12"/>
      <c r="P644" s="12"/>
      <c r="Q644" s="12"/>
      <c r="R644" s="12"/>
      <c r="S644" s="12"/>
      <c r="T644" s="12"/>
      <c r="U644" s="12"/>
      <c r="V644" s="12"/>
    </row>
    <row r="645" hidden="1">
      <c r="A645" s="14">
        <v>45776.643055555556</v>
      </c>
      <c r="B645" s="8">
        <v>45770.0</v>
      </c>
      <c r="C645" s="9" t="str">
        <f t="shared" si="1"/>
        <v>April</v>
      </c>
      <c r="D645" s="10">
        <v>0.0</v>
      </c>
      <c r="E645" s="7" t="s">
        <v>147</v>
      </c>
      <c r="F645" s="7" t="s">
        <v>148</v>
      </c>
      <c r="G645" s="7" t="s">
        <v>156</v>
      </c>
      <c r="H645" s="7" t="s">
        <v>1149</v>
      </c>
      <c r="I645" s="11">
        <v>6.285213566484E12</v>
      </c>
      <c r="K645" s="12"/>
      <c r="L645" s="12"/>
      <c r="M645" s="12"/>
      <c r="N645" s="12"/>
      <c r="O645" s="12"/>
      <c r="P645" s="12"/>
      <c r="Q645" s="12"/>
      <c r="R645" s="12"/>
      <c r="S645" s="12"/>
      <c r="T645" s="12"/>
      <c r="U645" s="12"/>
      <c r="V645" s="12"/>
    </row>
    <row r="646" hidden="1">
      <c r="A646" s="14">
        <v>45776.643055555556</v>
      </c>
      <c r="B646" s="8">
        <v>45771.0</v>
      </c>
      <c r="C646" s="9" t="str">
        <f t="shared" si="1"/>
        <v>April</v>
      </c>
      <c r="D646" s="10">
        <v>0.020833333333333332</v>
      </c>
      <c r="E646" s="7" t="s">
        <v>147</v>
      </c>
      <c r="F646" s="7" t="s">
        <v>148</v>
      </c>
      <c r="G646" s="7" t="s">
        <v>13</v>
      </c>
      <c r="H646" s="7" t="s">
        <v>1150</v>
      </c>
      <c r="I646" s="11">
        <v>6.285213566484E12</v>
      </c>
      <c r="K646" s="12"/>
      <c r="L646" s="12"/>
      <c r="M646" s="12"/>
      <c r="N646" s="12"/>
      <c r="O646" s="12"/>
      <c r="P646" s="12"/>
      <c r="Q646" s="12"/>
      <c r="R646" s="12"/>
      <c r="S646" s="12"/>
      <c r="T646" s="12"/>
      <c r="U646" s="12"/>
      <c r="V646" s="12"/>
    </row>
    <row r="647" hidden="1">
      <c r="A647" s="14">
        <v>45776.64375</v>
      </c>
      <c r="B647" s="8">
        <v>45772.0</v>
      </c>
      <c r="C647" s="9" t="str">
        <f t="shared" si="1"/>
        <v>April</v>
      </c>
      <c r="D647" s="10">
        <v>0.020833333333333332</v>
      </c>
      <c r="E647" s="7" t="s">
        <v>147</v>
      </c>
      <c r="F647" s="7" t="s">
        <v>148</v>
      </c>
      <c r="G647" s="7" t="s">
        <v>13</v>
      </c>
      <c r="H647" s="7" t="s">
        <v>1151</v>
      </c>
      <c r="I647" s="11">
        <v>6.285213566484E12</v>
      </c>
      <c r="K647" s="12"/>
      <c r="L647" s="12"/>
      <c r="M647" s="12"/>
      <c r="N647" s="12"/>
      <c r="O647" s="12"/>
      <c r="P647" s="12"/>
      <c r="Q647" s="12"/>
      <c r="R647" s="12"/>
      <c r="S647" s="12"/>
      <c r="T647" s="12"/>
      <c r="U647" s="12"/>
      <c r="V647" s="12"/>
    </row>
    <row r="648" hidden="1">
      <c r="A648" s="14">
        <v>45776.666666666664</v>
      </c>
      <c r="B648" s="8">
        <v>45770.0</v>
      </c>
      <c r="C648" s="9" t="str">
        <f t="shared" si="1"/>
        <v>April</v>
      </c>
      <c r="D648" s="10">
        <v>0.041666666666666664</v>
      </c>
      <c r="E648" s="7" t="s">
        <v>147</v>
      </c>
      <c r="F648" s="7" t="s">
        <v>153</v>
      </c>
      <c r="G648" s="7" t="s">
        <v>13</v>
      </c>
      <c r="H648" s="7" t="s">
        <v>1152</v>
      </c>
      <c r="I648" s="11">
        <v>6.285213566484E12</v>
      </c>
      <c r="K648" s="12"/>
      <c r="L648" s="12"/>
      <c r="M648" s="12"/>
      <c r="N648" s="12"/>
      <c r="O648" s="12"/>
      <c r="P648" s="12"/>
      <c r="Q648" s="12"/>
      <c r="R648" s="12"/>
      <c r="S648" s="12"/>
      <c r="T648" s="12"/>
      <c r="U648" s="12"/>
      <c r="V648" s="12"/>
    </row>
    <row r="649" hidden="1">
      <c r="A649" s="14">
        <v>45776.89513888889</v>
      </c>
      <c r="B649" s="8">
        <v>45776.0</v>
      </c>
      <c r="C649" s="9" t="str">
        <f t="shared" si="1"/>
        <v>April</v>
      </c>
      <c r="D649" s="10">
        <v>0.020833333333333332</v>
      </c>
      <c r="E649" s="7" t="s">
        <v>1078</v>
      </c>
      <c r="F649" s="7" t="s">
        <v>153</v>
      </c>
      <c r="G649" s="7" t="s">
        <v>13</v>
      </c>
      <c r="H649" s="7" t="s">
        <v>1153</v>
      </c>
      <c r="I649" s="11">
        <v>6.28978248704E11</v>
      </c>
      <c r="K649" s="12"/>
      <c r="L649" s="12"/>
      <c r="M649" s="12"/>
      <c r="N649" s="12"/>
      <c r="O649" s="12"/>
      <c r="P649" s="12"/>
      <c r="Q649" s="12"/>
      <c r="R649" s="12"/>
      <c r="S649" s="12"/>
      <c r="T649" s="12"/>
      <c r="U649" s="12"/>
      <c r="V649" s="12"/>
    </row>
    <row r="650" hidden="1">
      <c r="A650" s="14">
        <v>45776.89513888889</v>
      </c>
      <c r="B650" s="8">
        <v>45776.0</v>
      </c>
      <c r="C650" s="9" t="str">
        <f t="shared" si="1"/>
        <v>April</v>
      </c>
      <c r="D650" s="10">
        <v>0.034722222222222224</v>
      </c>
      <c r="E650" s="7" t="s">
        <v>1078</v>
      </c>
      <c r="F650" s="7" t="s">
        <v>17</v>
      </c>
      <c r="G650" s="7" t="s">
        <v>13</v>
      </c>
      <c r="H650" s="7" t="s">
        <v>1154</v>
      </c>
      <c r="I650" s="11">
        <v>6.28978248704E11</v>
      </c>
      <c r="K650" s="12"/>
      <c r="L650" s="12"/>
      <c r="M650" s="12"/>
      <c r="N650" s="12"/>
      <c r="O650" s="12"/>
      <c r="P650" s="12"/>
      <c r="Q650" s="12"/>
      <c r="R650" s="12"/>
      <c r="S650" s="12"/>
      <c r="T650" s="12"/>
      <c r="U650" s="12"/>
      <c r="V650" s="12"/>
    </row>
    <row r="651" hidden="1">
      <c r="A651" s="14">
        <v>45776.90902777778</v>
      </c>
      <c r="B651" s="8">
        <v>45767.0</v>
      </c>
      <c r="C651" s="9" t="str">
        <f t="shared" si="1"/>
        <v>April</v>
      </c>
      <c r="D651" s="10">
        <v>0.041666666666666664</v>
      </c>
      <c r="E651" s="7" t="s">
        <v>1078</v>
      </c>
      <c r="F651" s="7" t="s">
        <v>153</v>
      </c>
      <c r="G651" s="7" t="s">
        <v>13</v>
      </c>
      <c r="H651" s="7" t="s">
        <v>1155</v>
      </c>
      <c r="I651" s="11">
        <v>6.28978248704E11</v>
      </c>
      <c r="K651" s="12"/>
      <c r="L651" s="12"/>
      <c r="M651" s="12"/>
      <c r="N651" s="12"/>
      <c r="O651" s="12"/>
      <c r="P651" s="12"/>
      <c r="Q651" s="12"/>
      <c r="R651" s="12"/>
      <c r="S651" s="12"/>
      <c r="T651" s="12"/>
      <c r="U651" s="12"/>
      <c r="V651" s="12"/>
    </row>
    <row r="652" hidden="1">
      <c r="A652" s="14">
        <v>45776.90902777778</v>
      </c>
      <c r="B652" s="8">
        <v>45767.0</v>
      </c>
      <c r="C652" s="9" t="str">
        <f t="shared" si="1"/>
        <v>April</v>
      </c>
      <c r="D652" s="10">
        <v>0.03819444444444445</v>
      </c>
      <c r="E652" s="7" t="s">
        <v>1078</v>
      </c>
      <c r="F652" s="7" t="s">
        <v>153</v>
      </c>
      <c r="G652" s="7" t="s">
        <v>13</v>
      </c>
      <c r="H652" s="7" t="s">
        <v>1156</v>
      </c>
      <c r="I652" s="11">
        <v>6.28978248704E11</v>
      </c>
      <c r="K652" s="12"/>
      <c r="L652" s="12"/>
      <c r="M652" s="12"/>
      <c r="N652" s="12"/>
      <c r="O652" s="12"/>
      <c r="P652" s="12"/>
      <c r="Q652" s="12"/>
      <c r="R652" s="12"/>
      <c r="S652" s="12"/>
      <c r="T652" s="12"/>
      <c r="U652" s="12"/>
      <c r="V652" s="12"/>
    </row>
    <row r="653" hidden="1">
      <c r="A653" s="14">
        <v>45776.96597222222</v>
      </c>
      <c r="B653" s="8">
        <v>45776.0</v>
      </c>
      <c r="C653" s="9" t="str">
        <f t="shared" si="1"/>
        <v>April</v>
      </c>
      <c r="D653" s="10">
        <v>0.020833333333333332</v>
      </c>
      <c r="E653" s="7" t="s">
        <v>20</v>
      </c>
      <c r="F653" s="7" t="s">
        <v>62</v>
      </c>
      <c r="G653" s="7" t="s">
        <v>13</v>
      </c>
      <c r="H653" s="7" t="s">
        <v>1157</v>
      </c>
      <c r="I653" s="11">
        <v>6.28972529354E11</v>
      </c>
      <c r="K653" s="12"/>
      <c r="L653" s="12"/>
      <c r="M653" s="12"/>
      <c r="N653" s="12"/>
      <c r="O653" s="12"/>
      <c r="P653" s="12"/>
      <c r="Q653" s="12"/>
      <c r="R653" s="12"/>
      <c r="S653" s="12"/>
      <c r="T653" s="12"/>
      <c r="U653" s="12"/>
      <c r="V653" s="12"/>
    </row>
    <row r="654" hidden="1">
      <c r="A654" s="14">
        <v>45777.03680555556</v>
      </c>
      <c r="B654" s="8">
        <v>45776.0</v>
      </c>
      <c r="C654" s="9" t="str">
        <f t="shared" si="1"/>
        <v>April</v>
      </c>
      <c r="D654" s="10">
        <v>6.944444444444445E-4</v>
      </c>
      <c r="E654" s="7" t="s">
        <v>29</v>
      </c>
      <c r="F654" s="7" t="s">
        <v>144</v>
      </c>
      <c r="G654" s="7" t="s">
        <v>13</v>
      </c>
      <c r="H654" s="7" t="s">
        <v>1158</v>
      </c>
      <c r="I654" s="11">
        <v>6.282231661306E12</v>
      </c>
      <c r="K654" s="12"/>
      <c r="L654" s="12"/>
      <c r="M654" s="12"/>
      <c r="N654" s="12"/>
      <c r="O654" s="12"/>
      <c r="P654" s="12"/>
      <c r="Q654" s="12"/>
      <c r="R654" s="12"/>
      <c r="S654" s="12"/>
      <c r="T654" s="12"/>
      <c r="U654" s="12"/>
      <c r="V654" s="12"/>
    </row>
    <row r="655" hidden="1">
      <c r="A655" s="14">
        <v>45777.04791666667</v>
      </c>
      <c r="B655" s="8">
        <v>45776.0</v>
      </c>
      <c r="C655" s="9" t="str">
        <f t="shared" si="1"/>
        <v>April</v>
      </c>
      <c r="D655" s="10">
        <v>0.041666666666666664</v>
      </c>
      <c r="E655" s="7" t="s">
        <v>29</v>
      </c>
      <c r="F655" s="7" t="s">
        <v>169</v>
      </c>
      <c r="G655" s="7" t="s">
        <v>13</v>
      </c>
      <c r="H655" s="7" t="s">
        <v>1159</v>
      </c>
      <c r="I655" s="11">
        <v>6.282231661306E12</v>
      </c>
      <c r="K655" s="12"/>
      <c r="L655" s="12"/>
      <c r="M655" s="12"/>
      <c r="N655" s="12"/>
      <c r="O655" s="12"/>
      <c r="P655" s="12"/>
      <c r="Q655" s="12"/>
      <c r="R655" s="12"/>
      <c r="S655" s="12"/>
      <c r="T655" s="12"/>
      <c r="U655" s="12"/>
      <c r="V655" s="12"/>
    </row>
    <row r="656" hidden="1">
      <c r="A656" s="14">
        <v>45777.31041666667</v>
      </c>
      <c r="B656" s="8">
        <v>45776.0</v>
      </c>
      <c r="C656" s="9" t="str">
        <f t="shared" si="1"/>
        <v>April</v>
      </c>
      <c r="D656" s="10">
        <v>0.020833333333333332</v>
      </c>
      <c r="E656" s="7" t="s">
        <v>44</v>
      </c>
      <c r="F656" s="7" t="s">
        <v>45</v>
      </c>
      <c r="G656" s="7" t="s">
        <v>13</v>
      </c>
      <c r="H656" s="7" t="s">
        <v>1160</v>
      </c>
      <c r="I656" s="11">
        <v>6.285291035544E12</v>
      </c>
      <c r="K656" s="12"/>
      <c r="L656" s="12"/>
      <c r="M656" s="12"/>
      <c r="N656" s="12"/>
      <c r="O656" s="12"/>
      <c r="P656" s="12"/>
      <c r="Q656" s="12"/>
      <c r="R656" s="12"/>
      <c r="S656" s="12"/>
      <c r="T656" s="12"/>
      <c r="U656" s="12"/>
      <c r="V656" s="12"/>
    </row>
    <row r="657" hidden="1">
      <c r="A657" s="14">
        <v>45777.32777777778</v>
      </c>
      <c r="B657" s="8">
        <v>45772.0</v>
      </c>
      <c r="C657" s="9" t="str">
        <f t="shared" si="1"/>
        <v>April</v>
      </c>
      <c r="D657" s="10">
        <v>0.02847222222222222</v>
      </c>
      <c r="E657" s="7" t="s">
        <v>16</v>
      </c>
      <c r="F657" s="7" t="s">
        <v>130</v>
      </c>
      <c r="G657" s="7" t="s">
        <v>13</v>
      </c>
      <c r="H657" s="7" t="s">
        <v>1161</v>
      </c>
      <c r="I657" s="11">
        <v>6.281232193915E12</v>
      </c>
      <c r="K657" s="12"/>
      <c r="L657" s="12"/>
      <c r="M657" s="12"/>
      <c r="N657" s="12"/>
      <c r="O657" s="12"/>
      <c r="P657" s="12"/>
      <c r="Q657" s="12"/>
      <c r="R657" s="12"/>
      <c r="S657" s="12"/>
      <c r="T657" s="12"/>
      <c r="U657" s="12"/>
      <c r="V657" s="12"/>
    </row>
    <row r="658" hidden="1">
      <c r="A658" s="14">
        <v>45777.48055555556</v>
      </c>
      <c r="B658" s="8">
        <v>45777.0</v>
      </c>
      <c r="C658" s="9" t="str">
        <f t="shared" si="1"/>
        <v>April</v>
      </c>
      <c r="D658" s="10">
        <v>0.04652777777777778</v>
      </c>
      <c r="E658" s="7" t="s">
        <v>11</v>
      </c>
      <c r="F658" s="7" t="s">
        <v>72</v>
      </c>
      <c r="G658" s="7" t="s">
        <v>13</v>
      </c>
      <c r="H658" s="7" t="s">
        <v>1162</v>
      </c>
      <c r="I658" s="11">
        <v>8.560627488E10</v>
      </c>
      <c r="K658" s="12"/>
      <c r="L658" s="12"/>
      <c r="M658" s="12"/>
      <c r="N658" s="12"/>
      <c r="O658" s="12"/>
      <c r="P658" s="12"/>
      <c r="Q658" s="12"/>
      <c r="R658" s="12"/>
      <c r="S658" s="12"/>
      <c r="T658" s="12"/>
      <c r="U658" s="12"/>
      <c r="V658" s="12"/>
    </row>
    <row r="659" hidden="1">
      <c r="A659" s="14">
        <v>45777.5625</v>
      </c>
      <c r="B659" s="8">
        <v>45762.0</v>
      </c>
      <c r="C659" s="9" t="str">
        <f t="shared" si="1"/>
        <v>April</v>
      </c>
      <c r="D659" s="10">
        <v>0.049305555555555554</v>
      </c>
      <c r="E659" s="7" t="s">
        <v>115</v>
      </c>
      <c r="F659" s="7" t="s">
        <v>169</v>
      </c>
      <c r="G659" s="7" t="s">
        <v>13</v>
      </c>
      <c r="H659" s="7" t="s">
        <v>1163</v>
      </c>
      <c r="I659" s="11">
        <v>6.282328046193E12</v>
      </c>
      <c r="K659" s="12"/>
      <c r="L659" s="12"/>
      <c r="M659" s="12"/>
      <c r="N659" s="12"/>
      <c r="O659" s="12"/>
      <c r="P659" s="12"/>
      <c r="Q659" s="12"/>
      <c r="R659" s="12"/>
      <c r="S659" s="12"/>
      <c r="T659" s="12"/>
      <c r="U659" s="12"/>
      <c r="V659" s="12"/>
    </row>
    <row r="660" hidden="1">
      <c r="A660" s="14">
        <v>45777.572222222225</v>
      </c>
      <c r="B660" s="8">
        <v>45770.0</v>
      </c>
      <c r="C660" s="9" t="str">
        <f t="shared" si="1"/>
        <v>April</v>
      </c>
      <c r="D660" s="10">
        <v>0.03194444444444444</v>
      </c>
      <c r="E660" s="7" t="s">
        <v>115</v>
      </c>
      <c r="F660" s="7" t="s">
        <v>116</v>
      </c>
      <c r="G660" s="7" t="s">
        <v>13</v>
      </c>
      <c r="H660" s="7" t="s">
        <v>1164</v>
      </c>
      <c r="I660" s="11">
        <v>6.282328046193E12</v>
      </c>
      <c r="K660" s="12"/>
      <c r="L660" s="12"/>
      <c r="M660" s="12"/>
      <c r="N660" s="12"/>
      <c r="O660" s="12"/>
      <c r="P660" s="12"/>
      <c r="Q660" s="12"/>
      <c r="R660" s="12"/>
      <c r="S660" s="12"/>
      <c r="T660" s="12"/>
      <c r="U660" s="12"/>
      <c r="V660" s="12"/>
    </row>
    <row r="661" hidden="1">
      <c r="A661" s="14">
        <v>45777.572222222225</v>
      </c>
      <c r="B661" s="8">
        <v>45777.0</v>
      </c>
      <c r="C661" s="9" t="str">
        <f t="shared" si="1"/>
        <v>April</v>
      </c>
      <c r="D661" s="10">
        <v>0.03263888888888889</v>
      </c>
      <c r="E661" s="7" t="s">
        <v>115</v>
      </c>
      <c r="F661" s="7" t="s">
        <v>116</v>
      </c>
      <c r="G661" s="7" t="s">
        <v>13</v>
      </c>
      <c r="H661" s="7" t="s">
        <v>1165</v>
      </c>
      <c r="I661" s="11">
        <v>6.282328046193E12</v>
      </c>
      <c r="K661" s="12"/>
      <c r="L661" s="12"/>
      <c r="M661" s="12"/>
      <c r="N661" s="12"/>
      <c r="O661" s="12"/>
      <c r="P661" s="12"/>
      <c r="Q661" s="12"/>
      <c r="R661" s="12"/>
      <c r="S661" s="12"/>
      <c r="T661" s="12"/>
      <c r="U661" s="12"/>
      <c r="V661" s="12"/>
    </row>
    <row r="662" hidden="1">
      <c r="A662" s="14">
        <v>45777.78125</v>
      </c>
      <c r="B662" s="8">
        <v>45777.0</v>
      </c>
      <c r="C662" s="9" t="str">
        <f t="shared" si="1"/>
        <v>April</v>
      </c>
      <c r="D662" s="10">
        <v>0.029166666666666667</v>
      </c>
      <c r="E662" s="7" t="s">
        <v>1078</v>
      </c>
      <c r="F662" s="7" t="s">
        <v>153</v>
      </c>
      <c r="G662" s="7" t="s">
        <v>13</v>
      </c>
      <c r="H662" s="7" t="s">
        <v>1166</v>
      </c>
      <c r="I662" s="11">
        <v>6.28978248704E11</v>
      </c>
      <c r="K662" s="12"/>
      <c r="L662" s="12"/>
      <c r="M662" s="12"/>
      <c r="N662" s="12"/>
      <c r="O662" s="12"/>
      <c r="P662" s="12"/>
      <c r="Q662" s="12"/>
      <c r="R662" s="12"/>
      <c r="S662" s="12"/>
      <c r="T662" s="12"/>
      <c r="U662" s="12"/>
      <c r="V662" s="12"/>
    </row>
    <row r="663" hidden="1">
      <c r="A663" s="14">
        <v>45777.77361111111</v>
      </c>
      <c r="B663" s="8">
        <v>45774.0</v>
      </c>
      <c r="C663" s="9" t="str">
        <f t="shared" si="1"/>
        <v>April</v>
      </c>
      <c r="D663" s="10">
        <v>0.04652777777777778</v>
      </c>
      <c r="E663" s="7" t="s">
        <v>33</v>
      </c>
      <c r="F663" s="7" t="s">
        <v>54</v>
      </c>
      <c r="G663" s="7" t="s">
        <v>13</v>
      </c>
      <c r="H663" s="7" t="s">
        <v>1167</v>
      </c>
      <c r="I663" s="11">
        <v>6.285707668655E12</v>
      </c>
      <c r="K663" s="12"/>
      <c r="L663" s="12"/>
      <c r="M663" s="12"/>
      <c r="N663" s="12"/>
      <c r="O663" s="12"/>
      <c r="P663" s="12"/>
      <c r="Q663" s="12"/>
      <c r="R663" s="12"/>
      <c r="S663" s="12"/>
      <c r="T663" s="12"/>
      <c r="U663" s="12"/>
      <c r="V663" s="12"/>
    </row>
    <row r="664" hidden="1">
      <c r="A664" s="14">
        <v>45777.78125</v>
      </c>
      <c r="B664" s="8">
        <v>45777.0</v>
      </c>
      <c r="C664" s="9" t="str">
        <f t="shared" si="1"/>
        <v>April</v>
      </c>
      <c r="D664" s="10">
        <v>0.017361111111111112</v>
      </c>
      <c r="E664" s="7" t="s">
        <v>1078</v>
      </c>
      <c r="F664" s="7" t="s">
        <v>144</v>
      </c>
      <c r="G664" s="7" t="s">
        <v>13</v>
      </c>
      <c r="H664" s="7" t="s">
        <v>1168</v>
      </c>
      <c r="I664" s="11">
        <v>6.28978248704E11</v>
      </c>
      <c r="K664" s="12"/>
      <c r="L664" s="12"/>
      <c r="M664" s="12"/>
      <c r="N664" s="12"/>
      <c r="O664" s="12"/>
      <c r="P664" s="12"/>
      <c r="Q664" s="12"/>
      <c r="R664" s="12"/>
      <c r="S664" s="12"/>
      <c r="T664" s="12"/>
      <c r="U664" s="12"/>
      <c r="V664" s="12"/>
    </row>
    <row r="665" hidden="1">
      <c r="A665" s="14">
        <v>45777.790972222225</v>
      </c>
      <c r="B665" s="8">
        <v>45777.0</v>
      </c>
      <c r="C665" s="9" t="str">
        <f t="shared" si="1"/>
        <v>April</v>
      </c>
      <c r="D665" s="10">
        <v>0.041666666666666664</v>
      </c>
      <c r="E665" s="7" t="s">
        <v>1078</v>
      </c>
      <c r="F665" s="7" t="s">
        <v>105</v>
      </c>
      <c r="G665" s="7" t="s">
        <v>13</v>
      </c>
      <c r="H665" s="7" t="s">
        <v>1169</v>
      </c>
      <c r="I665" s="11">
        <v>6.28978248704E11</v>
      </c>
      <c r="K665" s="12"/>
      <c r="L665" s="12"/>
      <c r="M665" s="12"/>
      <c r="N665" s="12"/>
      <c r="O665" s="12"/>
      <c r="P665" s="12"/>
      <c r="Q665" s="12"/>
      <c r="R665" s="12"/>
      <c r="S665" s="12"/>
      <c r="T665" s="12"/>
      <c r="U665" s="12"/>
      <c r="V665" s="12"/>
    </row>
    <row r="666" hidden="1">
      <c r="A666" s="14">
        <v>45777.86736111111</v>
      </c>
      <c r="B666" s="8">
        <v>45777.0</v>
      </c>
      <c r="C666" s="9" t="str">
        <f t="shared" si="1"/>
        <v>April</v>
      </c>
      <c r="D666" s="10">
        <v>0.024305555555555556</v>
      </c>
      <c r="E666" s="7" t="s">
        <v>66</v>
      </c>
      <c r="F666" s="7" t="s">
        <v>67</v>
      </c>
      <c r="G666" s="7" t="s">
        <v>13</v>
      </c>
      <c r="H666" s="7" t="s">
        <v>1170</v>
      </c>
      <c r="I666" s="11">
        <v>6.281332534354E12</v>
      </c>
      <c r="K666" s="12"/>
      <c r="L666" s="12"/>
      <c r="M666" s="12"/>
      <c r="N666" s="12"/>
      <c r="O666" s="12"/>
      <c r="P666" s="12"/>
      <c r="Q666" s="12"/>
      <c r="R666" s="12"/>
      <c r="S666" s="12"/>
      <c r="T666" s="12"/>
      <c r="U666" s="12"/>
      <c r="V666" s="12"/>
    </row>
    <row r="667" hidden="1">
      <c r="A667" s="14">
        <v>45777.87847222222</v>
      </c>
      <c r="B667" s="8">
        <v>45776.0</v>
      </c>
      <c r="C667" s="9" t="str">
        <f t="shared" si="1"/>
        <v>April</v>
      </c>
      <c r="D667" s="10">
        <v>0.03263888888888889</v>
      </c>
      <c r="E667" s="7" t="s">
        <v>50</v>
      </c>
      <c r="F667" s="7" t="s">
        <v>21</v>
      </c>
      <c r="G667" s="7" t="s">
        <v>13</v>
      </c>
      <c r="H667" s="7" t="s">
        <v>1171</v>
      </c>
      <c r="I667" s="11">
        <v>6.285173431354E12</v>
      </c>
      <c r="K667" s="12"/>
      <c r="L667" s="12"/>
      <c r="M667" s="12"/>
      <c r="N667" s="12"/>
      <c r="O667" s="12"/>
      <c r="P667" s="12"/>
      <c r="Q667" s="12"/>
      <c r="R667" s="12"/>
      <c r="S667" s="12"/>
      <c r="T667" s="12"/>
      <c r="U667" s="12"/>
      <c r="V667" s="12"/>
    </row>
    <row r="668" hidden="1">
      <c r="A668" s="14">
        <v>45777.89097222222</v>
      </c>
      <c r="B668" s="8">
        <v>45776.0</v>
      </c>
      <c r="C668" s="9" t="str">
        <f t="shared" si="1"/>
        <v>April</v>
      </c>
      <c r="D668" s="10">
        <v>0.020833333333333332</v>
      </c>
      <c r="E668" s="7" t="s">
        <v>16</v>
      </c>
      <c r="F668" s="7" t="s">
        <v>130</v>
      </c>
      <c r="G668" s="7" t="s">
        <v>13</v>
      </c>
      <c r="H668" s="7" t="s">
        <v>1172</v>
      </c>
      <c r="I668" s="11">
        <v>6.281232193915E12</v>
      </c>
      <c r="K668" s="12"/>
      <c r="L668" s="12"/>
      <c r="M668" s="12"/>
      <c r="N668" s="12"/>
      <c r="O668" s="12"/>
      <c r="P668" s="12"/>
      <c r="Q668" s="12"/>
      <c r="R668" s="12"/>
      <c r="S668" s="12"/>
      <c r="T668" s="12"/>
      <c r="U668" s="12"/>
      <c r="V668" s="12"/>
    </row>
    <row r="669" hidden="1">
      <c r="A669" s="14">
        <v>45777.895833333336</v>
      </c>
      <c r="B669" s="8">
        <v>45777.0</v>
      </c>
      <c r="C669" s="9" t="str">
        <f t="shared" si="1"/>
        <v>April</v>
      </c>
      <c r="D669" s="10">
        <v>0.015277777777777777</v>
      </c>
      <c r="E669" s="7" t="s">
        <v>16</v>
      </c>
      <c r="F669" s="7" t="s">
        <v>130</v>
      </c>
      <c r="G669" s="7" t="s">
        <v>13</v>
      </c>
      <c r="H669" s="7" t="s">
        <v>1173</v>
      </c>
      <c r="I669" s="11">
        <v>6.281232193915E12</v>
      </c>
      <c r="K669" s="12"/>
      <c r="L669" s="12"/>
      <c r="M669" s="12"/>
      <c r="N669" s="12"/>
      <c r="O669" s="12"/>
      <c r="P669" s="12"/>
      <c r="Q669" s="12"/>
      <c r="R669" s="12"/>
      <c r="S669" s="12"/>
      <c r="T669" s="12"/>
      <c r="U669" s="12"/>
      <c r="V669" s="12"/>
    </row>
    <row r="670" hidden="1">
      <c r="A670" s="14">
        <v>45777.895833333336</v>
      </c>
      <c r="B670" s="8">
        <v>45773.0</v>
      </c>
      <c r="C670" s="9" t="str">
        <f t="shared" si="1"/>
        <v>April</v>
      </c>
      <c r="D670" s="10">
        <v>0.029166666666666667</v>
      </c>
      <c r="E670" s="7" t="s">
        <v>37</v>
      </c>
      <c r="F670" s="7" t="s">
        <v>130</v>
      </c>
      <c r="G670" s="7" t="s">
        <v>13</v>
      </c>
      <c r="H670" s="7" t="s">
        <v>1174</v>
      </c>
      <c r="I670" s="11">
        <v>6.285746146893E12</v>
      </c>
      <c r="K670" s="12"/>
      <c r="L670" s="12"/>
      <c r="M670" s="12"/>
      <c r="N670" s="12"/>
      <c r="O670" s="12"/>
      <c r="P670" s="12"/>
      <c r="Q670" s="12"/>
      <c r="R670" s="12"/>
      <c r="S670" s="12"/>
      <c r="T670" s="12"/>
      <c r="U670" s="12"/>
      <c r="V670" s="12"/>
    </row>
    <row r="671" hidden="1">
      <c r="A671" s="14">
        <v>45777.899305555555</v>
      </c>
      <c r="B671" s="8">
        <v>45776.0</v>
      </c>
      <c r="C671" s="9" t="str">
        <f t="shared" si="1"/>
        <v>April</v>
      </c>
      <c r="D671" s="10">
        <v>0.022916666666666665</v>
      </c>
      <c r="E671" s="7" t="s">
        <v>16</v>
      </c>
      <c r="F671" s="7" t="s">
        <v>51</v>
      </c>
      <c r="G671" s="7" t="s">
        <v>13</v>
      </c>
      <c r="H671" s="7" t="s">
        <v>1175</v>
      </c>
      <c r="I671" s="11">
        <v>6.281232193915E12</v>
      </c>
      <c r="K671" s="12"/>
      <c r="L671" s="12"/>
      <c r="M671" s="12"/>
      <c r="N671" s="12"/>
      <c r="O671" s="12"/>
      <c r="P671" s="12"/>
      <c r="Q671" s="12"/>
      <c r="R671" s="12"/>
      <c r="S671" s="12"/>
      <c r="T671" s="12"/>
      <c r="U671" s="12"/>
      <c r="V671" s="12"/>
    </row>
    <row r="672" hidden="1">
      <c r="A672" s="14">
        <v>45777.90138888889</v>
      </c>
      <c r="B672" s="8">
        <v>45771.0</v>
      </c>
      <c r="C672" s="9" t="str">
        <f t="shared" si="1"/>
        <v>April</v>
      </c>
      <c r="D672" s="10">
        <v>0.03263888888888889</v>
      </c>
      <c r="E672" s="7" t="s">
        <v>37</v>
      </c>
      <c r="F672" s="7" t="s">
        <v>127</v>
      </c>
      <c r="G672" s="7" t="s">
        <v>13</v>
      </c>
      <c r="H672" s="7" t="s">
        <v>1176</v>
      </c>
      <c r="I672" s="11">
        <v>6.285746146893E12</v>
      </c>
      <c r="K672" s="12"/>
      <c r="L672" s="12"/>
      <c r="M672" s="12"/>
      <c r="N672" s="12"/>
      <c r="O672" s="12"/>
      <c r="P672" s="12"/>
      <c r="Q672" s="12"/>
      <c r="R672" s="12"/>
      <c r="S672" s="12"/>
      <c r="T672" s="12"/>
      <c r="U672" s="12"/>
      <c r="V672" s="12"/>
    </row>
    <row r="673" hidden="1">
      <c r="A673" s="14">
        <v>45777.904861111114</v>
      </c>
      <c r="B673" s="8">
        <v>45776.0</v>
      </c>
      <c r="C673" s="9" t="str">
        <f t="shared" si="1"/>
        <v>April</v>
      </c>
      <c r="D673" s="10">
        <v>0.020833333333333332</v>
      </c>
      <c r="E673" s="7" t="s">
        <v>147</v>
      </c>
      <c r="F673" s="7" t="s">
        <v>148</v>
      </c>
      <c r="G673" s="7" t="s">
        <v>13</v>
      </c>
      <c r="H673" s="7" t="s">
        <v>1177</v>
      </c>
      <c r="I673" s="11">
        <v>6.285213566484E12</v>
      </c>
      <c r="K673" s="12"/>
      <c r="L673" s="12"/>
      <c r="M673" s="12"/>
      <c r="N673" s="12"/>
      <c r="O673" s="12"/>
      <c r="P673" s="12"/>
      <c r="Q673" s="12"/>
      <c r="R673" s="12"/>
      <c r="S673" s="12"/>
      <c r="T673" s="12"/>
      <c r="U673" s="12"/>
      <c r="V673" s="12"/>
    </row>
    <row r="674" hidden="1">
      <c r="A674" s="14">
        <v>45777.907638888886</v>
      </c>
      <c r="B674" s="8">
        <v>45777.0</v>
      </c>
      <c r="C674" s="9" t="str">
        <f t="shared" si="1"/>
        <v>April</v>
      </c>
      <c r="D674" s="10">
        <v>0.020833333333333332</v>
      </c>
      <c r="E674" s="7" t="s">
        <v>147</v>
      </c>
      <c r="F674" s="7" t="s">
        <v>148</v>
      </c>
      <c r="G674" s="7" t="s">
        <v>13</v>
      </c>
      <c r="H674" s="7" t="s">
        <v>1178</v>
      </c>
      <c r="I674" s="11">
        <v>6.285213566484E12</v>
      </c>
      <c r="K674" s="12"/>
      <c r="L674" s="12"/>
      <c r="M674" s="12"/>
      <c r="N674" s="12"/>
      <c r="O674" s="12"/>
      <c r="P674" s="12"/>
      <c r="Q674" s="12"/>
      <c r="R674" s="12"/>
      <c r="S674" s="12"/>
      <c r="T674" s="12"/>
      <c r="U674" s="12"/>
      <c r="V674" s="12"/>
    </row>
    <row r="675" hidden="1">
      <c r="A675" s="14">
        <v>45777.90694444445</v>
      </c>
      <c r="B675" s="8">
        <v>45776.0</v>
      </c>
      <c r="C675" s="9" t="str">
        <f t="shared" si="1"/>
        <v>April</v>
      </c>
      <c r="D675" s="10">
        <v>0.03611111111111111</v>
      </c>
      <c r="E675" s="7" t="s">
        <v>16</v>
      </c>
      <c r="F675" s="7" t="s">
        <v>197</v>
      </c>
      <c r="G675" s="7" t="s">
        <v>13</v>
      </c>
      <c r="H675" s="7" t="s">
        <v>1179</v>
      </c>
      <c r="I675" s="11">
        <v>6.281232193915E12</v>
      </c>
      <c r="K675" s="12"/>
      <c r="L675" s="12"/>
      <c r="M675" s="12"/>
      <c r="N675" s="12"/>
      <c r="O675" s="12"/>
      <c r="P675" s="12"/>
      <c r="Q675" s="12"/>
      <c r="R675" s="12"/>
      <c r="S675" s="12"/>
      <c r="T675" s="12"/>
      <c r="U675" s="12"/>
      <c r="V675" s="12"/>
    </row>
    <row r="676" hidden="1">
      <c r="A676" s="14">
        <v>45777.89027777778</v>
      </c>
      <c r="B676" s="8">
        <v>45768.0</v>
      </c>
      <c r="C676" s="9" t="str">
        <f t="shared" si="1"/>
        <v>April</v>
      </c>
      <c r="D676" s="10">
        <v>0.041666666666666664</v>
      </c>
      <c r="E676" s="7" t="s">
        <v>93</v>
      </c>
      <c r="F676" s="7" t="s">
        <v>94</v>
      </c>
      <c r="G676" s="7" t="s">
        <v>13</v>
      </c>
      <c r="H676" s="7" t="s">
        <v>1180</v>
      </c>
      <c r="I676" s="11">
        <v>6.282231661306E12</v>
      </c>
      <c r="K676" s="12"/>
      <c r="L676" s="12"/>
      <c r="M676" s="12"/>
      <c r="N676" s="12"/>
      <c r="O676" s="12"/>
      <c r="P676" s="12"/>
      <c r="Q676" s="12"/>
      <c r="R676" s="12"/>
      <c r="S676" s="12"/>
      <c r="T676" s="12"/>
      <c r="U676" s="12"/>
      <c r="V676" s="12"/>
    </row>
    <row r="677" hidden="1">
      <c r="A677" s="14">
        <v>45777.92083333333</v>
      </c>
      <c r="B677" s="8">
        <v>45773.0</v>
      </c>
      <c r="C677" s="9" t="str">
        <f t="shared" si="1"/>
        <v>April</v>
      </c>
      <c r="D677" s="10">
        <v>0.03611111111111111</v>
      </c>
      <c r="E677" s="7" t="s">
        <v>93</v>
      </c>
      <c r="F677" s="7" t="s">
        <v>94</v>
      </c>
      <c r="G677" s="7" t="s">
        <v>13</v>
      </c>
      <c r="H677" s="7" t="s">
        <v>1181</v>
      </c>
      <c r="I677" s="11">
        <v>6.282231661306E12</v>
      </c>
      <c r="K677" s="12"/>
      <c r="L677" s="12"/>
      <c r="M677" s="12"/>
      <c r="N677" s="12"/>
      <c r="O677" s="12"/>
      <c r="P677" s="12"/>
      <c r="Q677" s="12"/>
      <c r="R677" s="12"/>
      <c r="S677" s="12"/>
      <c r="T677" s="12"/>
      <c r="U677" s="12"/>
      <c r="V677" s="12"/>
    </row>
    <row r="678" hidden="1">
      <c r="A678" s="14">
        <v>45777.92847222222</v>
      </c>
      <c r="B678" s="8">
        <v>45774.0</v>
      </c>
      <c r="C678" s="9" t="str">
        <f t="shared" si="1"/>
        <v>April</v>
      </c>
      <c r="D678" s="10">
        <v>0.04513888888888889</v>
      </c>
      <c r="E678" s="7" t="s">
        <v>93</v>
      </c>
      <c r="F678" s="7" t="s">
        <v>94</v>
      </c>
      <c r="G678" s="7" t="s">
        <v>13</v>
      </c>
      <c r="H678" s="7" t="s">
        <v>1182</v>
      </c>
      <c r="I678" s="11">
        <v>6.282231661306E12</v>
      </c>
      <c r="K678" s="12"/>
      <c r="L678" s="12"/>
      <c r="M678" s="12"/>
      <c r="N678" s="12"/>
      <c r="O678" s="12"/>
      <c r="P678" s="12"/>
      <c r="Q678" s="12"/>
      <c r="R678" s="12"/>
      <c r="S678" s="12"/>
      <c r="T678" s="12"/>
      <c r="U678" s="12"/>
      <c r="V678" s="12"/>
    </row>
    <row r="679" hidden="1">
      <c r="A679" s="14">
        <v>45777.959027777775</v>
      </c>
      <c r="B679" s="8">
        <v>45765.0</v>
      </c>
      <c r="C679" s="9" t="str">
        <f t="shared" si="1"/>
        <v>April</v>
      </c>
      <c r="D679" s="10">
        <v>0.03819444444444445</v>
      </c>
      <c r="E679" s="7" t="s">
        <v>50</v>
      </c>
      <c r="F679" s="7" t="s">
        <v>100</v>
      </c>
      <c r="G679" s="7" t="s">
        <v>13</v>
      </c>
      <c r="H679" s="7" t="s">
        <v>1183</v>
      </c>
      <c r="I679" s="11">
        <v>6.285173431354E12</v>
      </c>
      <c r="K679" s="12"/>
      <c r="L679" s="12"/>
      <c r="M679" s="12"/>
      <c r="N679" s="12"/>
      <c r="O679" s="12"/>
      <c r="P679" s="12"/>
      <c r="Q679" s="12"/>
      <c r="R679" s="12"/>
      <c r="S679" s="12"/>
      <c r="T679" s="12"/>
      <c r="U679" s="12"/>
      <c r="V679" s="12"/>
    </row>
    <row r="680" hidden="1">
      <c r="A680" s="14">
        <v>45777.96111111111</v>
      </c>
      <c r="B680" s="8">
        <v>45773.0</v>
      </c>
      <c r="C680" s="9" t="str">
        <f t="shared" si="1"/>
        <v>April</v>
      </c>
      <c r="D680" s="10">
        <v>0.015277777777777777</v>
      </c>
      <c r="E680" s="7" t="s">
        <v>50</v>
      </c>
      <c r="F680" s="7" t="s">
        <v>51</v>
      </c>
      <c r="G680" s="7" t="s">
        <v>13</v>
      </c>
      <c r="H680" s="7" t="s">
        <v>1184</v>
      </c>
      <c r="I680" s="11">
        <v>6.285173431354E12</v>
      </c>
      <c r="K680" s="12"/>
      <c r="L680" s="12"/>
      <c r="M680" s="12"/>
      <c r="N680" s="12"/>
      <c r="O680" s="12"/>
      <c r="P680" s="12"/>
      <c r="Q680" s="12"/>
      <c r="R680" s="12"/>
      <c r="S680" s="12"/>
      <c r="T680" s="12"/>
      <c r="U680" s="12"/>
      <c r="V680" s="12"/>
    </row>
    <row r="681" hidden="1">
      <c r="A681" s="14">
        <v>45777.959027777775</v>
      </c>
      <c r="B681" s="8">
        <v>45777.0</v>
      </c>
      <c r="C681" s="9" t="str">
        <f t="shared" si="1"/>
        <v>April</v>
      </c>
      <c r="D681" s="10">
        <v>0.041666666666666664</v>
      </c>
      <c r="E681" s="7" t="s">
        <v>33</v>
      </c>
      <c r="F681" s="7" t="s">
        <v>34</v>
      </c>
      <c r="G681" s="7" t="s">
        <v>13</v>
      </c>
      <c r="H681" s="7" t="s">
        <v>1185</v>
      </c>
      <c r="I681" s="11">
        <v>6.285707668655E12</v>
      </c>
      <c r="K681" s="12"/>
      <c r="L681" s="12"/>
      <c r="M681" s="12"/>
      <c r="N681" s="12"/>
      <c r="O681" s="12"/>
      <c r="P681" s="12"/>
      <c r="Q681" s="12"/>
      <c r="R681" s="12"/>
      <c r="S681" s="12"/>
      <c r="T681" s="12"/>
      <c r="U681" s="12"/>
      <c r="V681" s="12"/>
    </row>
    <row r="682" hidden="1">
      <c r="A682" s="14">
        <v>45777.96597222222</v>
      </c>
      <c r="B682" s="8">
        <v>45773.0</v>
      </c>
      <c r="C682" s="9" t="str">
        <f t="shared" si="1"/>
        <v>April</v>
      </c>
      <c r="D682" s="10">
        <v>0.03125</v>
      </c>
      <c r="E682" s="7" t="s">
        <v>20</v>
      </c>
      <c r="F682" s="7" t="s">
        <v>21</v>
      </c>
      <c r="G682" s="7" t="s">
        <v>22</v>
      </c>
      <c r="H682" s="7" t="s">
        <v>1186</v>
      </c>
      <c r="I682" s="11">
        <v>6.28972529354E11</v>
      </c>
      <c r="K682" s="12"/>
      <c r="L682" s="12"/>
      <c r="M682" s="12"/>
      <c r="N682" s="12"/>
      <c r="O682" s="12"/>
      <c r="P682" s="12"/>
      <c r="Q682" s="12"/>
      <c r="R682" s="12"/>
      <c r="S682" s="12"/>
      <c r="T682" s="12"/>
      <c r="U682" s="12"/>
      <c r="V682" s="12"/>
    </row>
    <row r="683" hidden="1">
      <c r="A683" s="14">
        <v>45777.959027777775</v>
      </c>
      <c r="B683" s="8">
        <v>45777.0</v>
      </c>
      <c r="C683" s="9" t="str">
        <f t="shared" si="1"/>
        <v>April</v>
      </c>
      <c r="D683" s="10">
        <v>0.04375</v>
      </c>
      <c r="E683" s="7" t="s">
        <v>33</v>
      </c>
      <c r="F683" s="7" t="s">
        <v>1083</v>
      </c>
      <c r="G683" s="7" t="s">
        <v>13</v>
      </c>
      <c r="H683" s="7" t="s">
        <v>1187</v>
      </c>
      <c r="I683" s="11">
        <v>6.285707668655E12</v>
      </c>
      <c r="K683" s="12"/>
      <c r="L683" s="12"/>
      <c r="M683" s="12"/>
      <c r="N683" s="12"/>
      <c r="O683" s="12"/>
      <c r="P683" s="12"/>
      <c r="Q683" s="12"/>
      <c r="R683" s="12"/>
      <c r="S683" s="12"/>
      <c r="T683" s="12"/>
      <c r="U683" s="12"/>
      <c r="V683" s="12"/>
    </row>
    <row r="684" hidden="1">
      <c r="A684" s="7"/>
      <c r="B684" s="8">
        <v>45762.0</v>
      </c>
      <c r="C684" s="9" t="str">
        <f t="shared" si="1"/>
        <v>April</v>
      </c>
      <c r="D684" s="10">
        <v>0.03819444444444445</v>
      </c>
      <c r="E684" s="7" t="s">
        <v>37</v>
      </c>
      <c r="F684" s="7" t="s">
        <v>62</v>
      </c>
      <c r="G684" s="7" t="s">
        <v>13</v>
      </c>
      <c r="H684" s="7" t="s">
        <v>1188</v>
      </c>
      <c r="I684" s="11"/>
      <c r="K684" s="12"/>
      <c r="L684" s="12"/>
      <c r="M684" s="12"/>
      <c r="N684" s="12"/>
      <c r="O684" s="12"/>
      <c r="P684" s="12"/>
      <c r="Q684" s="12"/>
      <c r="R684" s="12"/>
      <c r="S684" s="12"/>
      <c r="T684" s="12"/>
      <c r="U684" s="12"/>
      <c r="V684" s="12"/>
    </row>
    <row r="685" hidden="1">
      <c r="A685" s="7"/>
      <c r="B685" s="8">
        <v>45769.0</v>
      </c>
      <c r="C685" s="9" t="str">
        <f t="shared" si="1"/>
        <v>April</v>
      </c>
      <c r="D685" s="10">
        <v>0.04652777777777778</v>
      </c>
      <c r="E685" s="7" t="s">
        <v>37</v>
      </c>
      <c r="F685" s="7" t="s">
        <v>62</v>
      </c>
      <c r="G685" s="7" t="s">
        <v>13</v>
      </c>
      <c r="H685" s="7" t="s">
        <v>1189</v>
      </c>
      <c r="I685" s="11"/>
      <c r="K685" s="12"/>
      <c r="L685" s="12"/>
      <c r="M685" s="12"/>
      <c r="N685" s="12"/>
      <c r="O685" s="12"/>
      <c r="P685" s="12"/>
      <c r="Q685" s="12"/>
      <c r="R685" s="12"/>
      <c r="S685" s="12"/>
      <c r="T685" s="12"/>
      <c r="U685" s="12"/>
      <c r="V685" s="12"/>
    </row>
    <row r="686" hidden="1">
      <c r="A686" s="7" t="s">
        <v>1190</v>
      </c>
      <c r="B686" s="8">
        <v>45778.0</v>
      </c>
      <c r="C686" s="9" t="str">
        <f t="shared" si="1"/>
        <v>Mei</v>
      </c>
      <c r="D686" s="10">
        <v>0.041666666666666664</v>
      </c>
      <c r="E686" s="7" t="s">
        <v>1078</v>
      </c>
      <c r="F686" s="7" t="s">
        <v>105</v>
      </c>
      <c r="G686" s="7" t="s">
        <v>13</v>
      </c>
      <c r="H686" s="7" t="s">
        <v>1191</v>
      </c>
      <c r="I686" s="11">
        <v>6.28978248704E11</v>
      </c>
      <c r="K686" s="12"/>
      <c r="L686" s="12"/>
      <c r="M686" s="12"/>
      <c r="N686" s="12"/>
      <c r="O686" s="12"/>
      <c r="P686" s="12"/>
      <c r="Q686" s="12"/>
      <c r="R686" s="12"/>
      <c r="S686" s="12"/>
      <c r="T686" s="12"/>
      <c r="U686" s="12"/>
      <c r="V686" s="12"/>
    </row>
    <row r="687" hidden="1">
      <c r="A687" s="7" t="s">
        <v>1192</v>
      </c>
      <c r="B687" s="8">
        <v>45778.0</v>
      </c>
      <c r="C687" s="9" t="str">
        <f t="shared" si="1"/>
        <v>Mei</v>
      </c>
      <c r="D687" s="10">
        <v>0.04236111111111111</v>
      </c>
      <c r="E687" s="7" t="s">
        <v>11</v>
      </c>
      <c r="F687" s="7" t="s">
        <v>72</v>
      </c>
      <c r="G687" s="7" t="s">
        <v>13</v>
      </c>
      <c r="H687" s="7" t="s">
        <v>1193</v>
      </c>
      <c r="I687" s="11">
        <v>8.560627488E10</v>
      </c>
      <c r="K687" s="12"/>
      <c r="L687" s="12"/>
      <c r="M687" s="12"/>
      <c r="N687" s="12"/>
      <c r="O687" s="12"/>
      <c r="P687" s="12"/>
      <c r="Q687" s="12"/>
      <c r="R687" s="12"/>
      <c r="S687" s="12"/>
      <c r="T687" s="12"/>
      <c r="U687" s="12"/>
      <c r="V687" s="12"/>
    </row>
    <row r="688" hidden="1">
      <c r="A688" s="7" t="s">
        <v>1194</v>
      </c>
      <c r="B688" s="8">
        <v>45778.0</v>
      </c>
      <c r="C688" s="9" t="str">
        <f t="shared" si="1"/>
        <v>Mei</v>
      </c>
      <c r="D688" s="10">
        <v>0.043055555555555555</v>
      </c>
      <c r="E688" s="7" t="s">
        <v>20</v>
      </c>
      <c r="F688" s="7" t="s">
        <v>62</v>
      </c>
      <c r="G688" s="7" t="s">
        <v>13</v>
      </c>
      <c r="H688" s="7" t="s">
        <v>1195</v>
      </c>
      <c r="I688" s="11">
        <v>6.28972529351E11</v>
      </c>
      <c r="K688" s="12"/>
      <c r="L688" s="12"/>
      <c r="M688" s="12"/>
      <c r="N688" s="12"/>
      <c r="O688" s="12"/>
      <c r="P688" s="12"/>
      <c r="Q688" s="12"/>
      <c r="R688" s="12"/>
      <c r="S688" s="12"/>
      <c r="T688" s="12"/>
      <c r="U688" s="12"/>
      <c r="V688" s="12"/>
    </row>
    <row r="689" hidden="1">
      <c r="A689" s="7" t="s">
        <v>1194</v>
      </c>
      <c r="B689" s="8">
        <v>45778.0</v>
      </c>
      <c r="C689" s="9" t="str">
        <f t="shared" si="1"/>
        <v>Mei</v>
      </c>
      <c r="D689" s="10">
        <v>0.043055555555555555</v>
      </c>
      <c r="E689" s="7" t="s">
        <v>20</v>
      </c>
      <c r="F689" s="7" t="s">
        <v>62</v>
      </c>
      <c r="G689" s="7" t="s">
        <v>13</v>
      </c>
      <c r="H689" s="7" t="s">
        <v>1195</v>
      </c>
      <c r="I689" s="11">
        <v>6.28972529351E11</v>
      </c>
      <c r="K689" s="12"/>
      <c r="L689" s="12"/>
      <c r="M689" s="12"/>
      <c r="N689" s="12"/>
      <c r="O689" s="12"/>
      <c r="P689" s="12"/>
      <c r="Q689" s="12"/>
      <c r="R689" s="12"/>
      <c r="S689" s="12"/>
      <c r="T689" s="12"/>
      <c r="U689" s="12"/>
      <c r="V689" s="12"/>
    </row>
    <row r="690" hidden="1">
      <c r="A690" s="7" t="s">
        <v>1196</v>
      </c>
      <c r="B690" s="8">
        <v>45778.0</v>
      </c>
      <c r="C690" s="9" t="str">
        <f t="shared" si="1"/>
        <v>Mei</v>
      </c>
      <c r="D690" s="10">
        <v>0.020833333333333332</v>
      </c>
      <c r="E690" s="7" t="s">
        <v>37</v>
      </c>
      <c r="F690" s="7" t="s">
        <v>130</v>
      </c>
      <c r="G690" s="7" t="s">
        <v>13</v>
      </c>
      <c r="H690" s="7" t="s">
        <v>1197</v>
      </c>
      <c r="I690" s="11">
        <v>6.285746146893E12</v>
      </c>
      <c r="K690" s="12"/>
      <c r="L690" s="12"/>
      <c r="M690" s="12"/>
      <c r="N690" s="12"/>
      <c r="O690" s="12"/>
      <c r="P690" s="12"/>
      <c r="Q690" s="12"/>
      <c r="R690" s="12"/>
      <c r="S690" s="12"/>
      <c r="T690" s="12"/>
      <c r="U690" s="12"/>
      <c r="V690" s="12"/>
    </row>
    <row r="691" hidden="1">
      <c r="A691" s="7" t="s">
        <v>1198</v>
      </c>
      <c r="B691" s="8">
        <v>45778.0</v>
      </c>
      <c r="C691" s="9" t="str">
        <f t="shared" si="1"/>
        <v>Mei</v>
      </c>
      <c r="D691" s="10">
        <v>0.020833333333333332</v>
      </c>
      <c r="E691" s="7" t="s">
        <v>37</v>
      </c>
      <c r="F691" s="7" t="s">
        <v>130</v>
      </c>
      <c r="G691" s="7" t="s">
        <v>13</v>
      </c>
      <c r="H691" s="7" t="s">
        <v>1199</v>
      </c>
      <c r="I691" s="11">
        <v>6.285746146893E12</v>
      </c>
      <c r="K691" s="12"/>
      <c r="L691" s="12"/>
      <c r="M691" s="12"/>
      <c r="N691" s="12"/>
      <c r="O691" s="12"/>
      <c r="P691" s="12"/>
      <c r="Q691" s="12"/>
      <c r="R691" s="12"/>
      <c r="S691" s="12"/>
      <c r="T691" s="12"/>
      <c r="U691" s="12"/>
      <c r="V691" s="12"/>
    </row>
    <row r="692" hidden="1">
      <c r="A692" s="7" t="s">
        <v>1198</v>
      </c>
      <c r="B692" s="8">
        <v>45778.0</v>
      </c>
      <c r="C692" s="9" t="str">
        <f t="shared" si="1"/>
        <v>Mei</v>
      </c>
      <c r="D692" s="10">
        <v>0.025694444444444443</v>
      </c>
      <c r="E692" s="7" t="s">
        <v>37</v>
      </c>
      <c r="F692" s="7" t="s">
        <v>127</v>
      </c>
      <c r="G692" s="7" t="s">
        <v>13</v>
      </c>
      <c r="H692" s="7" t="s">
        <v>1200</v>
      </c>
      <c r="I692" s="11">
        <v>6.285746146893E12</v>
      </c>
      <c r="K692" s="12"/>
      <c r="L692" s="12"/>
      <c r="M692" s="12"/>
      <c r="N692" s="12"/>
      <c r="O692" s="12"/>
      <c r="P692" s="12"/>
      <c r="Q692" s="12"/>
      <c r="R692" s="12"/>
      <c r="S692" s="12"/>
      <c r="T692" s="12"/>
      <c r="U692" s="12"/>
      <c r="V692" s="12"/>
    </row>
    <row r="693" hidden="1">
      <c r="A693" s="7" t="s">
        <v>1196</v>
      </c>
      <c r="B693" s="8">
        <v>45778.0</v>
      </c>
      <c r="C693" s="9" t="str">
        <f t="shared" si="1"/>
        <v>Mei</v>
      </c>
      <c r="D693" s="10">
        <v>0.020833333333333332</v>
      </c>
      <c r="E693" s="7" t="s">
        <v>37</v>
      </c>
      <c r="F693" s="7" t="s">
        <v>130</v>
      </c>
      <c r="G693" s="7" t="s">
        <v>13</v>
      </c>
      <c r="H693" s="7" t="s">
        <v>1197</v>
      </c>
      <c r="I693" s="11">
        <v>6.285746146893E12</v>
      </c>
      <c r="K693" s="12"/>
      <c r="L693" s="12"/>
      <c r="M693" s="12"/>
      <c r="N693" s="12"/>
      <c r="O693" s="12"/>
      <c r="P693" s="12"/>
      <c r="Q693" s="12"/>
      <c r="R693" s="12"/>
      <c r="S693" s="12"/>
      <c r="T693" s="12"/>
      <c r="U693" s="12"/>
      <c r="V693" s="12"/>
    </row>
    <row r="694" hidden="1">
      <c r="A694" s="7" t="s">
        <v>1201</v>
      </c>
      <c r="B694" s="8">
        <v>45778.0</v>
      </c>
      <c r="C694" s="9" t="str">
        <f t="shared" si="1"/>
        <v>Mei</v>
      </c>
      <c r="D694" s="15">
        <v>0.013888888888888888</v>
      </c>
      <c r="E694" s="7" t="s">
        <v>29</v>
      </c>
      <c r="F694" s="7" t="s">
        <v>30</v>
      </c>
      <c r="G694" s="7" t="s">
        <v>13</v>
      </c>
      <c r="H694" s="7" t="s">
        <v>1202</v>
      </c>
      <c r="I694" s="11">
        <v>6.282231661306E12</v>
      </c>
      <c r="K694" s="12"/>
      <c r="L694" s="12"/>
      <c r="M694" s="12"/>
      <c r="N694" s="12"/>
      <c r="O694" s="12"/>
      <c r="P694" s="12"/>
      <c r="Q694" s="12"/>
      <c r="R694" s="12"/>
      <c r="S694" s="12"/>
      <c r="T694" s="12"/>
      <c r="U694" s="12"/>
      <c r="V694" s="12"/>
    </row>
    <row r="695" hidden="1">
      <c r="A695" s="7" t="s">
        <v>1203</v>
      </c>
      <c r="B695" s="8">
        <v>45693.0</v>
      </c>
      <c r="C695" s="9" t="str">
        <f t="shared" si="1"/>
        <v>Februari</v>
      </c>
      <c r="D695" s="10">
        <v>0.029166666666666667</v>
      </c>
      <c r="E695" s="7" t="s">
        <v>11</v>
      </c>
      <c r="F695" s="7" t="s">
        <v>82</v>
      </c>
      <c r="G695" s="7" t="s">
        <v>13</v>
      </c>
      <c r="H695" s="7" t="s">
        <v>1204</v>
      </c>
      <c r="I695" s="11">
        <v>6.28560627488E12</v>
      </c>
      <c r="K695" s="12"/>
      <c r="L695" s="12"/>
      <c r="M695" s="12"/>
      <c r="N695" s="12"/>
      <c r="O695" s="12"/>
      <c r="P695" s="12"/>
      <c r="Q695" s="12"/>
      <c r="R695" s="12"/>
      <c r="S695" s="12"/>
      <c r="T695" s="12"/>
      <c r="U695" s="12"/>
      <c r="V695" s="12"/>
    </row>
    <row r="696" hidden="1">
      <c r="A696" s="7" t="s">
        <v>1205</v>
      </c>
      <c r="B696" s="8">
        <v>45779.0</v>
      </c>
      <c r="C696" s="9" t="str">
        <f t="shared" si="1"/>
        <v>Mei</v>
      </c>
      <c r="D696" s="10">
        <v>0.04513888888888889</v>
      </c>
      <c r="E696" s="7" t="s">
        <v>20</v>
      </c>
      <c r="F696" s="7" t="s">
        <v>30</v>
      </c>
      <c r="G696" s="7" t="s">
        <v>13</v>
      </c>
      <c r="H696" s="7" t="s">
        <v>1206</v>
      </c>
      <c r="I696" s="11">
        <v>6.28972529354E11</v>
      </c>
      <c r="K696" s="12"/>
      <c r="L696" s="12"/>
      <c r="M696" s="12"/>
      <c r="N696" s="12"/>
      <c r="O696" s="12"/>
      <c r="P696" s="12"/>
      <c r="Q696" s="12"/>
      <c r="R696" s="12"/>
      <c r="S696" s="12"/>
      <c r="T696" s="12"/>
      <c r="U696" s="12"/>
      <c r="V696" s="12"/>
    </row>
    <row r="697" hidden="1">
      <c r="A697" s="7" t="s">
        <v>1207</v>
      </c>
      <c r="B697" s="8">
        <v>45779.0</v>
      </c>
      <c r="C697" s="9" t="str">
        <f t="shared" si="1"/>
        <v>Mei</v>
      </c>
      <c r="D697" s="10">
        <v>0.04027777777777778</v>
      </c>
      <c r="E697" s="7" t="s">
        <v>20</v>
      </c>
      <c r="F697" s="7" t="s">
        <v>62</v>
      </c>
      <c r="G697" s="7" t="s">
        <v>13</v>
      </c>
      <c r="H697" s="7" t="s">
        <v>1208</v>
      </c>
      <c r="I697" s="11">
        <v>6.28972529354E11</v>
      </c>
      <c r="K697" s="12"/>
      <c r="L697" s="12"/>
      <c r="M697" s="12"/>
      <c r="N697" s="12"/>
      <c r="O697" s="12"/>
      <c r="P697" s="12"/>
      <c r="Q697" s="12"/>
      <c r="R697" s="12"/>
      <c r="S697" s="12"/>
      <c r="T697" s="12"/>
      <c r="U697" s="12"/>
      <c r="V697" s="12"/>
    </row>
    <row r="698" hidden="1">
      <c r="A698" s="7" t="s">
        <v>1209</v>
      </c>
      <c r="B698" s="8">
        <v>45779.0</v>
      </c>
      <c r="C698" s="9" t="str">
        <f t="shared" si="1"/>
        <v>Mei</v>
      </c>
      <c r="D698" s="10">
        <v>0.041666666666666664</v>
      </c>
      <c r="E698" s="7" t="s">
        <v>29</v>
      </c>
      <c r="F698" s="7" t="s">
        <v>94</v>
      </c>
      <c r="G698" s="7" t="s">
        <v>13</v>
      </c>
      <c r="H698" s="7" t="s">
        <v>1210</v>
      </c>
      <c r="I698" s="11">
        <v>6.282231661306E12</v>
      </c>
      <c r="K698" s="12"/>
      <c r="L698" s="12"/>
      <c r="M698" s="12"/>
      <c r="N698" s="12"/>
      <c r="O698" s="12"/>
      <c r="P698" s="12"/>
      <c r="Q698" s="12"/>
      <c r="R698" s="12"/>
      <c r="S698" s="12"/>
      <c r="T698" s="12"/>
      <c r="U698" s="12"/>
      <c r="V698" s="12"/>
    </row>
    <row r="699" hidden="1">
      <c r="A699" s="7" t="s">
        <v>1211</v>
      </c>
      <c r="B699" s="8">
        <v>45779.0</v>
      </c>
      <c r="C699" s="9" t="str">
        <f t="shared" si="1"/>
        <v>Mei</v>
      </c>
      <c r="D699" s="10">
        <v>0.041666666666666664</v>
      </c>
      <c r="E699" s="7" t="s">
        <v>29</v>
      </c>
      <c r="F699" s="7" t="s">
        <v>94</v>
      </c>
      <c r="G699" s="7" t="s">
        <v>13</v>
      </c>
      <c r="H699" s="7" t="s">
        <v>1212</v>
      </c>
      <c r="I699" s="11">
        <v>6.282231661306E12</v>
      </c>
      <c r="K699" s="12"/>
      <c r="L699" s="12"/>
      <c r="M699" s="12"/>
      <c r="N699" s="12"/>
      <c r="O699" s="12"/>
      <c r="P699" s="12"/>
      <c r="Q699" s="12"/>
      <c r="R699" s="12"/>
      <c r="S699" s="12"/>
      <c r="T699" s="12"/>
      <c r="U699" s="12"/>
      <c r="V699" s="12"/>
    </row>
    <row r="700" hidden="1">
      <c r="A700" s="7" t="s">
        <v>1213</v>
      </c>
      <c r="B700" s="8">
        <v>45779.0</v>
      </c>
      <c r="C700" s="9" t="str">
        <f t="shared" si="1"/>
        <v>Mei</v>
      </c>
      <c r="D700" s="10">
        <v>0.041666666666666664</v>
      </c>
      <c r="E700" s="7" t="s">
        <v>29</v>
      </c>
      <c r="F700" s="7" t="s">
        <v>94</v>
      </c>
      <c r="G700" s="7" t="s">
        <v>13</v>
      </c>
      <c r="H700" s="7" t="s">
        <v>1214</v>
      </c>
      <c r="I700" s="11">
        <v>6.282231661306E12</v>
      </c>
      <c r="K700" s="12"/>
      <c r="L700" s="12"/>
      <c r="M700" s="12"/>
      <c r="N700" s="12"/>
      <c r="O700" s="12"/>
      <c r="P700" s="12"/>
      <c r="Q700" s="12"/>
      <c r="R700" s="12"/>
      <c r="S700" s="12"/>
      <c r="T700" s="12"/>
      <c r="U700" s="12"/>
      <c r="V700" s="12"/>
    </row>
    <row r="701" hidden="1">
      <c r="A701" s="7" t="s">
        <v>1215</v>
      </c>
      <c r="B701" s="8">
        <v>45779.0</v>
      </c>
      <c r="C701" s="9" t="str">
        <f t="shared" si="1"/>
        <v>Mei</v>
      </c>
      <c r="D701" s="10">
        <v>0.041666666666666664</v>
      </c>
      <c r="E701" s="7" t="s">
        <v>29</v>
      </c>
      <c r="F701" s="7" t="s">
        <v>100</v>
      </c>
      <c r="G701" s="7" t="s">
        <v>13</v>
      </c>
      <c r="H701" s="7" t="s">
        <v>1216</v>
      </c>
      <c r="I701" s="11">
        <v>6.282231661306E12</v>
      </c>
      <c r="K701" s="12"/>
      <c r="L701" s="12"/>
      <c r="M701" s="12"/>
      <c r="N701" s="12"/>
      <c r="O701" s="12"/>
      <c r="P701" s="12"/>
      <c r="Q701" s="12"/>
      <c r="R701" s="12"/>
      <c r="S701" s="12"/>
      <c r="T701" s="12"/>
      <c r="U701" s="12"/>
      <c r="V701" s="12"/>
    </row>
    <row r="702" hidden="1">
      <c r="A702" s="7" t="s">
        <v>1217</v>
      </c>
      <c r="B702" s="8">
        <v>45779.0</v>
      </c>
      <c r="C702" s="9" t="str">
        <f t="shared" si="1"/>
        <v>Mei</v>
      </c>
      <c r="D702" s="10">
        <v>0.01597222222222222</v>
      </c>
      <c r="E702" s="7" t="s">
        <v>1078</v>
      </c>
      <c r="F702" s="7" t="s">
        <v>144</v>
      </c>
      <c r="G702" s="7" t="s">
        <v>13</v>
      </c>
      <c r="H702" s="7" t="s">
        <v>1218</v>
      </c>
      <c r="I702" s="11">
        <v>6.28978248704E11</v>
      </c>
      <c r="K702" s="12"/>
      <c r="L702" s="12"/>
      <c r="M702" s="12"/>
      <c r="N702" s="12"/>
      <c r="O702" s="12"/>
      <c r="P702" s="12"/>
      <c r="Q702" s="12"/>
      <c r="R702" s="12"/>
      <c r="S702" s="12"/>
      <c r="T702" s="12"/>
      <c r="U702" s="12"/>
      <c r="V702" s="12"/>
    </row>
    <row r="703" hidden="1">
      <c r="A703" s="7" t="s">
        <v>1219</v>
      </c>
      <c r="B703" s="8">
        <v>45779.0</v>
      </c>
      <c r="C703" s="9" t="str">
        <f t="shared" si="1"/>
        <v>Mei</v>
      </c>
      <c r="D703" s="10">
        <v>0.029861111111111113</v>
      </c>
      <c r="E703" s="7" t="s">
        <v>1078</v>
      </c>
      <c r="F703" s="7" t="s">
        <v>116</v>
      </c>
      <c r="G703" s="7" t="s">
        <v>13</v>
      </c>
      <c r="H703" s="7" t="s">
        <v>1220</v>
      </c>
      <c r="I703" s="11">
        <v>6.28978248704E11</v>
      </c>
      <c r="K703" s="12"/>
      <c r="L703" s="12"/>
      <c r="M703" s="12"/>
      <c r="N703" s="12"/>
      <c r="O703" s="12"/>
      <c r="P703" s="12"/>
      <c r="Q703" s="12"/>
      <c r="R703" s="12"/>
      <c r="S703" s="12"/>
      <c r="T703" s="12"/>
      <c r="U703" s="12"/>
      <c r="V703" s="12"/>
    </row>
    <row r="704" hidden="1">
      <c r="A704" s="7" t="s">
        <v>1221</v>
      </c>
      <c r="B704" s="8">
        <v>45779.0</v>
      </c>
      <c r="C704" s="9" t="str">
        <f t="shared" si="1"/>
        <v>Mei</v>
      </c>
      <c r="D704" s="10">
        <v>0.034722222222222224</v>
      </c>
      <c r="E704" s="7" t="s">
        <v>33</v>
      </c>
      <c r="F704" s="7" t="s">
        <v>1083</v>
      </c>
      <c r="G704" s="7" t="s">
        <v>13</v>
      </c>
      <c r="H704" s="7" t="s">
        <v>1222</v>
      </c>
      <c r="I704" s="11">
        <v>6.285707668655E12</v>
      </c>
      <c r="K704" s="12"/>
      <c r="L704" s="12"/>
      <c r="M704" s="12"/>
      <c r="N704" s="12"/>
      <c r="O704" s="12"/>
      <c r="P704" s="12"/>
      <c r="Q704" s="12"/>
      <c r="R704" s="12"/>
      <c r="S704" s="12"/>
      <c r="T704" s="12"/>
      <c r="U704" s="12"/>
      <c r="V704" s="12"/>
    </row>
    <row r="705" hidden="1">
      <c r="A705" s="7" t="s">
        <v>1221</v>
      </c>
      <c r="B705" s="8">
        <v>45779.0</v>
      </c>
      <c r="C705" s="9" t="str">
        <f t="shared" si="1"/>
        <v>Mei</v>
      </c>
      <c r="D705" s="10">
        <v>0.03819444444444445</v>
      </c>
      <c r="E705" s="7" t="s">
        <v>33</v>
      </c>
      <c r="F705" s="7" t="s">
        <v>59</v>
      </c>
      <c r="G705" s="7" t="s">
        <v>13</v>
      </c>
      <c r="H705" s="7" t="s">
        <v>1223</v>
      </c>
      <c r="I705" s="11">
        <v>6.285707668655E12</v>
      </c>
      <c r="K705" s="12"/>
      <c r="L705" s="12"/>
      <c r="M705" s="12"/>
      <c r="N705" s="12"/>
      <c r="O705" s="12"/>
      <c r="P705" s="12"/>
      <c r="Q705" s="12"/>
      <c r="R705" s="12"/>
      <c r="S705" s="12"/>
      <c r="T705" s="12"/>
      <c r="U705" s="12"/>
      <c r="V705" s="12"/>
    </row>
    <row r="706" hidden="1">
      <c r="A706" s="7" t="s">
        <v>1224</v>
      </c>
      <c r="B706" s="8">
        <v>45780.0</v>
      </c>
      <c r="C706" s="9" t="str">
        <f t="shared" si="1"/>
        <v>Mei</v>
      </c>
      <c r="D706" s="10">
        <v>0.03819444444444445</v>
      </c>
      <c r="E706" s="7" t="s">
        <v>11</v>
      </c>
      <c r="F706" s="7" t="s">
        <v>1083</v>
      </c>
      <c r="G706" s="7" t="s">
        <v>13</v>
      </c>
      <c r="H706" s="7" t="s">
        <v>1225</v>
      </c>
      <c r="I706" s="11">
        <v>6.28560627488E12</v>
      </c>
      <c r="K706" s="12"/>
      <c r="L706" s="12"/>
      <c r="M706" s="12"/>
      <c r="N706" s="12"/>
      <c r="O706" s="12"/>
      <c r="P706" s="12"/>
      <c r="Q706" s="12"/>
      <c r="R706" s="12"/>
      <c r="S706" s="12"/>
      <c r="T706" s="12"/>
      <c r="U706" s="12"/>
      <c r="V706" s="12"/>
    </row>
    <row r="707" hidden="1">
      <c r="A707" s="7" t="s">
        <v>1226</v>
      </c>
      <c r="B707" s="8">
        <v>45780.0</v>
      </c>
      <c r="C707" s="9" t="str">
        <f t="shared" si="1"/>
        <v>Mei</v>
      </c>
      <c r="D707" s="10">
        <v>0.0375</v>
      </c>
      <c r="E707" s="7" t="s">
        <v>66</v>
      </c>
      <c r="F707" s="7" t="s">
        <v>17</v>
      </c>
      <c r="G707" s="7" t="s">
        <v>13</v>
      </c>
      <c r="H707" s="7" t="s">
        <v>1227</v>
      </c>
      <c r="I707" s="11">
        <v>6.281332534354E12</v>
      </c>
      <c r="K707" s="12"/>
      <c r="L707" s="12"/>
      <c r="M707" s="12"/>
      <c r="N707" s="12"/>
      <c r="O707" s="12"/>
      <c r="P707" s="12"/>
      <c r="Q707" s="12"/>
      <c r="R707" s="12"/>
      <c r="S707" s="12"/>
      <c r="T707" s="12"/>
      <c r="U707" s="12"/>
      <c r="V707" s="12"/>
    </row>
    <row r="708" hidden="1">
      <c r="A708" s="7" t="s">
        <v>1228</v>
      </c>
      <c r="B708" s="8">
        <v>45780.0</v>
      </c>
      <c r="C708" s="9" t="str">
        <f t="shared" si="1"/>
        <v>Mei</v>
      </c>
      <c r="D708" s="10">
        <v>0.027083333333333334</v>
      </c>
      <c r="E708" s="7" t="s">
        <v>37</v>
      </c>
      <c r="F708" s="7" t="s">
        <v>130</v>
      </c>
      <c r="G708" s="7" t="s">
        <v>13</v>
      </c>
      <c r="H708" s="7" t="s">
        <v>1229</v>
      </c>
      <c r="I708" s="11">
        <v>6.285746146893E12</v>
      </c>
      <c r="K708" s="12"/>
      <c r="L708" s="12"/>
      <c r="M708" s="12"/>
      <c r="N708" s="12"/>
      <c r="O708" s="12"/>
      <c r="P708" s="12"/>
      <c r="Q708" s="12"/>
      <c r="R708" s="12"/>
      <c r="S708" s="12"/>
      <c r="T708" s="12"/>
      <c r="U708" s="12"/>
      <c r="V708" s="12"/>
    </row>
    <row r="709" hidden="1">
      <c r="A709" s="7" t="s">
        <v>1230</v>
      </c>
      <c r="B709" s="8">
        <v>45778.0</v>
      </c>
      <c r="C709" s="9" t="str">
        <f t="shared" si="1"/>
        <v>Mei</v>
      </c>
      <c r="D709" s="10">
        <v>0.020833333333333332</v>
      </c>
      <c r="E709" s="7" t="s">
        <v>44</v>
      </c>
      <c r="F709" s="7" t="s">
        <v>45</v>
      </c>
      <c r="G709" s="7" t="s">
        <v>13</v>
      </c>
      <c r="H709" s="7" t="s">
        <v>1231</v>
      </c>
      <c r="I709" s="11">
        <v>6.285291035544E12</v>
      </c>
      <c r="K709" s="12"/>
      <c r="L709" s="12"/>
      <c r="M709" s="12"/>
      <c r="N709" s="12"/>
      <c r="O709" s="12"/>
      <c r="P709" s="12"/>
      <c r="Q709" s="12"/>
      <c r="R709" s="12"/>
      <c r="S709" s="12"/>
      <c r="T709" s="12"/>
      <c r="U709" s="12"/>
      <c r="V709" s="12"/>
    </row>
    <row r="710" hidden="1">
      <c r="A710" s="7" t="s">
        <v>1230</v>
      </c>
      <c r="B710" s="8">
        <v>45752.0</v>
      </c>
      <c r="C710" s="9" t="str">
        <f t="shared" si="1"/>
        <v>April</v>
      </c>
      <c r="D710" s="10">
        <v>0.020833333333333332</v>
      </c>
      <c r="E710" s="7" t="s">
        <v>44</v>
      </c>
      <c r="F710" s="7" t="s">
        <v>45</v>
      </c>
      <c r="G710" s="7" t="s">
        <v>13</v>
      </c>
      <c r="H710" s="7" t="s">
        <v>1232</v>
      </c>
      <c r="I710" s="11">
        <v>6.285291035544E12</v>
      </c>
      <c r="K710" s="12"/>
      <c r="L710" s="12"/>
      <c r="M710" s="12"/>
      <c r="N710" s="12"/>
      <c r="O710" s="12"/>
      <c r="P710" s="12"/>
      <c r="Q710" s="12"/>
      <c r="R710" s="12"/>
      <c r="S710" s="12"/>
      <c r="T710" s="12"/>
      <c r="U710" s="12"/>
      <c r="V710" s="12"/>
    </row>
    <row r="711" hidden="1">
      <c r="A711" s="7" t="s">
        <v>1233</v>
      </c>
      <c r="B711" s="8">
        <v>45782.0</v>
      </c>
      <c r="C711" s="9" t="str">
        <f t="shared" si="1"/>
        <v>Mei</v>
      </c>
      <c r="D711" s="10">
        <v>0.0625</v>
      </c>
      <c r="E711" s="7" t="s">
        <v>163</v>
      </c>
      <c r="F711" s="7" t="s">
        <v>174</v>
      </c>
      <c r="G711" s="7" t="s">
        <v>13</v>
      </c>
      <c r="H711" s="7" t="s">
        <v>1234</v>
      </c>
      <c r="I711" s="11">
        <v>6.282142259313E12</v>
      </c>
      <c r="K711" s="12"/>
      <c r="L711" s="12"/>
      <c r="M711" s="12"/>
      <c r="N711" s="12"/>
      <c r="O711" s="12"/>
      <c r="P711" s="12"/>
      <c r="Q711" s="12"/>
      <c r="R711" s="12"/>
      <c r="S711" s="12"/>
      <c r="T711" s="12"/>
      <c r="U711" s="12"/>
      <c r="V711" s="12"/>
    </row>
    <row r="712" hidden="1">
      <c r="A712" s="7" t="s">
        <v>1235</v>
      </c>
      <c r="B712" s="8">
        <v>45782.0</v>
      </c>
      <c r="C712" s="9" t="str">
        <f t="shared" si="1"/>
        <v>Mei</v>
      </c>
      <c r="D712" s="10">
        <v>0.04861111111111111</v>
      </c>
      <c r="E712" s="7" t="s">
        <v>20</v>
      </c>
      <c r="F712" s="7" t="s">
        <v>30</v>
      </c>
      <c r="G712" s="7" t="s">
        <v>13</v>
      </c>
      <c r="H712" s="7" t="s">
        <v>1236</v>
      </c>
      <c r="I712" s="11">
        <v>6.28972529354E11</v>
      </c>
      <c r="K712" s="12"/>
      <c r="L712" s="12"/>
      <c r="M712" s="12"/>
      <c r="N712" s="12"/>
      <c r="O712" s="12"/>
      <c r="P712" s="12"/>
      <c r="Q712" s="12"/>
      <c r="R712" s="12"/>
      <c r="S712" s="12"/>
      <c r="T712" s="12"/>
      <c r="U712" s="12"/>
      <c r="V712" s="12"/>
    </row>
    <row r="713" hidden="1">
      <c r="A713" s="7" t="s">
        <v>1237</v>
      </c>
      <c r="B713" s="8">
        <v>45782.0</v>
      </c>
      <c r="C713" s="9" t="str">
        <f t="shared" si="1"/>
        <v>Mei</v>
      </c>
      <c r="D713" s="10">
        <v>0.03958333333333333</v>
      </c>
      <c r="E713" s="7" t="s">
        <v>1078</v>
      </c>
      <c r="F713" s="7" t="s">
        <v>153</v>
      </c>
      <c r="G713" s="7" t="s">
        <v>13</v>
      </c>
      <c r="H713" s="7" t="s">
        <v>1238</v>
      </c>
      <c r="I713" s="11">
        <v>6.28978248704E11</v>
      </c>
      <c r="K713" s="12"/>
      <c r="L713" s="12"/>
      <c r="M713" s="12"/>
      <c r="N713" s="12"/>
      <c r="O713" s="12"/>
      <c r="P713" s="12"/>
      <c r="Q713" s="12"/>
      <c r="R713" s="12"/>
      <c r="S713" s="12"/>
      <c r="T713" s="12"/>
      <c r="U713" s="12"/>
      <c r="V713" s="12"/>
    </row>
    <row r="714" hidden="1">
      <c r="A714" s="7" t="s">
        <v>1239</v>
      </c>
      <c r="B714" s="8">
        <v>45782.0</v>
      </c>
      <c r="C714" s="9" t="str">
        <f t="shared" si="1"/>
        <v>Mei</v>
      </c>
      <c r="D714" s="10">
        <v>0.041666666666666664</v>
      </c>
      <c r="E714" s="7" t="s">
        <v>1078</v>
      </c>
      <c r="F714" s="7" t="s">
        <v>17</v>
      </c>
      <c r="G714" s="7" t="s">
        <v>13</v>
      </c>
      <c r="H714" s="7" t="s">
        <v>1240</v>
      </c>
      <c r="I714" s="11">
        <v>6.28978248704E11</v>
      </c>
      <c r="K714" s="12"/>
      <c r="L714" s="12"/>
      <c r="M714" s="12"/>
      <c r="N714" s="12"/>
      <c r="O714" s="12"/>
      <c r="P714" s="12"/>
      <c r="Q714" s="12"/>
      <c r="R714" s="12"/>
      <c r="S714" s="12"/>
      <c r="T714" s="12"/>
      <c r="U714" s="12"/>
      <c r="V714" s="12"/>
    </row>
    <row r="715" hidden="1">
      <c r="A715" s="7" t="s">
        <v>1241</v>
      </c>
      <c r="B715" s="8">
        <v>45783.0</v>
      </c>
      <c r="C715" s="9" t="str">
        <f t="shared" si="1"/>
        <v>Mei</v>
      </c>
      <c r="D715" s="10">
        <v>0.017361111111111112</v>
      </c>
      <c r="E715" s="7" t="s">
        <v>29</v>
      </c>
      <c r="F715" s="7" t="s">
        <v>144</v>
      </c>
      <c r="G715" s="7" t="s">
        <v>13</v>
      </c>
      <c r="H715" s="7" t="s">
        <v>1242</v>
      </c>
      <c r="I715" s="11">
        <v>6.282231661306E12</v>
      </c>
      <c r="K715" s="12"/>
      <c r="L715" s="12"/>
      <c r="M715" s="12"/>
      <c r="N715" s="12"/>
      <c r="O715" s="12"/>
      <c r="P715" s="12"/>
      <c r="Q715" s="12"/>
      <c r="R715" s="12"/>
      <c r="S715" s="12"/>
      <c r="T715" s="12"/>
      <c r="U715" s="12"/>
      <c r="V715" s="12"/>
    </row>
    <row r="716" hidden="1">
      <c r="A716" s="7" t="s">
        <v>0</v>
      </c>
      <c r="B716" s="8">
        <v>45783.0</v>
      </c>
      <c r="C716" s="9" t="str">
        <f t="shared" si="1"/>
        <v>Mei</v>
      </c>
      <c r="D716" s="10">
        <v>0.043055555555555555</v>
      </c>
      <c r="E716" s="7" t="s">
        <v>37</v>
      </c>
      <c r="F716" s="7" t="s">
        <v>62</v>
      </c>
      <c r="G716" s="7" t="s">
        <v>13</v>
      </c>
      <c r="H716" s="7" t="s">
        <v>1243</v>
      </c>
      <c r="I716" s="11">
        <v>6.285746146893E12</v>
      </c>
      <c r="K716" s="12"/>
      <c r="L716" s="12"/>
      <c r="M716" s="12"/>
      <c r="N716" s="12"/>
      <c r="O716" s="12"/>
      <c r="P716" s="12"/>
      <c r="Q716" s="12"/>
      <c r="R716" s="12"/>
      <c r="S716" s="12"/>
      <c r="T716" s="12"/>
      <c r="U716" s="12"/>
      <c r="V716" s="12"/>
    </row>
    <row r="717" hidden="1">
      <c r="A717" s="7" t="s">
        <v>1244</v>
      </c>
      <c r="B717" s="8">
        <v>45783.0</v>
      </c>
      <c r="C717" s="9" t="str">
        <f t="shared" si="1"/>
        <v>Mei</v>
      </c>
      <c r="D717" s="10">
        <v>0.025694444444444443</v>
      </c>
      <c r="E717" s="7" t="s">
        <v>1078</v>
      </c>
      <c r="F717" s="7" t="s">
        <v>153</v>
      </c>
      <c r="G717" s="7" t="s">
        <v>13</v>
      </c>
      <c r="H717" s="7" t="s">
        <v>1245</v>
      </c>
      <c r="I717" s="11">
        <v>6.28978248704E11</v>
      </c>
      <c r="K717" s="12"/>
      <c r="L717" s="12"/>
      <c r="M717" s="12"/>
      <c r="N717" s="12"/>
      <c r="O717" s="12"/>
      <c r="P717" s="12"/>
      <c r="Q717" s="12"/>
      <c r="R717" s="12"/>
      <c r="S717" s="12"/>
      <c r="T717" s="12"/>
      <c r="U717" s="12"/>
      <c r="V717" s="12"/>
    </row>
    <row r="718" hidden="1">
      <c r="A718" s="7" t="s">
        <v>1246</v>
      </c>
      <c r="B718" s="8">
        <v>45783.0</v>
      </c>
      <c r="C718" s="9" t="str">
        <f t="shared" si="1"/>
        <v>Mei</v>
      </c>
      <c r="D718" s="10">
        <v>0.03819444444444445</v>
      </c>
      <c r="E718" s="7" t="s">
        <v>1078</v>
      </c>
      <c r="F718" s="7" t="s">
        <v>17</v>
      </c>
      <c r="G718" s="7" t="s">
        <v>13</v>
      </c>
      <c r="H718" s="7" t="s">
        <v>1247</v>
      </c>
      <c r="I718" s="11">
        <v>6.28978248704E11</v>
      </c>
      <c r="K718" s="12"/>
      <c r="L718" s="12"/>
      <c r="M718" s="12"/>
      <c r="N718" s="12"/>
      <c r="O718" s="12"/>
      <c r="P718" s="12"/>
      <c r="Q718" s="12"/>
      <c r="R718" s="12"/>
      <c r="S718" s="12"/>
      <c r="T718" s="12"/>
      <c r="U718" s="12"/>
      <c r="V718" s="12"/>
    </row>
    <row r="719" hidden="1">
      <c r="A719" s="7" t="s">
        <v>1248</v>
      </c>
      <c r="B719" s="8">
        <v>45784.0</v>
      </c>
      <c r="C719" s="9" t="str">
        <f t="shared" si="1"/>
        <v>Mei</v>
      </c>
      <c r="D719" s="10">
        <v>0.03958333333333333</v>
      </c>
      <c r="E719" s="7" t="s">
        <v>1078</v>
      </c>
      <c r="F719" s="7" t="s">
        <v>153</v>
      </c>
      <c r="G719" s="7" t="s">
        <v>13</v>
      </c>
      <c r="H719" s="7" t="s">
        <v>1249</v>
      </c>
      <c r="I719" s="11">
        <v>6.28978248704E11</v>
      </c>
      <c r="K719" s="12"/>
      <c r="L719" s="12"/>
      <c r="M719" s="12"/>
      <c r="N719" s="12"/>
      <c r="O719" s="12"/>
      <c r="P719" s="12"/>
      <c r="Q719" s="12"/>
      <c r="R719" s="12"/>
      <c r="S719" s="12"/>
      <c r="T719" s="12"/>
      <c r="U719" s="12"/>
      <c r="V719" s="12"/>
    </row>
    <row r="720" hidden="1">
      <c r="A720" s="7" t="s">
        <v>1250</v>
      </c>
      <c r="B720" s="8">
        <v>45784.0</v>
      </c>
      <c r="C720" s="9" t="str">
        <f t="shared" si="1"/>
        <v>Mei</v>
      </c>
      <c r="D720" s="10">
        <v>0.03958333333333333</v>
      </c>
      <c r="E720" s="7" t="s">
        <v>33</v>
      </c>
      <c r="F720" s="7" t="s">
        <v>1083</v>
      </c>
      <c r="G720" s="7" t="s">
        <v>13</v>
      </c>
      <c r="H720" s="7" t="s">
        <v>1251</v>
      </c>
      <c r="I720" s="11">
        <v>6.285707668655E12</v>
      </c>
      <c r="K720" s="12"/>
      <c r="L720" s="12"/>
      <c r="M720" s="12"/>
      <c r="N720" s="12"/>
      <c r="O720" s="12"/>
      <c r="P720" s="12"/>
      <c r="Q720" s="12"/>
      <c r="R720" s="12"/>
      <c r="S720" s="12"/>
      <c r="T720" s="12"/>
      <c r="U720" s="12"/>
      <c r="V720" s="12"/>
    </row>
    <row r="721" hidden="1">
      <c r="A721" s="7" t="s">
        <v>1252</v>
      </c>
      <c r="B721" s="8">
        <v>45784.0</v>
      </c>
      <c r="C721" s="9" t="str">
        <f t="shared" si="1"/>
        <v>Mei</v>
      </c>
      <c r="D721" s="10">
        <v>0.029166666666666667</v>
      </c>
      <c r="E721" s="7" t="s">
        <v>37</v>
      </c>
      <c r="F721" s="7" t="s">
        <v>127</v>
      </c>
      <c r="G721" s="7" t="s">
        <v>13</v>
      </c>
      <c r="H721" s="7" t="s">
        <v>1253</v>
      </c>
      <c r="I721" s="11">
        <v>6.285746146893E12</v>
      </c>
      <c r="K721" s="12"/>
      <c r="L721" s="12"/>
      <c r="M721" s="12"/>
      <c r="N721" s="12"/>
      <c r="O721" s="12"/>
      <c r="P721" s="12"/>
      <c r="Q721" s="12"/>
      <c r="R721" s="12"/>
      <c r="S721" s="12"/>
      <c r="T721" s="12"/>
      <c r="U721" s="12"/>
      <c r="V721" s="12"/>
    </row>
    <row r="722" hidden="1">
      <c r="A722" s="7" t="s">
        <v>1254</v>
      </c>
      <c r="B722" s="8">
        <v>45784.0</v>
      </c>
      <c r="C722" s="9" t="str">
        <f t="shared" si="1"/>
        <v>Mei</v>
      </c>
      <c r="D722" s="10">
        <v>0.03819444444444445</v>
      </c>
      <c r="E722" s="7" t="s">
        <v>20</v>
      </c>
      <c r="F722" s="7" t="s">
        <v>21</v>
      </c>
      <c r="G722" s="7" t="s">
        <v>13</v>
      </c>
      <c r="H722" s="7" t="s">
        <v>1255</v>
      </c>
      <c r="I722" s="11">
        <v>6.28972529354E11</v>
      </c>
      <c r="K722" s="12"/>
      <c r="L722" s="12"/>
      <c r="M722" s="12"/>
      <c r="N722" s="12"/>
      <c r="O722" s="12"/>
      <c r="P722" s="12"/>
      <c r="Q722" s="12"/>
      <c r="R722" s="12"/>
      <c r="S722" s="12"/>
      <c r="T722" s="12"/>
      <c r="U722" s="12"/>
      <c r="V722" s="12"/>
    </row>
    <row r="723" hidden="1">
      <c r="A723" s="7" t="s">
        <v>1256</v>
      </c>
      <c r="B723" s="8">
        <v>45779.0</v>
      </c>
      <c r="C723" s="9" t="str">
        <f t="shared" si="1"/>
        <v>Mei</v>
      </c>
      <c r="D723" s="10">
        <v>0.027083333333333334</v>
      </c>
      <c r="E723" s="7" t="s">
        <v>16</v>
      </c>
      <c r="F723" s="7" t="s">
        <v>130</v>
      </c>
      <c r="G723" s="7" t="s">
        <v>13</v>
      </c>
      <c r="H723" s="7" t="s">
        <v>1257</v>
      </c>
      <c r="I723" s="11">
        <v>6.281232193915E12</v>
      </c>
      <c r="K723" s="12"/>
      <c r="L723" s="12"/>
      <c r="M723" s="12"/>
      <c r="N723" s="12"/>
      <c r="O723" s="12"/>
      <c r="P723" s="12"/>
      <c r="Q723" s="12"/>
      <c r="R723" s="12"/>
      <c r="S723" s="12"/>
      <c r="T723" s="12"/>
      <c r="U723" s="12"/>
      <c r="V723" s="12"/>
    </row>
    <row r="724" hidden="1">
      <c r="A724" s="7" t="s">
        <v>1258</v>
      </c>
      <c r="B724" s="8">
        <v>45780.0</v>
      </c>
      <c r="C724" s="9" t="str">
        <f t="shared" si="1"/>
        <v>Mei</v>
      </c>
      <c r="D724" s="10">
        <v>6.944444444444445E-4</v>
      </c>
      <c r="E724" s="7" t="s">
        <v>93</v>
      </c>
      <c r="F724" s="7" t="s">
        <v>94</v>
      </c>
      <c r="G724" s="7" t="s">
        <v>41</v>
      </c>
      <c r="H724" s="7" t="s">
        <v>1259</v>
      </c>
      <c r="I724" s="11">
        <v>6.28195998526E11</v>
      </c>
      <c r="K724" s="12"/>
      <c r="L724" s="12"/>
      <c r="M724" s="12"/>
      <c r="N724" s="12"/>
      <c r="O724" s="12"/>
      <c r="P724" s="12"/>
      <c r="Q724" s="12"/>
      <c r="R724" s="12"/>
      <c r="S724" s="12"/>
      <c r="T724" s="12"/>
      <c r="U724" s="12"/>
      <c r="V724" s="12"/>
    </row>
    <row r="725" hidden="1">
      <c r="A725" s="7" t="s">
        <v>1258</v>
      </c>
      <c r="B725" s="8">
        <v>45781.0</v>
      </c>
      <c r="C725" s="9" t="str">
        <f t="shared" si="1"/>
        <v>Mei</v>
      </c>
      <c r="D725" s="10">
        <v>0.04513888888888889</v>
      </c>
      <c r="E725" s="7" t="s">
        <v>93</v>
      </c>
      <c r="F725" s="7" t="s">
        <v>94</v>
      </c>
      <c r="G725" s="7" t="s">
        <v>13</v>
      </c>
      <c r="H725" s="7" t="s">
        <v>1260</v>
      </c>
      <c r="I725" s="11">
        <v>6.281295998526E12</v>
      </c>
      <c r="K725" s="12"/>
      <c r="L725" s="12"/>
      <c r="M725" s="12"/>
      <c r="N725" s="12"/>
      <c r="O725" s="12"/>
      <c r="P725" s="12"/>
      <c r="Q725" s="12"/>
      <c r="R725" s="12"/>
      <c r="S725" s="12"/>
      <c r="T725" s="12"/>
      <c r="U725" s="12"/>
      <c r="V725" s="12"/>
    </row>
    <row r="726" hidden="1">
      <c r="A726" s="7" t="s">
        <v>1261</v>
      </c>
      <c r="B726" s="8">
        <v>45784.0</v>
      </c>
      <c r="C726" s="9" t="str">
        <f t="shared" si="1"/>
        <v>Mei</v>
      </c>
      <c r="D726" s="10">
        <v>0.01597222222222222</v>
      </c>
      <c r="E726" s="7" t="s">
        <v>1078</v>
      </c>
      <c r="F726" s="7" t="s">
        <v>144</v>
      </c>
      <c r="G726" s="7" t="s">
        <v>13</v>
      </c>
      <c r="H726" s="7" t="s">
        <v>1262</v>
      </c>
      <c r="I726" s="11">
        <v>6.28978248704E11</v>
      </c>
      <c r="K726" s="12"/>
      <c r="L726" s="12"/>
      <c r="M726" s="12"/>
      <c r="N726" s="12"/>
      <c r="O726" s="12"/>
      <c r="P726" s="12"/>
      <c r="Q726" s="12"/>
      <c r="R726" s="12"/>
      <c r="S726" s="12"/>
      <c r="T726" s="12"/>
      <c r="U726" s="12"/>
      <c r="V726" s="12"/>
    </row>
    <row r="727" hidden="1">
      <c r="A727" s="7" t="s">
        <v>1263</v>
      </c>
      <c r="B727" s="8">
        <v>45784.0</v>
      </c>
      <c r="C727" s="9" t="str">
        <f t="shared" si="1"/>
        <v>Mei</v>
      </c>
      <c r="D727" s="10">
        <v>0.03958333333333333</v>
      </c>
      <c r="E727" s="7" t="s">
        <v>1078</v>
      </c>
      <c r="F727" s="7" t="s">
        <v>105</v>
      </c>
      <c r="G727" s="7" t="s">
        <v>13</v>
      </c>
      <c r="H727" s="7" t="s">
        <v>1264</v>
      </c>
      <c r="I727" s="11">
        <v>6.28978248704E11</v>
      </c>
      <c r="K727" s="12"/>
      <c r="L727" s="12"/>
      <c r="M727" s="12"/>
      <c r="N727" s="12"/>
      <c r="O727" s="12"/>
      <c r="P727" s="12"/>
      <c r="Q727" s="12"/>
      <c r="R727" s="12"/>
      <c r="S727" s="12"/>
      <c r="T727" s="12"/>
      <c r="U727" s="12"/>
      <c r="V727" s="12"/>
    </row>
    <row r="728" hidden="1">
      <c r="A728" s="7" t="s">
        <v>1265</v>
      </c>
      <c r="B728" s="8">
        <v>45784.0</v>
      </c>
      <c r="C728" s="9" t="str">
        <f t="shared" si="1"/>
        <v>Mei</v>
      </c>
      <c r="D728" s="10">
        <v>0.024305555555555556</v>
      </c>
      <c r="E728" s="7" t="s">
        <v>11</v>
      </c>
      <c r="F728" s="7" t="s">
        <v>82</v>
      </c>
      <c r="G728" s="7" t="s">
        <v>13</v>
      </c>
      <c r="H728" s="7" t="s">
        <v>1266</v>
      </c>
      <c r="I728" s="11">
        <v>6.28560627488E12</v>
      </c>
      <c r="K728" s="12"/>
      <c r="L728" s="12"/>
      <c r="M728" s="12"/>
      <c r="N728" s="12"/>
      <c r="O728" s="12"/>
      <c r="P728" s="12"/>
      <c r="Q728" s="12"/>
      <c r="R728" s="12"/>
      <c r="S728" s="12"/>
      <c r="T728" s="12"/>
      <c r="U728" s="12"/>
      <c r="V728" s="12"/>
    </row>
    <row r="729" hidden="1">
      <c r="A729" s="7" t="s">
        <v>1267</v>
      </c>
      <c r="B729" s="8">
        <v>45784.0</v>
      </c>
      <c r="C729" s="9" t="str">
        <f t="shared" si="1"/>
        <v>Mei</v>
      </c>
      <c r="D729" s="10">
        <v>0.04027777777777778</v>
      </c>
      <c r="E729" s="7" t="s">
        <v>11</v>
      </c>
      <c r="F729" s="7" t="s">
        <v>72</v>
      </c>
      <c r="G729" s="7" t="s">
        <v>13</v>
      </c>
      <c r="H729" s="7" t="s">
        <v>1268</v>
      </c>
      <c r="I729" s="11">
        <v>6.28560627488E12</v>
      </c>
      <c r="K729" s="12"/>
      <c r="L729" s="12"/>
      <c r="M729" s="12"/>
      <c r="N729" s="12"/>
      <c r="O729" s="12"/>
      <c r="P729" s="12"/>
      <c r="Q729" s="12"/>
      <c r="R729" s="12"/>
      <c r="S729" s="12"/>
      <c r="T729" s="12"/>
      <c r="U729" s="12"/>
      <c r="V729" s="12"/>
    </row>
    <row r="730" hidden="1">
      <c r="A730" s="7" t="s">
        <v>1269</v>
      </c>
      <c r="B730" s="8">
        <v>45784.0</v>
      </c>
      <c r="C730" s="9" t="str">
        <f t="shared" si="1"/>
        <v>Mei</v>
      </c>
      <c r="D730" s="10">
        <v>0.020833333333333332</v>
      </c>
      <c r="E730" s="7" t="s">
        <v>1078</v>
      </c>
      <c r="F730" s="7" t="s">
        <v>116</v>
      </c>
      <c r="G730" s="7" t="s">
        <v>13</v>
      </c>
      <c r="H730" s="7" t="s">
        <v>1270</v>
      </c>
      <c r="I730" s="11">
        <v>6.28978248704E11</v>
      </c>
      <c r="K730" s="12"/>
      <c r="L730" s="12"/>
      <c r="M730" s="12"/>
      <c r="N730" s="12"/>
      <c r="O730" s="12"/>
      <c r="P730" s="12"/>
      <c r="Q730" s="12"/>
      <c r="R730" s="12"/>
      <c r="S730" s="12"/>
      <c r="T730" s="12"/>
      <c r="U730" s="12"/>
      <c r="V730" s="12"/>
    </row>
    <row r="731" hidden="1">
      <c r="A731" s="7" t="s">
        <v>1271</v>
      </c>
      <c r="B731" s="8">
        <v>45784.0</v>
      </c>
      <c r="C731" s="9" t="str">
        <f t="shared" si="1"/>
        <v>Mei</v>
      </c>
      <c r="D731" s="10">
        <v>0.0375</v>
      </c>
      <c r="E731" s="7" t="s">
        <v>33</v>
      </c>
      <c r="F731" s="7" t="s">
        <v>34</v>
      </c>
      <c r="G731" s="7" t="s">
        <v>13</v>
      </c>
      <c r="H731" s="7" t="s">
        <v>1272</v>
      </c>
      <c r="I731" s="11">
        <v>6.285707668655E12</v>
      </c>
      <c r="K731" s="12"/>
      <c r="L731" s="12"/>
      <c r="M731" s="12"/>
      <c r="N731" s="12"/>
      <c r="O731" s="12"/>
      <c r="P731" s="12"/>
      <c r="Q731" s="12"/>
      <c r="R731" s="12"/>
      <c r="S731" s="12"/>
      <c r="T731" s="12"/>
      <c r="U731" s="12"/>
      <c r="V731" s="12"/>
    </row>
    <row r="732" hidden="1">
      <c r="A732" s="7" t="s">
        <v>1273</v>
      </c>
      <c r="B732" s="8">
        <v>45779.0</v>
      </c>
      <c r="C732" s="9" t="str">
        <f t="shared" si="1"/>
        <v>Mei</v>
      </c>
      <c r="D732" s="10">
        <v>0.03888888888888889</v>
      </c>
      <c r="E732" s="7" t="s">
        <v>16</v>
      </c>
      <c r="F732" s="7" t="s">
        <v>197</v>
      </c>
      <c r="G732" s="7" t="s">
        <v>13</v>
      </c>
      <c r="H732" s="7" t="s">
        <v>1274</v>
      </c>
      <c r="I732" s="11">
        <v>6.281232193915E12</v>
      </c>
      <c r="K732" s="12"/>
      <c r="L732" s="12"/>
      <c r="M732" s="12"/>
      <c r="N732" s="12"/>
      <c r="O732" s="12"/>
      <c r="P732" s="12"/>
      <c r="Q732" s="12"/>
      <c r="R732" s="12"/>
      <c r="S732" s="12"/>
      <c r="T732" s="12"/>
      <c r="U732" s="12"/>
      <c r="V732" s="12"/>
    </row>
    <row r="733" hidden="1">
      <c r="A733" s="7" t="s">
        <v>1275</v>
      </c>
      <c r="B733" s="8">
        <v>45784.0</v>
      </c>
      <c r="C733" s="9" t="str">
        <f t="shared" si="1"/>
        <v>Mei</v>
      </c>
      <c r="D733" s="10">
        <v>0.04027777777777778</v>
      </c>
      <c r="E733" s="7" t="s">
        <v>37</v>
      </c>
      <c r="F733" s="7" t="s">
        <v>197</v>
      </c>
      <c r="G733" s="7" t="s">
        <v>13</v>
      </c>
      <c r="H733" s="7" t="s">
        <v>1276</v>
      </c>
      <c r="I733" s="11">
        <v>6.285746146893E12</v>
      </c>
      <c r="K733" s="12"/>
      <c r="L733" s="12"/>
      <c r="M733" s="12"/>
      <c r="N733" s="12"/>
      <c r="O733" s="12"/>
      <c r="P733" s="12"/>
      <c r="Q733" s="12"/>
      <c r="R733" s="12"/>
      <c r="S733" s="12"/>
      <c r="T733" s="12"/>
      <c r="U733" s="12"/>
      <c r="V733" s="12"/>
    </row>
    <row r="734" hidden="1">
      <c r="A734" s="7" t="s">
        <v>1277</v>
      </c>
      <c r="B734" s="8">
        <v>45784.0</v>
      </c>
      <c r="C734" s="9" t="str">
        <f t="shared" si="1"/>
        <v>Mei</v>
      </c>
      <c r="D734" s="10">
        <v>6.944444444444445E-4</v>
      </c>
      <c r="E734" s="7" t="s">
        <v>66</v>
      </c>
      <c r="F734" s="7" t="s">
        <v>67</v>
      </c>
      <c r="G734" s="7" t="s">
        <v>13</v>
      </c>
      <c r="H734" s="7" t="s">
        <v>1278</v>
      </c>
      <c r="I734" s="11">
        <v>6.281332534354E12</v>
      </c>
      <c r="K734" s="12"/>
      <c r="L734" s="12"/>
      <c r="M734" s="12"/>
      <c r="N734" s="12"/>
      <c r="O734" s="12"/>
      <c r="P734" s="12"/>
      <c r="Q734" s="12"/>
      <c r="R734" s="12"/>
      <c r="S734" s="12"/>
      <c r="T734" s="12"/>
      <c r="U734" s="12"/>
      <c r="V734" s="12"/>
    </row>
    <row r="735" hidden="1">
      <c r="A735" s="7" t="s">
        <v>1279</v>
      </c>
      <c r="B735" s="8">
        <v>45784.0</v>
      </c>
      <c r="C735" s="9" t="str">
        <f t="shared" si="1"/>
        <v>Mei</v>
      </c>
      <c r="D735" s="10">
        <v>0.0625</v>
      </c>
      <c r="E735" s="7" t="s">
        <v>1078</v>
      </c>
      <c r="F735" s="7" t="s">
        <v>169</v>
      </c>
      <c r="G735" s="7" t="s">
        <v>13</v>
      </c>
      <c r="H735" s="7" t="s">
        <v>1280</v>
      </c>
      <c r="I735" s="11">
        <v>6.28978248704E11</v>
      </c>
      <c r="K735" s="12"/>
      <c r="L735" s="12"/>
      <c r="M735" s="12"/>
      <c r="N735" s="12"/>
      <c r="O735" s="12"/>
      <c r="P735" s="12"/>
      <c r="Q735" s="12"/>
      <c r="R735" s="12"/>
      <c r="S735" s="12"/>
      <c r="T735" s="12"/>
      <c r="U735" s="12"/>
      <c r="V735" s="12"/>
    </row>
    <row r="736" hidden="1">
      <c r="A736" s="7" t="s">
        <v>1281</v>
      </c>
      <c r="B736" s="8">
        <v>45783.0</v>
      </c>
      <c r="C736" s="9" t="str">
        <f t="shared" si="1"/>
        <v>Mei</v>
      </c>
      <c r="D736" s="10">
        <v>0.03194444444444444</v>
      </c>
      <c r="E736" s="7" t="s">
        <v>16</v>
      </c>
      <c r="F736" s="7" t="s">
        <v>51</v>
      </c>
      <c r="G736" s="7" t="s">
        <v>13</v>
      </c>
      <c r="H736" s="7" t="s">
        <v>1282</v>
      </c>
      <c r="I736" s="11">
        <v>6.281232193915E12</v>
      </c>
      <c r="K736" s="12"/>
      <c r="L736" s="12"/>
      <c r="M736" s="12"/>
      <c r="N736" s="12"/>
      <c r="O736" s="12"/>
      <c r="P736" s="12"/>
      <c r="Q736" s="12"/>
      <c r="R736" s="12"/>
      <c r="S736" s="12"/>
      <c r="T736" s="12"/>
      <c r="U736" s="12"/>
      <c r="V736" s="12"/>
    </row>
    <row r="737" hidden="1">
      <c r="A737" s="7" t="s">
        <v>1283</v>
      </c>
      <c r="B737" s="8">
        <v>45784.0</v>
      </c>
      <c r="C737" s="9" t="str">
        <f t="shared" si="1"/>
        <v>Mei</v>
      </c>
      <c r="D737" s="10">
        <v>0.03333333333333333</v>
      </c>
      <c r="E737" s="7" t="s">
        <v>16</v>
      </c>
      <c r="F737" s="7" t="s">
        <v>51</v>
      </c>
      <c r="G737" s="7" t="s">
        <v>13</v>
      </c>
      <c r="H737" s="7" t="s">
        <v>1284</v>
      </c>
      <c r="I737" s="11">
        <v>6.281232193915E12</v>
      </c>
      <c r="K737" s="12"/>
      <c r="L737" s="12"/>
      <c r="M737" s="12"/>
      <c r="N737" s="12"/>
      <c r="O737" s="12"/>
      <c r="P737" s="12"/>
      <c r="Q737" s="12"/>
      <c r="R737" s="12"/>
      <c r="S737" s="12"/>
      <c r="T737" s="12"/>
      <c r="U737" s="12"/>
      <c r="V737" s="12"/>
    </row>
    <row r="738" hidden="1">
      <c r="A738" s="7" t="s">
        <v>1285</v>
      </c>
      <c r="B738" s="8">
        <v>45782.0</v>
      </c>
      <c r="C738" s="9" t="str">
        <f t="shared" si="1"/>
        <v>Mei</v>
      </c>
      <c r="D738" s="10">
        <v>0.03819444444444445</v>
      </c>
      <c r="E738" s="7" t="s">
        <v>33</v>
      </c>
      <c r="F738" s="7" t="s">
        <v>54</v>
      </c>
      <c r="G738" s="7" t="s">
        <v>13</v>
      </c>
      <c r="H738" s="7" t="s">
        <v>1286</v>
      </c>
      <c r="I738" s="11">
        <v>6.285707668655E12</v>
      </c>
      <c r="K738" s="12"/>
      <c r="L738" s="12"/>
      <c r="M738" s="12"/>
      <c r="N738" s="12"/>
      <c r="O738" s="12"/>
      <c r="P738" s="12"/>
      <c r="Q738" s="12"/>
      <c r="R738" s="12"/>
      <c r="S738" s="12"/>
      <c r="T738" s="12"/>
      <c r="U738" s="12"/>
      <c r="V738" s="12"/>
    </row>
    <row r="739" hidden="1">
      <c r="A739" s="7" t="s">
        <v>1287</v>
      </c>
      <c r="B739" s="8">
        <v>45785.0</v>
      </c>
      <c r="C739" s="9" t="str">
        <f t="shared" si="1"/>
        <v>Mei</v>
      </c>
      <c r="D739" s="10">
        <v>0.024305555555555556</v>
      </c>
      <c r="E739" s="7" t="s">
        <v>50</v>
      </c>
      <c r="F739" s="7" t="s">
        <v>51</v>
      </c>
      <c r="G739" s="7" t="s">
        <v>13</v>
      </c>
      <c r="H739" s="7" t="s">
        <v>1288</v>
      </c>
      <c r="I739" s="11">
        <v>6.285173431354E12</v>
      </c>
      <c r="K739" s="12"/>
      <c r="L739" s="12"/>
      <c r="M739" s="12"/>
      <c r="N739" s="12"/>
      <c r="O739" s="12"/>
      <c r="P739" s="12"/>
      <c r="Q739" s="12"/>
      <c r="R739" s="12"/>
      <c r="S739" s="12"/>
      <c r="T739" s="12"/>
      <c r="U739" s="12"/>
      <c r="V739" s="12"/>
    </row>
    <row r="740" hidden="1">
      <c r="A740" s="7" t="s">
        <v>1289</v>
      </c>
      <c r="B740" s="8">
        <v>45785.0</v>
      </c>
      <c r="C740" s="9" t="str">
        <f t="shared" si="1"/>
        <v>Mei</v>
      </c>
      <c r="D740" s="10">
        <v>0.03819444444444445</v>
      </c>
      <c r="E740" s="7" t="s">
        <v>11</v>
      </c>
      <c r="F740" s="7" t="s">
        <v>82</v>
      </c>
      <c r="G740" s="7" t="s">
        <v>13</v>
      </c>
      <c r="H740" s="7" t="s">
        <v>1290</v>
      </c>
      <c r="I740" s="11">
        <v>6.28560627488E12</v>
      </c>
      <c r="K740" s="12"/>
      <c r="L740" s="12"/>
      <c r="M740" s="12"/>
      <c r="N740" s="12"/>
      <c r="O740" s="12"/>
      <c r="P740" s="12"/>
      <c r="Q740" s="12"/>
      <c r="R740" s="12"/>
      <c r="S740" s="12"/>
      <c r="T740" s="12"/>
      <c r="U740" s="12"/>
      <c r="V740" s="12"/>
    </row>
    <row r="741" hidden="1">
      <c r="A741" s="7" t="s">
        <v>1291</v>
      </c>
      <c r="B741" s="8">
        <v>45780.0</v>
      </c>
      <c r="C741" s="9" t="str">
        <f t="shared" si="1"/>
        <v>Mei</v>
      </c>
      <c r="D741" s="10">
        <v>0.02361111111111111</v>
      </c>
      <c r="E741" s="7" t="s">
        <v>16</v>
      </c>
      <c r="F741" s="7" t="s">
        <v>127</v>
      </c>
      <c r="G741" s="7" t="s">
        <v>13</v>
      </c>
      <c r="H741" s="7" t="s">
        <v>1292</v>
      </c>
      <c r="I741" s="11">
        <v>6.281232193915E12</v>
      </c>
      <c r="K741" s="12"/>
      <c r="L741" s="12"/>
      <c r="M741" s="12"/>
      <c r="N741" s="12"/>
      <c r="O741" s="12"/>
      <c r="P741" s="12"/>
      <c r="Q741" s="12"/>
      <c r="R741" s="12"/>
      <c r="S741" s="12"/>
      <c r="T741" s="12"/>
      <c r="U741" s="12"/>
      <c r="V741" s="12"/>
    </row>
    <row r="742" hidden="1">
      <c r="A742" s="7" t="s">
        <v>1293</v>
      </c>
      <c r="B742" s="8">
        <v>45785.0</v>
      </c>
      <c r="C742" s="9" t="str">
        <f t="shared" si="1"/>
        <v>Mei</v>
      </c>
      <c r="D742" s="10">
        <v>0.041666666666666664</v>
      </c>
      <c r="E742" s="7" t="s">
        <v>20</v>
      </c>
      <c r="F742" s="7" t="s">
        <v>62</v>
      </c>
      <c r="G742" s="7" t="s">
        <v>13</v>
      </c>
      <c r="H742" s="7" t="s">
        <v>1294</v>
      </c>
      <c r="I742" s="11">
        <v>6.28972529354E11</v>
      </c>
      <c r="K742" s="12"/>
      <c r="L742" s="12"/>
      <c r="M742" s="12"/>
      <c r="N742" s="12"/>
      <c r="O742" s="12"/>
      <c r="P742" s="12"/>
      <c r="Q742" s="12"/>
      <c r="R742" s="12"/>
      <c r="S742" s="12"/>
      <c r="T742" s="12"/>
      <c r="U742" s="12"/>
      <c r="V742" s="12"/>
    </row>
    <row r="743" hidden="1">
      <c r="A743" s="7" t="s">
        <v>1295</v>
      </c>
      <c r="B743" s="8">
        <v>45783.0</v>
      </c>
      <c r="C743" s="9" t="str">
        <f t="shared" si="1"/>
        <v>Mei</v>
      </c>
      <c r="D743" s="10">
        <v>0.02013888888888889</v>
      </c>
      <c r="E743" s="7" t="s">
        <v>16</v>
      </c>
      <c r="F743" s="7" t="s">
        <v>130</v>
      </c>
      <c r="G743" s="7" t="s">
        <v>13</v>
      </c>
      <c r="H743" s="7" t="s">
        <v>1296</v>
      </c>
      <c r="I743" s="11">
        <v>6.281232193915E12</v>
      </c>
      <c r="K743" s="12"/>
      <c r="L743" s="12"/>
      <c r="M743" s="12"/>
      <c r="N743" s="12"/>
      <c r="O743" s="12"/>
      <c r="P743" s="12"/>
      <c r="Q743" s="12"/>
      <c r="R743" s="12"/>
      <c r="S743" s="12"/>
      <c r="T743" s="12"/>
      <c r="U743" s="12"/>
      <c r="V743" s="12"/>
    </row>
    <row r="744" hidden="1">
      <c r="A744" s="7" t="s">
        <v>1297</v>
      </c>
      <c r="B744" s="8">
        <v>45785.0</v>
      </c>
      <c r="C744" s="9" t="str">
        <f t="shared" si="1"/>
        <v>Mei</v>
      </c>
      <c r="D744" s="10">
        <v>0.04027777777777778</v>
      </c>
      <c r="E744" s="7" t="s">
        <v>37</v>
      </c>
      <c r="F744" s="7" t="s">
        <v>127</v>
      </c>
      <c r="G744" s="7" t="s">
        <v>13</v>
      </c>
      <c r="H744" s="7" t="s">
        <v>1298</v>
      </c>
      <c r="I744" s="11">
        <v>6.285746146893E12</v>
      </c>
      <c r="K744" s="12"/>
      <c r="L744" s="12"/>
      <c r="M744" s="12"/>
      <c r="N744" s="12"/>
      <c r="O744" s="12"/>
      <c r="P744" s="12"/>
      <c r="Q744" s="12"/>
      <c r="R744" s="12"/>
      <c r="S744" s="12"/>
      <c r="T744" s="12"/>
      <c r="U744" s="12"/>
      <c r="V744" s="12"/>
    </row>
    <row r="745" hidden="1">
      <c r="A745" s="7" t="s">
        <v>1299</v>
      </c>
      <c r="B745" s="8">
        <v>45785.0</v>
      </c>
      <c r="C745" s="9" t="str">
        <f t="shared" si="1"/>
        <v>Mei</v>
      </c>
      <c r="D745" s="10">
        <v>0.052083333333333336</v>
      </c>
      <c r="E745" s="7" t="s">
        <v>37</v>
      </c>
      <c r="F745" s="7" t="s">
        <v>197</v>
      </c>
      <c r="G745" s="7" t="s">
        <v>13</v>
      </c>
      <c r="H745" s="7" t="s">
        <v>1300</v>
      </c>
      <c r="I745" s="11">
        <v>6.285746146893E12</v>
      </c>
      <c r="K745" s="12"/>
      <c r="L745" s="12"/>
      <c r="M745" s="12"/>
      <c r="N745" s="12"/>
      <c r="O745" s="12"/>
      <c r="P745" s="12"/>
      <c r="Q745" s="12"/>
      <c r="R745" s="12"/>
      <c r="S745" s="12"/>
      <c r="T745" s="12"/>
      <c r="U745" s="12"/>
      <c r="V745" s="12"/>
    </row>
    <row r="746" hidden="1">
      <c r="A746" s="7" t="s">
        <v>1301</v>
      </c>
      <c r="B746" s="8">
        <v>45786.0</v>
      </c>
      <c r="C746" s="9" t="str">
        <f t="shared" si="1"/>
        <v>Mei</v>
      </c>
      <c r="D746" s="10">
        <v>0.030555555555555555</v>
      </c>
      <c r="E746" s="7" t="s">
        <v>20</v>
      </c>
      <c r="F746" s="7" t="s">
        <v>30</v>
      </c>
      <c r="G746" s="7" t="s">
        <v>13</v>
      </c>
      <c r="H746" s="7" t="s">
        <v>1302</v>
      </c>
      <c r="I746" s="11">
        <v>6.2892529354E10</v>
      </c>
      <c r="K746" s="12"/>
      <c r="L746" s="12"/>
      <c r="M746" s="12"/>
      <c r="N746" s="12"/>
      <c r="O746" s="12"/>
      <c r="P746" s="12"/>
      <c r="Q746" s="12"/>
      <c r="R746" s="12"/>
      <c r="S746" s="12"/>
      <c r="T746" s="12"/>
      <c r="U746" s="12"/>
      <c r="V746" s="12"/>
    </row>
    <row r="747" hidden="1">
      <c r="A747" s="7" t="s">
        <v>1303</v>
      </c>
      <c r="B747" s="8">
        <v>45786.0</v>
      </c>
      <c r="C747" s="9" t="str">
        <f t="shared" si="1"/>
        <v>Mei</v>
      </c>
      <c r="D747" s="10">
        <v>0.029166666666666667</v>
      </c>
      <c r="E747" s="7" t="s">
        <v>1078</v>
      </c>
      <c r="F747" s="7" t="s">
        <v>144</v>
      </c>
      <c r="G747" s="7" t="s">
        <v>13</v>
      </c>
      <c r="H747" s="7" t="s">
        <v>1304</v>
      </c>
      <c r="I747" s="11">
        <v>6.28978248704E11</v>
      </c>
      <c r="K747" s="12"/>
      <c r="L747" s="12"/>
      <c r="M747" s="12"/>
      <c r="N747" s="12"/>
      <c r="O747" s="12"/>
      <c r="P747" s="12"/>
      <c r="Q747" s="12"/>
      <c r="R747" s="12"/>
      <c r="S747" s="12"/>
      <c r="T747" s="12"/>
      <c r="U747" s="12"/>
      <c r="V747" s="12"/>
    </row>
    <row r="748" hidden="1">
      <c r="A748" s="7" t="s">
        <v>1305</v>
      </c>
      <c r="B748" s="8">
        <v>45786.0</v>
      </c>
      <c r="C748" s="9" t="str">
        <f t="shared" si="1"/>
        <v>Mei</v>
      </c>
      <c r="D748" s="10">
        <v>0.029166666666666667</v>
      </c>
      <c r="E748" s="7" t="s">
        <v>11</v>
      </c>
      <c r="F748" s="7" t="s">
        <v>82</v>
      </c>
      <c r="G748" s="7" t="s">
        <v>13</v>
      </c>
      <c r="H748" s="7" t="s">
        <v>1306</v>
      </c>
      <c r="I748" s="11">
        <v>6.28560627488E12</v>
      </c>
      <c r="K748" s="12"/>
      <c r="L748" s="12"/>
      <c r="M748" s="12"/>
      <c r="N748" s="12"/>
      <c r="O748" s="12"/>
      <c r="P748" s="12"/>
      <c r="Q748" s="12"/>
      <c r="R748" s="12"/>
      <c r="S748" s="12"/>
      <c r="T748" s="12"/>
      <c r="U748" s="12"/>
      <c r="V748" s="12"/>
    </row>
    <row r="749" hidden="1">
      <c r="A749" s="7" t="s">
        <v>1307</v>
      </c>
      <c r="B749" s="8">
        <v>45785.0</v>
      </c>
      <c r="C749" s="9" t="str">
        <f t="shared" si="1"/>
        <v>Mei</v>
      </c>
      <c r="D749" s="10">
        <v>0.020833333333333332</v>
      </c>
      <c r="E749" s="7" t="s">
        <v>66</v>
      </c>
      <c r="F749" s="7" t="s">
        <v>45</v>
      </c>
      <c r="G749" s="7" t="s">
        <v>13</v>
      </c>
      <c r="H749" s="7" t="s">
        <v>1308</v>
      </c>
      <c r="I749" s="11">
        <v>6.285291035544E12</v>
      </c>
      <c r="K749" s="12"/>
      <c r="L749" s="12"/>
      <c r="M749" s="12"/>
      <c r="N749" s="12"/>
      <c r="O749" s="12"/>
      <c r="P749" s="12"/>
      <c r="Q749" s="12"/>
      <c r="R749" s="12"/>
      <c r="S749" s="12"/>
      <c r="T749" s="12"/>
      <c r="U749" s="12"/>
      <c r="V749" s="12"/>
    </row>
    <row r="750" hidden="1">
      <c r="A750" s="7" t="s">
        <v>1307</v>
      </c>
      <c r="B750" s="8">
        <v>45782.0</v>
      </c>
      <c r="C750" s="9" t="str">
        <f t="shared" si="1"/>
        <v>Mei</v>
      </c>
      <c r="D750" s="10">
        <v>0.020833333333333332</v>
      </c>
      <c r="E750" s="7" t="s">
        <v>44</v>
      </c>
      <c r="F750" s="7" t="s">
        <v>45</v>
      </c>
      <c r="G750" s="7" t="s">
        <v>13</v>
      </c>
      <c r="H750" s="7" t="s">
        <v>1309</v>
      </c>
      <c r="I750" s="11">
        <v>6.285291035544E12</v>
      </c>
      <c r="K750" s="12"/>
      <c r="L750" s="12"/>
      <c r="M750" s="12"/>
      <c r="N750" s="12"/>
      <c r="O750" s="12"/>
      <c r="P750" s="12"/>
      <c r="Q750" s="12"/>
      <c r="R750" s="12"/>
      <c r="S750" s="12"/>
      <c r="T750" s="12"/>
      <c r="U750" s="12"/>
      <c r="V750" s="12"/>
    </row>
    <row r="751" hidden="1">
      <c r="A751" s="7" t="s">
        <v>1307</v>
      </c>
      <c r="B751" s="8">
        <v>45781.0</v>
      </c>
      <c r="C751" s="9" t="str">
        <f t="shared" si="1"/>
        <v>Mei</v>
      </c>
      <c r="D751" s="10">
        <v>0.020833333333333332</v>
      </c>
      <c r="E751" s="7" t="s">
        <v>44</v>
      </c>
      <c r="F751" s="7" t="s">
        <v>45</v>
      </c>
      <c r="G751" s="7" t="s">
        <v>13</v>
      </c>
      <c r="H751" s="7" t="s">
        <v>1310</v>
      </c>
      <c r="I751" s="11">
        <v>6.285291035544E12</v>
      </c>
      <c r="K751" s="12"/>
      <c r="L751" s="12"/>
      <c r="M751" s="12"/>
      <c r="N751" s="12"/>
      <c r="O751" s="12"/>
      <c r="P751" s="12"/>
      <c r="Q751" s="12"/>
      <c r="R751" s="12"/>
      <c r="S751" s="12"/>
      <c r="T751" s="12"/>
      <c r="U751" s="12"/>
      <c r="V751" s="12"/>
    </row>
    <row r="752" hidden="1">
      <c r="A752" s="7" t="s">
        <v>1307</v>
      </c>
      <c r="B752" s="8">
        <v>45778.0</v>
      </c>
      <c r="C752" s="9" t="str">
        <f t="shared" si="1"/>
        <v>Mei</v>
      </c>
      <c r="D752" s="10">
        <v>0.020833333333333332</v>
      </c>
      <c r="E752" s="7" t="s">
        <v>44</v>
      </c>
      <c r="F752" s="7" t="s">
        <v>45</v>
      </c>
      <c r="G752" s="7" t="s">
        <v>13</v>
      </c>
      <c r="H752" s="7" t="s">
        <v>1231</v>
      </c>
      <c r="I752" s="11">
        <v>6.285291035544E12</v>
      </c>
      <c r="K752" s="12"/>
      <c r="L752" s="12"/>
      <c r="M752" s="12"/>
      <c r="N752" s="12"/>
      <c r="O752" s="12"/>
      <c r="P752" s="12"/>
      <c r="Q752" s="12"/>
      <c r="R752" s="12"/>
      <c r="S752" s="12"/>
      <c r="T752" s="12"/>
      <c r="U752" s="12"/>
      <c r="V752" s="12"/>
    </row>
    <row r="753" hidden="1">
      <c r="A753" s="7" t="s">
        <v>1311</v>
      </c>
      <c r="B753" s="8">
        <v>45786.0</v>
      </c>
      <c r="C753" s="9" t="str">
        <f t="shared" si="1"/>
        <v>Mei</v>
      </c>
      <c r="D753" s="10">
        <v>0.03125</v>
      </c>
      <c r="E753" s="7" t="s">
        <v>33</v>
      </c>
      <c r="F753" s="7" t="s">
        <v>1083</v>
      </c>
      <c r="G753" s="7" t="s">
        <v>13</v>
      </c>
      <c r="H753" s="7" t="s">
        <v>1312</v>
      </c>
      <c r="I753" s="11">
        <v>6.285707668655E12</v>
      </c>
      <c r="K753" s="12"/>
      <c r="L753" s="12"/>
      <c r="M753" s="12"/>
      <c r="N753" s="12"/>
      <c r="O753" s="12"/>
      <c r="P753" s="12"/>
      <c r="Q753" s="12"/>
      <c r="R753" s="12"/>
      <c r="S753" s="12"/>
      <c r="T753" s="12"/>
      <c r="U753" s="12"/>
      <c r="V753" s="12"/>
    </row>
    <row r="754" hidden="1">
      <c r="A754" s="7" t="s">
        <v>1313</v>
      </c>
      <c r="B754" s="8">
        <v>45787.0</v>
      </c>
      <c r="C754" s="9" t="str">
        <f t="shared" si="1"/>
        <v>Mei</v>
      </c>
      <c r="D754" s="10">
        <v>0.03819444444444445</v>
      </c>
      <c r="E754" s="7" t="s">
        <v>11</v>
      </c>
      <c r="F754" s="7" t="s">
        <v>1083</v>
      </c>
      <c r="G754" s="7" t="s">
        <v>13</v>
      </c>
      <c r="H754" s="7" t="s">
        <v>1314</v>
      </c>
      <c r="I754" s="11">
        <v>6.28560627488E12</v>
      </c>
      <c r="K754" s="12"/>
      <c r="L754" s="12"/>
      <c r="M754" s="12"/>
      <c r="N754" s="12"/>
      <c r="O754" s="12"/>
      <c r="P754" s="12"/>
      <c r="Q754" s="12"/>
      <c r="R754" s="12"/>
      <c r="S754" s="12"/>
      <c r="T754" s="12"/>
      <c r="U754" s="12"/>
      <c r="V754" s="12"/>
    </row>
    <row r="755" hidden="1">
      <c r="A755" s="7" t="s">
        <v>1315</v>
      </c>
      <c r="B755" s="8">
        <v>45785.0</v>
      </c>
      <c r="C755" s="9" t="str">
        <f t="shared" si="1"/>
        <v>Mei</v>
      </c>
      <c r="D755" s="10">
        <v>0.041666666666666664</v>
      </c>
      <c r="E755" s="7" t="s">
        <v>29</v>
      </c>
      <c r="F755" s="7" t="s">
        <v>72</v>
      </c>
      <c r="G755" s="7" t="s">
        <v>13</v>
      </c>
      <c r="H755" s="7" t="s">
        <v>1316</v>
      </c>
      <c r="I755" s="11">
        <v>6.282231661306E12</v>
      </c>
      <c r="K755" s="12"/>
      <c r="L755" s="12"/>
      <c r="M755" s="12"/>
      <c r="N755" s="12"/>
      <c r="O755" s="12"/>
      <c r="P755" s="12"/>
      <c r="Q755" s="12"/>
      <c r="R755" s="12"/>
      <c r="S755" s="12"/>
      <c r="T755" s="12"/>
      <c r="U755" s="12"/>
      <c r="V755" s="12"/>
    </row>
    <row r="756" hidden="1">
      <c r="A756" s="7" t="s">
        <v>1315</v>
      </c>
      <c r="B756" s="8">
        <v>45785.0</v>
      </c>
      <c r="C756" s="9" t="str">
        <f t="shared" si="1"/>
        <v>Mei</v>
      </c>
      <c r="D756" s="10">
        <v>0.0625</v>
      </c>
      <c r="E756" s="7" t="s">
        <v>29</v>
      </c>
      <c r="F756" s="7" t="s">
        <v>169</v>
      </c>
      <c r="G756" s="7" t="s">
        <v>13</v>
      </c>
      <c r="H756" s="7" t="s">
        <v>1317</v>
      </c>
      <c r="I756" s="11">
        <v>6.282231661306E12</v>
      </c>
      <c r="K756" s="12"/>
      <c r="L756" s="12"/>
      <c r="M756" s="12"/>
      <c r="N756" s="12"/>
      <c r="O756" s="12"/>
      <c r="P756" s="12"/>
      <c r="Q756" s="12"/>
      <c r="R756" s="12"/>
      <c r="S756" s="12"/>
      <c r="T756" s="12"/>
      <c r="U756" s="12"/>
      <c r="V756" s="12"/>
    </row>
    <row r="757" hidden="1">
      <c r="A757" s="7" t="s">
        <v>1318</v>
      </c>
      <c r="B757" s="8">
        <v>45783.0</v>
      </c>
      <c r="C757" s="9" t="str">
        <f t="shared" si="1"/>
        <v>Mei</v>
      </c>
      <c r="D757" s="10">
        <v>0.029166666666666667</v>
      </c>
      <c r="E757" s="7" t="s">
        <v>16</v>
      </c>
      <c r="F757" s="7" t="s">
        <v>197</v>
      </c>
      <c r="G757" s="7" t="s">
        <v>13</v>
      </c>
      <c r="H757" s="7" t="s">
        <v>1319</v>
      </c>
      <c r="I757" s="11">
        <v>6.281232193915E12</v>
      </c>
      <c r="K757" s="12"/>
      <c r="L757" s="12"/>
      <c r="M757" s="12"/>
      <c r="N757" s="12"/>
      <c r="O757" s="12"/>
      <c r="P757" s="12"/>
      <c r="Q757" s="12"/>
      <c r="R757" s="12"/>
      <c r="S757" s="12"/>
      <c r="T757" s="12"/>
      <c r="U757" s="12"/>
      <c r="V757" s="12"/>
    </row>
    <row r="758" hidden="1">
      <c r="A758" s="7" t="s">
        <v>1320</v>
      </c>
      <c r="B758" s="8">
        <v>45787.0</v>
      </c>
      <c r="C758" s="9" t="str">
        <f t="shared" si="1"/>
        <v>Mei</v>
      </c>
      <c r="D758" s="10">
        <v>0.024305555555555556</v>
      </c>
      <c r="E758" s="7" t="s">
        <v>37</v>
      </c>
      <c r="F758" s="7" t="s">
        <v>130</v>
      </c>
      <c r="G758" s="7" t="s">
        <v>13</v>
      </c>
      <c r="H758" s="7" t="s">
        <v>1321</v>
      </c>
      <c r="I758" s="11">
        <v>6.285746146893E12</v>
      </c>
      <c r="K758" s="12"/>
      <c r="L758" s="12"/>
      <c r="M758" s="12"/>
      <c r="N758" s="12"/>
      <c r="O758" s="12"/>
      <c r="P758" s="12"/>
      <c r="Q758" s="12"/>
      <c r="R758" s="12"/>
      <c r="S758" s="12"/>
      <c r="T758" s="12"/>
      <c r="U758" s="12"/>
      <c r="V758" s="12"/>
    </row>
    <row r="759" hidden="1">
      <c r="A759" s="7" t="s">
        <v>1322</v>
      </c>
      <c r="B759" s="8">
        <v>45786.0</v>
      </c>
      <c r="C759" s="9" t="str">
        <f t="shared" si="1"/>
        <v>Mei</v>
      </c>
      <c r="D759" s="10">
        <v>0.03819444444444445</v>
      </c>
      <c r="E759" s="7" t="s">
        <v>37</v>
      </c>
      <c r="F759" s="7" t="s">
        <v>62</v>
      </c>
      <c r="G759" s="7" t="s">
        <v>13</v>
      </c>
      <c r="H759" s="7" t="s">
        <v>1323</v>
      </c>
      <c r="I759" s="11">
        <v>6.285746146893E12</v>
      </c>
      <c r="K759" s="12"/>
      <c r="L759" s="12"/>
      <c r="M759" s="12"/>
      <c r="N759" s="12"/>
      <c r="O759" s="12"/>
      <c r="P759" s="12"/>
      <c r="Q759" s="12"/>
      <c r="R759" s="12"/>
      <c r="S759" s="12"/>
      <c r="T759" s="12"/>
      <c r="U759" s="12"/>
      <c r="V759" s="12"/>
    </row>
    <row r="760" hidden="1">
      <c r="A760" s="7" t="s">
        <v>1324</v>
      </c>
      <c r="B760" s="8">
        <v>45786.0</v>
      </c>
      <c r="C760" s="9" t="str">
        <f t="shared" si="1"/>
        <v>Mei</v>
      </c>
      <c r="D760" s="10">
        <v>0.034722222222222224</v>
      </c>
      <c r="E760" s="7" t="s">
        <v>16</v>
      </c>
      <c r="F760" s="7" t="s">
        <v>197</v>
      </c>
      <c r="G760" s="7" t="s">
        <v>13</v>
      </c>
      <c r="H760" s="7" t="s">
        <v>1325</v>
      </c>
      <c r="I760" s="11">
        <v>6.281232193915E12</v>
      </c>
      <c r="K760" s="12"/>
      <c r="L760" s="12"/>
      <c r="M760" s="12"/>
      <c r="N760" s="12"/>
      <c r="O760" s="12"/>
      <c r="P760" s="12"/>
      <c r="Q760" s="12"/>
      <c r="R760" s="12"/>
      <c r="S760" s="12"/>
      <c r="T760" s="12"/>
      <c r="U760" s="12"/>
      <c r="V760" s="12"/>
    </row>
    <row r="761" hidden="1">
      <c r="A761" s="7" t="s">
        <v>1326</v>
      </c>
      <c r="B761" s="8">
        <v>45784.0</v>
      </c>
      <c r="C761" s="9" t="str">
        <f t="shared" si="1"/>
        <v>Mei</v>
      </c>
      <c r="D761" s="10">
        <v>0.021527777777777778</v>
      </c>
      <c r="E761" s="7" t="s">
        <v>16</v>
      </c>
      <c r="F761" s="7" t="s">
        <v>130</v>
      </c>
      <c r="G761" s="7" t="s">
        <v>13</v>
      </c>
      <c r="H761" s="7" t="s">
        <v>1327</v>
      </c>
      <c r="I761" s="11">
        <v>6.281232193915E12</v>
      </c>
      <c r="K761" s="12"/>
      <c r="L761" s="12"/>
      <c r="M761" s="12"/>
      <c r="N761" s="12"/>
      <c r="O761" s="12"/>
      <c r="P761" s="12"/>
      <c r="Q761" s="12"/>
      <c r="R761" s="12"/>
      <c r="S761" s="12"/>
      <c r="T761" s="12"/>
      <c r="U761" s="12"/>
      <c r="V761" s="12"/>
    </row>
    <row r="762" hidden="1">
      <c r="A762" s="7" t="s">
        <v>1328</v>
      </c>
      <c r="B762" s="8">
        <v>45785.0</v>
      </c>
      <c r="C762" s="9" t="str">
        <f t="shared" si="1"/>
        <v>Mei</v>
      </c>
      <c r="D762" s="10">
        <v>0.021527777777777778</v>
      </c>
      <c r="E762" s="7" t="s">
        <v>16</v>
      </c>
      <c r="F762" s="7" t="s">
        <v>130</v>
      </c>
      <c r="G762" s="7" t="s">
        <v>13</v>
      </c>
      <c r="H762" s="7" t="s">
        <v>1329</v>
      </c>
      <c r="I762" s="11">
        <v>6.281232193915E12</v>
      </c>
      <c r="K762" s="12"/>
      <c r="L762" s="12"/>
      <c r="M762" s="12"/>
      <c r="N762" s="12"/>
      <c r="O762" s="12"/>
      <c r="P762" s="12"/>
      <c r="Q762" s="12"/>
      <c r="R762" s="12"/>
      <c r="S762" s="12"/>
      <c r="T762" s="12"/>
      <c r="U762" s="12"/>
      <c r="V762" s="12"/>
    </row>
    <row r="763" hidden="1">
      <c r="A763" s="7" t="s">
        <v>1330</v>
      </c>
      <c r="B763" s="8">
        <v>45786.0</v>
      </c>
      <c r="C763" s="9" t="str">
        <f t="shared" si="1"/>
        <v>Mei</v>
      </c>
      <c r="D763" s="10">
        <v>0.021527777777777778</v>
      </c>
      <c r="E763" s="7" t="s">
        <v>16</v>
      </c>
      <c r="F763" s="7" t="s">
        <v>130</v>
      </c>
      <c r="G763" s="7" t="s">
        <v>13</v>
      </c>
      <c r="H763" s="7" t="s">
        <v>1331</v>
      </c>
      <c r="I763" s="11">
        <v>6.281232193915E12</v>
      </c>
      <c r="K763" s="12"/>
      <c r="L763" s="12"/>
      <c r="M763" s="12"/>
      <c r="N763" s="12"/>
      <c r="O763" s="12"/>
      <c r="P763" s="12"/>
      <c r="Q763" s="12"/>
      <c r="R763" s="12"/>
      <c r="S763" s="12"/>
      <c r="T763" s="12"/>
      <c r="U763" s="12"/>
      <c r="V763" s="12"/>
    </row>
    <row r="764" hidden="1">
      <c r="A764" s="7" t="s">
        <v>1332</v>
      </c>
      <c r="B764" s="8">
        <v>45787.0</v>
      </c>
      <c r="C764" s="9" t="str">
        <f t="shared" si="1"/>
        <v>Mei</v>
      </c>
      <c r="D764" s="10">
        <v>0.025</v>
      </c>
      <c r="E764" s="7" t="s">
        <v>16</v>
      </c>
      <c r="F764" s="7" t="s">
        <v>127</v>
      </c>
      <c r="G764" s="7" t="s">
        <v>13</v>
      </c>
      <c r="H764" s="7" t="s">
        <v>1333</v>
      </c>
      <c r="I764" s="11">
        <v>6.281232193915E12</v>
      </c>
      <c r="K764" s="12"/>
      <c r="L764" s="12"/>
      <c r="M764" s="12"/>
      <c r="N764" s="12"/>
      <c r="O764" s="12"/>
      <c r="P764" s="12"/>
      <c r="Q764" s="12"/>
      <c r="R764" s="12"/>
      <c r="S764" s="12"/>
      <c r="T764" s="12"/>
      <c r="U764" s="12"/>
      <c r="V764" s="12"/>
    </row>
    <row r="765" hidden="1">
      <c r="A765" s="7" t="s">
        <v>1334</v>
      </c>
      <c r="B765" s="8">
        <v>45787.0</v>
      </c>
      <c r="C765" s="9" t="str">
        <f t="shared" si="1"/>
        <v>Mei</v>
      </c>
      <c r="D765" s="10">
        <v>0.027777777777777776</v>
      </c>
      <c r="E765" s="7" t="s">
        <v>1078</v>
      </c>
      <c r="F765" s="7" t="s">
        <v>105</v>
      </c>
      <c r="G765" s="7" t="s">
        <v>13</v>
      </c>
      <c r="H765" s="7" t="s">
        <v>1335</v>
      </c>
      <c r="I765" s="11">
        <v>6.28978248704E11</v>
      </c>
      <c r="K765" s="12"/>
      <c r="L765" s="12"/>
      <c r="M765" s="12"/>
      <c r="N765" s="12"/>
      <c r="O765" s="12"/>
      <c r="P765" s="12"/>
      <c r="Q765" s="12"/>
      <c r="R765" s="12"/>
      <c r="S765" s="12"/>
      <c r="T765" s="12"/>
      <c r="U765" s="12"/>
      <c r="V765" s="12"/>
    </row>
    <row r="766" hidden="1">
      <c r="A766" s="7" t="s">
        <v>1336</v>
      </c>
      <c r="B766" s="8">
        <v>45788.0</v>
      </c>
      <c r="C766" s="9" t="str">
        <f t="shared" si="1"/>
        <v>Mei</v>
      </c>
      <c r="D766" s="10">
        <v>0.03125</v>
      </c>
      <c r="E766" s="7" t="s">
        <v>1078</v>
      </c>
      <c r="F766" s="7" t="s">
        <v>17</v>
      </c>
      <c r="G766" s="7" t="s">
        <v>13</v>
      </c>
      <c r="H766" s="7" t="s">
        <v>1337</v>
      </c>
      <c r="I766" s="11">
        <v>6.28978248704E11</v>
      </c>
      <c r="K766" s="12"/>
      <c r="L766" s="12"/>
      <c r="M766" s="12"/>
      <c r="N766" s="12"/>
      <c r="O766" s="12"/>
      <c r="P766" s="12"/>
      <c r="Q766" s="12"/>
      <c r="R766" s="12"/>
      <c r="S766" s="12"/>
      <c r="T766" s="12"/>
      <c r="U766" s="12"/>
      <c r="V766" s="12"/>
    </row>
    <row r="767" hidden="1">
      <c r="A767" s="7" t="s">
        <v>1338</v>
      </c>
      <c r="B767" s="8">
        <v>45789.0</v>
      </c>
      <c r="C767" s="9" t="str">
        <f t="shared" si="1"/>
        <v>Mei</v>
      </c>
      <c r="D767" s="10">
        <v>0.059027777777777776</v>
      </c>
      <c r="E767" s="7" t="s">
        <v>163</v>
      </c>
      <c r="F767" s="7" t="s">
        <v>174</v>
      </c>
      <c r="G767" s="7" t="s">
        <v>13</v>
      </c>
      <c r="H767" s="7" t="s">
        <v>1339</v>
      </c>
      <c r="I767" s="11">
        <v>6.282142259313E12</v>
      </c>
      <c r="K767" s="12"/>
      <c r="L767" s="12"/>
      <c r="M767" s="12"/>
      <c r="N767" s="12"/>
      <c r="O767" s="12"/>
      <c r="P767" s="12"/>
      <c r="Q767" s="12"/>
      <c r="R767" s="12"/>
      <c r="S767" s="12"/>
      <c r="T767" s="12"/>
      <c r="U767" s="12"/>
      <c r="V767" s="12"/>
    </row>
    <row r="768" hidden="1">
      <c r="A768" s="7" t="s">
        <v>1340</v>
      </c>
      <c r="B768" s="8">
        <v>45789.0</v>
      </c>
      <c r="C768" s="9" t="str">
        <f t="shared" si="1"/>
        <v>Mei</v>
      </c>
      <c r="D768" s="10">
        <v>0.03819444444444445</v>
      </c>
      <c r="E768" s="7" t="s">
        <v>1078</v>
      </c>
      <c r="F768" s="7" t="s">
        <v>153</v>
      </c>
      <c r="G768" s="7" t="s">
        <v>13</v>
      </c>
      <c r="H768" s="7" t="s">
        <v>1341</v>
      </c>
      <c r="I768" s="11">
        <v>6.28978248704E11</v>
      </c>
      <c r="K768" s="12"/>
      <c r="L768" s="12"/>
      <c r="M768" s="12"/>
      <c r="N768" s="12"/>
      <c r="O768" s="12"/>
      <c r="P768" s="12"/>
      <c r="Q768" s="12"/>
      <c r="R768" s="12"/>
      <c r="S768" s="12"/>
      <c r="T768" s="12"/>
      <c r="U768" s="12"/>
      <c r="V768" s="12"/>
    </row>
    <row r="769" hidden="1">
      <c r="A769" s="7" t="s">
        <v>1342</v>
      </c>
      <c r="B769" s="8">
        <v>45789.0</v>
      </c>
      <c r="C769" s="9" t="str">
        <f t="shared" si="1"/>
        <v>Mei</v>
      </c>
      <c r="D769" s="10">
        <v>0.041666666666666664</v>
      </c>
      <c r="E769" s="7" t="s">
        <v>1078</v>
      </c>
      <c r="F769" s="7" t="s">
        <v>17</v>
      </c>
      <c r="G769" s="7" t="s">
        <v>13</v>
      </c>
      <c r="H769" s="7" t="s">
        <v>1343</v>
      </c>
      <c r="I769" s="11">
        <v>6.28978248704E11</v>
      </c>
      <c r="K769" s="12"/>
      <c r="L769" s="12"/>
      <c r="M769" s="12"/>
      <c r="N769" s="12"/>
      <c r="O769" s="12"/>
      <c r="P769" s="12"/>
      <c r="Q769" s="12"/>
      <c r="R769" s="12"/>
      <c r="S769" s="12"/>
      <c r="T769" s="12"/>
      <c r="U769" s="12"/>
      <c r="V769" s="12"/>
    </row>
    <row r="770" hidden="1">
      <c r="A770" s="7" t="s">
        <v>1344</v>
      </c>
      <c r="B770" s="8">
        <v>45789.0</v>
      </c>
      <c r="C770" s="9" t="str">
        <f t="shared" si="1"/>
        <v>Mei</v>
      </c>
      <c r="D770" s="10">
        <v>0.011805555555555555</v>
      </c>
      <c r="E770" s="7" t="s">
        <v>1078</v>
      </c>
      <c r="F770" s="7" t="s">
        <v>144</v>
      </c>
      <c r="G770" s="7" t="s">
        <v>13</v>
      </c>
      <c r="H770" s="7" t="s">
        <v>1345</v>
      </c>
      <c r="I770" s="11">
        <v>6.28978248704E11</v>
      </c>
      <c r="K770" s="12"/>
      <c r="L770" s="12"/>
      <c r="M770" s="12"/>
      <c r="N770" s="12"/>
      <c r="O770" s="12"/>
      <c r="P770" s="12"/>
      <c r="Q770" s="12"/>
      <c r="R770" s="12"/>
      <c r="S770" s="12"/>
      <c r="T770" s="12"/>
      <c r="U770" s="12"/>
      <c r="V770" s="12"/>
    </row>
    <row r="771" hidden="1">
      <c r="A771" s="7" t="s">
        <v>1346</v>
      </c>
      <c r="B771" s="8">
        <v>45789.0</v>
      </c>
      <c r="C771" s="9" t="str">
        <f t="shared" si="1"/>
        <v>Mei</v>
      </c>
      <c r="D771" s="10">
        <v>0.020833333333333332</v>
      </c>
      <c r="E771" s="7" t="s">
        <v>66</v>
      </c>
      <c r="F771" s="7" t="s">
        <v>67</v>
      </c>
      <c r="G771" s="7" t="s">
        <v>13</v>
      </c>
      <c r="H771" s="7" t="s">
        <v>1347</v>
      </c>
      <c r="I771" s="11">
        <v>6.281332534354E12</v>
      </c>
      <c r="K771" s="12"/>
      <c r="L771" s="12"/>
      <c r="M771" s="12"/>
      <c r="N771" s="12"/>
      <c r="O771" s="12"/>
      <c r="P771" s="12"/>
      <c r="Q771" s="12"/>
      <c r="R771" s="12"/>
      <c r="S771" s="12"/>
      <c r="T771" s="12"/>
      <c r="U771" s="12"/>
      <c r="V771" s="12"/>
    </row>
    <row r="772" hidden="1">
      <c r="A772" s="7" t="s">
        <v>1348</v>
      </c>
      <c r="B772" s="8">
        <v>45789.0</v>
      </c>
      <c r="C772" s="9" t="str">
        <f t="shared" si="1"/>
        <v>Mei</v>
      </c>
      <c r="D772" s="10">
        <v>0.020833333333333332</v>
      </c>
      <c r="E772" s="7" t="s">
        <v>44</v>
      </c>
      <c r="F772" s="7" t="s">
        <v>45</v>
      </c>
      <c r="G772" s="7" t="s">
        <v>13</v>
      </c>
      <c r="H772" s="7" t="s">
        <v>1349</v>
      </c>
      <c r="I772" s="11">
        <v>6.285291035544E12</v>
      </c>
      <c r="K772" s="12"/>
      <c r="L772" s="12"/>
      <c r="M772" s="12"/>
      <c r="N772" s="12"/>
      <c r="O772" s="12"/>
      <c r="P772" s="12"/>
      <c r="Q772" s="12"/>
      <c r="R772" s="12"/>
      <c r="S772" s="12"/>
      <c r="T772" s="12"/>
      <c r="U772" s="12"/>
      <c r="V772" s="12"/>
    </row>
    <row r="773" hidden="1">
      <c r="A773" s="7" t="s">
        <v>1350</v>
      </c>
      <c r="B773" s="8">
        <v>45790.0</v>
      </c>
      <c r="C773" s="9" t="str">
        <f t="shared" si="1"/>
        <v>Mei</v>
      </c>
      <c r="D773" s="10">
        <v>0.041666666666666664</v>
      </c>
      <c r="E773" s="7" t="s">
        <v>1078</v>
      </c>
      <c r="F773" s="7" t="s">
        <v>17</v>
      </c>
      <c r="G773" s="7" t="s">
        <v>13</v>
      </c>
      <c r="H773" s="7" t="s">
        <v>1351</v>
      </c>
      <c r="I773" s="11">
        <v>6.28978248704E11</v>
      </c>
      <c r="K773" s="12"/>
      <c r="L773" s="12"/>
      <c r="M773" s="12"/>
      <c r="N773" s="12"/>
      <c r="O773" s="12"/>
      <c r="P773" s="12"/>
      <c r="Q773" s="12"/>
      <c r="R773" s="12"/>
      <c r="S773" s="12"/>
      <c r="T773" s="12"/>
      <c r="U773" s="12"/>
      <c r="V773" s="12"/>
    </row>
    <row r="774" hidden="1">
      <c r="A774" s="7" t="s">
        <v>1352</v>
      </c>
      <c r="B774" s="8">
        <v>45790.0</v>
      </c>
      <c r="C774" s="9" t="str">
        <f t="shared" si="1"/>
        <v>Mei</v>
      </c>
      <c r="D774" s="10">
        <v>0.03194444444444444</v>
      </c>
      <c r="E774" s="7" t="s">
        <v>37</v>
      </c>
      <c r="F774" s="7" t="s">
        <v>127</v>
      </c>
      <c r="G774" s="7" t="s">
        <v>13</v>
      </c>
      <c r="H774" s="7" t="s">
        <v>1353</v>
      </c>
      <c r="I774" s="11">
        <v>6.285746146893E12</v>
      </c>
      <c r="K774" s="12"/>
      <c r="L774" s="12"/>
      <c r="M774" s="12"/>
      <c r="N774" s="12"/>
      <c r="O774" s="12"/>
      <c r="P774" s="12"/>
      <c r="Q774" s="12"/>
      <c r="R774" s="12"/>
      <c r="S774" s="12"/>
      <c r="T774" s="12"/>
      <c r="U774" s="12"/>
      <c r="V774" s="12"/>
    </row>
    <row r="775" hidden="1">
      <c r="A775" s="7" t="s">
        <v>1354</v>
      </c>
      <c r="B775" s="8">
        <v>45790.0</v>
      </c>
      <c r="C775" s="9" t="str">
        <f t="shared" si="1"/>
        <v>Mei</v>
      </c>
      <c r="D775" s="10">
        <v>0.03819444444444445</v>
      </c>
      <c r="E775" s="7" t="s">
        <v>20</v>
      </c>
      <c r="F775" s="7" t="s">
        <v>62</v>
      </c>
      <c r="G775" s="7" t="s">
        <v>13</v>
      </c>
      <c r="H775" s="7" t="s">
        <v>1355</v>
      </c>
      <c r="I775" s="11">
        <v>6.28972529354E11</v>
      </c>
      <c r="K775" s="12"/>
      <c r="L775" s="12"/>
      <c r="M775" s="12"/>
      <c r="N775" s="12"/>
      <c r="O775" s="12"/>
      <c r="P775" s="12"/>
      <c r="Q775" s="12"/>
      <c r="R775" s="12"/>
      <c r="S775" s="12"/>
      <c r="T775" s="12"/>
      <c r="U775" s="12"/>
      <c r="V775" s="12"/>
    </row>
    <row r="776" hidden="1">
      <c r="A776" s="7" t="s">
        <v>1356</v>
      </c>
      <c r="B776" s="8">
        <v>45790.0</v>
      </c>
      <c r="C776" s="9" t="str">
        <f t="shared" si="1"/>
        <v>Mei</v>
      </c>
      <c r="D776" s="10">
        <v>6.944444444444445E-4</v>
      </c>
      <c r="E776" s="7" t="s">
        <v>66</v>
      </c>
      <c r="F776" s="7" t="s">
        <v>67</v>
      </c>
      <c r="G776" s="7" t="s">
        <v>13</v>
      </c>
      <c r="H776" s="7" t="s">
        <v>1357</v>
      </c>
      <c r="I776" s="11">
        <v>6.281332534354E12</v>
      </c>
      <c r="K776" s="12"/>
      <c r="L776" s="12"/>
      <c r="M776" s="12"/>
      <c r="N776" s="12"/>
      <c r="O776" s="12"/>
      <c r="P776" s="12"/>
      <c r="Q776" s="12"/>
      <c r="R776" s="12"/>
      <c r="S776" s="12"/>
      <c r="T776" s="12"/>
      <c r="U776" s="12"/>
      <c r="V776" s="12"/>
    </row>
    <row r="777" hidden="1">
      <c r="A777" s="7" t="s">
        <v>1358</v>
      </c>
      <c r="B777" s="8">
        <v>45790.0</v>
      </c>
      <c r="C777" s="9" t="str">
        <f t="shared" si="1"/>
        <v>Mei</v>
      </c>
      <c r="D777" s="10">
        <v>0.020833333333333332</v>
      </c>
      <c r="E777" s="7" t="s">
        <v>44</v>
      </c>
      <c r="F777" s="7" t="s">
        <v>45</v>
      </c>
      <c r="G777" s="7" t="s">
        <v>13</v>
      </c>
      <c r="H777" s="7" t="s">
        <v>1359</v>
      </c>
      <c r="I777" s="11">
        <v>6.285291035544E12</v>
      </c>
      <c r="K777" s="12"/>
      <c r="L777" s="12"/>
      <c r="M777" s="12"/>
      <c r="N777" s="12"/>
      <c r="O777" s="12"/>
      <c r="P777" s="12"/>
      <c r="Q777" s="12"/>
      <c r="R777" s="12"/>
      <c r="S777" s="12"/>
      <c r="T777" s="12"/>
      <c r="U777" s="12"/>
      <c r="V777" s="12"/>
    </row>
    <row r="778" hidden="1">
      <c r="A778" s="7" t="s">
        <v>1360</v>
      </c>
      <c r="B778" s="8">
        <v>45791.0</v>
      </c>
      <c r="C778" s="9" t="str">
        <f t="shared" si="1"/>
        <v>Mei</v>
      </c>
      <c r="D778" s="10">
        <v>0.034722222222222224</v>
      </c>
      <c r="E778" s="7" t="s">
        <v>11</v>
      </c>
      <c r="F778" s="7" t="s">
        <v>82</v>
      </c>
      <c r="G778" s="7" t="s">
        <v>13</v>
      </c>
      <c r="H778" s="7" t="s">
        <v>1361</v>
      </c>
      <c r="I778" s="11">
        <v>6.28560627488E12</v>
      </c>
      <c r="K778" s="12"/>
      <c r="L778" s="12"/>
      <c r="M778" s="12"/>
      <c r="N778" s="12"/>
      <c r="O778" s="12"/>
      <c r="P778" s="12"/>
      <c r="Q778" s="12"/>
      <c r="R778" s="12"/>
      <c r="S778" s="12"/>
      <c r="T778" s="12"/>
      <c r="U778" s="12"/>
      <c r="V778" s="12"/>
    </row>
    <row r="779" hidden="1">
      <c r="A779" s="7" t="s">
        <v>1362</v>
      </c>
      <c r="B779" s="8">
        <v>45791.0</v>
      </c>
      <c r="C779" s="9" t="str">
        <f t="shared" si="1"/>
        <v>Mei</v>
      </c>
      <c r="D779" s="10">
        <v>0.041666666666666664</v>
      </c>
      <c r="E779" s="7" t="s">
        <v>1078</v>
      </c>
      <c r="F779" s="7" t="s">
        <v>153</v>
      </c>
      <c r="G779" s="7" t="s">
        <v>13</v>
      </c>
      <c r="H779" s="7" t="s">
        <v>1363</v>
      </c>
      <c r="I779" s="11">
        <v>6.28978248704E11</v>
      </c>
      <c r="K779" s="12"/>
      <c r="L779" s="12"/>
      <c r="M779" s="12"/>
      <c r="N779" s="12"/>
      <c r="O779" s="12"/>
      <c r="P779" s="12"/>
      <c r="Q779" s="12"/>
      <c r="R779" s="12"/>
      <c r="S779" s="12"/>
      <c r="T779" s="12"/>
      <c r="U779" s="12"/>
      <c r="V779" s="12"/>
    </row>
    <row r="780" hidden="1">
      <c r="A780" s="7" t="s">
        <v>1364</v>
      </c>
      <c r="B780" s="8">
        <v>45791.0</v>
      </c>
      <c r="C780" s="9" t="str">
        <f t="shared" si="1"/>
        <v>Mei</v>
      </c>
      <c r="D780" s="10">
        <v>0.05</v>
      </c>
      <c r="E780" s="7" t="s">
        <v>33</v>
      </c>
      <c r="F780" s="7" t="s">
        <v>1083</v>
      </c>
      <c r="G780" s="7" t="s">
        <v>13</v>
      </c>
      <c r="H780" s="7" t="s">
        <v>1365</v>
      </c>
      <c r="I780" s="11">
        <v>6.285707668655E12</v>
      </c>
      <c r="K780" s="12"/>
      <c r="L780" s="12"/>
      <c r="M780" s="12"/>
      <c r="N780" s="12"/>
      <c r="O780" s="12"/>
      <c r="P780" s="12"/>
      <c r="Q780" s="12"/>
      <c r="R780" s="12"/>
      <c r="S780" s="12"/>
      <c r="T780" s="12"/>
      <c r="U780" s="12"/>
      <c r="V780" s="12"/>
    </row>
    <row r="781" hidden="1">
      <c r="A781" s="7" t="s">
        <v>1366</v>
      </c>
      <c r="B781" s="8">
        <v>45792.0</v>
      </c>
      <c r="C781" s="9" t="str">
        <f t="shared" si="1"/>
        <v>Mei</v>
      </c>
      <c r="D781" s="10">
        <v>0.04375</v>
      </c>
      <c r="E781" s="7" t="s">
        <v>20</v>
      </c>
      <c r="F781" s="7" t="s">
        <v>62</v>
      </c>
      <c r="G781" s="7" t="s">
        <v>13</v>
      </c>
      <c r="H781" s="7" t="s">
        <v>1367</v>
      </c>
      <c r="I781" s="11">
        <v>6.28972529354E11</v>
      </c>
      <c r="K781" s="12"/>
      <c r="L781" s="12"/>
      <c r="M781" s="12"/>
      <c r="N781" s="12"/>
      <c r="O781" s="12"/>
      <c r="P781" s="12"/>
      <c r="Q781" s="12"/>
      <c r="R781" s="12"/>
      <c r="S781" s="12"/>
      <c r="T781" s="12"/>
      <c r="U781" s="12"/>
      <c r="V781" s="12"/>
    </row>
    <row r="782" hidden="1">
      <c r="A782" s="7" t="s">
        <v>1368</v>
      </c>
      <c r="B782" s="8">
        <v>45792.0</v>
      </c>
      <c r="C782" s="9" t="str">
        <f t="shared" si="1"/>
        <v>Mei</v>
      </c>
      <c r="D782" s="10">
        <v>0.030555555555555555</v>
      </c>
      <c r="E782" s="7" t="s">
        <v>37</v>
      </c>
      <c r="F782" s="7" t="s">
        <v>127</v>
      </c>
      <c r="G782" s="7" t="s">
        <v>13</v>
      </c>
      <c r="H782" s="7" t="s">
        <v>1369</v>
      </c>
      <c r="I782" s="11">
        <v>6.285746146893E12</v>
      </c>
      <c r="K782" s="12"/>
      <c r="L782" s="12"/>
      <c r="M782" s="12"/>
      <c r="N782" s="12"/>
      <c r="O782" s="12"/>
      <c r="P782" s="12"/>
      <c r="Q782" s="12"/>
      <c r="R782" s="12"/>
      <c r="S782" s="12"/>
      <c r="T782" s="12"/>
      <c r="U782" s="12"/>
      <c r="V782" s="12"/>
    </row>
    <row r="783" hidden="1">
      <c r="A783" s="7" t="s">
        <v>1370</v>
      </c>
      <c r="B783" s="8">
        <v>45790.0</v>
      </c>
      <c r="C783" s="9" t="str">
        <f t="shared" si="1"/>
        <v>Mei</v>
      </c>
      <c r="D783" s="10">
        <v>0.0</v>
      </c>
      <c r="E783" s="7" t="s">
        <v>16</v>
      </c>
      <c r="F783" s="7" t="s">
        <v>51</v>
      </c>
      <c r="G783" s="7" t="s">
        <v>41</v>
      </c>
      <c r="H783" s="7" t="s">
        <v>1371</v>
      </c>
      <c r="I783" s="11">
        <v>6.281232193915E12</v>
      </c>
      <c r="K783" s="12"/>
      <c r="L783" s="12"/>
      <c r="M783" s="12"/>
      <c r="N783" s="12"/>
      <c r="O783" s="12"/>
      <c r="P783" s="12"/>
      <c r="Q783" s="12"/>
      <c r="R783" s="12"/>
      <c r="S783" s="12"/>
      <c r="T783" s="12"/>
      <c r="U783" s="12"/>
      <c r="V783" s="12"/>
    </row>
    <row r="784" hidden="1">
      <c r="A784" s="7" t="s">
        <v>1372</v>
      </c>
      <c r="B784" s="8">
        <v>45792.0</v>
      </c>
      <c r="C784" s="9" t="str">
        <f t="shared" si="1"/>
        <v>Mei</v>
      </c>
      <c r="D784" s="10">
        <v>0.034722222222222224</v>
      </c>
      <c r="E784" s="7" t="s">
        <v>16</v>
      </c>
      <c r="F784" s="7" t="s">
        <v>51</v>
      </c>
      <c r="G784" s="7" t="s">
        <v>13</v>
      </c>
      <c r="H784" s="7" t="s">
        <v>1373</v>
      </c>
      <c r="I784" s="11">
        <v>6.281232193915E12</v>
      </c>
      <c r="K784" s="12"/>
      <c r="L784" s="12"/>
      <c r="M784" s="12"/>
      <c r="N784" s="12"/>
      <c r="O784" s="12"/>
      <c r="P784" s="12"/>
      <c r="Q784" s="12"/>
      <c r="R784" s="12"/>
      <c r="S784" s="12"/>
      <c r="T784" s="12"/>
      <c r="U784" s="12"/>
      <c r="V784" s="12"/>
    </row>
    <row r="785" hidden="1">
      <c r="A785" s="7" t="s">
        <v>1374</v>
      </c>
      <c r="B785" s="8">
        <v>45792.0</v>
      </c>
      <c r="C785" s="9" t="str">
        <f t="shared" si="1"/>
        <v>Mei</v>
      </c>
      <c r="D785" s="10">
        <v>0.041666666666666664</v>
      </c>
      <c r="E785" s="7" t="s">
        <v>29</v>
      </c>
      <c r="F785" s="7" t="s">
        <v>100</v>
      </c>
      <c r="G785" s="7" t="s">
        <v>13</v>
      </c>
      <c r="H785" s="7" t="s">
        <v>1375</v>
      </c>
      <c r="I785" s="11">
        <v>6.282231661306E12</v>
      </c>
      <c r="K785" s="12"/>
      <c r="L785" s="12"/>
      <c r="M785" s="12"/>
      <c r="N785" s="12"/>
      <c r="O785" s="12"/>
      <c r="P785" s="12"/>
      <c r="Q785" s="12"/>
      <c r="R785" s="12"/>
      <c r="S785" s="12"/>
      <c r="T785" s="12"/>
      <c r="U785" s="12"/>
      <c r="V785" s="12"/>
    </row>
    <row r="786" hidden="1">
      <c r="A786" s="7" t="s">
        <v>1374</v>
      </c>
      <c r="B786" s="8">
        <v>45792.0</v>
      </c>
      <c r="C786" s="9" t="str">
        <f t="shared" si="1"/>
        <v>Mei</v>
      </c>
      <c r="D786" s="10">
        <v>0.04027777777777778</v>
      </c>
      <c r="E786" s="7" t="s">
        <v>29</v>
      </c>
      <c r="F786" s="7" t="s">
        <v>169</v>
      </c>
      <c r="G786" s="7" t="s">
        <v>13</v>
      </c>
      <c r="H786" s="7" t="s">
        <v>1376</v>
      </c>
      <c r="I786" s="11">
        <v>6.282231661306E12</v>
      </c>
      <c r="K786" s="12"/>
      <c r="L786" s="12"/>
      <c r="M786" s="12"/>
      <c r="N786" s="12"/>
      <c r="O786" s="12"/>
      <c r="P786" s="12"/>
      <c r="Q786" s="12"/>
      <c r="R786" s="12"/>
      <c r="S786" s="12"/>
      <c r="T786" s="12"/>
      <c r="U786" s="12"/>
      <c r="V786" s="12"/>
    </row>
    <row r="787" hidden="1">
      <c r="A787" s="7" t="s">
        <v>1377</v>
      </c>
      <c r="B787" s="8">
        <v>45790.0</v>
      </c>
      <c r="C787" s="9" t="str">
        <f t="shared" si="1"/>
        <v>Mei</v>
      </c>
      <c r="D787" s="10">
        <v>0.016666666666666666</v>
      </c>
      <c r="E787" s="7" t="s">
        <v>16</v>
      </c>
      <c r="F787" s="7" t="s">
        <v>130</v>
      </c>
      <c r="G787" s="7" t="s">
        <v>13</v>
      </c>
      <c r="H787" s="7" t="s">
        <v>1378</v>
      </c>
      <c r="I787" s="11">
        <v>6.281232193915E12</v>
      </c>
      <c r="K787" s="12"/>
      <c r="L787" s="12"/>
      <c r="M787" s="12"/>
      <c r="N787" s="12"/>
      <c r="O787" s="12"/>
      <c r="P787" s="12"/>
      <c r="Q787" s="12"/>
      <c r="R787" s="12"/>
      <c r="S787" s="12"/>
      <c r="T787" s="12"/>
      <c r="U787" s="12"/>
      <c r="V787" s="12"/>
    </row>
    <row r="788" hidden="1">
      <c r="A788" s="7" t="s">
        <v>1379</v>
      </c>
      <c r="B788" s="8">
        <v>45793.0</v>
      </c>
      <c r="C788" s="9" t="str">
        <f t="shared" si="1"/>
        <v>Mei</v>
      </c>
      <c r="D788" s="10">
        <v>0.03819444444444445</v>
      </c>
      <c r="E788" s="7" t="s">
        <v>66</v>
      </c>
      <c r="F788" s="7" t="s">
        <v>17</v>
      </c>
      <c r="G788" s="7" t="s">
        <v>13</v>
      </c>
      <c r="H788" s="7" t="s">
        <v>1380</v>
      </c>
      <c r="I788" s="11">
        <v>6.281332534354E12</v>
      </c>
      <c r="K788" s="12"/>
      <c r="L788" s="12"/>
      <c r="M788" s="12"/>
      <c r="N788" s="12"/>
      <c r="O788" s="12"/>
      <c r="P788" s="12"/>
      <c r="Q788" s="12"/>
      <c r="R788" s="12"/>
      <c r="S788" s="12"/>
      <c r="T788" s="12"/>
      <c r="U788" s="12"/>
      <c r="V788" s="12"/>
    </row>
    <row r="789" hidden="1">
      <c r="A789" s="7" t="s">
        <v>1381</v>
      </c>
      <c r="B789" s="8">
        <v>45793.0</v>
      </c>
      <c r="C789" s="9" t="str">
        <f t="shared" si="1"/>
        <v>Mei</v>
      </c>
      <c r="D789" s="10">
        <v>0.020833333333333332</v>
      </c>
      <c r="E789" s="7" t="s">
        <v>44</v>
      </c>
      <c r="F789" s="7" t="s">
        <v>45</v>
      </c>
      <c r="G789" s="7" t="s">
        <v>13</v>
      </c>
      <c r="H789" s="7" t="s">
        <v>1382</v>
      </c>
      <c r="I789" s="11">
        <v>6.285291035544E12</v>
      </c>
      <c r="K789" s="12"/>
      <c r="L789" s="12"/>
      <c r="M789" s="12"/>
      <c r="N789" s="12"/>
      <c r="O789" s="12"/>
      <c r="P789" s="12"/>
      <c r="Q789" s="12"/>
      <c r="R789" s="12"/>
      <c r="S789" s="12"/>
      <c r="T789" s="12"/>
      <c r="U789" s="12"/>
      <c r="V789" s="12"/>
    </row>
    <row r="790" hidden="1">
      <c r="A790" s="7" t="s">
        <v>1381</v>
      </c>
      <c r="B790" s="8">
        <v>45793.0</v>
      </c>
      <c r="C790" s="9" t="str">
        <f t="shared" si="1"/>
        <v>Mei</v>
      </c>
      <c r="D790" s="10">
        <v>0.025</v>
      </c>
      <c r="E790" s="7" t="s">
        <v>50</v>
      </c>
      <c r="F790" s="7" t="s">
        <v>51</v>
      </c>
      <c r="G790" s="7" t="s">
        <v>13</v>
      </c>
      <c r="H790" s="7" t="s">
        <v>1383</v>
      </c>
      <c r="I790" s="11">
        <v>6.285173431354E12</v>
      </c>
      <c r="K790" s="12"/>
      <c r="L790" s="12"/>
      <c r="M790" s="12"/>
      <c r="N790" s="12"/>
      <c r="O790" s="12"/>
      <c r="P790" s="12"/>
      <c r="Q790" s="12"/>
      <c r="R790" s="12"/>
      <c r="S790" s="12"/>
      <c r="T790" s="12"/>
      <c r="U790" s="12"/>
      <c r="V790" s="12"/>
    </row>
    <row r="791" hidden="1">
      <c r="A791" s="7" t="s">
        <v>1384</v>
      </c>
      <c r="B791" s="8">
        <v>45792.0</v>
      </c>
      <c r="C791" s="9" t="str">
        <f t="shared" si="1"/>
        <v>Mei</v>
      </c>
      <c r="D791" s="10">
        <v>0.04861111111111111</v>
      </c>
      <c r="E791" s="7" t="s">
        <v>11</v>
      </c>
      <c r="F791" s="7" t="s">
        <v>72</v>
      </c>
      <c r="G791" s="7" t="s">
        <v>13</v>
      </c>
      <c r="H791" s="7" t="s">
        <v>1385</v>
      </c>
      <c r="I791" s="11">
        <v>6.28560627488E12</v>
      </c>
      <c r="K791" s="12"/>
      <c r="L791" s="12"/>
      <c r="M791" s="12"/>
      <c r="N791" s="12"/>
      <c r="O791" s="12"/>
      <c r="P791" s="12"/>
      <c r="Q791" s="12"/>
      <c r="R791" s="12"/>
      <c r="S791" s="12"/>
      <c r="T791" s="12"/>
      <c r="U791" s="12"/>
      <c r="V791" s="12"/>
    </row>
    <row r="792" hidden="1">
      <c r="A792" s="7" t="s">
        <v>1386</v>
      </c>
      <c r="B792" s="8">
        <v>45793.0</v>
      </c>
      <c r="C792" s="9" t="str">
        <f t="shared" si="1"/>
        <v>Mei</v>
      </c>
      <c r="D792" s="10">
        <v>0.029861111111111113</v>
      </c>
      <c r="E792" s="7" t="s">
        <v>11</v>
      </c>
      <c r="F792" s="7" t="s">
        <v>82</v>
      </c>
      <c r="G792" s="7" t="s">
        <v>13</v>
      </c>
      <c r="H792" s="7" t="s">
        <v>1387</v>
      </c>
      <c r="I792" s="11">
        <v>6.28560627488E12</v>
      </c>
      <c r="K792" s="12"/>
      <c r="L792" s="12"/>
      <c r="M792" s="12"/>
      <c r="N792" s="12"/>
      <c r="O792" s="12"/>
      <c r="P792" s="12"/>
      <c r="Q792" s="12"/>
      <c r="R792" s="12"/>
      <c r="S792" s="12"/>
      <c r="T792" s="12"/>
      <c r="U792" s="12"/>
      <c r="V792" s="12"/>
    </row>
    <row r="793" hidden="1">
      <c r="A793" s="7" t="s">
        <v>1388</v>
      </c>
      <c r="B793" s="8">
        <v>45793.0</v>
      </c>
      <c r="C793" s="9" t="str">
        <f t="shared" si="1"/>
        <v>Mei</v>
      </c>
      <c r="D793" s="10">
        <v>0.027777777777777776</v>
      </c>
      <c r="E793" s="7" t="s">
        <v>20</v>
      </c>
      <c r="F793" s="7" t="s">
        <v>30</v>
      </c>
      <c r="G793" s="7" t="s">
        <v>13</v>
      </c>
      <c r="H793" s="7" t="s">
        <v>1389</v>
      </c>
      <c r="I793" s="11">
        <v>6.28972559354E11</v>
      </c>
      <c r="K793" s="12"/>
      <c r="L793" s="12"/>
      <c r="M793" s="12"/>
      <c r="N793" s="12"/>
      <c r="O793" s="12"/>
      <c r="P793" s="12"/>
      <c r="Q793" s="12"/>
      <c r="R793" s="12"/>
      <c r="S793" s="12"/>
      <c r="T793" s="12"/>
      <c r="U793" s="12"/>
      <c r="V793" s="12"/>
    </row>
    <row r="794" hidden="1">
      <c r="A794" s="7" t="s">
        <v>1388</v>
      </c>
      <c r="B794" s="8">
        <v>45793.0</v>
      </c>
      <c r="C794" s="9" t="str">
        <f t="shared" si="1"/>
        <v>Mei</v>
      </c>
      <c r="D794" s="10">
        <v>0.027777777777777776</v>
      </c>
      <c r="E794" s="7" t="s">
        <v>20</v>
      </c>
      <c r="F794" s="7" t="s">
        <v>30</v>
      </c>
      <c r="G794" s="7" t="s">
        <v>13</v>
      </c>
      <c r="H794" s="7" t="s">
        <v>1389</v>
      </c>
      <c r="I794" s="11">
        <v>6.28972559354E11</v>
      </c>
      <c r="K794" s="12"/>
      <c r="L794" s="12"/>
      <c r="M794" s="12"/>
      <c r="N794" s="12"/>
      <c r="O794" s="12"/>
      <c r="P794" s="12"/>
      <c r="Q794" s="12"/>
      <c r="R794" s="12"/>
      <c r="S794" s="12"/>
      <c r="T794" s="12"/>
      <c r="U794" s="12"/>
      <c r="V794" s="12"/>
    </row>
    <row r="795" hidden="1">
      <c r="A795" s="7" t="s">
        <v>1390</v>
      </c>
      <c r="B795" s="8">
        <v>45793.0</v>
      </c>
      <c r="C795" s="9" t="str">
        <f t="shared" si="1"/>
        <v>Mei</v>
      </c>
      <c r="D795" s="10">
        <v>0.04861111111111111</v>
      </c>
      <c r="E795" s="7" t="s">
        <v>20</v>
      </c>
      <c r="F795" s="7" t="s">
        <v>62</v>
      </c>
      <c r="G795" s="7" t="s">
        <v>13</v>
      </c>
      <c r="H795" s="7" t="s">
        <v>1391</v>
      </c>
      <c r="I795" s="11">
        <v>6.28972529354E11</v>
      </c>
      <c r="K795" s="12"/>
      <c r="L795" s="12"/>
      <c r="M795" s="12"/>
      <c r="N795" s="12"/>
      <c r="O795" s="12"/>
      <c r="P795" s="12"/>
      <c r="Q795" s="12"/>
      <c r="R795" s="12"/>
      <c r="S795" s="12"/>
      <c r="T795" s="12"/>
      <c r="U795" s="12"/>
      <c r="V795" s="12"/>
    </row>
    <row r="796" hidden="1">
      <c r="A796" s="7" t="s">
        <v>1392</v>
      </c>
      <c r="B796" s="8">
        <v>45791.0</v>
      </c>
      <c r="C796" s="9" t="str">
        <f t="shared" si="1"/>
        <v>Mei</v>
      </c>
      <c r="D796" s="10">
        <v>0.035416666666666666</v>
      </c>
      <c r="E796" s="7" t="s">
        <v>115</v>
      </c>
      <c r="F796" s="7" t="s">
        <v>116</v>
      </c>
      <c r="G796" s="7" t="s">
        <v>13</v>
      </c>
      <c r="H796" s="7" t="s">
        <v>1393</v>
      </c>
      <c r="I796" s="11">
        <v>6.282328046193E12</v>
      </c>
      <c r="K796" s="12"/>
      <c r="L796" s="12"/>
      <c r="M796" s="12"/>
      <c r="N796" s="12"/>
      <c r="O796" s="12"/>
      <c r="P796" s="12"/>
      <c r="Q796" s="12"/>
      <c r="R796" s="12"/>
      <c r="S796" s="12"/>
      <c r="T796" s="12"/>
      <c r="U796" s="12"/>
      <c r="V796" s="12"/>
    </row>
    <row r="797" hidden="1">
      <c r="A797" s="7" t="s">
        <v>1392</v>
      </c>
      <c r="B797" s="8">
        <v>45790.0</v>
      </c>
      <c r="C797" s="9" t="str">
        <f t="shared" si="1"/>
        <v>Mei</v>
      </c>
      <c r="D797" s="10">
        <v>0.052083333333333336</v>
      </c>
      <c r="E797" s="7" t="s">
        <v>115</v>
      </c>
      <c r="F797" s="7" t="s">
        <v>169</v>
      </c>
      <c r="G797" s="7" t="s">
        <v>13</v>
      </c>
      <c r="H797" s="7" t="s">
        <v>1394</v>
      </c>
      <c r="I797" s="11">
        <v>6.282328046193E12</v>
      </c>
      <c r="K797" s="12"/>
      <c r="L797" s="12"/>
      <c r="M797" s="12"/>
      <c r="N797" s="12"/>
      <c r="O797" s="12"/>
      <c r="P797" s="12"/>
      <c r="Q797" s="12"/>
      <c r="R797" s="12"/>
      <c r="S797" s="12"/>
      <c r="T797" s="12"/>
      <c r="U797" s="12"/>
      <c r="V797" s="12"/>
    </row>
    <row r="798" hidden="1">
      <c r="A798" s="7" t="s">
        <v>1395</v>
      </c>
      <c r="B798" s="8">
        <v>45793.0</v>
      </c>
      <c r="C798" s="9" t="str">
        <f t="shared" si="1"/>
        <v>Mei</v>
      </c>
      <c r="D798" s="10">
        <v>0.04513888888888889</v>
      </c>
      <c r="E798" s="7" t="s">
        <v>37</v>
      </c>
      <c r="F798" s="7" t="s">
        <v>197</v>
      </c>
      <c r="G798" s="7" t="s">
        <v>13</v>
      </c>
      <c r="H798" s="7" t="s">
        <v>1396</v>
      </c>
      <c r="I798" s="11">
        <v>6.285746146893E12</v>
      </c>
      <c r="K798" s="12"/>
      <c r="L798" s="12"/>
      <c r="M798" s="12"/>
      <c r="N798" s="12"/>
      <c r="O798" s="12"/>
      <c r="P798" s="12"/>
      <c r="Q798" s="12"/>
      <c r="R798" s="12"/>
      <c r="S798" s="12"/>
      <c r="T798" s="12"/>
      <c r="U798" s="12"/>
      <c r="V798" s="12"/>
    </row>
    <row r="799" hidden="1">
      <c r="A799" s="7" t="s">
        <v>1397</v>
      </c>
      <c r="B799" s="8">
        <v>45791.0</v>
      </c>
      <c r="C799" s="9" t="str">
        <f t="shared" si="1"/>
        <v>Mei</v>
      </c>
      <c r="D799" s="10">
        <v>0.041666666666666664</v>
      </c>
      <c r="E799" s="7" t="s">
        <v>37</v>
      </c>
      <c r="F799" s="7" t="s">
        <v>197</v>
      </c>
      <c r="G799" s="7" t="s">
        <v>13</v>
      </c>
      <c r="H799" s="7" t="s">
        <v>1398</v>
      </c>
      <c r="I799" s="11">
        <v>6.285746146893E12</v>
      </c>
      <c r="K799" s="12"/>
      <c r="L799" s="12"/>
      <c r="M799" s="12"/>
      <c r="N799" s="12"/>
      <c r="O799" s="12"/>
      <c r="P799" s="12"/>
      <c r="Q799" s="12"/>
      <c r="R799" s="12"/>
      <c r="S799" s="12"/>
      <c r="T799" s="12"/>
      <c r="U799" s="12"/>
      <c r="V799" s="12"/>
    </row>
    <row r="800" hidden="1">
      <c r="A800" s="7" t="s">
        <v>1399</v>
      </c>
      <c r="B800" s="8">
        <v>45793.0</v>
      </c>
      <c r="C800" s="9" t="str">
        <f t="shared" si="1"/>
        <v>Mei</v>
      </c>
      <c r="D800" s="10">
        <v>0.02013888888888889</v>
      </c>
      <c r="E800" s="7" t="s">
        <v>1078</v>
      </c>
      <c r="F800" s="7" t="s">
        <v>144</v>
      </c>
      <c r="G800" s="7" t="s">
        <v>13</v>
      </c>
      <c r="H800" s="7" t="s">
        <v>1400</v>
      </c>
      <c r="I800" s="11">
        <v>6.28978248704E11</v>
      </c>
      <c r="K800" s="12"/>
      <c r="L800" s="12"/>
      <c r="M800" s="12"/>
      <c r="N800" s="12"/>
      <c r="O800" s="12"/>
      <c r="P800" s="12"/>
      <c r="Q800" s="12"/>
      <c r="R800" s="12"/>
      <c r="S800" s="12"/>
      <c r="T800" s="12"/>
      <c r="U800" s="12"/>
      <c r="V800" s="12"/>
    </row>
    <row r="801" hidden="1">
      <c r="A801" s="7" t="s">
        <v>1401</v>
      </c>
      <c r="B801" s="8">
        <v>45793.0</v>
      </c>
      <c r="C801" s="9" t="str">
        <f t="shared" si="1"/>
        <v>Mei</v>
      </c>
      <c r="D801" s="10">
        <v>0.04513888888888889</v>
      </c>
      <c r="E801" s="7" t="s">
        <v>1078</v>
      </c>
      <c r="F801" s="7" t="s">
        <v>105</v>
      </c>
      <c r="G801" s="7" t="s">
        <v>13</v>
      </c>
      <c r="H801" s="7" t="s">
        <v>1402</v>
      </c>
      <c r="I801" s="11">
        <v>6.28978248704E11</v>
      </c>
      <c r="K801" s="12"/>
      <c r="L801" s="12"/>
      <c r="M801" s="12"/>
      <c r="N801" s="12"/>
      <c r="O801" s="12"/>
      <c r="P801" s="12"/>
      <c r="Q801" s="12"/>
      <c r="R801" s="12"/>
      <c r="S801" s="12"/>
      <c r="T801" s="12"/>
      <c r="U801" s="12"/>
      <c r="V801" s="12"/>
    </row>
    <row r="802" hidden="1">
      <c r="A802" s="7" t="s">
        <v>1403</v>
      </c>
      <c r="B802" s="8">
        <v>45791.0</v>
      </c>
      <c r="C802" s="9" t="str">
        <f t="shared" si="1"/>
        <v>Mei</v>
      </c>
      <c r="D802" s="10">
        <v>0.022916666666666665</v>
      </c>
      <c r="E802" s="7" t="s">
        <v>16</v>
      </c>
      <c r="F802" s="7" t="s">
        <v>130</v>
      </c>
      <c r="G802" s="7" t="s">
        <v>13</v>
      </c>
      <c r="H802" s="7" t="s">
        <v>1404</v>
      </c>
      <c r="I802" s="11">
        <v>6.281232193915E12</v>
      </c>
      <c r="K802" s="12"/>
      <c r="L802" s="12"/>
      <c r="M802" s="12"/>
      <c r="N802" s="12"/>
      <c r="O802" s="12"/>
      <c r="P802" s="12"/>
      <c r="Q802" s="12"/>
      <c r="R802" s="12"/>
      <c r="S802" s="12"/>
      <c r="T802" s="12"/>
      <c r="U802" s="12"/>
      <c r="V802" s="12"/>
    </row>
    <row r="803" hidden="1">
      <c r="A803" s="7" t="s">
        <v>1405</v>
      </c>
      <c r="B803" s="8">
        <v>45792.0</v>
      </c>
      <c r="C803" s="9" t="str">
        <f t="shared" si="1"/>
        <v>Mei</v>
      </c>
      <c r="D803" s="10">
        <v>6.944444444444445E-4</v>
      </c>
      <c r="E803" s="7" t="s">
        <v>33</v>
      </c>
      <c r="F803" s="7" t="s">
        <v>1083</v>
      </c>
      <c r="G803" s="7" t="s">
        <v>13</v>
      </c>
      <c r="H803" s="7" t="s">
        <v>1406</v>
      </c>
      <c r="I803" s="11">
        <v>6.285707668655E12</v>
      </c>
      <c r="K803" s="12"/>
      <c r="L803" s="12"/>
      <c r="M803" s="12"/>
      <c r="N803" s="12"/>
      <c r="O803" s="12"/>
      <c r="P803" s="12"/>
      <c r="Q803" s="12"/>
      <c r="R803" s="12"/>
      <c r="S803" s="12"/>
      <c r="T803" s="12"/>
      <c r="U803" s="12"/>
      <c r="V803" s="12"/>
    </row>
    <row r="804" hidden="1">
      <c r="A804" s="7" t="s">
        <v>1407</v>
      </c>
      <c r="B804" s="8">
        <v>45793.0</v>
      </c>
      <c r="C804" s="9" t="str">
        <f t="shared" si="1"/>
        <v>Mei</v>
      </c>
      <c r="D804" s="10">
        <v>0.02847222222222222</v>
      </c>
      <c r="E804" s="7" t="s">
        <v>1078</v>
      </c>
      <c r="F804" s="7" t="s">
        <v>116</v>
      </c>
      <c r="G804" s="7" t="s">
        <v>13</v>
      </c>
      <c r="H804" s="7" t="s">
        <v>1408</v>
      </c>
      <c r="I804" s="11">
        <v>6.28978248704E11</v>
      </c>
      <c r="K804" s="12"/>
      <c r="L804" s="12"/>
      <c r="M804" s="12"/>
      <c r="N804" s="12"/>
      <c r="O804" s="12"/>
      <c r="P804" s="12"/>
      <c r="Q804" s="12"/>
      <c r="R804" s="12"/>
      <c r="S804" s="12"/>
      <c r="T804" s="12"/>
      <c r="U804" s="12"/>
      <c r="V804" s="12"/>
    </row>
    <row r="805" hidden="1">
      <c r="A805" s="7" t="s">
        <v>1409</v>
      </c>
      <c r="B805" s="8">
        <v>45793.0</v>
      </c>
      <c r="C805" s="9" t="str">
        <f t="shared" si="1"/>
        <v>Mei</v>
      </c>
      <c r="D805" s="10">
        <v>0.029166666666666667</v>
      </c>
      <c r="E805" s="7" t="s">
        <v>33</v>
      </c>
      <c r="F805" s="7" t="s">
        <v>1083</v>
      </c>
      <c r="G805" s="7" t="s">
        <v>13</v>
      </c>
      <c r="H805" s="7" t="s">
        <v>1410</v>
      </c>
      <c r="I805" s="11">
        <v>6.285707668655E12</v>
      </c>
      <c r="K805" s="12"/>
      <c r="L805" s="12"/>
      <c r="M805" s="12"/>
      <c r="N805" s="12"/>
      <c r="O805" s="12"/>
      <c r="P805" s="12"/>
      <c r="Q805" s="12"/>
      <c r="R805" s="12"/>
      <c r="S805" s="12"/>
      <c r="T805" s="12"/>
      <c r="U805" s="12"/>
      <c r="V805" s="12"/>
    </row>
    <row r="806" hidden="1">
      <c r="A806" s="7" t="s">
        <v>1411</v>
      </c>
      <c r="B806" s="8">
        <v>45793.0</v>
      </c>
      <c r="C806" s="9" t="str">
        <f t="shared" si="1"/>
        <v>Mei</v>
      </c>
      <c r="D806" s="10">
        <v>0.041666666666666664</v>
      </c>
      <c r="E806" s="7" t="s">
        <v>50</v>
      </c>
      <c r="F806" s="7" t="s">
        <v>100</v>
      </c>
      <c r="G806" s="7" t="s">
        <v>13</v>
      </c>
      <c r="H806" s="7" t="s">
        <v>1412</v>
      </c>
      <c r="I806" s="11">
        <v>6.285173431354E12</v>
      </c>
      <c r="K806" s="12"/>
      <c r="L806" s="12"/>
      <c r="M806" s="12"/>
      <c r="N806" s="12"/>
      <c r="O806" s="12"/>
      <c r="P806" s="12"/>
      <c r="Q806" s="12"/>
      <c r="R806" s="12"/>
      <c r="S806" s="12"/>
      <c r="T806" s="12"/>
      <c r="U806" s="12"/>
      <c r="V806" s="12"/>
    </row>
    <row r="807" hidden="1">
      <c r="A807" s="7" t="s">
        <v>1413</v>
      </c>
      <c r="B807" s="8">
        <v>45792.0</v>
      </c>
      <c r="C807" s="9" t="str">
        <f t="shared" si="1"/>
        <v>Mei</v>
      </c>
      <c r="D807" s="10">
        <v>0.03333333333333333</v>
      </c>
      <c r="E807" s="7" t="s">
        <v>16</v>
      </c>
      <c r="F807" s="7" t="s">
        <v>130</v>
      </c>
      <c r="G807" s="7" t="s">
        <v>13</v>
      </c>
      <c r="H807" s="7" t="s">
        <v>1414</v>
      </c>
      <c r="I807" s="11">
        <v>6.281232193915E12</v>
      </c>
      <c r="K807" s="12"/>
      <c r="L807" s="12"/>
      <c r="M807" s="12"/>
      <c r="N807" s="12"/>
      <c r="O807" s="12"/>
      <c r="P807" s="12"/>
      <c r="Q807" s="12"/>
      <c r="R807" s="12"/>
      <c r="S807" s="12"/>
      <c r="T807" s="12"/>
      <c r="U807" s="12"/>
      <c r="V807" s="12"/>
    </row>
    <row r="808" hidden="1">
      <c r="A808" s="7" t="s">
        <v>1415</v>
      </c>
      <c r="B808" s="8">
        <v>45789.0</v>
      </c>
      <c r="C808" s="9" t="str">
        <f t="shared" si="1"/>
        <v>Mei</v>
      </c>
      <c r="D808" s="10">
        <v>0.041666666666666664</v>
      </c>
      <c r="E808" s="7" t="s">
        <v>93</v>
      </c>
      <c r="F808" s="7" t="s">
        <v>94</v>
      </c>
      <c r="G808" s="7" t="s">
        <v>13</v>
      </c>
      <c r="H808" s="7" t="s">
        <v>1416</v>
      </c>
      <c r="I808" s="11">
        <v>6.281295998526E12</v>
      </c>
      <c r="K808" s="12"/>
      <c r="L808" s="12"/>
      <c r="M808" s="12"/>
      <c r="N808" s="12"/>
      <c r="O808" s="12"/>
      <c r="P808" s="12"/>
      <c r="Q808" s="12"/>
      <c r="R808" s="12"/>
      <c r="S808" s="12"/>
      <c r="T808" s="12"/>
      <c r="U808" s="12"/>
      <c r="V808" s="12"/>
    </row>
    <row r="809" hidden="1">
      <c r="A809" s="7" t="s">
        <v>1417</v>
      </c>
      <c r="B809" s="8">
        <v>45793.0</v>
      </c>
      <c r="C809" s="9" t="str">
        <f t="shared" si="1"/>
        <v>Mei</v>
      </c>
      <c r="D809" s="10">
        <v>0.02638888888888889</v>
      </c>
      <c r="E809" s="7" t="s">
        <v>16</v>
      </c>
      <c r="F809" s="7" t="s">
        <v>130</v>
      </c>
      <c r="G809" s="7" t="s">
        <v>13</v>
      </c>
      <c r="H809" s="7" t="s">
        <v>1418</v>
      </c>
      <c r="I809" s="11">
        <v>6.281232193915E12</v>
      </c>
      <c r="K809" s="12"/>
      <c r="L809" s="12"/>
      <c r="M809" s="12"/>
      <c r="N809" s="12"/>
      <c r="O809" s="12"/>
      <c r="P809" s="12"/>
      <c r="Q809" s="12"/>
      <c r="R809" s="12"/>
      <c r="S809" s="12"/>
      <c r="T809" s="12"/>
      <c r="U809" s="12"/>
      <c r="V809" s="12"/>
    </row>
    <row r="810" hidden="1">
      <c r="A810" s="7" t="s">
        <v>1419</v>
      </c>
      <c r="B810" s="8">
        <v>45795.0</v>
      </c>
      <c r="C810" s="9" t="str">
        <f t="shared" si="1"/>
        <v>Mei</v>
      </c>
      <c r="D810" s="10">
        <v>0.041666666666666664</v>
      </c>
      <c r="E810" s="7" t="s">
        <v>20</v>
      </c>
      <c r="F810" s="7" t="s">
        <v>30</v>
      </c>
      <c r="G810" s="7" t="s">
        <v>13</v>
      </c>
      <c r="H810" s="7" t="s">
        <v>1420</v>
      </c>
      <c r="I810" s="11">
        <v>6.28972529354E11</v>
      </c>
      <c r="K810" s="12"/>
      <c r="L810" s="12"/>
      <c r="M810" s="12"/>
      <c r="N810" s="12"/>
      <c r="O810" s="12"/>
      <c r="P810" s="12"/>
      <c r="Q810" s="12"/>
      <c r="R810" s="12"/>
      <c r="S810" s="12"/>
      <c r="T810" s="12"/>
      <c r="U810" s="12"/>
      <c r="V810" s="12"/>
    </row>
    <row r="811" hidden="1">
      <c r="A811" s="7" t="s">
        <v>1421</v>
      </c>
      <c r="B811" s="8">
        <v>45795.0</v>
      </c>
      <c r="C811" s="9" t="str">
        <f t="shared" si="1"/>
        <v>Mei</v>
      </c>
      <c r="D811" s="10">
        <v>0.03125</v>
      </c>
      <c r="E811" s="7" t="s">
        <v>11</v>
      </c>
      <c r="F811" s="7" t="s">
        <v>1083</v>
      </c>
      <c r="G811" s="7" t="s">
        <v>13</v>
      </c>
      <c r="H811" s="7" t="s">
        <v>1422</v>
      </c>
      <c r="I811" s="11">
        <v>6.28560627488E12</v>
      </c>
      <c r="K811" s="12"/>
      <c r="L811" s="12"/>
      <c r="M811" s="12"/>
      <c r="N811" s="12"/>
      <c r="O811" s="12"/>
      <c r="P811" s="12"/>
      <c r="Q811" s="12"/>
      <c r="R811" s="12"/>
      <c r="S811" s="12"/>
      <c r="T811" s="12"/>
      <c r="U811" s="12"/>
      <c r="V811" s="12"/>
    </row>
    <row r="812" hidden="1">
      <c r="A812" s="7" t="s">
        <v>1423</v>
      </c>
      <c r="B812" s="8">
        <v>45795.0</v>
      </c>
      <c r="C812" s="9" t="str">
        <f t="shared" si="1"/>
        <v>Mei</v>
      </c>
      <c r="D812" s="10">
        <v>0.03819444444444445</v>
      </c>
      <c r="E812" s="7" t="s">
        <v>66</v>
      </c>
      <c r="F812" s="7" t="s">
        <v>17</v>
      </c>
      <c r="G812" s="7" t="s">
        <v>13</v>
      </c>
      <c r="H812" s="7" t="s">
        <v>1424</v>
      </c>
      <c r="I812" s="11">
        <v>6.281332534354E12</v>
      </c>
      <c r="K812" s="12"/>
      <c r="L812" s="12"/>
      <c r="M812" s="12"/>
      <c r="N812" s="12"/>
      <c r="O812" s="12"/>
      <c r="P812" s="12"/>
      <c r="Q812" s="12"/>
      <c r="R812" s="12"/>
      <c r="S812" s="12"/>
      <c r="T812" s="12"/>
      <c r="U812" s="12"/>
      <c r="V812" s="12"/>
    </row>
    <row r="813" hidden="1">
      <c r="A813" s="7" t="s">
        <v>1425</v>
      </c>
      <c r="B813" s="8">
        <v>45792.0</v>
      </c>
      <c r="C813" s="9" t="str">
        <f t="shared" si="1"/>
        <v>Mei</v>
      </c>
      <c r="D813" s="10">
        <v>0.04513888888888889</v>
      </c>
      <c r="E813" s="7" t="s">
        <v>33</v>
      </c>
      <c r="F813" s="7" t="s">
        <v>54</v>
      </c>
      <c r="G813" s="7" t="s">
        <v>13</v>
      </c>
      <c r="H813" s="7" t="s">
        <v>1426</v>
      </c>
      <c r="I813" s="11">
        <v>6.285707668655E12</v>
      </c>
      <c r="K813" s="12"/>
      <c r="L813" s="12"/>
      <c r="M813" s="12"/>
      <c r="N813" s="12"/>
      <c r="O813" s="12"/>
      <c r="P813" s="12"/>
      <c r="Q813" s="12"/>
      <c r="R813" s="12"/>
      <c r="S813" s="12"/>
      <c r="T813" s="12"/>
      <c r="U813" s="12"/>
      <c r="V813" s="12"/>
    </row>
    <row r="814" hidden="1">
      <c r="A814" s="7" t="s">
        <v>1427</v>
      </c>
      <c r="B814" s="8">
        <v>45796.0</v>
      </c>
      <c r="C814" s="9" t="str">
        <f t="shared" si="1"/>
        <v>Mei</v>
      </c>
      <c r="D814" s="10">
        <v>0.034722222222222224</v>
      </c>
      <c r="E814" s="7" t="s">
        <v>1078</v>
      </c>
      <c r="F814" s="7" t="s">
        <v>17</v>
      </c>
      <c r="G814" s="7" t="s">
        <v>13</v>
      </c>
      <c r="H814" s="7" t="s">
        <v>1428</v>
      </c>
      <c r="I814" s="11">
        <v>6.28978248704E11</v>
      </c>
      <c r="K814" s="12"/>
      <c r="L814" s="12"/>
      <c r="M814" s="12"/>
      <c r="N814" s="12"/>
      <c r="O814" s="12"/>
      <c r="P814" s="12"/>
      <c r="Q814" s="12"/>
      <c r="R814" s="12"/>
      <c r="S814" s="12"/>
      <c r="T814" s="12"/>
      <c r="U814" s="12"/>
      <c r="V814" s="12"/>
    </row>
    <row r="815" hidden="1">
      <c r="A815" s="7" t="s">
        <v>1429</v>
      </c>
      <c r="B815" s="8">
        <v>45796.0</v>
      </c>
      <c r="C815" s="9" t="str">
        <f t="shared" si="1"/>
        <v>Mei</v>
      </c>
      <c r="D815" s="10">
        <v>0.015277777777777777</v>
      </c>
      <c r="E815" s="7" t="s">
        <v>1078</v>
      </c>
      <c r="F815" s="7" t="s">
        <v>144</v>
      </c>
      <c r="G815" s="7" t="s">
        <v>13</v>
      </c>
      <c r="H815" s="7" t="s">
        <v>1430</v>
      </c>
      <c r="I815" s="11">
        <v>6.28978248704E11</v>
      </c>
      <c r="K815" s="12"/>
      <c r="L815" s="12"/>
      <c r="M815" s="12"/>
      <c r="N815" s="12"/>
      <c r="O815" s="12"/>
      <c r="P815" s="12"/>
      <c r="Q815" s="12"/>
      <c r="R815" s="12"/>
      <c r="S815" s="12"/>
      <c r="T815" s="12"/>
      <c r="U815" s="12"/>
      <c r="V815" s="12"/>
    </row>
    <row r="816" hidden="1">
      <c r="A816" s="7" t="s">
        <v>1431</v>
      </c>
      <c r="B816" s="8">
        <v>45790.0</v>
      </c>
      <c r="C816" s="9" t="str">
        <f t="shared" si="1"/>
        <v>Mei</v>
      </c>
      <c r="D816" s="10">
        <v>0.041666666666666664</v>
      </c>
      <c r="E816" s="7" t="s">
        <v>16</v>
      </c>
      <c r="F816" s="7" t="s">
        <v>197</v>
      </c>
      <c r="G816" s="7" t="s">
        <v>13</v>
      </c>
      <c r="H816" s="7" t="s">
        <v>1432</v>
      </c>
      <c r="I816" s="11">
        <v>6.281232193915E12</v>
      </c>
      <c r="K816" s="12"/>
      <c r="L816" s="12"/>
      <c r="M816" s="12"/>
      <c r="N816" s="12"/>
      <c r="O816" s="12"/>
      <c r="P816" s="12"/>
      <c r="Q816" s="12"/>
      <c r="R816" s="12"/>
      <c r="S816" s="12"/>
      <c r="T816" s="12"/>
      <c r="U816" s="12"/>
      <c r="V816" s="12"/>
    </row>
    <row r="817" hidden="1">
      <c r="A817" s="7" t="s">
        <v>1433</v>
      </c>
      <c r="B817" s="8">
        <v>45792.0</v>
      </c>
      <c r="C817" s="9" t="str">
        <f t="shared" si="1"/>
        <v>Mei</v>
      </c>
      <c r="D817" s="10">
        <v>0.03194444444444444</v>
      </c>
      <c r="E817" s="7" t="s">
        <v>16</v>
      </c>
      <c r="F817" s="7" t="s">
        <v>197</v>
      </c>
      <c r="G817" s="7" t="s">
        <v>13</v>
      </c>
      <c r="H817" s="7" t="s">
        <v>1434</v>
      </c>
      <c r="I817" s="11">
        <v>6.281232193915E12</v>
      </c>
      <c r="K817" s="12"/>
      <c r="L817" s="12"/>
      <c r="M817" s="12"/>
      <c r="N817" s="12"/>
      <c r="O817" s="12"/>
      <c r="P817" s="12"/>
      <c r="Q817" s="12"/>
      <c r="R817" s="12"/>
      <c r="S817" s="12"/>
      <c r="T817" s="12"/>
      <c r="U817" s="12"/>
      <c r="V817" s="12"/>
    </row>
    <row r="818" hidden="1">
      <c r="A818" s="7" t="s">
        <v>1435</v>
      </c>
      <c r="B818" s="8">
        <v>45794.0</v>
      </c>
      <c r="C818" s="9" t="str">
        <f t="shared" si="1"/>
        <v>Mei</v>
      </c>
      <c r="D818" s="10">
        <v>0.03333333333333333</v>
      </c>
      <c r="E818" s="7" t="s">
        <v>16</v>
      </c>
      <c r="F818" s="7" t="s">
        <v>127</v>
      </c>
      <c r="G818" s="7" t="s">
        <v>13</v>
      </c>
      <c r="H818" s="7" t="s">
        <v>1436</v>
      </c>
      <c r="I818" s="11">
        <v>6.281232193915E12</v>
      </c>
      <c r="K818" s="12"/>
      <c r="L818" s="12"/>
      <c r="M818" s="12"/>
      <c r="N818" s="12"/>
      <c r="O818" s="12"/>
      <c r="P818" s="12"/>
      <c r="Q818" s="12"/>
      <c r="R818" s="12"/>
      <c r="S818" s="12"/>
      <c r="T818" s="12"/>
      <c r="U818" s="12"/>
      <c r="V818" s="12"/>
    </row>
    <row r="819" hidden="1">
      <c r="A819" s="7" t="s">
        <v>1437</v>
      </c>
      <c r="B819" s="8">
        <v>45797.0</v>
      </c>
      <c r="C819" s="9" t="str">
        <f t="shared" si="1"/>
        <v>Mei</v>
      </c>
      <c r="D819" s="10">
        <v>0.025694444444444443</v>
      </c>
      <c r="E819" s="7" t="s">
        <v>1078</v>
      </c>
      <c r="F819" s="7" t="s">
        <v>153</v>
      </c>
      <c r="G819" s="7" t="s">
        <v>13</v>
      </c>
      <c r="H819" s="7" t="s">
        <v>1438</v>
      </c>
      <c r="I819" s="11">
        <v>6.28978248704E11</v>
      </c>
      <c r="K819" s="12"/>
      <c r="L819" s="12"/>
      <c r="M819" s="12"/>
      <c r="N819" s="12"/>
      <c r="O819" s="12"/>
      <c r="P819" s="12"/>
      <c r="Q819" s="12"/>
      <c r="R819" s="12"/>
      <c r="S819" s="12"/>
      <c r="T819" s="12"/>
      <c r="U819" s="12"/>
      <c r="V819" s="12"/>
    </row>
    <row r="820" hidden="1">
      <c r="A820" s="7" t="s">
        <v>1439</v>
      </c>
      <c r="B820" s="8">
        <v>45797.0</v>
      </c>
      <c r="C820" s="9" t="str">
        <f t="shared" si="1"/>
        <v>Mei</v>
      </c>
      <c r="D820" s="10">
        <v>0.052083333333333336</v>
      </c>
      <c r="E820" s="7" t="s">
        <v>1078</v>
      </c>
      <c r="F820" s="7" t="s">
        <v>17</v>
      </c>
      <c r="G820" s="7" t="s">
        <v>13</v>
      </c>
      <c r="H820" s="7" t="s">
        <v>1440</v>
      </c>
      <c r="I820" s="11">
        <v>6.28978248704E11</v>
      </c>
      <c r="K820" s="12"/>
      <c r="L820" s="12"/>
      <c r="M820" s="12"/>
      <c r="N820" s="12"/>
      <c r="O820" s="12"/>
      <c r="P820" s="12"/>
      <c r="Q820" s="12"/>
      <c r="R820" s="12"/>
      <c r="S820" s="12"/>
      <c r="T820" s="12"/>
      <c r="U820" s="12"/>
      <c r="V820" s="12"/>
    </row>
    <row r="821" hidden="1">
      <c r="A821" s="7" t="s">
        <v>1441</v>
      </c>
      <c r="B821" s="8">
        <v>45794.0</v>
      </c>
      <c r="C821" s="9" t="str">
        <f t="shared" si="1"/>
        <v>Mei</v>
      </c>
      <c r="D821" s="10">
        <v>0.04236111111111111</v>
      </c>
      <c r="E821" s="7" t="s">
        <v>93</v>
      </c>
      <c r="F821" s="7" t="s">
        <v>94</v>
      </c>
      <c r="G821" s="7" t="s">
        <v>13</v>
      </c>
      <c r="H821" s="7" t="s">
        <v>1442</v>
      </c>
      <c r="I821" s="11">
        <v>6.281295998526E12</v>
      </c>
      <c r="K821" s="12"/>
      <c r="L821" s="12"/>
      <c r="M821" s="12"/>
      <c r="N821" s="12"/>
      <c r="O821" s="12"/>
      <c r="P821" s="12"/>
      <c r="Q821" s="12"/>
      <c r="R821" s="12"/>
      <c r="S821" s="12"/>
      <c r="T821" s="12"/>
      <c r="U821" s="12"/>
      <c r="V821" s="12"/>
    </row>
    <row r="822" hidden="1">
      <c r="A822" s="7" t="s">
        <v>1441</v>
      </c>
      <c r="B822" s="8">
        <v>45796.0</v>
      </c>
      <c r="C822" s="9" t="str">
        <f t="shared" si="1"/>
        <v>Mei</v>
      </c>
      <c r="D822" s="10">
        <v>6.944444444444445E-4</v>
      </c>
      <c r="E822" s="7" t="s">
        <v>93</v>
      </c>
      <c r="F822" s="7" t="s">
        <v>94</v>
      </c>
      <c r="G822" s="7" t="s">
        <v>22</v>
      </c>
      <c r="H822" s="7" t="s">
        <v>1443</v>
      </c>
      <c r="I822" s="11">
        <v>6.281295998526E12</v>
      </c>
      <c r="K822" s="12"/>
      <c r="L822" s="12"/>
      <c r="M822" s="12"/>
      <c r="N822" s="12"/>
      <c r="O822" s="12"/>
      <c r="P822" s="12"/>
      <c r="Q822" s="12"/>
      <c r="R822" s="12"/>
      <c r="S822" s="12"/>
      <c r="T822" s="12"/>
      <c r="U822" s="12"/>
      <c r="V822" s="12"/>
    </row>
    <row r="823" hidden="1">
      <c r="A823" s="7" t="s">
        <v>1444</v>
      </c>
      <c r="B823" s="8">
        <v>45797.0</v>
      </c>
      <c r="C823" s="9" t="str">
        <f t="shared" si="1"/>
        <v>Mei</v>
      </c>
      <c r="D823" s="10">
        <v>0.020833333333333332</v>
      </c>
      <c r="E823" s="7" t="s">
        <v>66</v>
      </c>
      <c r="F823" s="7" t="s">
        <v>67</v>
      </c>
      <c r="G823" s="7" t="s">
        <v>13</v>
      </c>
      <c r="H823" s="7" t="s">
        <v>1445</v>
      </c>
      <c r="I823" s="11">
        <v>6.281332534354E12</v>
      </c>
      <c r="K823" s="12"/>
      <c r="L823" s="12"/>
      <c r="M823" s="12"/>
      <c r="N823" s="12"/>
      <c r="O823" s="12"/>
      <c r="P823" s="12"/>
      <c r="Q823" s="12"/>
      <c r="R823" s="12"/>
      <c r="S823" s="12"/>
      <c r="T823" s="12"/>
      <c r="U823" s="12"/>
      <c r="V823" s="12"/>
    </row>
    <row r="824" hidden="1">
      <c r="A824" s="7" t="s">
        <v>1446</v>
      </c>
      <c r="B824" s="8">
        <v>45797.0</v>
      </c>
      <c r="C824" s="9" t="str">
        <f t="shared" si="1"/>
        <v>Mei</v>
      </c>
      <c r="D824" s="10">
        <v>0.03819444444444445</v>
      </c>
      <c r="E824" s="7" t="s">
        <v>37</v>
      </c>
      <c r="F824" s="7" t="s">
        <v>62</v>
      </c>
      <c r="G824" s="7" t="s">
        <v>13</v>
      </c>
      <c r="H824" s="7" t="s">
        <v>1447</v>
      </c>
      <c r="I824" s="11">
        <v>6.285746146893E12</v>
      </c>
      <c r="K824" s="12"/>
      <c r="L824" s="12"/>
      <c r="M824" s="12"/>
      <c r="N824" s="12"/>
      <c r="O824" s="12"/>
      <c r="P824" s="12"/>
      <c r="Q824" s="12"/>
      <c r="R824" s="12"/>
      <c r="S824" s="12"/>
      <c r="T824" s="12"/>
      <c r="U824" s="12"/>
      <c r="V824" s="12"/>
    </row>
    <row r="825" hidden="1">
      <c r="A825" s="7" t="s">
        <v>1448</v>
      </c>
      <c r="B825" s="8">
        <v>45797.0</v>
      </c>
      <c r="C825" s="9" t="str">
        <f t="shared" si="1"/>
        <v>Mei</v>
      </c>
      <c r="D825" s="10">
        <v>0.020833333333333332</v>
      </c>
      <c r="E825" s="7" t="s">
        <v>44</v>
      </c>
      <c r="F825" s="7" t="s">
        <v>45</v>
      </c>
      <c r="G825" s="7" t="s">
        <v>13</v>
      </c>
      <c r="H825" s="7" t="s">
        <v>1449</v>
      </c>
      <c r="I825" s="11">
        <v>6.285291035544E12</v>
      </c>
      <c r="K825" s="12"/>
      <c r="L825" s="12"/>
      <c r="M825" s="12"/>
      <c r="N825" s="12"/>
      <c r="O825" s="12"/>
      <c r="P825" s="12"/>
      <c r="Q825" s="12"/>
      <c r="R825" s="12"/>
      <c r="S825" s="12"/>
      <c r="T825" s="12"/>
      <c r="U825" s="12"/>
      <c r="V825" s="12"/>
    </row>
    <row r="826" hidden="1">
      <c r="A826" s="7" t="s">
        <v>1448</v>
      </c>
      <c r="B826" s="8">
        <v>45792.0</v>
      </c>
      <c r="C826" s="9" t="str">
        <f t="shared" si="1"/>
        <v>Mei</v>
      </c>
      <c r="D826" s="10">
        <v>0.020833333333333332</v>
      </c>
      <c r="E826" s="7" t="s">
        <v>44</v>
      </c>
      <c r="F826" s="7" t="s">
        <v>45</v>
      </c>
      <c r="G826" s="7" t="s">
        <v>13</v>
      </c>
      <c r="H826" s="7" t="s">
        <v>1382</v>
      </c>
      <c r="I826" s="11">
        <v>6.285291035543E12</v>
      </c>
      <c r="K826" s="12"/>
      <c r="L826" s="12"/>
      <c r="M826" s="12"/>
      <c r="N826" s="12"/>
      <c r="O826" s="12"/>
      <c r="P826" s="12"/>
      <c r="Q826" s="12"/>
      <c r="R826" s="12"/>
      <c r="S826" s="12"/>
      <c r="T826" s="12"/>
      <c r="U826" s="12"/>
      <c r="V826" s="12"/>
    </row>
    <row r="827" hidden="1">
      <c r="A827" s="7" t="s">
        <v>1450</v>
      </c>
      <c r="B827" s="8">
        <v>45798.0</v>
      </c>
      <c r="C827" s="9" t="str">
        <f t="shared" si="1"/>
        <v>Mei</v>
      </c>
      <c r="D827" s="10">
        <v>0.021527777777777778</v>
      </c>
      <c r="E827" s="7" t="s">
        <v>1078</v>
      </c>
      <c r="F827" s="7" t="s">
        <v>144</v>
      </c>
      <c r="G827" s="7" t="s">
        <v>13</v>
      </c>
      <c r="H827" s="7" t="s">
        <v>1451</v>
      </c>
      <c r="I827" s="11">
        <v>6.28978248704E11</v>
      </c>
      <c r="K827" s="12"/>
      <c r="L827" s="12"/>
      <c r="M827" s="12"/>
      <c r="N827" s="12"/>
      <c r="O827" s="12"/>
      <c r="P827" s="12"/>
      <c r="Q827" s="12"/>
      <c r="R827" s="12"/>
      <c r="S827" s="12"/>
      <c r="T827" s="12"/>
      <c r="U827" s="12"/>
      <c r="V827" s="12"/>
    </row>
    <row r="828" hidden="1">
      <c r="A828" s="7" t="s">
        <v>1452</v>
      </c>
      <c r="B828" s="8">
        <v>45798.0</v>
      </c>
      <c r="C828" s="9" t="str">
        <f t="shared" si="1"/>
        <v>Mei</v>
      </c>
      <c r="D828" s="10">
        <v>0.04583333333333333</v>
      </c>
      <c r="E828" s="7" t="s">
        <v>33</v>
      </c>
      <c r="F828" s="7" t="s">
        <v>1083</v>
      </c>
      <c r="G828" s="7" t="s">
        <v>13</v>
      </c>
      <c r="H828" s="7" t="s">
        <v>1453</v>
      </c>
      <c r="I828" s="11">
        <v>6.285707668655E12</v>
      </c>
      <c r="K828" s="12"/>
      <c r="L828" s="12"/>
      <c r="M828" s="12"/>
      <c r="N828" s="12"/>
      <c r="O828" s="12"/>
      <c r="P828" s="12"/>
      <c r="Q828" s="12"/>
      <c r="R828" s="12"/>
      <c r="S828" s="12"/>
      <c r="T828" s="12"/>
      <c r="U828" s="12"/>
      <c r="V828" s="12"/>
    </row>
    <row r="829" hidden="1">
      <c r="A829" s="7" t="s">
        <v>1454</v>
      </c>
      <c r="B829" s="8">
        <v>45798.0</v>
      </c>
      <c r="C829" s="9" t="str">
        <f t="shared" si="1"/>
        <v>Mei</v>
      </c>
      <c r="D829" s="10">
        <v>0.021527777777777778</v>
      </c>
      <c r="E829" s="7" t="s">
        <v>1078</v>
      </c>
      <c r="F829" s="7" t="s">
        <v>144</v>
      </c>
      <c r="G829" s="7" t="s">
        <v>13</v>
      </c>
      <c r="H829" s="7" t="s">
        <v>1455</v>
      </c>
      <c r="I829" s="11">
        <v>6.28978248704E11</v>
      </c>
      <c r="K829" s="12"/>
      <c r="L829" s="12"/>
      <c r="M829" s="12"/>
      <c r="N829" s="12"/>
      <c r="O829" s="12"/>
      <c r="P829" s="12"/>
      <c r="Q829" s="12"/>
      <c r="R829" s="12"/>
      <c r="S829" s="12"/>
      <c r="T829" s="12"/>
      <c r="U829" s="12"/>
      <c r="V829" s="12"/>
    </row>
    <row r="830" hidden="1">
      <c r="A830" s="7" t="s">
        <v>1454</v>
      </c>
      <c r="B830" s="8">
        <v>45798.0</v>
      </c>
      <c r="C830" s="9" t="str">
        <f t="shared" si="1"/>
        <v>Mei</v>
      </c>
      <c r="D830" s="10">
        <v>0.013888888888888888</v>
      </c>
      <c r="E830" s="7" t="s">
        <v>1078</v>
      </c>
      <c r="F830" s="7" t="s">
        <v>105</v>
      </c>
      <c r="G830" s="7" t="s">
        <v>13</v>
      </c>
      <c r="H830" s="7" t="s">
        <v>1456</v>
      </c>
      <c r="I830" s="11">
        <v>6.28978248704E11</v>
      </c>
      <c r="K830" s="12"/>
      <c r="L830" s="12"/>
      <c r="M830" s="12"/>
      <c r="N830" s="12"/>
      <c r="O830" s="12"/>
      <c r="P830" s="12"/>
      <c r="Q830" s="12"/>
      <c r="R830" s="12"/>
      <c r="S830" s="12"/>
      <c r="T830" s="12"/>
      <c r="U830" s="12"/>
      <c r="V830" s="12"/>
    </row>
    <row r="831" hidden="1">
      <c r="A831" s="7" t="s">
        <v>1457</v>
      </c>
      <c r="B831" s="8">
        <v>45797.0</v>
      </c>
      <c r="C831" s="9" t="str">
        <f t="shared" si="1"/>
        <v>Mei</v>
      </c>
      <c r="D831" s="10">
        <v>0.025</v>
      </c>
      <c r="E831" s="7" t="s">
        <v>16</v>
      </c>
      <c r="F831" s="7" t="s">
        <v>51</v>
      </c>
      <c r="G831" s="7" t="s">
        <v>13</v>
      </c>
      <c r="H831" s="7" t="s">
        <v>1458</v>
      </c>
      <c r="I831" s="11">
        <v>6.281232193915E12</v>
      </c>
      <c r="K831" s="12"/>
      <c r="L831" s="12"/>
      <c r="M831" s="12"/>
      <c r="N831" s="12"/>
      <c r="O831" s="12"/>
      <c r="P831" s="12"/>
      <c r="Q831" s="12"/>
      <c r="R831" s="12"/>
      <c r="S831" s="12"/>
      <c r="T831" s="12"/>
      <c r="U831" s="12"/>
      <c r="V831" s="12"/>
    </row>
    <row r="832" hidden="1">
      <c r="A832" s="7" t="s">
        <v>1459</v>
      </c>
      <c r="B832" s="8">
        <v>45798.0</v>
      </c>
      <c r="C832" s="9" t="str">
        <f t="shared" si="1"/>
        <v>Mei</v>
      </c>
      <c r="D832" s="10">
        <v>0.034027777777777775</v>
      </c>
      <c r="E832" s="7" t="s">
        <v>16</v>
      </c>
      <c r="F832" s="7" t="s">
        <v>51</v>
      </c>
      <c r="G832" s="7" t="s">
        <v>13</v>
      </c>
      <c r="H832" s="7" t="s">
        <v>1460</v>
      </c>
      <c r="I832" s="11">
        <v>6.281232193915E12</v>
      </c>
      <c r="K832" s="12"/>
      <c r="L832" s="12"/>
      <c r="M832" s="12"/>
      <c r="N832" s="12"/>
      <c r="O832" s="12"/>
      <c r="P832" s="12"/>
      <c r="Q832" s="12"/>
      <c r="R832" s="12"/>
      <c r="S832" s="12"/>
      <c r="T832" s="12"/>
      <c r="U832" s="12"/>
      <c r="V832" s="12"/>
    </row>
    <row r="833" hidden="1">
      <c r="A833" s="7" t="s">
        <v>1461</v>
      </c>
      <c r="B833" s="8">
        <v>45798.0</v>
      </c>
      <c r="C833" s="9" t="str">
        <f t="shared" si="1"/>
        <v>Mei</v>
      </c>
      <c r="D833" s="10">
        <v>0.041666666666666664</v>
      </c>
      <c r="E833" s="7" t="s">
        <v>29</v>
      </c>
      <c r="F833" s="7" t="s">
        <v>82</v>
      </c>
      <c r="G833" s="7" t="s">
        <v>13</v>
      </c>
      <c r="H833" s="7" t="s">
        <v>1462</v>
      </c>
      <c r="I833" s="11">
        <v>6.282231661306E12</v>
      </c>
      <c r="K833" s="12"/>
      <c r="L833" s="12"/>
      <c r="M833" s="12"/>
      <c r="N833" s="12"/>
      <c r="O833" s="12"/>
      <c r="P833" s="12"/>
      <c r="Q833" s="12"/>
      <c r="R833" s="12"/>
      <c r="S833" s="12"/>
      <c r="T833" s="12"/>
      <c r="U833" s="12"/>
      <c r="V833" s="12"/>
    </row>
    <row r="834" hidden="1">
      <c r="A834" s="7" t="s">
        <v>1463</v>
      </c>
      <c r="B834" s="8">
        <v>45799.0</v>
      </c>
      <c r="C834" s="9" t="str">
        <f t="shared" si="1"/>
        <v>Mei</v>
      </c>
      <c r="D834" s="10">
        <v>0.020833333333333332</v>
      </c>
      <c r="E834" s="7" t="s">
        <v>1078</v>
      </c>
      <c r="F834" s="7" t="s">
        <v>153</v>
      </c>
      <c r="G834" s="7" t="s">
        <v>13</v>
      </c>
      <c r="H834" s="7" t="s">
        <v>1464</v>
      </c>
      <c r="I834" s="11">
        <v>6.28978248704E11</v>
      </c>
      <c r="K834" s="12"/>
      <c r="L834" s="12"/>
      <c r="M834" s="12"/>
      <c r="N834" s="12"/>
      <c r="O834" s="12"/>
      <c r="P834" s="12"/>
      <c r="Q834" s="12"/>
      <c r="R834" s="12"/>
      <c r="S834" s="12"/>
      <c r="T834" s="12"/>
      <c r="U834" s="12"/>
      <c r="V834" s="12"/>
    </row>
    <row r="835" hidden="1">
      <c r="A835" s="7" t="s">
        <v>1465</v>
      </c>
      <c r="B835" s="8">
        <v>45798.0</v>
      </c>
      <c r="C835" s="9" t="str">
        <f t="shared" si="1"/>
        <v>Mei</v>
      </c>
      <c r="D835" s="10">
        <v>0.0</v>
      </c>
      <c r="E835" s="7" t="s">
        <v>11</v>
      </c>
      <c r="F835" s="7" t="s">
        <v>72</v>
      </c>
      <c r="G835" s="7" t="s">
        <v>13</v>
      </c>
      <c r="H835" s="7" t="s">
        <v>1466</v>
      </c>
      <c r="I835" s="11">
        <v>6.28560627488E12</v>
      </c>
      <c r="K835" s="12"/>
      <c r="L835" s="12"/>
      <c r="M835" s="12"/>
      <c r="N835" s="12"/>
      <c r="O835" s="12"/>
      <c r="P835" s="12"/>
      <c r="Q835" s="12"/>
      <c r="R835" s="12"/>
      <c r="S835" s="12"/>
      <c r="T835" s="12"/>
      <c r="U835" s="12"/>
      <c r="V835" s="12"/>
    </row>
    <row r="836" hidden="1">
      <c r="A836" s="7" t="s">
        <v>1467</v>
      </c>
      <c r="B836" s="8">
        <v>45799.0</v>
      </c>
      <c r="C836" s="9" t="str">
        <f t="shared" si="1"/>
        <v>Mei</v>
      </c>
      <c r="D836" s="10">
        <v>0.03680555555555556</v>
      </c>
      <c r="E836" s="7" t="s">
        <v>11</v>
      </c>
      <c r="F836" s="7" t="s">
        <v>82</v>
      </c>
      <c r="G836" s="7" t="s">
        <v>13</v>
      </c>
      <c r="H836" s="7" t="s">
        <v>1468</v>
      </c>
      <c r="I836" s="11">
        <v>6.28560627488E12</v>
      </c>
      <c r="K836" s="12"/>
      <c r="L836" s="12"/>
      <c r="M836" s="12"/>
      <c r="N836" s="12"/>
      <c r="O836" s="12"/>
      <c r="P836" s="12"/>
      <c r="Q836" s="12"/>
      <c r="R836" s="12"/>
      <c r="S836" s="12"/>
      <c r="T836" s="12"/>
      <c r="U836" s="12"/>
      <c r="V836" s="12"/>
    </row>
    <row r="837" hidden="1">
      <c r="A837" s="7" t="s">
        <v>1469</v>
      </c>
      <c r="B837" s="8">
        <v>45799.0</v>
      </c>
      <c r="C837" s="9" t="str">
        <f t="shared" si="1"/>
        <v>Mei</v>
      </c>
      <c r="D837" s="10">
        <v>0.0</v>
      </c>
      <c r="E837" s="7" t="s">
        <v>50</v>
      </c>
      <c r="F837" s="7" t="s">
        <v>51</v>
      </c>
      <c r="G837" s="7" t="s">
        <v>156</v>
      </c>
      <c r="H837" s="7" t="s">
        <v>1470</v>
      </c>
      <c r="I837" s="11">
        <v>6.285173431354E12</v>
      </c>
      <c r="K837" s="12"/>
      <c r="L837" s="12"/>
      <c r="M837" s="12"/>
      <c r="N837" s="12"/>
      <c r="O837" s="12"/>
      <c r="P837" s="12"/>
      <c r="Q837" s="12"/>
      <c r="R837" s="12"/>
      <c r="S837" s="12"/>
      <c r="T837" s="12"/>
      <c r="U837" s="12"/>
      <c r="V837" s="12"/>
    </row>
    <row r="838" hidden="1">
      <c r="A838" s="7" t="s">
        <v>1471</v>
      </c>
      <c r="B838" s="8">
        <v>45799.0</v>
      </c>
      <c r="C838" s="9" t="str">
        <f t="shared" si="1"/>
        <v>Mei</v>
      </c>
      <c r="D838" s="10">
        <v>0.029166666666666667</v>
      </c>
      <c r="E838" s="7" t="s">
        <v>50</v>
      </c>
      <c r="F838" s="7" t="s">
        <v>21</v>
      </c>
      <c r="G838" s="7" t="s">
        <v>13</v>
      </c>
      <c r="H838" s="7" t="s">
        <v>1472</v>
      </c>
      <c r="I838" s="11">
        <v>6.285173431354E12</v>
      </c>
      <c r="K838" s="12"/>
      <c r="L838" s="12"/>
      <c r="M838" s="12"/>
      <c r="N838" s="12"/>
      <c r="O838" s="12"/>
      <c r="P838" s="12"/>
      <c r="Q838" s="12"/>
      <c r="R838" s="12"/>
      <c r="S838" s="12"/>
      <c r="T838" s="12"/>
      <c r="U838" s="12"/>
      <c r="V838" s="12"/>
    </row>
    <row r="839" hidden="1">
      <c r="A839" s="7" t="s">
        <v>1473</v>
      </c>
      <c r="B839" s="8">
        <v>45799.0</v>
      </c>
      <c r="C839" s="9" t="str">
        <f t="shared" si="1"/>
        <v>Mei</v>
      </c>
      <c r="D839" s="10">
        <v>0.027777777777777776</v>
      </c>
      <c r="E839" s="7" t="s">
        <v>1078</v>
      </c>
      <c r="F839" s="7" t="s">
        <v>144</v>
      </c>
      <c r="G839" s="7" t="s">
        <v>13</v>
      </c>
      <c r="H839" s="7" t="s">
        <v>1474</v>
      </c>
      <c r="I839" s="11">
        <v>6.28978248704E11</v>
      </c>
      <c r="K839" s="12"/>
      <c r="L839" s="12"/>
      <c r="M839" s="12"/>
      <c r="N839" s="12"/>
      <c r="O839" s="12"/>
      <c r="P839" s="12"/>
      <c r="Q839" s="12"/>
      <c r="R839" s="12"/>
      <c r="S839" s="12"/>
      <c r="T839" s="12"/>
      <c r="U839" s="12"/>
      <c r="V839" s="12"/>
    </row>
    <row r="840" hidden="1">
      <c r="A840" s="7" t="s">
        <v>1475</v>
      </c>
      <c r="B840" s="8">
        <v>45799.0</v>
      </c>
      <c r="C840" s="9" t="str">
        <f t="shared" si="1"/>
        <v>Mei</v>
      </c>
      <c r="D840" s="10">
        <v>0.041666666666666664</v>
      </c>
      <c r="E840" s="7" t="s">
        <v>1078</v>
      </c>
      <c r="F840" s="7" t="s">
        <v>105</v>
      </c>
      <c r="G840" s="7" t="s">
        <v>13</v>
      </c>
      <c r="H840" s="7" t="s">
        <v>1476</v>
      </c>
      <c r="I840" s="11">
        <v>6.28978248704E11</v>
      </c>
      <c r="K840" s="12"/>
      <c r="L840" s="12"/>
      <c r="M840" s="12"/>
      <c r="N840" s="12"/>
      <c r="O840" s="12"/>
      <c r="P840" s="12"/>
      <c r="Q840" s="12"/>
      <c r="R840" s="12"/>
      <c r="S840" s="12"/>
      <c r="T840" s="12"/>
      <c r="U840" s="12"/>
      <c r="V840" s="12"/>
    </row>
    <row r="841" hidden="1">
      <c r="A841" s="7" t="s">
        <v>1477</v>
      </c>
      <c r="B841" s="8">
        <v>45796.0</v>
      </c>
      <c r="C841" s="9" t="str">
        <f t="shared" si="1"/>
        <v>Mei</v>
      </c>
      <c r="D841" s="10">
        <v>0.022916666666666665</v>
      </c>
      <c r="E841" s="7" t="s">
        <v>50</v>
      </c>
      <c r="F841" s="7" t="s">
        <v>54</v>
      </c>
      <c r="G841" s="7" t="s">
        <v>13</v>
      </c>
      <c r="H841" s="7" t="s">
        <v>1478</v>
      </c>
      <c r="I841" s="11">
        <v>6.285173431354E12</v>
      </c>
      <c r="K841" s="12"/>
      <c r="L841" s="12"/>
      <c r="M841" s="12"/>
      <c r="N841" s="12"/>
      <c r="O841" s="12"/>
      <c r="P841" s="12"/>
      <c r="Q841" s="12"/>
      <c r="R841" s="12"/>
      <c r="S841" s="12"/>
      <c r="T841" s="12"/>
      <c r="U841" s="12"/>
      <c r="V841" s="12"/>
    </row>
    <row r="842" hidden="1">
      <c r="A842" s="7" t="s">
        <v>1479</v>
      </c>
      <c r="B842" s="8">
        <v>45799.0</v>
      </c>
      <c r="C842" s="9" t="str">
        <f t="shared" si="1"/>
        <v>Mei</v>
      </c>
      <c r="D842" s="10">
        <v>0.03125</v>
      </c>
      <c r="E842" s="7" t="s">
        <v>50</v>
      </c>
      <c r="F842" s="7" t="s">
        <v>54</v>
      </c>
      <c r="G842" s="7" t="s">
        <v>13</v>
      </c>
      <c r="H842" s="7" t="s">
        <v>1480</v>
      </c>
      <c r="I842" s="11">
        <v>6.285173431354E12</v>
      </c>
      <c r="K842" s="12"/>
      <c r="L842" s="12"/>
      <c r="M842" s="12"/>
      <c r="N842" s="12"/>
      <c r="O842" s="12"/>
      <c r="P842" s="12"/>
      <c r="Q842" s="12"/>
      <c r="R842" s="12"/>
      <c r="S842" s="12"/>
      <c r="T842" s="12"/>
      <c r="U842" s="12"/>
      <c r="V842" s="12"/>
    </row>
    <row r="843" hidden="1">
      <c r="A843" s="7" t="s">
        <v>1481</v>
      </c>
      <c r="B843" s="8">
        <v>45799.0</v>
      </c>
      <c r="C843" s="9" t="str">
        <f t="shared" si="1"/>
        <v>Mei</v>
      </c>
      <c r="D843" s="10">
        <v>0.0</v>
      </c>
      <c r="E843" s="7" t="s">
        <v>37</v>
      </c>
      <c r="F843" s="7" t="s">
        <v>127</v>
      </c>
      <c r="G843" s="7" t="s">
        <v>156</v>
      </c>
      <c r="H843" s="7" t="s">
        <v>128</v>
      </c>
      <c r="I843" s="11">
        <v>6.285746146893E12</v>
      </c>
      <c r="K843" s="12"/>
      <c r="L843" s="12"/>
      <c r="M843" s="12"/>
      <c r="N843" s="12"/>
      <c r="O843" s="12"/>
      <c r="P843" s="12"/>
      <c r="Q843" s="12"/>
      <c r="R843" s="12"/>
      <c r="S843" s="12"/>
      <c r="T843" s="12"/>
      <c r="U843" s="12"/>
      <c r="V843" s="12"/>
    </row>
    <row r="844" hidden="1">
      <c r="A844" s="7" t="s">
        <v>1482</v>
      </c>
      <c r="B844" s="8">
        <v>45800.0</v>
      </c>
      <c r="C844" s="9" t="str">
        <f t="shared" si="1"/>
        <v>Mei</v>
      </c>
      <c r="D844" s="10">
        <v>0.006944444444444444</v>
      </c>
      <c r="E844" s="7" t="s">
        <v>20</v>
      </c>
      <c r="F844" s="7" t="s">
        <v>62</v>
      </c>
      <c r="G844" s="7" t="s">
        <v>156</v>
      </c>
      <c r="H844" s="7" t="s">
        <v>1483</v>
      </c>
      <c r="I844" s="11">
        <v>6.28972529354E11</v>
      </c>
      <c r="K844" s="12"/>
      <c r="L844" s="12"/>
      <c r="M844" s="12"/>
      <c r="N844" s="12"/>
      <c r="O844" s="12"/>
      <c r="P844" s="12"/>
      <c r="Q844" s="12"/>
      <c r="R844" s="12"/>
      <c r="S844" s="12"/>
      <c r="T844" s="12"/>
      <c r="U844" s="12"/>
      <c r="V844" s="12"/>
    </row>
    <row r="845" hidden="1">
      <c r="A845" s="7" t="s">
        <v>1484</v>
      </c>
      <c r="B845" s="8">
        <v>45799.0</v>
      </c>
      <c r="C845" s="9" t="str">
        <f t="shared" si="1"/>
        <v>Mei</v>
      </c>
      <c r="D845" s="10">
        <v>0.020833333333333332</v>
      </c>
      <c r="E845" s="7" t="s">
        <v>44</v>
      </c>
      <c r="F845" s="7" t="s">
        <v>45</v>
      </c>
      <c r="G845" s="7" t="s">
        <v>13</v>
      </c>
      <c r="H845" s="7" t="s">
        <v>1485</v>
      </c>
      <c r="I845" s="11">
        <v>6.285291035544E12</v>
      </c>
      <c r="K845" s="12"/>
      <c r="L845" s="12"/>
      <c r="M845" s="12"/>
      <c r="N845" s="12"/>
      <c r="O845" s="12"/>
      <c r="P845" s="12"/>
      <c r="Q845" s="12"/>
      <c r="R845" s="12"/>
      <c r="S845" s="12"/>
      <c r="T845" s="12"/>
      <c r="U845" s="12"/>
      <c r="V845" s="12"/>
    </row>
    <row r="846" hidden="1">
      <c r="A846" s="7" t="s">
        <v>1482</v>
      </c>
      <c r="B846" s="8">
        <v>45800.0</v>
      </c>
      <c r="C846" s="9" t="str">
        <f t="shared" si="1"/>
        <v>Mei</v>
      </c>
      <c r="D846" s="10">
        <v>0.04861111111111111</v>
      </c>
      <c r="E846" s="7" t="s">
        <v>20</v>
      </c>
      <c r="F846" s="7" t="s">
        <v>62</v>
      </c>
      <c r="G846" s="7" t="s">
        <v>13</v>
      </c>
      <c r="H846" s="7" t="s">
        <v>1486</v>
      </c>
      <c r="I846" s="11">
        <v>6.28972529354E11</v>
      </c>
      <c r="K846" s="12"/>
      <c r="L846" s="12"/>
      <c r="M846" s="12"/>
      <c r="N846" s="12"/>
      <c r="O846" s="12"/>
      <c r="P846" s="12"/>
      <c r="Q846" s="12"/>
      <c r="R846" s="12"/>
      <c r="S846" s="12"/>
      <c r="T846" s="12"/>
      <c r="U846" s="12"/>
      <c r="V846" s="12"/>
    </row>
    <row r="847" hidden="1">
      <c r="A847" s="7" t="s">
        <v>1487</v>
      </c>
      <c r="B847" s="8">
        <v>45800.0</v>
      </c>
      <c r="C847" s="9" t="str">
        <f t="shared" si="1"/>
        <v>Mei</v>
      </c>
      <c r="D847" s="10">
        <v>0.03958333333333333</v>
      </c>
      <c r="E847" s="7" t="s">
        <v>11</v>
      </c>
      <c r="F847" s="7" t="s">
        <v>82</v>
      </c>
      <c r="G847" s="7" t="s">
        <v>13</v>
      </c>
      <c r="H847" s="7" t="s">
        <v>1488</v>
      </c>
      <c r="I847" s="11">
        <v>6.28560627488E12</v>
      </c>
      <c r="K847" s="12"/>
      <c r="L847" s="12"/>
      <c r="M847" s="12"/>
      <c r="N847" s="12"/>
      <c r="O847" s="12"/>
      <c r="P847" s="12"/>
      <c r="Q847" s="12"/>
      <c r="R847" s="12"/>
      <c r="S847" s="12"/>
      <c r="T847" s="12"/>
      <c r="U847" s="12"/>
      <c r="V847" s="12"/>
    </row>
    <row r="848" hidden="1">
      <c r="A848" s="7" t="s">
        <v>1489</v>
      </c>
      <c r="B848" s="8">
        <v>45800.0</v>
      </c>
      <c r="C848" s="9" t="str">
        <f t="shared" si="1"/>
        <v>Mei</v>
      </c>
      <c r="D848" s="10">
        <v>0.04375</v>
      </c>
      <c r="E848" s="7" t="s">
        <v>37</v>
      </c>
      <c r="F848" s="7" t="s">
        <v>197</v>
      </c>
      <c r="G848" s="7" t="s">
        <v>13</v>
      </c>
      <c r="H848" s="7" t="s">
        <v>1490</v>
      </c>
      <c r="I848" s="11">
        <v>6.285746146893E12</v>
      </c>
      <c r="K848" s="12"/>
      <c r="L848" s="12"/>
      <c r="M848" s="12"/>
      <c r="N848" s="12"/>
      <c r="O848" s="12"/>
      <c r="P848" s="12"/>
      <c r="Q848" s="12"/>
      <c r="R848" s="12"/>
      <c r="S848" s="12"/>
      <c r="T848" s="12"/>
      <c r="U848" s="12"/>
      <c r="V848" s="12"/>
    </row>
    <row r="849" hidden="1">
      <c r="A849" s="7" t="s">
        <v>1491</v>
      </c>
      <c r="B849" s="8">
        <v>45799.0</v>
      </c>
      <c r="C849" s="9" t="str">
        <f t="shared" si="1"/>
        <v>Mei</v>
      </c>
      <c r="D849" s="10">
        <v>0.041666666666666664</v>
      </c>
      <c r="E849" s="7" t="s">
        <v>33</v>
      </c>
      <c r="F849" s="7" t="s">
        <v>1083</v>
      </c>
      <c r="G849" s="7" t="s">
        <v>13</v>
      </c>
      <c r="H849" s="7" t="s">
        <v>1492</v>
      </c>
      <c r="I849" s="11">
        <v>6.285707668655E12</v>
      </c>
      <c r="K849" s="12"/>
      <c r="L849" s="12"/>
      <c r="M849" s="12"/>
      <c r="N849" s="12"/>
      <c r="O849" s="12"/>
      <c r="P849" s="12"/>
      <c r="Q849" s="12"/>
      <c r="R849" s="12"/>
      <c r="S849" s="12"/>
      <c r="T849" s="12"/>
      <c r="U849" s="12"/>
      <c r="V849" s="12"/>
    </row>
    <row r="850" hidden="1">
      <c r="A850" s="7" t="s">
        <v>1493</v>
      </c>
      <c r="B850" s="8">
        <v>45800.0</v>
      </c>
      <c r="C850" s="9" t="str">
        <f t="shared" si="1"/>
        <v>Mei</v>
      </c>
      <c r="D850" s="10">
        <v>0.04861111111111111</v>
      </c>
      <c r="E850" s="7" t="s">
        <v>33</v>
      </c>
      <c r="F850" s="7" t="s">
        <v>1083</v>
      </c>
      <c r="G850" s="7" t="s">
        <v>13</v>
      </c>
      <c r="H850" s="7" t="s">
        <v>1494</v>
      </c>
      <c r="I850" s="11">
        <v>6.285707668655E12</v>
      </c>
      <c r="K850" s="12"/>
      <c r="L850" s="12"/>
      <c r="M850" s="12"/>
      <c r="N850" s="12"/>
      <c r="O850" s="12"/>
      <c r="P850" s="12"/>
      <c r="Q850" s="12"/>
      <c r="R850" s="12"/>
      <c r="S850" s="12"/>
      <c r="T850" s="12"/>
      <c r="U850" s="12"/>
      <c r="V850" s="12"/>
    </row>
    <row r="851" hidden="1">
      <c r="A851" s="7" t="s">
        <v>1495</v>
      </c>
      <c r="B851" s="8">
        <v>45800.0</v>
      </c>
      <c r="C851" s="9" t="str">
        <f t="shared" si="1"/>
        <v>Mei</v>
      </c>
      <c r="D851" s="10">
        <v>0.013888888888888888</v>
      </c>
      <c r="E851" s="7" t="s">
        <v>1078</v>
      </c>
      <c r="F851" s="7" t="s">
        <v>144</v>
      </c>
      <c r="G851" s="7" t="s">
        <v>13</v>
      </c>
      <c r="H851" s="7" t="s">
        <v>1496</v>
      </c>
      <c r="I851" s="11">
        <v>6.28978248704E11</v>
      </c>
      <c r="K851" s="12"/>
      <c r="L851" s="12"/>
      <c r="M851" s="12"/>
      <c r="N851" s="12"/>
      <c r="O851" s="12"/>
      <c r="P851" s="12"/>
      <c r="Q851" s="12"/>
      <c r="R851" s="12"/>
      <c r="S851" s="12"/>
      <c r="T851" s="12"/>
      <c r="U851" s="12"/>
      <c r="V851" s="12"/>
    </row>
    <row r="852" hidden="1">
      <c r="A852" s="7" t="s">
        <v>1495</v>
      </c>
      <c r="B852" s="8">
        <v>45800.0</v>
      </c>
      <c r="C852" s="9" t="str">
        <f t="shared" si="1"/>
        <v>Mei</v>
      </c>
      <c r="D852" s="10">
        <v>0.04861111111111111</v>
      </c>
      <c r="E852" s="7" t="s">
        <v>1078</v>
      </c>
      <c r="F852" s="7" t="s">
        <v>105</v>
      </c>
      <c r="G852" s="7" t="s">
        <v>13</v>
      </c>
      <c r="H852" s="7" t="s">
        <v>1497</v>
      </c>
      <c r="I852" s="11">
        <v>6.28978248704E11</v>
      </c>
      <c r="K852" s="12"/>
      <c r="L852" s="12"/>
      <c r="M852" s="12"/>
      <c r="N852" s="12"/>
      <c r="O852" s="12"/>
      <c r="P852" s="12"/>
      <c r="Q852" s="12"/>
      <c r="R852" s="12"/>
      <c r="S852" s="12"/>
      <c r="T852" s="12"/>
      <c r="U852" s="12"/>
      <c r="V852" s="12"/>
    </row>
    <row r="853" hidden="1">
      <c r="A853" s="7" t="s">
        <v>1495</v>
      </c>
      <c r="B853" s="8">
        <v>45800.0</v>
      </c>
      <c r="C853" s="9" t="str">
        <f t="shared" si="1"/>
        <v>Mei</v>
      </c>
      <c r="D853" s="10">
        <v>0.034722222222222224</v>
      </c>
      <c r="E853" s="7" t="s">
        <v>1078</v>
      </c>
      <c r="F853" s="7" t="s">
        <v>116</v>
      </c>
      <c r="G853" s="7" t="s">
        <v>13</v>
      </c>
      <c r="H853" s="7" t="s">
        <v>1498</v>
      </c>
      <c r="I853" s="11">
        <v>6.28978248704E11</v>
      </c>
      <c r="K853" s="12"/>
      <c r="L853" s="12"/>
      <c r="M853" s="12"/>
      <c r="N853" s="12"/>
      <c r="O853" s="12"/>
      <c r="P853" s="12"/>
      <c r="Q853" s="12"/>
      <c r="R853" s="12"/>
      <c r="S853" s="12"/>
      <c r="T853" s="12"/>
      <c r="U853" s="12"/>
      <c r="V853" s="12"/>
    </row>
    <row r="854" hidden="1">
      <c r="A854" s="7" t="s">
        <v>1499</v>
      </c>
      <c r="B854" s="8">
        <v>45800.0</v>
      </c>
      <c r="C854" s="9" t="str">
        <f t="shared" si="1"/>
        <v>Mei</v>
      </c>
      <c r="D854" s="10">
        <v>0.5201388888888889</v>
      </c>
      <c r="E854" s="7" t="s">
        <v>33</v>
      </c>
      <c r="F854" s="7" t="s">
        <v>148</v>
      </c>
      <c r="G854" s="7" t="s">
        <v>13</v>
      </c>
      <c r="H854" s="7" t="s">
        <v>1500</v>
      </c>
      <c r="I854" s="11">
        <v>6.285707668655E12</v>
      </c>
      <c r="K854" s="12"/>
      <c r="L854" s="12"/>
      <c r="M854" s="12"/>
      <c r="N854" s="12"/>
      <c r="O854" s="12"/>
      <c r="P854" s="12"/>
      <c r="Q854" s="12"/>
      <c r="R854" s="12"/>
      <c r="S854" s="12"/>
      <c r="T854" s="12"/>
      <c r="U854" s="12"/>
      <c r="V854" s="12"/>
    </row>
    <row r="855" hidden="1">
      <c r="A855" s="7" t="s">
        <v>1501</v>
      </c>
      <c r="B855" s="8">
        <v>45801.0</v>
      </c>
      <c r="C855" s="9" t="str">
        <f t="shared" si="1"/>
        <v>Mei</v>
      </c>
      <c r="D855" s="10">
        <v>0.04513888888888889</v>
      </c>
      <c r="E855" s="7" t="s">
        <v>66</v>
      </c>
      <c r="F855" s="7" t="s">
        <v>17</v>
      </c>
      <c r="G855" s="7" t="s">
        <v>13</v>
      </c>
      <c r="H855" s="7" t="s">
        <v>1502</v>
      </c>
      <c r="I855" s="11">
        <v>6.281332534354E12</v>
      </c>
      <c r="K855" s="12"/>
      <c r="L855" s="12"/>
      <c r="M855" s="12"/>
      <c r="N855" s="12"/>
      <c r="O855" s="12"/>
      <c r="P855" s="12"/>
      <c r="Q855" s="12"/>
      <c r="R855" s="12"/>
      <c r="S855" s="12"/>
      <c r="T855" s="12"/>
      <c r="U855" s="12"/>
      <c r="V855" s="12"/>
    </row>
    <row r="856" hidden="1">
      <c r="A856" s="7" t="s">
        <v>1503</v>
      </c>
      <c r="B856" s="8">
        <v>45801.0</v>
      </c>
      <c r="C856" s="9" t="str">
        <f t="shared" si="1"/>
        <v>Mei</v>
      </c>
      <c r="D856" s="10">
        <v>0.022222222222222223</v>
      </c>
      <c r="E856" s="7" t="s">
        <v>37</v>
      </c>
      <c r="F856" s="7" t="s">
        <v>130</v>
      </c>
      <c r="G856" s="7" t="s">
        <v>13</v>
      </c>
      <c r="H856" s="7" t="s">
        <v>1504</v>
      </c>
      <c r="I856" s="11">
        <v>6.285746146893E12</v>
      </c>
      <c r="K856" s="12"/>
      <c r="L856" s="12"/>
      <c r="M856" s="12"/>
      <c r="N856" s="12"/>
      <c r="O856" s="12"/>
      <c r="P856" s="12"/>
      <c r="Q856" s="12"/>
      <c r="R856" s="12"/>
      <c r="S856" s="12"/>
      <c r="T856" s="12"/>
      <c r="U856" s="12"/>
      <c r="V856" s="12"/>
    </row>
    <row r="857" hidden="1">
      <c r="A857" s="7" t="s">
        <v>1505</v>
      </c>
      <c r="B857" s="8">
        <v>45794.0</v>
      </c>
      <c r="C857" s="9" t="str">
        <f t="shared" si="1"/>
        <v>Mei</v>
      </c>
      <c r="D857" s="10">
        <v>0.021527777777777778</v>
      </c>
      <c r="E857" s="7" t="s">
        <v>37</v>
      </c>
      <c r="F857" s="7" t="s">
        <v>130</v>
      </c>
      <c r="G857" s="7" t="s">
        <v>13</v>
      </c>
      <c r="H857" s="7" t="s">
        <v>1506</v>
      </c>
      <c r="I857" s="11">
        <v>6.285746146893E12</v>
      </c>
      <c r="K857" s="12"/>
      <c r="L857" s="12"/>
      <c r="M857" s="12"/>
      <c r="N857" s="12"/>
      <c r="O857" s="12"/>
      <c r="P857" s="12"/>
      <c r="Q857" s="12"/>
      <c r="R857" s="12"/>
      <c r="S857" s="12"/>
      <c r="T857" s="12"/>
      <c r="U857" s="12"/>
      <c r="V857" s="12"/>
    </row>
    <row r="858" hidden="1">
      <c r="A858" s="7" t="s">
        <v>1507</v>
      </c>
      <c r="B858" s="8">
        <v>45800.0</v>
      </c>
      <c r="C858" s="9" t="str">
        <f t="shared" si="1"/>
        <v>Mei</v>
      </c>
      <c r="D858" s="10">
        <v>0.020833333333333332</v>
      </c>
      <c r="E858" s="7" t="s">
        <v>44</v>
      </c>
      <c r="F858" s="7" t="s">
        <v>45</v>
      </c>
      <c r="G858" s="7" t="s">
        <v>13</v>
      </c>
      <c r="H858" s="7" t="s">
        <v>1508</v>
      </c>
      <c r="I858" s="11">
        <v>6.285291035544E12</v>
      </c>
      <c r="K858" s="12"/>
      <c r="L858" s="12"/>
      <c r="M858" s="12"/>
      <c r="N858" s="12"/>
      <c r="O858" s="12"/>
      <c r="P858" s="12"/>
      <c r="Q858" s="12"/>
      <c r="R858" s="12"/>
      <c r="S858" s="12"/>
      <c r="T858" s="12"/>
      <c r="U858" s="12"/>
      <c r="V858" s="12"/>
    </row>
    <row r="859" hidden="1">
      <c r="A859" s="7" t="s">
        <v>1509</v>
      </c>
      <c r="B859" s="8">
        <v>45797.0</v>
      </c>
      <c r="C859" s="9" t="str">
        <f t="shared" si="1"/>
        <v>Mei</v>
      </c>
      <c r="D859" s="10">
        <v>0.052083333333333336</v>
      </c>
      <c r="E859" s="7" t="s">
        <v>16</v>
      </c>
      <c r="F859" s="7" t="s">
        <v>197</v>
      </c>
      <c r="G859" s="7" t="s">
        <v>13</v>
      </c>
      <c r="H859" s="7" t="s">
        <v>1510</v>
      </c>
      <c r="I859" s="11">
        <v>6.281232193915E12</v>
      </c>
      <c r="K859" s="12"/>
      <c r="L859" s="12"/>
      <c r="M859" s="12"/>
      <c r="N859" s="12"/>
      <c r="O859" s="12"/>
      <c r="P859" s="12"/>
      <c r="Q859" s="12"/>
      <c r="R859" s="12"/>
      <c r="S859" s="12"/>
      <c r="T859" s="12"/>
      <c r="U859" s="12"/>
      <c r="V859" s="12"/>
    </row>
    <row r="860" hidden="1">
      <c r="A860" s="7" t="s">
        <v>1509</v>
      </c>
      <c r="B860" s="8">
        <v>45799.0</v>
      </c>
      <c r="C860" s="9" t="str">
        <f t="shared" si="1"/>
        <v>Mei</v>
      </c>
      <c r="D860" s="10">
        <v>0.05277777777777778</v>
      </c>
      <c r="E860" s="7" t="s">
        <v>16</v>
      </c>
      <c r="F860" s="7" t="s">
        <v>197</v>
      </c>
      <c r="G860" s="7" t="s">
        <v>13</v>
      </c>
      <c r="H860" s="7" t="s">
        <v>1511</v>
      </c>
      <c r="I860" s="11">
        <v>6.281232193915E12</v>
      </c>
      <c r="K860" s="12"/>
      <c r="L860" s="12"/>
      <c r="M860" s="12"/>
      <c r="N860" s="12"/>
      <c r="O860" s="12"/>
      <c r="P860" s="12"/>
      <c r="Q860" s="12"/>
      <c r="R860" s="12"/>
      <c r="S860" s="12"/>
      <c r="T860" s="12"/>
      <c r="U860" s="12"/>
      <c r="V860" s="12"/>
    </row>
    <row r="861" hidden="1">
      <c r="A861" s="7" t="s">
        <v>1512</v>
      </c>
      <c r="B861" s="8">
        <v>45801.0</v>
      </c>
      <c r="C861" s="9" t="str">
        <f t="shared" si="1"/>
        <v>Mei</v>
      </c>
      <c r="D861" s="15">
        <v>0.020833333333333332</v>
      </c>
      <c r="E861" s="7" t="s">
        <v>20</v>
      </c>
      <c r="F861" s="7" t="s">
        <v>30</v>
      </c>
      <c r="G861" s="7" t="s">
        <v>13</v>
      </c>
      <c r="H861" s="7" t="s">
        <v>1513</v>
      </c>
      <c r="I861" s="11">
        <v>6.28972529354E11</v>
      </c>
      <c r="K861" s="12"/>
      <c r="L861" s="12"/>
      <c r="M861" s="12"/>
      <c r="N861" s="12"/>
      <c r="O861" s="12"/>
      <c r="P861" s="12"/>
      <c r="Q861" s="12"/>
      <c r="R861" s="12"/>
      <c r="S861" s="12"/>
      <c r="T861" s="12"/>
      <c r="U861" s="12"/>
      <c r="V861" s="12"/>
    </row>
    <row r="862" hidden="1">
      <c r="A862" s="7" t="s">
        <v>1514</v>
      </c>
      <c r="B862" s="8">
        <v>45801.0</v>
      </c>
      <c r="C862" s="9" t="str">
        <f t="shared" si="1"/>
        <v>Mei</v>
      </c>
      <c r="D862" s="10">
        <v>0.027777777777777776</v>
      </c>
      <c r="E862" s="7" t="s">
        <v>33</v>
      </c>
      <c r="F862" s="7" t="s">
        <v>59</v>
      </c>
      <c r="G862" s="7" t="s">
        <v>13</v>
      </c>
      <c r="H862" s="7" t="s">
        <v>1515</v>
      </c>
      <c r="I862" s="11">
        <v>6.285707668655E12</v>
      </c>
      <c r="K862" s="12"/>
      <c r="L862" s="12"/>
      <c r="M862" s="12"/>
      <c r="N862" s="12"/>
      <c r="O862" s="12"/>
      <c r="P862" s="12"/>
      <c r="Q862" s="12"/>
      <c r="R862" s="12"/>
      <c r="S862" s="12"/>
      <c r="T862" s="12"/>
      <c r="U862" s="12"/>
      <c r="V862" s="12"/>
    </row>
    <row r="863" hidden="1">
      <c r="A863" s="7" t="s">
        <v>1516</v>
      </c>
      <c r="B863" s="8">
        <v>45802.0</v>
      </c>
      <c r="C863" s="9" t="str">
        <f t="shared" si="1"/>
        <v>Mei</v>
      </c>
      <c r="D863" s="10">
        <v>0.01875</v>
      </c>
      <c r="E863" s="7" t="s">
        <v>1078</v>
      </c>
      <c r="F863" s="7" t="s">
        <v>144</v>
      </c>
      <c r="G863" s="7" t="s">
        <v>13</v>
      </c>
      <c r="H863" s="7" t="s">
        <v>1517</v>
      </c>
      <c r="I863" s="11">
        <v>6.28978248704E11</v>
      </c>
      <c r="K863" s="12"/>
      <c r="L863" s="12"/>
      <c r="M863" s="12"/>
      <c r="N863" s="12"/>
      <c r="O863" s="12"/>
      <c r="P863" s="12"/>
      <c r="Q863" s="12"/>
      <c r="R863" s="12"/>
      <c r="S863" s="12"/>
      <c r="T863" s="12"/>
      <c r="U863" s="12"/>
      <c r="V863" s="12"/>
    </row>
    <row r="864" hidden="1">
      <c r="A864" s="7" t="s">
        <v>1518</v>
      </c>
      <c r="B864" s="8">
        <v>45778.0</v>
      </c>
      <c r="C864" s="9" t="str">
        <f t="shared" si="1"/>
        <v>Mei</v>
      </c>
      <c r="D864" s="10">
        <v>0.020833333333333332</v>
      </c>
      <c r="E864" s="7" t="s">
        <v>147</v>
      </c>
      <c r="F864" s="7" t="s">
        <v>148</v>
      </c>
      <c r="G864" s="7" t="s">
        <v>13</v>
      </c>
      <c r="H864" s="7" t="s">
        <v>1519</v>
      </c>
      <c r="I864" s="11">
        <v>6.285213566484E12</v>
      </c>
      <c r="K864" s="12"/>
      <c r="L864" s="12"/>
      <c r="M864" s="12"/>
      <c r="N864" s="12"/>
      <c r="O864" s="12"/>
      <c r="P864" s="12"/>
      <c r="Q864" s="12"/>
      <c r="R864" s="12"/>
      <c r="S864" s="12"/>
      <c r="T864" s="12"/>
      <c r="U864" s="12"/>
      <c r="V864" s="12"/>
    </row>
    <row r="865" hidden="1">
      <c r="A865" s="7" t="s">
        <v>1518</v>
      </c>
      <c r="B865" s="8">
        <v>45779.0</v>
      </c>
      <c r="C865" s="9" t="str">
        <f t="shared" si="1"/>
        <v>Mei</v>
      </c>
      <c r="D865" s="10">
        <v>0.020833333333333332</v>
      </c>
      <c r="E865" s="7" t="s">
        <v>147</v>
      </c>
      <c r="F865" s="7" t="s">
        <v>148</v>
      </c>
      <c r="G865" s="7" t="s">
        <v>13</v>
      </c>
      <c r="H865" s="7" t="s">
        <v>1520</v>
      </c>
      <c r="I865" s="11">
        <v>6.285213566484E12</v>
      </c>
      <c r="K865" s="12"/>
      <c r="L865" s="12"/>
      <c r="M865" s="12"/>
      <c r="N865" s="12"/>
      <c r="O865" s="12"/>
      <c r="P865" s="12"/>
      <c r="Q865" s="12"/>
      <c r="R865" s="12"/>
      <c r="S865" s="12"/>
      <c r="T865" s="12"/>
      <c r="U865" s="12"/>
      <c r="V865" s="12"/>
    </row>
    <row r="866" hidden="1">
      <c r="A866" s="7" t="s">
        <v>1518</v>
      </c>
      <c r="B866" s="8">
        <v>45783.0</v>
      </c>
      <c r="C866" s="9" t="str">
        <f t="shared" si="1"/>
        <v>Mei</v>
      </c>
      <c r="D866" s="10">
        <v>0.0</v>
      </c>
      <c r="E866" s="7" t="s">
        <v>147</v>
      </c>
      <c r="F866" s="7" t="s">
        <v>148</v>
      </c>
      <c r="G866" s="7" t="s">
        <v>41</v>
      </c>
      <c r="H866" s="7" t="s">
        <v>1521</v>
      </c>
      <c r="I866" s="11">
        <v>6.285213566484E12</v>
      </c>
      <c r="K866" s="12"/>
      <c r="L866" s="12"/>
      <c r="M866" s="12"/>
      <c r="N866" s="12"/>
      <c r="O866" s="12"/>
      <c r="P866" s="12"/>
      <c r="Q866" s="12"/>
      <c r="R866" s="12"/>
      <c r="S866" s="12"/>
      <c r="T866" s="12"/>
      <c r="U866" s="12"/>
      <c r="V866" s="12"/>
    </row>
    <row r="867" hidden="1">
      <c r="A867" s="7" t="s">
        <v>1518</v>
      </c>
      <c r="B867" s="8">
        <v>45784.0</v>
      </c>
      <c r="C867" s="9" t="str">
        <f t="shared" si="1"/>
        <v>Mei</v>
      </c>
      <c r="D867" s="10">
        <v>0.020833333333333332</v>
      </c>
      <c r="E867" s="7" t="s">
        <v>147</v>
      </c>
      <c r="F867" s="7" t="s">
        <v>148</v>
      </c>
      <c r="G867" s="7" t="s">
        <v>13</v>
      </c>
      <c r="H867" s="7" t="s">
        <v>1522</v>
      </c>
      <c r="I867" s="11">
        <v>6.285213566484E12</v>
      </c>
      <c r="K867" s="12"/>
      <c r="L867" s="12"/>
      <c r="M867" s="12"/>
      <c r="N867" s="12"/>
      <c r="O867" s="12"/>
      <c r="P867" s="12"/>
      <c r="Q867" s="12"/>
      <c r="R867" s="12"/>
      <c r="S867" s="12"/>
      <c r="T867" s="12"/>
      <c r="U867" s="12"/>
      <c r="V867" s="12"/>
    </row>
    <row r="868" hidden="1">
      <c r="A868" s="7" t="s">
        <v>1518</v>
      </c>
      <c r="B868" s="8">
        <v>45785.0</v>
      </c>
      <c r="C868" s="9" t="str">
        <f t="shared" si="1"/>
        <v>Mei</v>
      </c>
      <c r="D868" s="10">
        <v>0.020833333333333332</v>
      </c>
      <c r="E868" s="7" t="s">
        <v>147</v>
      </c>
      <c r="F868" s="7" t="s">
        <v>148</v>
      </c>
      <c r="G868" s="7" t="s">
        <v>13</v>
      </c>
      <c r="H868" s="7" t="s">
        <v>1523</v>
      </c>
      <c r="I868" s="11">
        <v>6.285213566484E12</v>
      </c>
      <c r="K868" s="12"/>
      <c r="L868" s="12"/>
      <c r="M868" s="12"/>
      <c r="N868" s="12"/>
      <c r="O868" s="12"/>
      <c r="P868" s="12"/>
      <c r="Q868" s="12"/>
      <c r="R868" s="12"/>
      <c r="S868" s="12"/>
      <c r="T868" s="12"/>
      <c r="U868" s="12"/>
      <c r="V868" s="12"/>
    </row>
    <row r="869" hidden="1">
      <c r="A869" s="7" t="s">
        <v>1518</v>
      </c>
      <c r="B869" s="8">
        <v>45786.0</v>
      </c>
      <c r="C869" s="9" t="str">
        <f t="shared" si="1"/>
        <v>Mei</v>
      </c>
      <c r="D869" s="10">
        <v>0.020833333333333332</v>
      </c>
      <c r="E869" s="7" t="s">
        <v>33</v>
      </c>
      <c r="F869" s="7" t="s">
        <v>148</v>
      </c>
      <c r="G869" s="7" t="s">
        <v>13</v>
      </c>
      <c r="H869" s="7" t="s">
        <v>1524</v>
      </c>
      <c r="I869" s="11">
        <v>6.285213566484E12</v>
      </c>
      <c r="K869" s="12"/>
      <c r="L869" s="12"/>
      <c r="M869" s="12"/>
      <c r="N869" s="12"/>
      <c r="O869" s="12"/>
      <c r="P869" s="12"/>
      <c r="Q869" s="12"/>
      <c r="R869" s="12"/>
      <c r="S869" s="12"/>
      <c r="T869" s="12"/>
      <c r="U869" s="12"/>
      <c r="V869" s="12"/>
    </row>
    <row r="870" hidden="1">
      <c r="A870" s="7" t="s">
        <v>1518</v>
      </c>
      <c r="B870" s="8">
        <v>45790.0</v>
      </c>
      <c r="C870" s="9" t="str">
        <f t="shared" si="1"/>
        <v>Mei</v>
      </c>
      <c r="D870" s="10">
        <v>0.0</v>
      </c>
      <c r="E870" s="7" t="s">
        <v>147</v>
      </c>
      <c r="F870" s="7" t="s">
        <v>148</v>
      </c>
      <c r="G870" s="7" t="s">
        <v>156</v>
      </c>
      <c r="H870" s="7" t="s">
        <v>1525</v>
      </c>
      <c r="I870" s="11">
        <v>6.285213566484E12</v>
      </c>
      <c r="K870" s="12"/>
      <c r="L870" s="12"/>
      <c r="M870" s="12"/>
      <c r="N870" s="12"/>
      <c r="O870" s="12"/>
      <c r="P870" s="12"/>
      <c r="Q870" s="12"/>
      <c r="R870" s="12"/>
      <c r="S870" s="12"/>
      <c r="T870" s="12"/>
      <c r="U870" s="12"/>
      <c r="V870" s="12"/>
    </row>
    <row r="871" hidden="1">
      <c r="A871" s="7" t="s">
        <v>1518</v>
      </c>
      <c r="B871" s="8">
        <v>45791.0</v>
      </c>
      <c r="C871" s="9" t="str">
        <f t="shared" si="1"/>
        <v>Mei</v>
      </c>
      <c r="D871" s="10">
        <v>0.020833333333333332</v>
      </c>
      <c r="E871" s="7" t="s">
        <v>1078</v>
      </c>
      <c r="F871" s="7" t="s">
        <v>148</v>
      </c>
      <c r="G871" s="7" t="s">
        <v>13</v>
      </c>
      <c r="H871" s="7" t="s">
        <v>1526</v>
      </c>
      <c r="I871" s="11">
        <v>6.285213566484E12</v>
      </c>
      <c r="K871" s="12"/>
      <c r="L871" s="12"/>
      <c r="M871" s="12"/>
      <c r="N871" s="12"/>
      <c r="O871" s="12"/>
      <c r="P871" s="12"/>
      <c r="Q871" s="12"/>
      <c r="R871" s="12"/>
      <c r="S871" s="12"/>
      <c r="T871" s="12"/>
      <c r="U871" s="12"/>
      <c r="V871" s="12"/>
    </row>
    <row r="872" hidden="1">
      <c r="A872" s="7" t="s">
        <v>1518</v>
      </c>
      <c r="B872" s="8">
        <v>45797.0</v>
      </c>
      <c r="C872" s="9" t="str">
        <f t="shared" si="1"/>
        <v>Mei</v>
      </c>
      <c r="D872" s="10">
        <v>0.020833333333333332</v>
      </c>
      <c r="E872" s="7" t="s">
        <v>147</v>
      </c>
      <c r="F872" s="7" t="s">
        <v>148</v>
      </c>
      <c r="G872" s="7" t="s">
        <v>13</v>
      </c>
      <c r="H872" s="7" t="s">
        <v>1527</v>
      </c>
      <c r="I872" s="11">
        <v>6.285213566484E12</v>
      </c>
      <c r="K872" s="12"/>
      <c r="L872" s="12"/>
      <c r="M872" s="12"/>
      <c r="N872" s="12"/>
      <c r="O872" s="12"/>
      <c r="P872" s="12"/>
      <c r="Q872" s="12"/>
      <c r="R872" s="12"/>
      <c r="S872" s="12"/>
      <c r="T872" s="12"/>
      <c r="U872" s="12"/>
      <c r="V872" s="12"/>
    </row>
    <row r="873" hidden="1">
      <c r="A873" s="7" t="s">
        <v>1518</v>
      </c>
      <c r="B873" s="8">
        <v>45798.0</v>
      </c>
      <c r="C873" s="9" t="str">
        <f t="shared" si="1"/>
        <v>Mei</v>
      </c>
      <c r="D873" s="10">
        <v>0.020833333333333332</v>
      </c>
      <c r="E873" s="7" t="s">
        <v>147</v>
      </c>
      <c r="F873" s="7" t="s">
        <v>148</v>
      </c>
      <c r="G873" s="7" t="s">
        <v>13</v>
      </c>
      <c r="H873" s="7" t="s">
        <v>1528</v>
      </c>
      <c r="I873" s="11">
        <v>6.285213566484E12</v>
      </c>
      <c r="K873" s="12"/>
      <c r="L873" s="12"/>
      <c r="M873" s="12"/>
      <c r="N873" s="12"/>
      <c r="O873" s="12"/>
      <c r="P873" s="12"/>
      <c r="Q873" s="12"/>
      <c r="R873" s="12"/>
      <c r="S873" s="12"/>
      <c r="T873" s="12"/>
      <c r="U873" s="12"/>
      <c r="V873" s="12"/>
    </row>
    <row r="874" hidden="1">
      <c r="A874" s="7" t="s">
        <v>1529</v>
      </c>
      <c r="B874" s="8">
        <v>45802.0</v>
      </c>
      <c r="C874" s="9" t="str">
        <f t="shared" si="1"/>
        <v>Mei</v>
      </c>
      <c r="D874" s="10">
        <v>0.020833333333333332</v>
      </c>
      <c r="E874" s="7" t="s">
        <v>44</v>
      </c>
      <c r="F874" s="7" t="s">
        <v>45</v>
      </c>
      <c r="G874" s="7" t="s">
        <v>13</v>
      </c>
      <c r="H874" s="7" t="s">
        <v>1530</v>
      </c>
      <c r="I874" s="11">
        <v>6.285291035544E12</v>
      </c>
      <c r="K874" s="12"/>
      <c r="L874" s="12"/>
      <c r="M874" s="12"/>
      <c r="N874" s="12"/>
      <c r="O874" s="12"/>
      <c r="P874" s="12"/>
      <c r="Q874" s="12"/>
      <c r="R874" s="12"/>
      <c r="S874" s="12"/>
      <c r="T874" s="12"/>
      <c r="U874" s="12"/>
      <c r="V874" s="12"/>
    </row>
    <row r="875" hidden="1">
      <c r="A875" s="7" t="s">
        <v>1531</v>
      </c>
      <c r="B875" s="8">
        <v>45800.0</v>
      </c>
      <c r="C875" s="9" t="str">
        <f t="shared" si="1"/>
        <v>Mei</v>
      </c>
      <c r="D875" s="10">
        <v>0.020833333333333332</v>
      </c>
      <c r="E875" s="7" t="s">
        <v>44</v>
      </c>
      <c r="F875" s="7" t="s">
        <v>45</v>
      </c>
      <c r="G875" s="7" t="s">
        <v>13</v>
      </c>
      <c r="H875" s="7" t="s">
        <v>1508</v>
      </c>
      <c r="I875" s="11">
        <v>6.285291035544E12</v>
      </c>
      <c r="K875" s="12"/>
      <c r="L875" s="12"/>
      <c r="M875" s="12"/>
      <c r="N875" s="12"/>
      <c r="O875" s="12"/>
      <c r="P875" s="12"/>
      <c r="Q875" s="12"/>
      <c r="R875" s="12"/>
      <c r="S875" s="12"/>
      <c r="T875" s="12"/>
      <c r="U875" s="12"/>
      <c r="V875" s="12"/>
    </row>
    <row r="876" hidden="1">
      <c r="A876" s="7" t="s">
        <v>1532</v>
      </c>
      <c r="B876" s="8">
        <v>45803.0</v>
      </c>
      <c r="C876" s="9" t="str">
        <f t="shared" si="1"/>
        <v>Mei</v>
      </c>
      <c r="D876" s="10">
        <v>0.03611111111111111</v>
      </c>
      <c r="E876" s="7" t="s">
        <v>1078</v>
      </c>
      <c r="F876" s="7" t="s">
        <v>153</v>
      </c>
      <c r="G876" s="7" t="s">
        <v>13</v>
      </c>
      <c r="H876" s="7" t="s">
        <v>1533</v>
      </c>
      <c r="I876" s="11">
        <v>6.28978248704E11</v>
      </c>
      <c r="K876" s="12"/>
      <c r="L876" s="12"/>
      <c r="M876" s="12"/>
      <c r="N876" s="12"/>
      <c r="O876" s="12"/>
      <c r="P876" s="12"/>
      <c r="Q876" s="12"/>
      <c r="R876" s="12"/>
      <c r="S876" s="12"/>
      <c r="T876" s="12"/>
      <c r="U876" s="12"/>
      <c r="V876" s="12"/>
    </row>
    <row r="877" hidden="1">
      <c r="A877" s="7" t="s">
        <v>1532</v>
      </c>
      <c r="B877" s="8">
        <v>45803.0</v>
      </c>
      <c r="C877" s="9" t="str">
        <f t="shared" si="1"/>
        <v>Mei</v>
      </c>
      <c r="D877" s="10">
        <v>0.017361111111111112</v>
      </c>
      <c r="E877" s="7" t="s">
        <v>1078</v>
      </c>
      <c r="F877" s="7" t="s">
        <v>116</v>
      </c>
      <c r="G877" s="7" t="s">
        <v>13</v>
      </c>
      <c r="H877" s="7" t="s">
        <v>1534</v>
      </c>
      <c r="I877" s="11">
        <v>6.28978248704E11</v>
      </c>
      <c r="K877" s="12"/>
      <c r="L877" s="12"/>
      <c r="M877" s="12"/>
      <c r="N877" s="12"/>
      <c r="O877" s="12"/>
      <c r="P877" s="12"/>
      <c r="Q877" s="12"/>
      <c r="R877" s="12"/>
      <c r="S877" s="12"/>
      <c r="T877" s="12"/>
      <c r="U877" s="12"/>
      <c r="V877" s="12"/>
    </row>
    <row r="878" hidden="1">
      <c r="A878" s="7" t="s">
        <v>1535</v>
      </c>
      <c r="B878" s="8">
        <v>45797.0</v>
      </c>
      <c r="C878" s="9" t="str">
        <f t="shared" si="1"/>
        <v>Mei</v>
      </c>
      <c r="D878" s="10">
        <v>0.021527777777777778</v>
      </c>
      <c r="E878" s="7" t="s">
        <v>16</v>
      </c>
      <c r="F878" s="7" t="s">
        <v>130</v>
      </c>
      <c r="G878" s="7" t="s">
        <v>13</v>
      </c>
      <c r="H878" s="7" t="s">
        <v>1536</v>
      </c>
      <c r="I878" s="11">
        <v>6.281232193915E12</v>
      </c>
      <c r="K878" s="12"/>
      <c r="L878" s="12"/>
      <c r="M878" s="12"/>
      <c r="N878" s="12"/>
      <c r="O878" s="12"/>
      <c r="P878" s="12"/>
      <c r="Q878" s="12"/>
      <c r="R878" s="12"/>
      <c r="S878" s="12"/>
      <c r="T878" s="12"/>
      <c r="U878" s="12"/>
      <c r="V878" s="12"/>
    </row>
    <row r="879" hidden="1">
      <c r="A879" s="7" t="s">
        <v>1537</v>
      </c>
      <c r="B879" s="8">
        <v>45798.0</v>
      </c>
      <c r="C879" s="9" t="str">
        <f t="shared" si="1"/>
        <v>Mei</v>
      </c>
      <c r="D879" s="10">
        <v>0.027083333333333334</v>
      </c>
      <c r="E879" s="7" t="s">
        <v>16</v>
      </c>
      <c r="F879" s="7" t="s">
        <v>130</v>
      </c>
      <c r="G879" s="7" t="s">
        <v>13</v>
      </c>
      <c r="H879" s="7" t="s">
        <v>1538</v>
      </c>
      <c r="I879" s="11">
        <v>6.281232193915E12</v>
      </c>
      <c r="K879" s="12"/>
      <c r="L879" s="12"/>
      <c r="M879" s="12"/>
      <c r="N879" s="12"/>
      <c r="O879" s="12"/>
      <c r="P879" s="12"/>
      <c r="Q879" s="12"/>
      <c r="R879" s="12"/>
      <c r="S879" s="12"/>
      <c r="T879" s="12"/>
      <c r="U879" s="12"/>
      <c r="V879" s="12"/>
    </row>
    <row r="880" hidden="1">
      <c r="A880" s="7" t="s">
        <v>1539</v>
      </c>
      <c r="B880" s="8">
        <v>45799.0</v>
      </c>
      <c r="C880" s="9" t="str">
        <f t="shared" si="1"/>
        <v>Mei</v>
      </c>
      <c r="D880" s="10">
        <v>0.025694444444444443</v>
      </c>
      <c r="E880" s="7" t="s">
        <v>16</v>
      </c>
      <c r="F880" s="7" t="s">
        <v>130</v>
      </c>
      <c r="G880" s="7" t="s">
        <v>13</v>
      </c>
      <c r="H880" s="7" t="s">
        <v>1540</v>
      </c>
      <c r="I880" s="11">
        <v>6.281232193915E12</v>
      </c>
      <c r="K880" s="12"/>
      <c r="L880" s="12"/>
      <c r="M880" s="12"/>
      <c r="N880" s="12"/>
      <c r="O880" s="12"/>
      <c r="P880" s="12"/>
      <c r="Q880" s="12"/>
      <c r="R880" s="12"/>
      <c r="S880" s="12"/>
      <c r="T880" s="12"/>
      <c r="U880" s="12"/>
      <c r="V880" s="12"/>
    </row>
    <row r="881" hidden="1">
      <c r="A881" s="7" t="s">
        <v>1541</v>
      </c>
      <c r="B881" s="8">
        <v>45800.0</v>
      </c>
      <c r="C881" s="9" t="str">
        <f t="shared" si="1"/>
        <v>Mei</v>
      </c>
      <c r="D881" s="10">
        <v>0.04236111111111111</v>
      </c>
      <c r="E881" s="7" t="s">
        <v>16</v>
      </c>
      <c r="F881" s="7" t="s">
        <v>130</v>
      </c>
      <c r="G881" s="7" t="s">
        <v>13</v>
      </c>
      <c r="H881" s="7" t="s">
        <v>1542</v>
      </c>
      <c r="I881" s="11">
        <v>6.281232193915E12</v>
      </c>
      <c r="K881" s="12"/>
      <c r="L881" s="12"/>
      <c r="M881" s="12"/>
      <c r="N881" s="12"/>
      <c r="O881" s="12"/>
      <c r="P881" s="12"/>
      <c r="Q881" s="12"/>
      <c r="R881" s="12"/>
      <c r="S881" s="12"/>
      <c r="T881" s="12"/>
      <c r="U881" s="12"/>
      <c r="V881" s="12"/>
    </row>
    <row r="882" hidden="1">
      <c r="A882" s="7" t="s">
        <v>1543</v>
      </c>
      <c r="B882" s="8">
        <v>45801.0</v>
      </c>
      <c r="C882" s="9" t="str">
        <f t="shared" si="1"/>
        <v>Mei</v>
      </c>
      <c r="D882" s="10">
        <v>0.0</v>
      </c>
      <c r="E882" s="7" t="s">
        <v>11</v>
      </c>
      <c r="F882" s="7" t="s">
        <v>1083</v>
      </c>
      <c r="G882" s="7" t="s">
        <v>41</v>
      </c>
      <c r="H882" s="7" t="s">
        <v>1544</v>
      </c>
      <c r="I882" s="11">
        <v>6.28560627488E12</v>
      </c>
      <c r="K882" s="12"/>
      <c r="L882" s="12"/>
      <c r="M882" s="12"/>
      <c r="N882" s="12"/>
      <c r="O882" s="12"/>
      <c r="P882" s="12"/>
      <c r="Q882" s="12"/>
      <c r="R882" s="12"/>
      <c r="S882" s="12"/>
      <c r="T882" s="12"/>
      <c r="U882" s="12"/>
      <c r="V882" s="12"/>
    </row>
    <row r="883" hidden="1">
      <c r="A883" s="7" t="s">
        <v>1545</v>
      </c>
      <c r="B883" s="8">
        <v>45804.0</v>
      </c>
      <c r="C883" s="9" t="str">
        <f t="shared" si="1"/>
        <v>Mei</v>
      </c>
      <c r="D883" s="10">
        <v>0.04513888888888889</v>
      </c>
      <c r="E883" s="7" t="s">
        <v>1078</v>
      </c>
      <c r="F883" s="7" t="s">
        <v>17</v>
      </c>
      <c r="G883" s="7" t="s">
        <v>13</v>
      </c>
      <c r="H883" s="7" t="s">
        <v>1546</v>
      </c>
      <c r="I883" s="11">
        <v>6.28978248704E11</v>
      </c>
      <c r="K883" s="12"/>
      <c r="L883" s="12"/>
      <c r="M883" s="12"/>
      <c r="N883" s="12"/>
      <c r="O883" s="12"/>
      <c r="P883" s="12"/>
      <c r="Q883" s="12"/>
      <c r="R883" s="12"/>
      <c r="S883" s="12"/>
      <c r="T883" s="12"/>
      <c r="U883" s="12"/>
      <c r="V883" s="12"/>
    </row>
    <row r="884" hidden="1">
      <c r="A884" s="7" t="s">
        <v>1547</v>
      </c>
      <c r="B884" s="8">
        <v>45804.0</v>
      </c>
      <c r="C884" s="9" t="str">
        <f t="shared" si="1"/>
        <v>Mei</v>
      </c>
      <c r="D884" s="10">
        <v>0.022222222222222223</v>
      </c>
      <c r="E884" s="7" t="s">
        <v>37</v>
      </c>
      <c r="F884" s="7" t="s">
        <v>127</v>
      </c>
      <c r="G884" s="7" t="s">
        <v>13</v>
      </c>
      <c r="H884" s="7" t="s">
        <v>1548</v>
      </c>
      <c r="I884" s="11">
        <v>6.285746146893E12</v>
      </c>
      <c r="K884" s="12"/>
      <c r="L884" s="12"/>
      <c r="M884" s="12"/>
      <c r="N884" s="12"/>
      <c r="O884" s="12"/>
      <c r="P884" s="12"/>
      <c r="Q884" s="12"/>
      <c r="R884" s="12"/>
      <c r="S884" s="12"/>
      <c r="T884" s="12"/>
      <c r="U884" s="12"/>
      <c r="V884" s="12"/>
    </row>
    <row r="885" hidden="1">
      <c r="A885" s="7" t="s">
        <v>1549</v>
      </c>
      <c r="B885" s="8">
        <v>45804.0</v>
      </c>
      <c r="C885" s="9" t="str">
        <f t="shared" si="1"/>
        <v>Mei</v>
      </c>
      <c r="D885" s="10">
        <v>0.03263888888888889</v>
      </c>
      <c r="E885" s="7" t="s">
        <v>16</v>
      </c>
      <c r="F885" s="7" t="s">
        <v>130</v>
      </c>
      <c r="G885" s="7" t="s">
        <v>13</v>
      </c>
      <c r="H885" s="7" t="s">
        <v>1550</v>
      </c>
      <c r="I885" s="11">
        <v>6.281232193915E12</v>
      </c>
      <c r="K885" s="12"/>
      <c r="L885" s="12"/>
      <c r="M885" s="12"/>
      <c r="N885" s="12"/>
      <c r="O885" s="12"/>
      <c r="P885" s="12"/>
      <c r="Q885" s="12"/>
      <c r="R885" s="12"/>
      <c r="S885" s="12"/>
      <c r="T885" s="12"/>
      <c r="U885" s="12"/>
      <c r="V885" s="12"/>
    </row>
    <row r="886" hidden="1">
      <c r="A886" s="7" t="s">
        <v>1551</v>
      </c>
      <c r="B886" s="8">
        <v>45804.0</v>
      </c>
      <c r="C886" s="9" t="str">
        <f t="shared" si="1"/>
        <v>Mei</v>
      </c>
      <c r="D886" s="10">
        <v>0.020833333333333332</v>
      </c>
      <c r="E886" s="7" t="s">
        <v>44</v>
      </c>
      <c r="F886" s="7" t="s">
        <v>45</v>
      </c>
      <c r="G886" s="7" t="s">
        <v>13</v>
      </c>
      <c r="H886" s="7" t="s">
        <v>1552</v>
      </c>
      <c r="I886" s="11">
        <v>6.285291035544E12</v>
      </c>
      <c r="K886" s="12"/>
      <c r="L886" s="12"/>
      <c r="M886" s="12"/>
      <c r="N886" s="12"/>
      <c r="O886" s="12"/>
      <c r="P886" s="12"/>
      <c r="Q886" s="12"/>
      <c r="R886" s="12"/>
      <c r="S886" s="12"/>
      <c r="T886" s="12"/>
      <c r="U886" s="12"/>
      <c r="V886" s="12"/>
    </row>
    <row r="887" hidden="1">
      <c r="A887" s="7" t="s">
        <v>1553</v>
      </c>
      <c r="B887" s="8">
        <v>45804.0</v>
      </c>
      <c r="C887" s="9" t="str">
        <f t="shared" si="1"/>
        <v>Mei</v>
      </c>
      <c r="D887" s="10">
        <v>0.04513888888888889</v>
      </c>
      <c r="E887" s="7" t="s">
        <v>1078</v>
      </c>
      <c r="F887" s="7" t="s">
        <v>153</v>
      </c>
      <c r="G887" s="7" t="s">
        <v>13</v>
      </c>
      <c r="H887" s="7" t="s">
        <v>1554</v>
      </c>
      <c r="I887" s="11">
        <v>6.28978248704E11</v>
      </c>
      <c r="K887" s="12"/>
      <c r="L887" s="12"/>
      <c r="M887" s="12"/>
      <c r="N887" s="12"/>
      <c r="O887" s="12"/>
      <c r="P887" s="12"/>
      <c r="Q887" s="12"/>
      <c r="R887" s="12"/>
      <c r="S887" s="12"/>
      <c r="T887" s="12"/>
      <c r="U887" s="12"/>
      <c r="V887" s="12"/>
    </row>
    <row r="888" hidden="1">
      <c r="A888" s="7" t="s">
        <v>1555</v>
      </c>
      <c r="B888" s="8">
        <v>45803.0</v>
      </c>
      <c r="C888" s="9" t="str">
        <f t="shared" si="1"/>
        <v>Mei</v>
      </c>
      <c r="D888" s="10">
        <v>0.041666666666666664</v>
      </c>
      <c r="E888" s="7" t="s">
        <v>29</v>
      </c>
      <c r="F888" s="7" t="s">
        <v>30</v>
      </c>
      <c r="G888" s="7" t="s">
        <v>13</v>
      </c>
      <c r="H888" s="7" t="s">
        <v>1556</v>
      </c>
      <c r="I888" s="11">
        <v>6.282231661306E12</v>
      </c>
      <c r="K888" s="12"/>
      <c r="L888" s="12"/>
      <c r="M888" s="12"/>
      <c r="N888" s="12"/>
      <c r="O888" s="12"/>
      <c r="P888" s="12"/>
      <c r="Q888" s="12"/>
      <c r="R888" s="12"/>
      <c r="S888" s="12"/>
      <c r="T888" s="12"/>
      <c r="U888" s="12"/>
      <c r="V888" s="12"/>
    </row>
    <row r="889" hidden="1">
      <c r="A889" s="7" t="s">
        <v>1557</v>
      </c>
      <c r="B889" s="8">
        <v>45805.0</v>
      </c>
      <c r="C889" s="9" t="str">
        <f t="shared" si="1"/>
        <v>Mei</v>
      </c>
      <c r="D889" s="10">
        <v>0.034722222222222224</v>
      </c>
      <c r="E889" s="7" t="s">
        <v>1078</v>
      </c>
      <c r="F889" s="7" t="s">
        <v>105</v>
      </c>
      <c r="G889" s="7" t="s">
        <v>13</v>
      </c>
      <c r="H889" s="7" t="s">
        <v>1558</v>
      </c>
      <c r="I889" s="11">
        <v>6.28978248704E11</v>
      </c>
      <c r="K889" s="12"/>
      <c r="L889" s="12"/>
      <c r="M889" s="12"/>
      <c r="N889" s="12"/>
      <c r="O889" s="12"/>
      <c r="P889" s="12"/>
      <c r="Q889" s="12"/>
      <c r="R889" s="12"/>
      <c r="S889" s="12"/>
      <c r="T889" s="12"/>
      <c r="U889" s="12"/>
      <c r="V889" s="12"/>
    </row>
    <row r="890" hidden="1">
      <c r="A890" s="7" t="s">
        <v>1559</v>
      </c>
      <c r="B890" s="8">
        <v>45805.0</v>
      </c>
      <c r="C890" s="9" t="str">
        <f t="shared" si="1"/>
        <v>Mei</v>
      </c>
      <c r="D890" s="10">
        <v>0.041666666666666664</v>
      </c>
      <c r="E890" s="7" t="s">
        <v>33</v>
      </c>
      <c r="F890" s="7" t="s">
        <v>1083</v>
      </c>
      <c r="G890" s="7" t="s">
        <v>13</v>
      </c>
      <c r="H890" s="7" t="s">
        <v>1560</v>
      </c>
      <c r="I890" s="11">
        <v>6.285707668655E12</v>
      </c>
      <c r="K890" s="12"/>
      <c r="L890" s="12"/>
      <c r="M890" s="12"/>
      <c r="N890" s="12"/>
      <c r="O890" s="12"/>
      <c r="P890" s="12"/>
      <c r="Q890" s="12"/>
      <c r="R890" s="12"/>
      <c r="S890" s="12"/>
      <c r="T890" s="12"/>
      <c r="U890" s="12"/>
      <c r="V890" s="12"/>
    </row>
    <row r="891" hidden="1">
      <c r="A891" s="7" t="s">
        <v>1561</v>
      </c>
      <c r="B891" s="8">
        <v>45778.0</v>
      </c>
      <c r="C891" s="9" t="str">
        <f t="shared" si="1"/>
        <v>Mei</v>
      </c>
      <c r="D891" s="10">
        <v>0.04652777777777778</v>
      </c>
      <c r="E891" s="7" t="s">
        <v>50</v>
      </c>
      <c r="F891" s="7" t="s">
        <v>100</v>
      </c>
      <c r="G891" s="7" t="s">
        <v>13</v>
      </c>
      <c r="H891" s="7" t="s">
        <v>1562</v>
      </c>
      <c r="I891" s="11">
        <v>6.285173431354E12</v>
      </c>
      <c r="K891" s="12"/>
      <c r="L891" s="12"/>
      <c r="M891" s="12"/>
      <c r="N891" s="12"/>
      <c r="O891" s="12"/>
      <c r="P891" s="12"/>
      <c r="Q891" s="12"/>
      <c r="R891" s="12"/>
      <c r="S891" s="12"/>
      <c r="T891" s="12"/>
      <c r="U891" s="12"/>
      <c r="V891" s="12"/>
    </row>
    <row r="892" hidden="1">
      <c r="A892" s="7" t="s">
        <v>1563</v>
      </c>
      <c r="B892" s="8">
        <v>45799.0</v>
      </c>
      <c r="C892" s="9" t="str">
        <f t="shared" si="1"/>
        <v>Mei</v>
      </c>
      <c r="D892" s="10">
        <v>0.04513888888888889</v>
      </c>
      <c r="E892" s="7" t="s">
        <v>50</v>
      </c>
      <c r="F892" s="7" t="s">
        <v>100</v>
      </c>
      <c r="G892" s="7" t="s">
        <v>13</v>
      </c>
      <c r="H892" s="7" t="s">
        <v>1564</v>
      </c>
      <c r="I892" s="11">
        <v>6.285173431354E12</v>
      </c>
      <c r="K892" s="12"/>
      <c r="L892" s="12"/>
      <c r="M892" s="12"/>
      <c r="N892" s="12"/>
      <c r="O892" s="12"/>
      <c r="P892" s="12"/>
      <c r="Q892" s="12"/>
      <c r="R892" s="12"/>
      <c r="S892" s="12"/>
      <c r="T892" s="12"/>
      <c r="U892" s="12"/>
      <c r="V892" s="12"/>
    </row>
    <row r="893" hidden="1">
      <c r="A893" s="7" t="s">
        <v>1563</v>
      </c>
      <c r="B893" s="8">
        <v>45800.0</v>
      </c>
      <c r="C893" s="9" t="str">
        <f t="shared" si="1"/>
        <v>Mei</v>
      </c>
      <c r="D893" s="10">
        <v>0.0</v>
      </c>
      <c r="E893" s="7" t="s">
        <v>50</v>
      </c>
      <c r="F893" s="7" t="s">
        <v>100</v>
      </c>
      <c r="G893" s="7" t="s">
        <v>41</v>
      </c>
      <c r="H893" s="7" t="s">
        <v>1565</v>
      </c>
      <c r="I893" s="11">
        <v>6.285173431354E12</v>
      </c>
      <c r="K893" s="12"/>
      <c r="L893" s="12"/>
      <c r="M893" s="12"/>
      <c r="N893" s="12"/>
      <c r="O893" s="12"/>
      <c r="P893" s="12"/>
      <c r="Q893" s="12"/>
      <c r="R893" s="12"/>
      <c r="S893" s="12"/>
      <c r="T893" s="12"/>
      <c r="U893" s="12"/>
      <c r="V893" s="12"/>
    </row>
    <row r="894" hidden="1">
      <c r="A894" s="7" t="s">
        <v>1563</v>
      </c>
      <c r="B894" s="8">
        <v>45801.0</v>
      </c>
      <c r="C894" s="9" t="str">
        <f t="shared" si="1"/>
        <v>Mei</v>
      </c>
      <c r="D894" s="10">
        <v>0.03125</v>
      </c>
      <c r="E894" s="7" t="s">
        <v>50</v>
      </c>
      <c r="F894" s="7" t="s">
        <v>100</v>
      </c>
      <c r="G894" s="7" t="s">
        <v>13</v>
      </c>
      <c r="H894" s="7" t="s">
        <v>1566</v>
      </c>
      <c r="I894" s="11">
        <v>6.285173431354E12</v>
      </c>
      <c r="K894" s="12"/>
      <c r="L894" s="12"/>
      <c r="M894" s="12"/>
      <c r="N894" s="12"/>
      <c r="O894" s="12"/>
      <c r="P894" s="12"/>
      <c r="Q894" s="12"/>
      <c r="R894" s="12"/>
      <c r="S894" s="12"/>
      <c r="T894" s="12"/>
      <c r="U894" s="12"/>
      <c r="V894" s="12"/>
    </row>
    <row r="895" hidden="1">
      <c r="A895" s="7" t="s">
        <v>1563</v>
      </c>
      <c r="B895" s="8">
        <v>45779.0</v>
      </c>
      <c r="C895" s="9" t="str">
        <f t="shared" si="1"/>
        <v>Mei</v>
      </c>
      <c r="D895" s="10">
        <v>0.022916666666666665</v>
      </c>
      <c r="E895" s="7" t="s">
        <v>50</v>
      </c>
      <c r="F895" s="7" t="s">
        <v>51</v>
      </c>
      <c r="G895" s="7" t="s">
        <v>13</v>
      </c>
      <c r="H895" s="7" t="s">
        <v>1567</v>
      </c>
      <c r="I895" s="11">
        <v>6.285173431354E12</v>
      </c>
      <c r="K895" s="12"/>
      <c r="L895" s="12"/>
      <c r="M895" s="12"/>
      <c r="N895" s="12"/>
      <c r="O895" s="12"/>
      <c r="P895" s="12"/>
      <c r="Q895" s="12"/>
      <c r="R895" s="12"/>
      <c r="S895" s="12"/>
      <c r="T895" s="12"/>
      <c r="U895" s="12"/>
      <c r="V895" s="12"/>
    </row>
    <row r="896" hidden="1">
      <c r="A896" s="7" t="s">
        <v>1563</v>
      </c>
      <c r="B896" s="8">
        <v>45787.0</v>
      </c>
      <c r="C896" s="9" t="str">
        <f t="shared" si="1"/>
        <v>Mei</v>
      </c>
      <c r="D896" s="10">
        <v>0.013888888888888888</v>
      </c>
      <c r="E896" s="7" t="s">
        <v>50</v>
      </c>
      <c r="F896" s="7" t="s">
        <v>51</v>
      </c>
      <c r="G896" s="7" t="s">
        <v>13</v>
      </c>
      <c r="H896" s="7" t="s">
        <v>1568</v>
      </c>
      <c r="I896" s="11">
        <v>6.285173431354E12</v>
      </c>
      <c r="K896" s="12"/>
      <c r="L896" s="12"/>
      <c r="M896" s="12"/>
      <c r="N896" s="12"/>
      <c r="O896" s="12"/>
      <c r="P896" s="12"/>
      <c r="Q896" s="12"/>
      <c r="R896" s="12"/>
      <c r="S896" s="12"/>
      <c r="T896" s="12"/>
      <c r="U896" s="12"/>
      <c r="V896" s="12"/>
    </row>
    <row r="897" hidden="1">
      <c r="A897" s="7" t="s">
        <v>1569</v>
      </c>
      <c r="B897" s="8">
        <v>45779.0</v>
      </c>
      <c r="C897" s="9" t="str">
        <f t="shared" si="1"/>
        <v>Mei</v>
      </c>
      <c r="D897" s="10">
        <v>0.049305555555555554</v>
      </c>
      <c r="E897" s="7" t="s">
        <v>33</v>
      </c>
      <c r="F897" s="7" t="s">
        <v>54</v>
      </c>
      <c r="G897" s="7" t="s">
        <v>13</v>
      </c>
      <c r="H897" s="7" t="s">
        <v>1570</v>
      </c>
      <c r="I897" s="11">
        <v>6.285707668655E12</v>
      </c>
      <c r="K897" s="12"/>
      <c r="L897" s="12"/>
      <c r="M897" s="12"/>
      <c r="N897" s="12"/>
      <c r="O897" s="12"/>
      <c r="P897" s="12"/>
      <c r="Q897" s="12"/>
      <c r="R897" s="12"/>
      <c r="S897" s="12"/>
      <c r="T897" s="12"/>
      <c r="U897" s="12"/>
      <c r="V897" s="12"/>
    </row>
    <row r="898" hidden="1">
      <c r="A898" s="7" t="s">
        <v>1563</v>
      </c>
      <c r="B898" s="8">
        <v>45800.0</v>
      </c>
      <c r="C898" s="9" t="str">
        <f t="shared" si="1"/>
        <v>Mei</v>
      </c>
      <c r="D898" s="10">
        <v>0.0</v>
      </c>
      <c r="E898" s="7" t="s">
        <v>50</v>
      </c>
      <c r="F898" s="7" t="s">
        <v>51</v>
      </c>
      <c r="G898" s="7" t="s">
        <v>41</v>
      </c>
      <c r="H898" s="7" t="s">
        <v>1565</v>
      </c>
      <c r="I898" s="11">
        <v>6.285173431354E12</v>
      </c>
      <c r="K898" s="12"/>
      <c r="L898" s="12"/>
      <c r="M898" s="12"/>
      <c r="N898" s="12"/>
      <c r="O898" s="12"/>
      <c r="P898" s="12"/>
      <c r="Q898" s="12"/>
      <c r="R898" s="12"/>
      <c r="S898" s="12"/>
      <c r="T898" s="12"/>
      <c r="U898" s="12"/>
      <c r="V898" s="12"/>
    </row>
    <row r="899" hidden="1">
      <c r="A899" s="7" t="s">
        <v>1569</v>
      </c>
      <c r="B899" s="8">
        <v>45803.0</v>
      </c>
      <c r="C899" s="9" t="str">
        <f t="shared" si="1"/>
        <v>Mei</v>
      </c>
      <c r="D899" s="10">
        <v>0.034722222222222224</v>
      </c>
      <c r="E899" s="7" t="s">
        <v>33</v>
      </c>
      <c r="F899" s="7" t="s">
        <v>54</v>
      </c>
      <c r="G899" s="7" t="s">
        <v>13</v>
      </c>
      <c r="H899" s="7" t="s">
        <v>1571</v>
      </c>
      <c r="I899" s="11">
        <v>6.285707668655E12</v>
      </c>
      <c r="K899" s="12"/>
      <c r="L899" s="12"/>
      <c r="M899" s="12"/>
      <c r="N899" s="12"/>
      <c r="O899" s="12"/>
      <c r="P899" s="12"/>
      <c r="Q899" s="12"/>
      <c r="R899" s="12"/>
      <c r="S899" s="12"/>
      <c r="T899" s="12"/>
      <c r="U899" s="12"/>
      <c r="V899" s="12"/>
    </row>
    <row r="900" hidden="1">
      <c r="A900" s="7" t="s">
        <v>1563</v>
      </c>
      <c r="B900" s="8">
        <v>45785.0</v>
      </c>
      <c r="C900" s="9" t="str">
        <f t="shared" si="1"/>
        <v>Mei</v>
      </c>
      <c r="D900" s="10">
        <v>0.0</v>
      </c>
      <c r="E900" s="7" t="s">
        <v>29</v>
      </c>
      <c r="F900" s="7" t="s">
        <v>100</v>
      </c>
      <c r="G900" s="7" t="s">
        <v>41</v>
      </c>
      <c r="H900" s="7" t="s">
        <v>1572</v>
      </c>
      <c r="I900" s="11">
        <v>6.285173431354E12</v>
      </c>
      <c r="K900" s="12"/>
      <c r="L900" s="12"/>
      <c r="M900" s="12"/>
      <c r="N900" s="12"/>
      <c r="O900" s="12"/>
      <c r="P900" s="12"/>
      <c r="Q900" s="12"/>
      <c r="R900" s="12"/>
      <c r="S900" s="12"/>
      <c r="T900" s="12"/>
      <c r="U900" s="12"/>
      <c r="V900" s="12"/>
    </row>
    <row r="901" hidden="1">
      <c r="A901" s="7" t="s">
        <v>1563</v>
      </c>
      <c r="B901" s="8">
        <v>45786.0</v>
      </c>
      <c r="C901" s="9" t="str">
        <f t="shared" si="1"/>
        <v>Mei</v>
      </c>
      <c r="D901" s="10">
        <v>0.0</v>
      </c>
      <c r="E901" s="7" t="s">
        <v>50</v>
      </c>
      <c r="F901" s="7" t="s">
        <v>100</v>
      </c>
      <c r="G901" s="7" t="s">
        <v>41</v>
      </c>
      <c r="H901" s="7" t="s">
        <v>1572</v>
      </c>
      <c r="I901" s="11">
        <v>6.285173431354E12</v>
      </c>
      <c r="K901" s="12"/>
      <c r="L901" s="12"/>
      <c r="M901" s="12"/>
      <c r="N901" s="12"/>
      <c r="O901" s="12"/>
      <c r="P901" s="12"/>
      <c r="Q901" s="12"/>
      <c r="R901" s="12"/>
      <c r="S901" s="12"/>
      <c r="T901" s="12"/>
      <c r="U901" s="12"/>
      <c r="V901" s="12"/>
    </row>
    <row r="902" hidden="1">
      <c r="A902" s="7" t="s">
        <v>1573</v>
      </c>
      <c r="B902" s="8">
        <v>45804.0</v>
      </c>
      <c r="C902" s="9" t="str">
        <f t="shared" si="1"/>
        <v>Mei</v>
      </c>
      <c r="D902" s="10">
        <v>0.07152777777777777</v>
      </c>
      <c r="E902" s="7" t="s">
        <v>212</v>
      </c>
      <c r="F902" s="7" t="s">
        <v>164</v>
      </c>
      <c r="G902" s="7" t="s">
        <v>13</v>
      </c>
      <c r="H902" s="7" t="s">
        <v>1574</v>
      </c>
      <c r="I902" s="11">
        <v>6.2895632016027E13</v>
      </c>
      <c r="K902" s="12"/>
      <c r="L902" s="12"/>
      <c r="M902" s="12"/>
      <c r="N902" s="12"/>
      <c r="O902" s="12"/>
      <c r="P902" s="12"/>
      <c r="Q902" s="12"/>
      <c r="R902" s="12"/>
      <c r="S902" s="12"/>
      <c r="T902" s="12"/>
      <c r="U902" s="12"/>
      <c r="V902" s="12"/>
    </row>
    <row r="903" hidden="1">
      <c r="A903" s="7" t="s">
        <v>1573</v>
      </c>
      <c r="B903" s="8">
        <v>45797.0</v>
      </c>
      <c r="C903" s="9" t="str">
        <f t="shared" si="1"/>
        <v>Mei</v>
      </c>
      <c r="D903" s="10">
        <v>0.07916666666666666</v>
      </c>
      <c r="E903" s="7" t="s">
        <v>212</v>
      </c>
      <c r="F903" s="7" t="s">
        <v>164</v>
      </c>
      <c r="G903" s="7" t="s">
        <v>13</v>
      </c>
      <c r="H903" s="7" t="s">
        <v>1575</v>
      </c>
      <c r="I903" s="11">
        <v>6.2895632016027E13</v>
      </c>
      <c r="K903" s="12"/>
      <c r="L903" s="12"/>
      <c r="M903" s="12"/>
      <c r="N903" s="12"/>
      <c r="O903" s="12"/>
      <c r="P903" s="12"/>
      <c r="Q903" s="12"/>
      <c r="R903" s="12"/>
      <c r="S903" s="12"/>
      <c r="T903" s="12"/>
      <c r="U903" s="12"/>
      <c r="V903" s="12"/>
    </row>
    <row r="904" hidden="1">
      <c r="A904" s="7" t="s">
        <v>1573</v>
      </c>
      <c r="B904" s="8">
        <v>45790.0</v>
      </c>
      <c r="C904" s="9" t="str">
        <f t="shared" si="1"/>
        <v>Mei</v>
      </c>
      <c r="D904" s="10">
        <v>0.07916666666666666</v>
      </c>
      <c r="E904" s="7" t="s">
        <v>212</v>
      </c>
      <c r="F904" s="7" t="s">
        <v>164</v>
      </c>
      <c r="G904" s="7" t="s">
        <v>41</v>
      </c>
      <c r="H904" s="7" t="s">
        <v>1576</v>
      </c>
      <c r="I904" s="11">
        <v>6.2895632016027E13</v>
      </c>
      <c r="K904" s="12"/>
      <c r="L904" s="12"/>
      <c r="M904" s="12"/>
      <c r="N904" s="12"/>
      <c r="O904" s="12"/>
      <c r="P904" s="12"/>
      <c r="Q904" s="12"/>
      <c r="R904" s="12"/>
      <c r="S904" s="12"/>
      <c r="T904" s="12"/>
      <c r="U904" s="12"/>
      <c r="V904" s="12"/>
    </row>
    <row r="905" hidden="1">
      <c r="A905" s="7" t="s">
        <v>1573</v>
      </c>
      <c r="B905" s="8">
        <v>45783.0</v>
      </c>
      <c r="C905" s="9" t="str">
        <f t="shared" si="1"/>
        <v>Mei</v>
      </c>
      <c r="D905" s="10">
        <v>0.07916666666666666</v>
      </c>
      <c r="E905" s="7" t="s">
        <v>212</v>
      </c>
      <c r="F905" s="7" t="s">
        <v>164</v>
      </c>
      <c r="G905" s="7" t="s">
        <v>41</v>
      </c>
      <c r="H905" s="7" t="s">
        <v>1577</v>
      </c>
      <c r="I905" s="11">
        <v>6.2895632016027E13</v>
      </c>
      <c r="K905" s="12"/>
      <c r="L905" s="12"/>
      <c r="M905" s="12"/>
      <c r="N905" s="12"/>
      <c r="O905" s="12"/>
      <c r="P905" s="12"/>
      <c r="Q905" s="12"/>
      <c r="R905" s="12"/>
      <c r="S905" s="12"/>
      <c r="T905" s="12"/>
      <c r="U905" s="12"/>
      <c r="V905" s="12"/>
    </row>
    <row r="906" hidden="1">
      <c r="A906" s="7" t="s">
        <v>1578</v>
      </c>
      <c r="B906" s="8">
        <v>45800.0</v>
      </c>
      <c r="C906" s="9" t="str">
        <f t="shared" si="1"/>
        <v>Mei</v>
      </c>
      <c r="D906" s="10">
        <v>0.07152777777777777</v>
      </c>
      <c r="E906" s="7" t="s">
        <v>212</v>
      </c>
      <c r="F906" s="7" t="s">
        <v>34</v>
      </c>
      <c r="G906" s="7" t="s">
        <v>13</v>
      </c>
      <c r="H906" s="7" t="s">
        <v>1579</v>
      </c>
      <c r="I906" s="11">
        <v>6.2895632016027E13</v>
      </c>
      <c r="K906" s="12"/>
      <c r="L906" s="12"/>
      <c r="M906" s="12"/>
      <c r="N906" s="12"/>
      <c r="O906" s="12"/>
      <c r="P906" s="12"/>
      <c r="Q906" s="12"/>
      <c r="R906" s="12"/>
      <c r="S906" s="12"/>
      <c r="T906" s="12"/>
      <c r="U906" s="12"/>
      <c r="V906" s="12"/>
    </row>
    <row r="907" hidden="1">
      <c r="A907" s="7" t="s">
        <v>1578</v>
      </c>
      <c r="B907" s="8">
        <v>45793.0</v>
      </c>
      <c r="C907" s="9" t="str">
        <f t="shared" si="1"/>
        <v>Mei</v>
      </c>
      <c r="D907" s="10">
        <v>6.944444444444445E-4</v>
      </c>
      <c r="E907" s="7" t="s">
        <v>212</v>
      </c>
      <c r="F907" s="7" t="s">
        <v>34</v>
      </c>
      <c r="G907" s="7" t="s">
        <v>41</v>
      </c>
      <c r="H907" s="7" t="s">
        <v>1580</v>
      </c>
      <c r="I907" s="11">
        <v>6.2895632016027E13</v>
      </c>
      <c r="K907" s="12"/>
      <c r="L907" s="12"/>
      <c r="M907" s="12"/>
      <c r="N907" s="12"/>
      <c r="O907" s="12"/>
      <c r="P907" s="12"/>
      <c r="Q907" s="12"/>
      <c r="R907" s="12"/>
      <c r="S907" s="12"/>
      <c r="T907" s="12"/>
      <c r="U907" s="12"/>
      <c r="V907" s="12"/>
    </row>
    <row r="908" hidden="1">
      <c r="A908" s="7" t="s">
        <v>1578</v>
      </c>
      <c r="B908" s="8">
        <v>45786.0</v>
      </c>
      <c r="C908" s="9" t="str">
        <f t="shared" si="1"/>
        <v>Mei</v>
      </c>
      <c r="D908" s="10">
        <v>0.06736111111111111</v>
      </c>
      <c r="E908" s="7" t="s">
        <v>212</v>
      </c>
      <c r="F908" s="7" t="s">
        <v>34</v>
      </c>
      <c r="G908" s="7" t="s">
        <v>13</v>
      </c>
      <c r="H908" s="7" t="s">
        <v>1047</v>
      </c>
      <c r="I908" s="11">
        <v>6.2895632016027E13</v>
      </c>
      <c r="K908" s="12"/>
      <c r="L908" s="12"/>
      <c r="M908" s="12"/>
      <c r="N908" s="12"/>
      <c r="O908" s="12"/>
      <c r="P908" s="12"/>
      <c r="Q908" s="12"/>
      <c r="R908" s="12"/>
      <c r="S908" s="12"/>
      <c r="T908" s="12"/>
      <c r="U908" s="12"/>
      <c r="V908" s="12"/>
    </row>
    <row r="909" hidden="1">
      <c r="A909" s="7" t="s">
        <v>1578</v>
      </c>
      <c r="B909" s="8">
        <v>45779.0</v>
      </c>
      <c r="C909" s="9" t="str">
        <f t="shared" si="1"/>
        <v>Mei</v>
      </c>
      <c r="D909" s="10">
        <v>6.944444444444445E-4</v>
      </c>
      <c r="E909" s="7" t="s">
        <v>212</v>
      </c>
      <c r="F909" s="7" t="s">
        <v>34</v>
      </c>
      <c r="G909" s="7" t="s">
        <v>41</v>
      </c>
      <c r="H909" s="7" t="s">
        <v>1576</v>
      </c>
      <c r="I909" s="11">
        <v>6.2895632016027E13</v>
      </c>
      <c r="K909" s="12"/>
      <c r="L909" s="12"/>
      <c r="M909" s="12"/>
      <c r="N909" s="12"/>
      <c r="O909" s="12"/>
      <c r="P909" s="12"/>
      <c r="Q909" s="12"/>
      <c r="R909" s="12"/>
      <c r="S909" s="12"/>
      <c r="T909" s="12"/>
      <c r="U909" s="12"/>
      <c r="V909" s="12"/>
    </row>
    <row r="910" hidden="1">
      <c r="A910" s="7" t="s">
        <v>1581</v>
      </c>
      <c r="B910" s="8">
        <v>45804.0</v>
      </c>
      <c r="C910" s="9" t="str">
        <f t="shared" si="1"/>
        <v>Mei</v>
      </c>
      <c r="D910" s="10">
        <v>0.04236111111111111</v>
      </c>
      <c r="E910" s="7" t="s">
        <v>16</v>
      </c>
      <c r="F910" s="7" t="s">
        <v>51</v>
      </c>
      <c r="G910" s="7" t="s">
        <v>13</v>
      </c>
      <c r="H910" s="7" t="s">
        <v>1582</v>
      </c>
      <c r="I910" s="11">
        <v>6.281232193915E12</v>
      </c>
      <c r="K910" s="12"/>
      <c r="L910" s="12"/>
      <c r="M910" s="12"/>
      <c r="N910" s="12"/>
      <c r="O910" s="12"/>
      <c r="P910" s="12"/>
      <c r="Q910" s="12"/>
      <c r="R910" s="12"/>
      <c r="S910" s="12"/>
      <c r="T910" s="12"/>
      <c r="U910" s="12"/>
      <c r="V910" s="12"/>
    </row>
    <row r="911" hidden="1">
      <c r="A911" s="7" t="s">
        <v>1583</v>
      </c>
      <c r="B911" s="8">
        <v>45805.0</v>
      </c>
      <c r="C911" s="9" t="str">
        <f t="shared" si="1"/>
        <v>Mei</v>
      </c>
      <c r="D911" s="10">
        <v>0.03333333333333333</v>
      </c>
      <c r="E911" s="7" t="s">
        <v>16</v>
      </c>
      <c r="F911" s="7" t="s">
        <v>51</v>
      </c>
      <c r="G911" s="7" t="s">
        <v>13</v>
      </c>
      <c r="H911" s="7" t="s">
        <v>1584</v>
      </c>
      <c r="I911" s="11">
        <v>6.281232193915E12</v>
      </c>
      <c r="K911" s="12"/>
      <c r="L911" s="12"/>
      <c r="M911" s="12"/>
      <c r="N911" s="12"/>
      <c r="O911" s="12"/>
      <c r="P911" s="12"/>
      <c r="Q911" s="12"/>
      <c r="R911" s="12"/>
      <c r="S911" s="12"/>
      <c r="T911" s="12"/>
      <c r="U911" s="12"/>
      <c r="V911" s="12"/>
    </row>
    <row r="912" hidden="1">
      <c r="A912" s="7" t="s">
        <v>1585</v>
      </c>
      <c r="B912" s="8">
        <v>45806.0</v>
      </c>
      <c r="C912" s="9" t="str">
        <f t="shared" si="1"/>
        <v>Mei</v>
      </c>
      <c r="D912" s="10">
        <v>0.017361111111111112</v>
      </c>
      <c r="E912" s="7" t="s">
        <v>33</v>
      </c>
      <c r="F912" s="7" t="s">
        <v>148</v>
      </c>
      <c r="G912" s="7" t="s">
        <v>13</v>
      </c>
      <c r="H912" s="7" t="s">
        <v>1586</v>
      </c>
      <c r="I912" s="11">
        <v>6.285707668655E12</v>
      </c>
      <c r="K912" s="12"/>
      <c r="L912" s="12"/>
      <c r="M912" s="12"/>
      <c r="N912" s="12"/>
      <c r="O912" s="12"/>
      <c r="P912" s="12"/>
      <c r="Q912" s="12"/>
      <c r="R912" s="12"/>
      <c r="S912" s="12"/>
      <c r="T912" s="12"/>
      <c r="U912" s="12"/>
      <c r="V912" s="12"/>
    </row>
    <row r="913" hidden="1">
      <c r="A913" s="7" t="s">
        <v>1587</v>
      </c>
      <c r="B913" s="8">
        <v>45806.0</v>
      </c>
      <c r="C913" s="9" t="str">
        <f t="shared" si="1"/>
        <v>Mei</v>
      </c>
      <c r="D913" s="10">
        <v>0.034722222222222224</v>
      </c>
      <c r="E913" s="7" t="s">
        <v>16</v>
      </c>
      <c r="F913" s="7" t="s">
        <v>51</v>
      </c>
      <c r="G913" s="7" t="s">
        <v>13</v>
      </c>
      <c r="H913" s="7" t="s">
        <v>1588</v>
      </c>
      <c r="I913" s="11">
        <v>6.281232193915E12</v>
      </c>
      <c r="K913" s="12"/>
      <c r="L913" s="12"/>
      <c r="M913" s="12"/>
      <c r="N913" s="12"/>
      <c r="O913" s="12"/>
      <c r="P913" s="12"/>
      <c r="Q913" s="12"/>
      <c r="R913" s="12"/>
      <c r="S913" s="12"/>
      <c r="T913" s="12"/>
      <c r="U913" s="12"/>
      <c r="V913" s="12"/>
    </row>
    <row r="914" hidden="1">
      <c r="A914" s="7" t="s">
        <v>1589</v>
      </c>
      <c r="B914" s="8">
        <v>45806.0</v>
      </c>
      <c r="C914" s="9" t="str">
        <f t="shared" si="1"/>
        <v>Mei</v>
      </c>
      <c r="D914" s="10">
        <v>0.05555555555555555</v>
      </c>
      <c r="E914" s="7" t="s">
        <v>1078</v>
      </c>
      <c r="F914" s="7" t="s">
        <v>153</v>
      </c>
      <c r="G914" s="7" t="s">
        <v>13</v>
      </c>
      <c r="H914" s="7" t="s">
        <v>1590</v>
      </c>
      <c r="I914" s="11">
        <v>6.28978248704E11</v>
      </c>
      <c r="K914" s="12"/>
      <c r="L914" s="12"/>
      <c r="M914" s="12"/>
      <c r="N914" s="12"/>
      <c r="O914" s="12"/>
      <c r="P914" s="12"/>
      <c r="Q914" s="12"/>
      <c r="R914" s="12"/>
      <c r="S914" s="12"/>
      <c r="T914" s="12"/>
      <c r="U914" s="12"/>
      <c r="V914" s="12"/>
    </row>
    <row r="915" hidden="1">
      <c r="A915" s="7" t="s">
        <v>1591</v>
      </c>
      <c r="B915" s="8">
        <v>45807.0</v>
      </c>
      <c r="C915" s="9" t="str">
        <f t="shared" si="1"/>
        <v>Mei</v>
      </c>
      <c r="D915" s="10">
        <v>0.034722222222222224</v>
      </c>
      <c r="E915" s="7" t="s">
        <v>11</v>
      </c>
      <c r="F915" s="7" t="s">
        <v>1083</v>
      </c>
      <c r="G915" s="7" t="s">
        <v>13</v>
      </c>
      <c r="H915" s="7" t="s">
        <v>1592</v>
      </c>
      <c r="I915" s="11">
        <v>6.28560627488E12</v>
      </c>
      <c r="K915" s="12"/>
      <c r="L915" s="12"/>
      <c r="M915" s="12"/>
      <c r="N915" s="12"/>
      <c r="O915" s="12"/>
      <c r="P915" s="12"/>
      <c r="Q915" s="12"/>
      <c r="R915" s="12"/>
      <c r="S915" s="12"/>
      <c r="T915" s="12"/>
      <c r="U915" s="12"/>
      <c r="V915" s="12"/>
    </row>
    <row r="916" hidden="1">
      <c r="A916" s="7" t="s">
        <v>1593</v>
      </c>
      <c r="B916" s="8">
        <v>45806.0</v>
      </c>
      <c r="C916" s="9" t="str">
        <f t="shared" si="1"/>
        <v>Mei</v>
      </c>
      <c r="D916" s="10">
        <v>0.020833333333333332</v>
      </c>
      <c r="E916" s="7" t="s">
        <v>44</v>
      </c>
      <c r="F916" s="7" t="s">
        <v>45</v>
      </c>
      <c r="G916" s="7" t="s">
        <v>13</v>
      </c>
      <c r="H916" s="7" t="s">
        <v>1594</v>
      </c>
      <c r="I916" s="11">
        <v>6.285291035544E12</v>
      </c>
      <c r="K916" s="12"/>
      <c r="L916" s="12"/>
      <c r="M916" s="12"/>
      <c r="N916" s="12"/>
      <c r="O916" s="12"/>
      <c r="P916" s="12"/>
      <c r="Q916" s="12"/>
      <c r="R916" s="12"/>
      <c r="S916" s="12"/>
      <c r="T916" s="12"/>
      <c r="U916" s="12"/>
      <c r="V916" s="12"/>
    </row>
    <row r="917" hidden="1">
      <c r="A917" s="7" t="s">
        <v>1593</v>
      </c>
      <c r="B917" s="8">
        <v>45807.0</v>
      </c>
      <c r="C917" s="9" t="str">
        <f t="shared" si="1"/>
        <v>Mei</v>
      </c>
      <c r="D917" s="10">
        <v>0.041666666666666664</v>
      </c>
      <c r="E917" s="7" t="s">
        <v>66</v>
      </c>
      <c r="F917" s="7" t="s">
        <v>17</v>
      </c>
      <c r="G917" s="7" t="s">
        <v>13</v>
      </c>
      <c r="H917" s="7" t="s">
        <v>1595</v>
      </c>
      <c r="I917" s="11">
        <v>6.281332534354E12</v>
      </c>
      <c r="K917" s="12"/>
      <c r="L917" s="12"/>
      <c r="M917" s="12"/>
      <c r="N917" s="12"/>
      <c r="O917" s="12"/>
      <c r="P917" s="12"/>
      <c r="Q917" s="12"/>
      <c r="R917" s="12"/>
      <c r="S917" s="12"/>
      <c r="T917" s="12"/>
      <c r="U917" s="12"/>
      <c r="V917" s="12"/>
    </row>
    <row r="918" hidden="1">
      <c r="A918" s="7" t="s">
        <v>1596</v>
      </c>
      <c r="B918" s="8">
        <v>45807.0</v>
      </c>
      <c r="C918" s="9" t="str">
        <f t="shared" si="1"/>
        <v>Mei</v>
      </c>
      <c r="D918" s="10">
        <v>0.03680555555555556</v>
      </c>
      <c r="E918" s="7" t="s">
        <v>11</v>
      </c>
      <c r="F918" s="7" t="s">
        <v>82</v>
      </c>
      <c r="G918" s="7" t="s">
        <v>13</v>
      </c>
      <c r="H918" s="7" t="s">
        <v>1597</v>
      </c>
      <c r="I918" s="11">
        <v>6.28560627488E12</v>
      </c>
      <c r="K918" s="12"/>
      <c r="L918" s="12"/>
      <c r="M918" s="12"/>
      <c r="N918" s="12"/>
      <c r="O918" s="12"/>
      <c r="P918" s="12"/>
      <c r="Q918" s="12"/>
      <c r="R918" s="12"/>
      <c r="S918" s="12"/>
      <c r="T918" s="12"/>
      <c r="U918" s="12"/>
      <c r="V918" s="12"/>
    </row>
    <row r="919" hidden="1">
      <c r="A919" s="7" t="s">
        <v>1598</v>
      </c>
      <c r="B919" s="8">
        <v>45807.0</v>
      </c>
      <c r="C919" s="9" t="str">
        <f t="shared" si="1"/>
        <v>Mei</v>
      </c>
      <c r="D919" s="10">
        <v>0.034722222222222224</v>
      </c>
      <c r="E919" s="7" t="s">
        <v>1078</v>
      </c>
      <c r="F919" s="7" t="s">
        <v>144</v>
      </c>
      <c r="G919" s="7" t="s">
        <v>13</v>
      </c>
      <c r="H919" s="7" t="s">
        <v>1599</v>
      </c>
      <c r="I919" s="11">
        <v>6.28978248704E11</v>
      </c>
      <c r="K919" s="12"/>
      <c r="L919" s="12"/>
      <c r="M919" s="12"/>
      <c r="N919" s="12"/>
      <c r="O919" s="12"/>
      <c r="P919" s="12"/>
      <c r="Q919" s="12"/>
      <c r="R919" s="12"/>
      <c r="S919" s="12"/>
      <c r="T919" s="12"/>
      <c r="U919" s="12"/>
      <c r="V919" s="12"/>
    </row>
    <row r="920" hidden="1">
      <c r="A920" s="7" t="s">
        <v>1598</v>
      </c>
      <c r="B920" s="8">
        <v>45807.0</v>
      </c>
      <c r="C920" s="9" t="str">
        <f t="shared" si="1"/>
        <v>Mei</v>
      </c>
      <c r="D920" s="10">
        <v>0.020833333333333332</v>
      </c>
      <c r="E920" s="7" t="s">
        <v>1078</v>
      </c>
      <c r="F920" s="7" t="s">
        <v>105</v>
      </c>
      <c r="G920" s="7" t="s">
        <v>13</v>
      </c>
      <c r="H920" s="7" t="s">
        <v>1600</v>
      </c>
      <c r="I920" s="11">
        <v>6.28978248704E11</v>
      </c>
      <c r="K920" s="12"/>
      <c r="L920" s="12"/>
      <c r="M920" s="12"/>
      <c r="N920" s="12"/>
      <c r="O920" s="12"/>
      <c r="P920" s="12"/>
      <c r="Q920" s="12"/>
      <c r="R920" s="12"/>
      <c r="S920" s="12"/>
      <c r="T920" s="12"/>
      <c r="U920" s="12"/>
      <c r="V920" s="12"/>
    </row>
    <row r="921" hidden="1">
      <c r="A921" s="7" t="s">
        <v>1598</v>
      </c>
      <c r="B921" s="8">
        <v>45807.0</v>
      </c>
      <c r="C921" s="9" t="str">
        <f t="shared" si="1"/>
        <v>Mei</v>
      </c>
      <c r="D921" s="10">
        <v>0.034722222222222224</v>
      </c>
      <c r="E921" s="7" t="s">
        <v>1078</v>
      </c>
      <c r="F921" s="7" t="s">
        <v>116</v>
      </c>
      <c r="G921" s="7" t="s">
        <v>13</v>
      </c>
      <c r="H921" s="7" t="s">
        <v>1601</v>
      </c>
      <c r="I921" s="11">
        <v>6.28978248704E11</v>
      </c>
      <c r="K921" s="12"/>
      <c r="L921" s="12"/>
      <c r="M921" s="12"/>
      <c r="N921" s="12"/>
      <c r="O921" s="12"/>
      <c r="P921" s="12"/>
      <c r="Q921" s="12"/>
      <c r="R921" s="12"/>
      <c r="S921" s="12"/>
      <c r="T921" s="12"/>
      <c r="U921" s="12"/>
      <c r="V921" s="12"/>
    </row>
    <row r="922" hidden="1">
      <c r="A922" s="7" t="s">
        <v>1602</v>
      </c>
      <c r="B922" s="8">
        <v>45804.0</v>
      </c>
      <c r="C922" s="9" t="str">
        <f t="shared" si="1"/>
        <v>Mei</v>
      </c>
      <c r="D922" s="10">
        <v>0.034722222222222224</v>
      </c>
      <c r="E922" s="7" t="s">
        <v>20</v>
      </c>
      <c r="F922" s="7" t="s">
        <v>62</v>
      </c>
      <c r="G922" s="7" t="s">
        <v>13</v>
      </c>
      <c r="H922" s="7" t="s">
        <v>1603</v>
      </c>
      <c r="I922" s="11">
        <v>6.28972529354E11</v>
      </c>
      <c r="K922" s="12"/>
      <c r="L922" s="12"/>
      <c r="M922" s="12"/>
      <c r="N922" s="12"/>
      <c r="O922" s="12"/>
      <c r="P922" s="12"/>
      <c r="Q922" s="12"/>
      <c r="R922" s="12"/>
      <c r="S922" s="12"/>
      <c r="T922" s="12"/>
      <c r="U922" s="12"/>
      <c r="V922" s="12"/>
    </row>
    <row r="923" hidden="1">
      <c r="A923" s="7" t="s">
        <v>1602</v>
      </c>
      <c r="B923" s="8">
        <v>45806.0</v>
      </c>
      <c r="C923" s="9" t="str">
        <f t="shared" si="1"/>
        <v>Mei</v>
      </c>
      <c r="D923" s="10">
        <v>0.04236111111111111</v>
      </c>
      <c r="E923" s="7" t="s">
        <v>20</v>
      </c>
      <c r="F923" s="7" t="s">
        <v>62</v>
      </c>
      <c r="G923" s="7" t="s">
        <v>13</v>
      </c>
      <c r="H923" s="7" t="s">
        <v>1604</v>
      </c>
      <c r="I923" s="11">
        <v>6.28972529354E11</v>
      </c>
      <c r="K923" s="12"/>
      <c r="L923" s="12"/>
      <c r="M923" s="12"/>
      <c r="N923" s="12"/>
      <c r="O923" s="12"/>
      <c r="P923" s="12"/>
      <c r="Q923" s="12"/>
      <c r="R923" s="12"/>
      <c r="S923" s="12"/>
      <c r="T923" s="12"/>
      <c r="U923" s="12"/>
      <c r="V923" s="12"/>
    </row>
    <row r="924" hidden="1">
      <c r="A924" s="7" t="s">
        <v>1602</v>
      </c>
      <c r="B924" s="8">
        <v>45807.0</v>
      </c>
      <c r="C924" s="9" t="str">
        <f t="shared" si="1"/>
        <v>Mei</v>
      </c>
      <c r="D924" s="10">
        <v>0.04236111111111111</v>
      </c>
      <c r="E924" s="7" t="s">
        <v>20</v>
      </c>
      <c r="F924" s="7" t="s">
        <v>62</v>
      </c>
      <c r="G924" s="7" t="s">
        <v>13</v>
      </c>
      <c r="H924" s="7" t="s">
        <v>1605</v>
      </c>
      <c r="I924" s="11">
        <v>6.28972529354E11</v>
      </c>
      <c r="K924" s="12"/>
      <c r="L924" s="12"/>
      <c r="M924" s="12"/>
      <c r="N924" s="12"/>
      <c r="O924" s="12"/>
      <c r="P924" s="12"/>
      <c r="Q924" s="12"/>
      <c r="R924" s="12"/>
      <c r="S924" s="12"/>
      <c r="T924" s="12"/>
      <c r="U924" s="12"/>
      <c r="V924" s="12"/>
    </row>
    <row r="925" hidden="1">
      <c r="A925" s="7" t="s">
        <v>1606</v>
      </c>
      <c r="B925" s="8">
        <v>45804.0</v>
      </c>
      <c r="C925" s="9" t="str">
        <f t="shared" si="1"/>
        <v>Mei</v>
      </c>
      <c r="D925" s="10">
        <v>0.04375</v>
      </c>
      <c r="E925" s="7" t="s">
        <v>16</v>
      </c>
      <c r="F925" s="7" t="s">
        <v>197</v>
      </c>
      <c r="G925" s="7" t="s">
        <v>13</v>
      </c>
      <c r="H925" s="7" t="s">
        <v>1607</v>
      </c>
      <c r="I925" s="11">
        <v>6.281232193915E12</v>
      </c>
      <c r="K925" s="12"/>
      <c r="L925" s="12"/>
      <c r="M925" s="12"/>
      <c r="N925" s="12"/>
      <c r="O925" s="12"/>
      <c r="P925" s="12"/>
      <c r="Q925" s="12"/>
      <c r="R925" s="12"/>
      <c r="S925" s="12"/>
      <c r="T925" s="12"/>
      <c r="U925" s="12"/>
      <c r="V925" s="12"/>
    </row>
    <row r="926" hidden="1">
      <c r="A926" s="7" t="s">
        <v>1608</v>
      </c>
      <c r="B926" s="8">
        <v>45805.0</v>
      </c>
      <c r="C926" s="9" t="str">
        <f t="shared" si="1"/>
        <v>Mei</v>
      </c>
      <c r="D926" s="10">
        <v>0.044444444444444446</v>
      </c>
      <c r="E926" s="7" t="s">
        <v>16</v>
      </c>
      <c r="F926" s="7" t="s">
        <v>197</v>
      </c>
      <c r="G926" s="7" t="s">
        <v>13</v>
      </c>
      <c r="H926" s="7" t="s">
        <v>1609</v>
      </c>
      <c r="I926" s="11">
        <v>6.281232193915E12</v>
      </c>
      <c r="K926" s="12"/>
      <c r="L926" s="12"/>
      <c r="M926" s="12"/>
      <c r="N926" s="12"/>
      <c r="O926" s="12"/>
      <c r="P926" s="12"/>
      <c r="Q926" s="12"/>
      <c r="R926" s="12"/>
      <c r="S926" s="12"/>
      <c r="T926" s="12"/>
      <c r="U926" s="12"/>
      <c r="V926" s="12"/>
    </row>
    <row r="927" hidden="1">
      <c r="A927" s="7" t="s">
        <v>1608</v>
      </c>
      <c r="B927" s="8">
        <v>45806.0</v>
      </c>
      <c r="C927" s="9" t="str">
        <f t="shared" si="1"/>
        <v>Mei</v>
      </c>
      <c r="D927" s="10">
        <v>0.04375</v>
      </c>
      <c r="E927" s="7" t="s">
        <v>16</v>
      </c>
      <c r="F927" s="7" t="s">
        <v>197</v>
      </c>
      <c r="G927" s="7" t="s">
        <v>13</v>
      </c>
      <c r="H927" s="7" t="s">
        <v>1610</v>
      </c>
      <c r="I927" s="11">
        <v>6.281232193915E12</v>
      </c>
      <c r="K927" s="12"/>
      <c r="L927" s="12"/>
      <c r="M927" s="12"/>
      <c r="N927" s="12"/>
      <c r="O927" s="12"/>
      <c r="P927" s="12"/>
      <c r="Q927" s="12"/>
      <c r="R927" s="12"/>
      <c r="S927" s="12"/>
      <c r="T927" s="12"/>
      <c r="U927" s="12"/>
      <c r="V927" s="12"/>
    </row>
    <row r="928" hidden="1">
      <c r="A928" s="7" t="s">
        <v>1611</v>
      </c>
      <c r="B928" s="8">
        <v>45807.0</v>
      </c>
      <c r="C928" s="9" t="str">
        <f t="shared" si="1"/>
        <v>Mei</v>
      </c>
      <c r="D928" s="10">
        <v>0.050694444444444445</v>
      </c>
      <c r="E928" s="7" t="s">
        <v>16</v>
      </c>
      <c r="F928" s="7" t="s">
        <v>197</v>
      </c>
      <c r="G928" s="7" t="s">
        <v>13</v>
      </c>
      <c r="H928" s="7" t="s">
        <v>1612</v>
      </c>
      <c r="I928" s="11">
        <v>6.281232193915E12</v>
      </c>
      <c r="K928" s="12"/>
      <c r="L928" s="12"/>
      <c r="M928" s="12"/>
      <c r="N928" s="12"/>
      <c r="O928" s="12"/>
      <c r="P928" s="12"/>
      <c r="Q928" s="12"/>
      <c r="R928" s="12"/>
      <c r="S928" s="12"/>
      <c r="T928" s="12"/>
      <c r="U928" s="12"/>
      <c r="V928" s="12"/>
    </row>
    <row r="929" hidden="1">
      <c r="A929" s="7" t="s">
        <v>1613</v>
      </c>
      <c r="B929" s="8">
        <v>45805.0</v>
      </c>
      <c r="C929" s="9" t="str">
        <f t="shared" si="1"/>
        <v>Mei</v>
      </c>
      <c r="D929" s="10">
        <v>0.03194444444444444</v>
      </c>
      <c r="E929" s="7" t="s">
        <v>115</v>
      </c>
      <c r="F929" s="7" t="s">
        <v>116</v>
      </c>
      <c r="G929" s="7" t="s">
        <v>13</v>
      </c>
      <c r="H929" s="7" t="s">
        <v>1614</v>
      </c>
      <c r="I929" s="11">
        <v>6.282328046193E12</v>
      </c>
      <c r="K929" s="12"/>
      <c r="L929" s="12"/>
      <c r="M929" s="12"/>
      <c r="N929" s="12"/>
      <c r="O929" s="12"/>
      <c r="P929" s="12"/>
      <c r="Q929" s="12"/>
      <c r="R929" s="12"/>
      <c r="S929" s="12"/>
      <c r="T929" s="12"/>
      <c r="U929" s="12"/>
      <c r="V929" s="12"/>
    </row>
    <row r="930" hidden="1">
      <c r="A930" s="7" t="s">
        <v>1613</v>
      </c>
      <c r="B930" s="8">
        <v>45778.0</v>
      </c>
      <c r="C930" s="9" t="str">
        <f t="shared" si="1"/>
        <v>Mei</v>
      </c>
      <c r="D930" s="10">
        <v>0.050694444444444445</v>
      </c>
      <c r="E930" s="7" t="s">
        <v>115</v>
      </c>
      <c r="F930" s="7" t="s">
        <v>169</v>
      </c>
      <c r="G930" s="7" t="s">
        <v>13</v>
      </c>
      <c r="H930" s="7" t="s">
        <v>1615</v>
      </c>
      <c r="I930" s="11">
        <v>6.282328046193E12</v>
      </c>
      <c r="K930" s="12"/>
      <c r="L930" s="12"/>
      <c r="M930" s="12"/>
      <c r="N930" s="12"/>
      <c r="O930" s="12"/>
      <c r="P930" s="12"/>
      <c r="Q930" s="12"/>
      <c r="R930" s="12"/>
      <c r="S930" s="12"/>
      <c r="T930" s="12"/>
      <c r="U930" s="12"/>
      <c r="V930" s="12"/>
    </row>
    <row r="931" hidden="1">
      <c r="A931" s="7" t="s">
        <v>1613</v>
      </c>
      <c r="B931" s="8">
        <v>45786.0</v>
      </c>
      <c r="C931" s="9" t="str">
        <f t="shared" si="1"/>
        <v>Mei</v>
      </c>
      <c r="D931" s="10">
        <v>0.04236111111111111</v>
      </c>
      <c r="E931" s="7" t="s">
        <v>115</v>
      </c>
      <c r="F931" s="7" t="s">
        <v>830</v>
      </c>
      <c r="G931" s="7" t="s">
        <v>13</v>
      </c>
      <c r="H931" s="7" t="s">
        <v>1616</v>
      </c>
      <c r="I931" s="11">
        <v>6.282328046193E12</v>
      </c>
      <c r="K931" s="12"/>
      <c r="L931" s="12"/>
      <c r="M931" s="12"/>
      <c r="N931" s="12"/>
      <c r="O931" s="12"/>
      <c r="P931" s="12"/>
      <c r="Q931" s="12"/>
      <c r="R931" s="12"/>
      <c r="S931" s="12"/>
      <c r="T931" s="12"/>
      <c r="U931" s="12"/>
      <c r="V931" s="12"/>
    </row>
    <row r="932" hidden="1">
      <c r="A932" s="7" t="s">
        <v>1617</v>
      </c>
      <c r="B932" s="8">
        <v>45805.0</v>
      </c>
      <c r="C932" s="9" t="str">
        <f t="shared" si="1"/>
        <v>Mei</v>
      </c>
      <c r="D932" s="10">
        <v>0.03125</v>
      </c>
      <c r="E932" s="7" t="s">
        <v>16</v>
      </c>
      <c r="F932" s="7" t="s">
        <v>130</v>
      </c>
      <c r="G932" s="7" t="s">
        <v>13</v>
      </c>
      <c r="H932" s="7" t="s">
        <v>1618</v>
      </c>
      <c r="I932" s="11">
        <v>6.281232193915E12</v>
      </c>
      <c r="K932" s="12"/>
      <c r="L932" s="12"/>
      <c r="M932" s="12"/>
      <c r="N932" s="12"/>
      <c r="O932" s="12"/>
      <c r="P932" s="12"/>
      <c r="Q932" s="12"/>
      <c r="R932" s="12"/>
      <c r="S932" s="12"/>
      <c r="T932" s="12"/>
      <c r="U932" s="12"/>
      <c r="V932" s="12"/>
    </row>
    <row r="933" hidden="1">
      <c r="A933" s="7" t="s">
        <v>1619</v>
      </c>
      <c r="B933" s="8">
        <v>45806.0</v>
      </c>
      <c r="C933" s="9" t="str">
        <f t="shared" si="1"/>
        <v>Mei</v>
      </c>
      <c r="D933" s="10">
        <v>0.019444444444444445</v>
      </c>
      <c r="E933" s="7" t="s">
        <v>16</v>
      </c>
      <c r="F933" s="7" t="s">
        <v>130</v>
      </c>
      <c r="G933" s="7" t="s">
        <v>13</v>
      </c>
      <c r="H933" s="7" t="s">
        <v>1620</v>
      </c>
      <c r="I933" s="11">
        <v>6.281232193915E12</v>
      </c>
      <c r="K933" s="12"/>
      <c r="L933" s="12"/>
      <c r="M933" s="12"/>
      <c r="N933" s="12"/>
      <c r="O933" s="12"/>
      <c r="P933" s="12"/>
      <c r="Q933" s="12"/>
      <c r="R933" s="12"/>
      <c r="S933" s="12"/>
      <c r="T933" s="12"/>
      <c r="U933" s="12"/>
      <c r="V933" s="12"/>
    </row>
    <row r="934" hidden="1">
      <c r="A934" s="7" t="s">
        <v>1619</v>
      </c>
      <c r="B934" s="8">
        <v>45807.0</v>
      </c>
      <c r="C934" s="9" t="str">
        <f t="shared" si="1"/>
        <v>Mei</v>
      </c>
      <c r="D934" s="10">
        <v>0.022222222222222223</v>
      </c>
      <c r="E934" s="7" t="s">
        <v>16</v>
      </c>
      <c r="F934" s="7" t="s">
        <v>130</v>
      </c>
      <c r="G934" s="7" t="s">
        <v>13</v>
      </c>
      <c r="H934" s="7" t="s">
        <v>1621</v>
      </c>
      <c r="I934" s="11">
        <v>6.281232193915E12</v>
      </c>
      <c r="K934" s="12"/>
      <c r="L934" s="12"/>
      <c r="M934" s="12"/>
      <c r="N934" s="12"/>
      <c r="O934" s="12"/>
      <c r="P934" s="12"/>
      <c r="Q934" s="12"/>
      <c r="R934" s="12"/>
      <c r="S934" s="12"/>
      <c r="T934" s="12"/>
      <c r="U934" s="12"/>
      <c r="V934" s="12"/>
    </row>
    <row r="935" hidden="1">
      <c r="A935" s="7" t="s">
        <v>1622</v>
      </c>
      <c r="B935" s="8">
        <v>45807.0</v>
      </c>
      <c r="C935" s="9" t="str">
        <f t="shared" si="1"/>
        <v>Mei</v>
      </c>
      <c r="D935" s="10">
        <v>0.017361111111111112</v>
      </c>
      <c r="E935" s="7" t="s">
        <v>33</v>
      </c>
      <c r="F935" s="7" t="s">
        <v>148</v>
      </c>
      <c r="G935" s="7" t="s">
        <v>13</v>
      </c>
      <c r="H935" s="7" t="s">
        <v>1623</v>
      </c>
      <c r="I935" s="11">
        <v>6.285707668655E12</v>
      </c>
      <c r="K935" s="12"/>
      <c r="L935" s="12"/>
      <c r="M935" s="12"/>
      <c r="N935" s="12"/>
      <c r="O935" s="12"/>
      <c r="P935" s="12"/>
      <c r="Q935" s="12"/>
      <c r="R935" s="12"/>
      <c r="S935" s="12"/>
      <c r="T935" s="12"/>
      <c r="U935" s="12"/>
      <c r="V935" s="12"/>
    </row>
    <row r="936" hidden="1">
      <c r="A936" s="7" t="s">
        <v>1622</v>
      </c>
      <c r="B936" s="8">
        <v>45806.0</v>
      </c>
      <c r="C936" s="9" t="str">
        <f t="shared" si="1"/>
        <v>Mei</v>
      </c>
      <c r="D936" s="10">
        <v>0.04791666666666667</v>
      </c>
      <c r="E936" s="7" t="s">
        <v>33</v>
      </c>
      <c r="F936" s="7" t="s">
        <v>54</v>
      </c>
      <c r="G936" s="7" t="s">
        <v>13</v>
      </c>
      <c r="H936" s="7" t="s">
        <v>1624</v>
      </c>
      <c r="I936" s="11">
        <v>6.285707668655E12</v>
      </c>
      <c r="K936" s="12"/>
      <c r="L936" s="12"/>
      <c r="M936" s="12"/>
      <c r="N936" s="12"/>
      <c r="O936" s="12"/>
      <c r="P936" s="12"/>
      <c r="Q936" s="12"/>
      <c r="R936" s="12"/>
      <c r="S936" s="12"/>
      <c r="T936" s="12"/>
      <c r="U936" s="12"/>
      <c r="V936" s="12"/>
    </row>
    <row r="937" hidden="1">
      <c r="A937" s="7" t="s">
        <v>1625</v>
      </c>
      <c r="B937" s="8">
        <v>45807.0</v>
      </c>
      <c r="C937" s="9" t="str">
        <f t="shared" si="1"/>
        <v>Mei</v>
      </c>
      <c r="D937" s="10">
        <v>0.041666666666666664</v>
      </c>
      <c r="E937" s="7" t="s">
        <v>29</v>
      </c>
      <c r="F937" s="7" t="s">
        <v>30</v>
      </c>
      <c r="G937" s="7" t="s">
        <v>13</v>
      </c>
      <c r="H937" s="7" t="s">
        <v>1626</v>
      </c>
      <c r="I937" s="11">
        <v>6.282231661306E12</v>
      </c>
      <c r="K937" s="12"/>
      <c r="L937" s="12"/>
      <c r="M937" s="12"/>
      <c r="N937" s="12"/>
      <c r="O937" s="12"/>
      <c r="P937" s="12"/>
      <c r="Q937" s="12"/>
      <c r="R937" s="12"/>
      <c r="S937" s="12"/>
      <c r="T937" s="12"/>
      <c r="U937" s="12"/>
      <c r="V937" s="12"/>
    </row>
    <row r="938" hidden="1">
      <c r="A938" s="7" t="s">
        <v>1625</v>
      </c>
      <c r="B938" s="8">
        <v>45807.0</v>
      </c>
      <c r="C938" s="9" t="str">
        <f t="shared" si="1"/>
        <v>Mei</v>
      </c>
      <c r="D938" s="10">
        <v>0.041666666666666664</v>
      </c>
      <c r="E938" s="7" t="s">
        <v>29</v>
      </c>
      <c r="F938" s="7" t="s">
        <v>94</v>
      </c>
      <c r="G938" s="7" t="s">
        <v>13</v>
      </c>
      <c r="H938" s="7" t="s">
        <v>1627</v>
      </c>
      <c r="I938" s="11">
        <v>6.282231661306E12</v>
      </c>
      <c r="K938" s="12"/>
      <c r="L938" s="12"/>
      <c r="M938" s="12"/>
      <c r="N938" s="12"/>
      <c r="O938" s="12"/>
      <c r="P938" s="12"/>
      <c r="Q938" s="12"/>
      <c r="R938" s="12"/>
      <c r="S938" s="12"/>
      <c r="T938" s="12"/>
      <c r="U938" s="12"/>
      <c r="V938" s="12"/>
    </row>
    <row r="939" hidden="1">
      <c r="A939" s="7" t="s">
        <v>1628</v>
      </c>
      <c r="B939" s="8">
        <v>45806.0</v>
      </c>
      <c r="C939" s="9" t="str">
        <f t="shared" si="1"/>
        <v>Mei</v>
      </c>
      <c r="D939" s="10">
        <v>0.025694444444444443</v>
      </c>
      <c r="E939" s="7" t="s">
        <v>16</v>
      </c>
      <c r="F939" s="7" t="s">
        <v>127</v>
      </c>
      <c r="G939" s="7" t="s">
        <v>13</v>
      </c>
      <c r="H939" s="7" t="s">
        <v>1629</v>
      </c>
      <c r="I939" s="11">
        <v>6.281232193915E12</v>
      </c>
      <c r="K939" s="12"/>
      <c r="L939" s="12"/>
      <c r="M939" s="12"/>
      <c r="N939" s="12"/>
      <c r="O939" s="12"/>
      <c r="P939" s="12"/>
      <c r="Q939" s="12"/>
      <c r="R939" s="12"/>
      <c r="S939" s="12"/>
      <c r="T939" s="12"/>
      <c r="U939" s="12"/>
      <c r="V939" s="12"/>
    </row>
    <row r="940" hidden="1">
      <c r="A940" s="7" t="s">
        <v>1625</v>
      </c>
      <c r="B940" s="8">
        <v>45808.0</v>
      </c>
      <c r="C940" s="9" t="str">
        <f t="shared" si="1"/>
        <v>Mei</v>
      </c>
      <c r="D940" s="10">
        <v>0.041666666666666664</v>
      </c>
      <c r="E940" s="7" t="s">
        <v>29</v>
      </c>
      <c r="F940" s="7" t="s">
        <v>144</v>
      </c>
      <c r="G940" s="7" t="s">
        <v>13</v>
      </c>
      <c r="H940" s="7" t="s">
        <v>1630</v>
      </c>
      <c r="I940" s="11">
        <v>6.282231661306E12</v>
      </c>
      <c r="K940" s="12"/>
      <c r="L940" s="12"/>
      <c r="M940" s="12"/>
      <c r="N940" s="12"/>
      <c r="O940" s="12"/>
      <c r="P940" s="12"/>
      <c r="Q940" s="12"/>
      <c r="R940" s="12"/>
      <c r="S940" s="12"/>
      <c r="T940" s="12"/>
      <c r="U940" s="12"/>
      <c r="V940" s="12"/>
    </row>
    <row r="941" hidden="1">
      <c r="A941" s="7" t="s">
        <v>1625</v>
      </c>
      <c r="B941" s="8">
        <v>45808.0</v>
      </c>
      <c r="C941" s="9" t="str">
        <f t="shared" si="1"/>
        <v>Mei</v>
      </c>
      <c r="D941" s="10">
        <v>0.041666666666666664</v>
      </c>
      <c r="E941" s="7" t="s">
        <v>29</v>
      </c>
      <c r="F941" s="7" t="s">
        <v>100</v>
      </c>
      <c r="G941" s="7" t="s">
        <v>13</v>
      </c>
      <c r="H941" s="7" t="s">
        <v>1631</v>
      </c>
      <c r="I941" s="11">
        <v>6.282231661306E12</v>
      </c>
      <c r="K941" s="12"/>
      <c r="L941" s="12"/>
      <c r="M941" s="12"/>
      <c r="N941" s="12"/>
      <c r="O941" s="12"/>
      <c r="P941" s="12"/>
      <c r="Q941" s="12"/>
      <c r="R941" s="12"/>
      <c r="S941" s="12"/>
      <c r="T941" s="12"/>
      <c r="U941" s="12"/>
      <c r="V941" s="12"/>
    </row>
    <row r="942" hidden="1">
      <c r="A942" s="7" t="s">
        <v>1632</v>
      </c>
      <c r="B942" s="8">
        <v>45807.0</v>
      </c>
      <c r="C942" s="9" t="str">
        <f t="shared" si="1"/>
        <v>Mei</v>
      </c>
      <c r="D942" s="10">
        <v>0.03125</v>
      </c>
      <c r="E942" s="7" t="s">
        <v>16</v>
      </c>
      <c r="F942" s="7" t="s">
        <v>127</v>
      </c>
      <c r="G942" s="7" t="s">
        <v>13</v>
      </c>
      <c r="H942" s="7" t="s">
        <v>1633</v>
      </c>
      <c r="I942" s="11">
        <v>6.281232193915E12</v>
      </c>
      <c r="K942" s="12"/>
      <c r="L942" s="12"/>
      <c r="M942" s="12"/>
      <c r="N942" s="12"/>
      <c r="O942" s="12"/>
      <c r="P942" s="12"/>
      <c r="Q942" s="12"/>
      <c r="R942" s="12"/>
      <c r="S942" s="12"/>
      <c r="T942" s="12"/>
      <c r="U942" s="12"/>
      <c r="V942" s="12"/>
    </row>
    <row r="943" hidden="1">
      <c r="A943" s="7" t="s">
        <v>1634</v>
      </c>
      <c r="B943" s="8">
        <v>45806.0</v>
      </c>
      <c r="C943" s="9" t="str">
        <f t="shared" si="1"/>
        <v>Mei</v>
      </c>
      <c r="D943" s="10">
        <v>0.034722222222222224</v>
      </c>
      <c r="E943" s="7" t="s">
        <v>16</v>
      </c>
      <c r="F943" s="7" t="s">
        <v>105</v>
      </c>
      <c r="G943" s="7" t="s">
        <v>13</v>
      </c>
      <c r="H943" s="7" t="s">
        <v>1635</v>
      </c>
      <c r="I943" s="11">
        <v>6.281232193915E12</v>
      </c>
      <c r="K943" s="12"/>
      <c r="L943" s="12"/>
      <c r="M943" s="12"/>
      <c r="N943" s="12"/>
      <c r="O943" s="12"/>
      <c r="P943" s="12"/>
      <c r="Q943" s="12"/>
      <c r="R943" s="12"/>
      <c r="S943" s="12"/>
      <c r="T943" s="12"/>
      <c r="U943" s="12"/>
      <c r="V943" s="12"/>
    </row>
    <row r="944" hidden="1">
      <c r="A944" s="7" t="s">
        <v>1636</v>
      </c>
      <c r="B944" s="8">
        <v>45803.0</v>
      </c>
      <c r="C944" s="9" t="str">
        <f t="shared" si="1"/>
        <v>Mei</v>
      </c>
      <c r="D944" s="10">
        <v>0.020833333333333332</v>
      </c>
      <c r="E944" s="7" t="s">
        <v>66</v>
      </c>
      <c r="F944" s="7" t="s">
        <v>67</v>
      </c>
      <c r="G944" s="7" t="s">
        <v>13</v>
      </c>
      <c r="H944" s="7" t="s">
        <v>1637</v>
      </c>
      <c r="I944" s="11">
        <v>6.281332534354E12</v>
      </c>
      <c r="K944" s="12"/>
      <c r="L944" s="12"/>
      <c r="M944" s="12"/>
      <c r="N944" s="12"/>
      <c r="O944" s="12"/>
      <c r="P944" s="12"/>
      <c r="Q944" s="12"/>
      <c r="R944" s="12"/>
      <c r="S944" s="12"/>
      <c r="T944" s="12"/>
      <c r="U944" s="12"/>
      <c r="V944" s="12"/>
    </row>
    <row r="945" hidden="1">
      <c r="A945" s="7" t="s">
        <v>1636</v>
      </c>
      <c r="B945" s="8">
        <v>45804.0</v>
      </c>
      <c r="C945" s="9" t="str">
        <f t="shared" si="1"/>
        <v>Mei</v>
      </c>
      <c r="D945" s="10">
        <v>0.020833333333333332</v>
      </c>
      <c r="E945" s="7" t="s">
        <v>66</v>
      </c>
      <c r="F945" s="7" t="s">
        <v>67</v>
      </c>
      <c r="G945" s="7" t="s">
        <v>13</v>
      </c>
      <c r="H945" s="7" t="s">
        <v>1637</v>
      </c>
      <c r="I945" s="11">
        <v>6.281332534354E12</v>
      </c>
      <c r="K945" s="12"/>
      <c r="L945" s="12"/>
      <c r="M945" s="12"/>
      <c r="N945" s="12"/>
      <c r="O945" s="12"/>
      <c r="P945" s="12"/>
      <c r="Q945" s="12"/>
      <c r="R945" s="12"/>
      <c r="S945" s="12"/>
      <c r="T945" s="12"/>
      <c r="U945" s="12"/>
      <c r="V945" s="12"/>
    </row>
    <row r="946" hidden="1">
      <c r="A946" s="7" t="s">
        <v>1636</v>
      </c>
      <c r="B946" s="8">
        <v>45805.0</v>
      </c>
      <c r="C946" s="9" t="str">
        <f t="shared" si="1"/>
        <v>Mei</v>
      </c>
      <c r="D946" s="10">
        <v>0.020833333333333332</v>
      </c>
      <c r="E946" s="7" t="s">
        <v>66</v>
      </c>
      <c r="F946" s="7" t="s">
        <v>67</v>
      </c>
      <c r="G946" s="7" t="s">
        <v>13</v>
      </c>
      <c r="H946" s="7" t="s">
        <v>1638</v>
      </c>
      <c r="I946" s="11">
        <v>6.281332534354E12</v>
      </c>
      <c r="K946" s="12"/>
      <c r="L946" s="12"/>
      <c r="M946" s="12"/>
      <c r="N946" s="12"/>
      <c r="O946" s="12"/>
      <c r="P946" s="12"/>
      <c r="Q946" s="12"/>
      <c r="R946" s="12"/>
      <c r="S946" s="12"/>
      <c r="T946" s="12"/>
      <c r="U946" s="12"/>
      <c r="V946" s="12"/>
    </row>
    <row r="947" hidden="1">
      <c r="A947" s="7" t="s">
        <v>1636</v>
      </c>
      <c r="B947" s="8">
        <v>45807.0</v>
      </c>
      <c r="C947" s="9" t="str">
        <f t="shared" si="1"/>
        <v>Mei</v>
      </c>
      <c r="D947" s="10">
        <v>0.02013888888888889</v>
      </c>
      <c r="E947" s="7" t="s">
        <v>66</v>
      </c>
      <c r="F947" s="7" t="s">
        <v>67</v>
      </c>
      <c r="G947" s="7" t="s">
        <v>13</v>
      </c>
      <c r="H947" s="7" t="s">
        <v>1638</v>
      </c>
      <c r="I947" s="11">
        <v>6.281332534354E12</v>
      </c>
      <c r="K947" s="12"/>
      <c r="L947" s="12"/>
      <c r="M947" s="12"/>
      <c r="N947" s="12"/>
      <c r="O947" s="12"/>
      <c r="P947" s="12"/>
      <c r="Q947" s="12"/>
      <c r="R947" s="12"/>
      <c r="S947" s="12"/>
      <c r="T947" s="12"/>
      <c r="U947" s="12"/>
      <c r="V947" s="12"/>
    </row>
    <row r="948" hidden="1">
      <c r="A948" s="7" t="s">
        <v>1639</v>
      </c>
      <c r="B948" s="8">
        <v>45807.0</v>
      </c>
      <c r="C948" s="9" t="str">
        <f t="shared" si="1"/>
        <v>Mei</v>
      </c>
      <c r="D948" s="10">
        <v>0.04513888888888889</v>
      </c>
      <c r="E948" s="7" t="s">
        <v>50</v>
      </c>
      <c r="F948" s="7" t="s">
        <v>51</v>
      </c>
      <c r="G948" s="7" t="s">
        <v>13</v>
      </c>
      <c r="H948" s="7" t="s">
        <v>1640</v>
      </c>
      <c r="I948" s="11">
        <v>6.285173431354E12</v>
      </c>
      <c r="K948" s="12"/>
      <c r="L948" s="12"/>
      <c r="M948" s="12"/>
      <c r="N948" s="12"/>
      <c r="O948" s="12"/>
      <c r="P948" s="12"/>
      <c r="Q948" s="12"/>
      <c r="R948" s="12"/>
      <c r="S948" s="12"/>
      <c r="T948" s="12"/>
      <c r="U948" s="12"/>
      <c r="V948" s="12"/>
    </row>
    <row r="949" hidden="1">
      <c r="A949" s="7" t="s">
        <v>1639</v>
      </c>
      <c r="B949" s="8">
        <v>45808.0</v>
      </c>
      <c r="C949" s="9" t="str">
        <f t="shared" si="1"/>
        <v>Mei</v>
      </c>
      <c r="D949" s="10">
        <v>0.041666666666666664</v>
      </c>
      <c r="E949" s="7" t="s">
        <v>50</v>
      </c>
      <c r="F949" s="7" t="s">
        <v>51</v>
      </c>
      <c r="G949" s="7" t="s">
        <v>13</v>
      </c>
      <c r="H949" s="7" t="s">
        <v>1641</v>
      </c>
      <c r="I949" s="11">
        <v>6.285173431354E12</v>
      </c>
      <c r="K949" s="12"/>
      <c r="L949" s="12"/>
      <c r="M949" s="12"/>
      <c r="N949" s="12"/>
      <c r="O949" s="12"/>
      <c r="P949" s="12"/>
      <c r="Q949" s="12"/>
      <c r="R949" s="12"/>
      <c r="S949" s="12"/>
      <c r="T949" s="12"/>
      <c r="U949" s="12"/>
      <c r="V949" s="12"/>
    </row>
    <row r="950" hidden="1">
      <c r="A950" s="7" t="s">
        <v>1642</v>
      </c>
      <c r="B950" s="8">
        <v>45809.0</v>
      </c>
      <c r="C950" s="9" t="str">
        <f t="shared" si="1"/>
        <v>Juni</v>
      </c>
      <c r="D950" s="10">
        <v>0.04236111111111111</v>
      </c>
      <c r="E950" s="7" t="s">
        <v>66</v>
      </c>
      <c r="F950" s="7" t="s">
        <v>17</v>
      </c>
      <c r="G950" s="7" t="s">
        <v>13</v>
      </c>
      <c r="H950" s="7" t="s">
        <v>1643</v>
      </c>
      <c r="I950" s="11">
        <v>6.281332534354E12</v>
      </c>
      <c r="K950" s="12"/>
      <c r="L950" s="12"/>
      <c r="M950" s="12"/>
      <c r="N950" s="12"/>
      <c r="O950" s="12"/>
      <c r="P950" s="12"/>
      <c r="Q950" s="12"/>
      <c r="R950" s="12"/>
      <c r="S950" s="12"/>
      <c r="T950" s="12"/>
      <c r="U950" s="12"/>
      <c r="V950" s="12"/>
    </row>
    <row r="951" hidden="1">
      <c r="A951" s="7" t="s">
        <v>1644</v>
      </c>
      <c r="B951" s="8">
        <v>45809.0</v>
      </c>
      <c r="C951" s="9" t="str">
        <f t="shared" si="1"/>
        <v>Juni</v>
      </c>
      <c r="D951" s="10">
        <v>0.041666666666666664</v>
      </c>
      <c r="E951" s="7" t="s">
        <v>29</v>
      </c>
      <c r="F951" s="7" t="s">
        <v>94</v>
      </c>
      <c r="G951" s="7" t="s">
        <v>13</v>
      </c>
      <c r="H951" s="7" t="s">
        <v>1645</v>
      </c>
      <c r="I951" s="11">
        <v>6.282231661306E12</v>
      </c>
      <c r="K951" s="12"/>
      <c r="L951" s="12"/>
      <c r="M951" s="12"/>
      <c r="N951" s="12"/>
      <c r="O951" s="12"/>
      <c r="P951" s="12"/>
      <c r="Q951" s="12"/>
      <c r="R951" s="12"/>
      <c r="S951" s="12"/>
      <c r="T951" s="12"/>
      <c r="U951" s="12"/>
      <c r="V951" s="12"/>
    </row>
    <row r="952" hidden="1">
      <c r="A952" s="7" t="s">
        <v>1646</v>
      </c>
      <c r="B952" s="8">
        <v>45809.0</v>
      </c>
      <c r="C952" s="9" t="str">
        <f t="shared" si="1"/>
        <v>Juni</v>
      </c>
      <c r="D952" s="10">
        <v>0.04236111111111111</v>
      </c>
      <c r="E952" s="7" t="s">
        <v>33</v>
      </c>
      <c r="F952" s="7" t="s">
        <v>59</v>
      </c>
      <c r="G952" s="7" t="s">
        <v>13</v>
      </c>
      <c r="H952" s="7" t="s">
        <v>1647</v>
      </c>
      <c r="I952" s="11">
        <v>6.285707668655E12</v>
      </c>
      <c r="K952" s="12"/>
      <c r="L952" s="12"/>
      <c r="M952" s="12"/>
      <c r="N952" s="12"/>
      <c r="O952" s="12"/>
      <c r="P952" s="12"/>
      <c r="Q952" s="12"/>
      <c r="R952" s="12"/>
      <c r="S952" s="12"/>
      <c r="T952" s="12"/>
      <c r="U952" s="12"/>
      <c r="V952" s="12"/>
    </row>
    <row r="953" hidden="1">
      <c r="A953" s="7" t="s">
        <v>1648</v>
      </c>
      <c r="B953" s="8">
        <v>45809.0</v>
      </c>
      <c r="C953" s="9" t="str">
        <f t="shared" si="1"/>
        <v>Juni</v>
      </c>
      <c r="D953" s="10">
        <v>0.027083333333333334</v>
      </c>
      <c r="E953" s="7" t="s">
        <v>1078</v>
      </c>
      <c r="F953" s="7" t="s">
        <v>144</v>
      </c>
      <c r="G953" s="7" t="s">
        <v>13</v>
      </c>
      <c r="H953" s="7" t="s">
        <v>1649</v>
      </c>
      <c r="I953" s="11">
        <v>6.28978248704E11</v>
      </c>
      <c r="K953" s="12"/>
      <c r="L953" s="12"/>
      <c r="M953" s="12"/>
      <c r="N953" s="12"/>
      <c r="O953" s="12"/>
      <c r="P953" s="12"/>
      <c r="Q953" s="12"/>
      <c r="R953" s="12"/>
      <c r="S953" s="12"/>
      <c r="T953" s="12"/>
      <c r="U953" s="12"/>
      <c r="V953" s="12"/>
    </row>
    <row r="954" hidden="1">
      <c r="A954" s="7" t="s">
        <v>1650</v>
      </c>
      <c r="B954" s="8">
        <v>45809.0</v>
      </c>
      <c r="C954" s="9" t="str">
        <f t="shared" si="1"/>
        <v>Juni</v>
      </c>
      <c r="D954" s="10">
        <v>0.041666666666666664</v>
      </c>
      <c r="E954" s="7" t="s">
        <v>1078</v>
      </c>
      <c r="F954" s="7" t="s">
        <v>153</v>
      </c>
      <c r="G954" s="7" t="s">
        <v>13</v>
      </c>
      <c r="H954" s="7" t="s">
        <v>1651</v>
      </c>
      <c r="I954" s="11">
        <v>6.28978248704E11</v>
      </c>
      <c r="K954" s="12"/>
      <c r="L954" s="12"/>
      <c r="M954" s="12"/>
      <c r="N954" s="12"/>
      <c r="O954" s="12"/>
      <c r="P954" s="12"/>
      <c r="Q954" s="12"/>
      <c r="R954" s="12"/>
      <c r="S954" s="12"/>
      <c r="T954" s="12"/>
      <c r="U954" s="12"/>
      <c r="V954" s="12"/>
    </row>
    <row r="955" hidden="1">
      <c r="A955" s="7" t="s">
        <v>1652</v>
      </c>
      <c r="B955" s="8">
        <v>45810.0</v>
      </c>
      <c r="C955" s="9" t="str">
        <f t="shared" si="1"/>
        <v>Juni</v>
      </c>
      <c r="D955" s="10">
        <v>0.027777777777777776</v>
      </c>
      <c r="E955" s="7" t="s">
        <v>20</v>
      </c>
      <c r="F955" s="7" t="s">
        <v>30</v>
      </c>
      <c r="G955" s="7" t="s">
        <v>13</v>
      </c>
      <c r="H955" s="7" t="s">
        <v>1653</v>
      </c>
      <c r="I955" s="11">
        <v>6.28972529354E11</v>
      </c>
      <c r="K955" s="12"/>
      <c r="L955" s="12"/>
      <c r="M955" s="12"/>
      <c r="N955" s="12"/>
      <c r="O955" s="12"/>
      <c r="P955" s="12"/>
      <c r="Q955" s="12"/>
      <c r="R955" s="12"/>
      <c r="S955" s="12"/>
      <c r="T955" s="12"/>
      <c r="U955" s="12"/>
      <c r="V955" s="12"/>
    </row>
    <row r="956" hidden="1">
      <c r="A956" s="7" t="s">
        <v>1654</v>
      </c>
      <c r="B956" s="8">
        <v>45810.0</v>
      </c>
      <c r="C956" s="9" t="str">
        <f t="shared" si="1"/>
        <v>Juni</v>
      </c>
      <c r="D956" s="10">
        <v>0.024305555555555556</v>
      </c>
      <c r="E956" s="7" t="s">
        <v>29</v>
      </c>
      <c r="F956" s="7" t="s">
        <v>144</v>
      </c>
      <c r="G956" s="7" t="s">
        <v>13</v>
      </c>
      <c r="H956" s="7" t="s">
        <v>1655</v>
      </c>
      <c r="I956" s="11">
        <v>6.282231661306E12</v>
      </c>
      <c r="K956" s="12"/>
      <c r="L956" s="12"/>
      <c r="M956" s="12"/>
      <c r="N956" s="12"/>
      <c r="O956" s="12"/>
      <c r="P956" s="12"/>
      <c r="Q956" s="12"/>
      <c r="R956" s="12"/>
      <c r="S956" s="12"/>
      <c r="T956" s="12"/>
      <c r="U956" s="12"/>
      <c r="V956" s="12"/>
    </row>
    <row r="957" hidden="1">
      <c r="A957" s="7" t="s">
        <v>1656</v>
      </c>
      <c r="B957" s="8">
        <v>45807.0</v>
      </c>
      <c r="C957" s="9" t="str">
        <f t="shared" si="1"/>
        <v>Mei</v>
      </c>
      <c r="D957" s="10">
        <v>0.020833333333333332</v>
      </c>
      <c r="E957" s="7" t="s">
        <v>44</v>
      </c>
      <c r="F957" s="7" t="s">
        <v>45</v>
      </c>
      <c r="G957" s="7" t="s">
        <v>13</v>
      </c>
      <c r="H957" s="7" t="s">
        <v>1657</v>
      </c>
      <c r="I957" s="11">
        <v>6.285291035544E12</v>
      </c>
      <c r="K957" s="12"/>
      <c r="L957" s="12"/>
      <c r="M957" s="12"/>
      <c r="N957" s="12"/>
      <c r="O957" s="12"/>
      <c r="P957" s="12"/>
      <c r="Q957" s="12"/>
      <c r="R957" s="12"/>
      <c r="S957" s="12"/>
      <c r="T957" s="12"/>
      <c r="U957" s="12"/>
      <c r="V957" s="12"/>
    </row>
    <row r="958" hidden="1">
      <c r="A958" s="7" t="s">
        <v>1658</v>
      </c>
      <c r="B958" s="8">
        <v>45810.0</v>
      </c>
      <c r="C958" s="9" t="str">
        <f t="shared" si="1"/>
        <v>Juni</v>
      </c>
      <c r="D958" s="10">
        <v>0.020833333333333332</v>
      </c>
      <c r="E958" s="7" t="s">
        <v>44</v>
      </c>
      <c r="F958" s="7" t="s">
        <v>45</v>
      </c>
      <c r="G958" s="7" t="s">
        <v>13</v>
      </c>
      <c r="H958" s="7" t="s">
        <v>1659</v>
      </c>
      <c r="I958" s="11">
        <v>6.285291035544E12</v>
      </c>
      <c r="K958" s="12"/>
      <c r="L958" s="12"/>
      <c r="M958" s="12"/>
      <c r="N958" s="12"/>
      <c r="O958" s="12"/>
      <c r="P958" s="12"/>
      <c r="Q958" s="12"/>
      <c r="R958" s="12"/>
      <c r="S958" s="12"/>
      <c r="T958" s="12"/>
      <c r="U958" s="12"/>
      <c r="V958" s="12"/>
    </row>
    <row r="959" hidden="1">
      <c r="A959" s="7" t="s">
        <v>1660</v>
      </c>
      <c r="B959" s="8">
        <v>45811.0</v>
      </c>
      <c r="C959" s="9" t="str">
        <f t="shared" si="1"/>
        <v>Juni</v>
      </c>
      <c r="D959" s="10">
        <v>0.041666666666666664</v>
      </c>
      <c r="E959" s="7" t="s">
        <v>1078</v>
      </c>
      <c r="F959" s="7" t="s">
        <v>153</v>
      </c>
      <c r="G959" s="7" t="s">
        <v>13</v>
      </c>
      <c r="H959" s="7" t="s">
        <v>1661</v>
      </c>
      <c r="I959" s="11">
        <v>6.28978248704E11</v>
      </c>
      <c r="K959" s="12"/>
      <c r="L959" s="12"/>
      <c r="M959" s="12"/>
      <c r="N959" s="12"/>
      <c r="O959" s="12"/>
      <c r="P959" s="12"/>
      <c r="Q959" s="12"/>
      <c r="R959" s="12"/>
      <c r="S959" s="12"/>
      <c r="T959" s="12"/>
      <c r="U959" s="12"/>
      <c r="V959" s="12"/>
    </row>
    <row r="960" hidden="1">
      <c r="A960" s="7" t="s">
        <v>1660</v>
      </c>
      <c r="B960" s="8">
        <v>45811.0</v>
      </c>
      <c r="C960" s="9" t="str">
        <f t="shared" si="1"/>
        <v>Juni</v>
      </c>
      <c r="D960" s="10">
        <v>0.041666666666666664</v>
      </c>
      <c r="E960" s="7" t="s">
        <v>1078</v>
      </c>
      <c r="F960" s="7" t="s">
        <v>17</v>
      </c>
      <c r="G960" s="7" t="s">
        <v>13</v>
      </c>
      <c r="H960" s="7" t="s">
        <v>1662</v>
      </c>
      <c r="I960" s="11">
        <v>6.28978248704E11</v>
      </c>
      <c r="K960" s="12"/>
      <c r="L960" s="12"/>
      <c r="M960" s="12"/>
      <c r="N960" s="12"/>
      <c r="O960" s="12"/>
      <c r="P960" s="12"/>
      <c r="Q960" s="12"/>
      <c r="R960" s="12"/>
      <c r="S960" s="12"/>
      <c r="T960" s="12"/>
      <c r="U960" s="12"/>
      <c r="V960" s="12"/>
    </row>
    <row r="961" hidden="1">
      <c r="A961" s="7" t="s">
        <v>1663</v>
      </c>
      <c r="B961" s="8">
        <v>45811.0</v>
      </c>
      <c r="C961" s="9" t="str">
        <f t="shared" si="1"/>
        <v>Juni</v>
      </c>
      <c r="D961" s="10">
        <v>0.03819444444444445</v>
      </c>
      <c r="E961" s="7" t="s">
        <v>37</v>
      </c>
      <c r="F961" s="7" t="s">
        <v>127</v>
      </c>
      <c r="G961" s="7" t="s">
        <v>13</v>
      </c>
      <c r="H961" s="7" t="s">
        <v>1664</v>
      </c>
      <c r="I961" s="11">
        <v>6.285746146893E12</v>
      </c>
      <c r="K961" s="12"/>
      <c r="L961" s="12"/>
      <c r="M961" s="12"/>
      <c r="N961" s="12"/>
      <c r="O961" s="12"/>
      <c r="P961" s="12"/>
      <c r="Q961" s="12"/>
      <c r="R961" s="12"/>
      <c r="S961" s="12"/>
      <c r="T961" s="12"/>
      <c r="U961" s="12"/>
      <c r="V961" s="12"/>
    </row>
    <row r="962" hidden="1">
      <c r="A962" s="7" t="s">
        <v>1665</v>
      </c>
      <c r="B962" s="8">
        <v>45811.0</v>
      </c>
      <c r="C962" s="9" t="str">
        <f t="shared" si="1"/>
        <v>Juni</v>
      </c>
      <c r="D962" s="10">
        <v>6.944444444444445E-4</v>
      </c>
      <c r="E962" s="7" t="s">
        <v>212</v>
      </c>
      <c r="F962" s="7" t="s">
        <v>34</v>
      </c>
      <c r="G962" s="7" t="s">
        <v>41</v>
      </c>
      <c r="H962" s="7" t="s">
        <v>1666</v>
      </c>
      <c r="I962" s="11">
        <v>6.2895632016027E13</v>
      </c>
      <c r="K962" s="12"/>
      <c r="L962" s="12"/>
      <c r="M962" s="12"/>
      <c r="N962" s="12"/>
      <c r="O962" s="12"/>
      <c r="P962" s="12"/>
      <c r="Q962" s="12"/>
      <c r="R962" s="12"/>
      <c r="S962" s="12"/>
      <c r="T962" s="12"/>
      <c r="U962" s="12"/>
      <c r="V962" s="12"/>
    </row>
    <row r="963" hidden="1">
      <c r="A963" s="7" t="s">
        <v>1667</v>
      </c>
      <c r="B963" s="8">
        <v>45811.0</v>
      </c>
      <c r="C963" s="9" t="str">
        <f t="shared" si="1"/>
        <v>Juni</v>
      </c>
      <c r="D963" s="10">
        <v>0.03819444444444445</v>
      </c>
      <c r="E963" s="7" t="s">
        <v>20</v>
      </c>
      <c r="F963" s="7" t="s">
        <v>62</v>
      </c>
      <c r="G963" s="7" t="s">
        <v>13</v>
      </c>
      <c r="H963" s="7" t="s">
        <v>1668</v>
      </c>
      <c r="I963" s="11">
        <v>6.28972529354E11</v>
      </c>
      <c r="K963" s="12"/>
      <c r="L963" s="12"/>
      <c r="M963" s="12"/>
      <c r="N963" s="12"/>
      <c r="O963" s="12"/>
      <c r="P963" s="12"/>
      <c r="Q963" s="12"/>
      <c r="R963" s="12"/>
      <c r="S963" s="12"/>
      <c r="T963" s="12"/>
      <c r="U963" s="12"/>
      <c r="V963" s="12"/>
    </row>
    <row r="964" hidden="1">
      <c r="A964" s="7" t="s">
        <v>1669</v>
      </c>
      <c r="B964" s="8">
        <v>45811.0</v>
      </c>
      <c r="C964" s="9" t="str">
        <f t="shared" si="1"/>
        <v>Juni</v>
      </c>
      <c r="D964" s="10">
        <v>0.04513888888888889</v>
      </c>
      <c r="E964" s="7" t="s">
        <v>1078</v>
      </c>
      <c r="F964" s="7" t="s">
        <v>153</v>
      </c>
      <c r="G964" s="7" t="s">
        <v>13</v>
      </c>
      <c r="H964" s="7" t="s">
        <v>1670</v>
      </c>
      <c r="I964" s="11">
        <v>6.28978248704E11</v>
      </c>
      <c r="K964" s="12"/>
      <c r="L964" s="12"/>
      <c r="M964" s="12"/>
      <c r="N964" s="12"/>
      <c r="O964" s="12"/>
      <c r="P964" s="12"/>
      <c r="Q964" s="12"/>
      <c r="R964" s="12"/>
      <c r="S964" s="12"/>
      <c r="T964" s="12"/>
      <c r="U964" s="12"/>
      <c r="V964" s="12"/>
    </row>
    <row r="965" hidden="1">
      <c r="A965" s="7" t="s">
        <v>1671</v>
      </c>
      <c r="B965" s="8">
        <v>45811.0</v>
      </c>
      <c r="C965" s="9" t="str">
        <f t="shared" si="1"/>
        <v>Juni</v>
      </c>
      <c r="D965" s="10">
        <v>0.020833333333333332</v>
      </c>
      <c r="E965" s="7" t="s">
        <v>44</v>
      </c>
      <c r="F965" s="7" t="s">
        <v>45</v>
      </c>
      <c r="G965" s="7" t="s">
        <v>13</v>
      </c>
      <c r="H965" s="7" t="s">
        <v>1672</v>
      </c>
      <c r="I965" s="11">
        <v>6.285291035544E12</v>
      </c>
      <c r="K965" s="12"/>
      <c r="L965" s="12"/>
      <c r="M965" s="12"/>
      <c r="N965" s="12"/>
      <c r="O965" s="12"/>
      <c r="P965" s="12"/>
      <c r="Q965" s="12"/>
      <c r="R965" s="12"/>
      <c r="S965" s="12"/>
      <c r="T965" s="12"/>
      <c r="U965" s="12"/>
      <c r="V965" s="12"/>
    </row>
    <row r="966" hidden="1">
      <c r="A966" s="7" t="s">
        <v>1673</v>
      </c>
      <c r="B966" s="8">
        <v>45811.0</v>
      </c>
      <c r="C966" s="9" t="str">
        <f t="shared" si="1"/>
        <v>Juni</v>
      </c>
      <c r="D966" s="10">
        <v>0.020833333333333332</v>
      </c>
      <c r="E966" s="7" t="s">
        <v>33</v>
      </c>
      <c r="F966" s="7" t="s">
        <v>148</v>
      </c>
      <c r="G966" s="7" t="s">
        <v>13</v>
      </c>
      <c r="H966" s="7" t="s">
        <v>1674</v>
      </c>
      <c r="I966" s="11">
        <v>6.285707668655E12</v>
      </c>
      <c r="K966" s="12"/>
      <c r="L966" s="12"/>
      <c r="M966" s="12"/>
      <c r="N966" s="12"/>
      <c r="O966" s="12"/>
      <c r="P966" s="12"/>
      <c r="Q966" s="12"/>
      <c r="R966" s="12"/>
      <c r="S966" s="12"/>
      <c r="T966" s="12"/>
      <c r="U966" s="12"/>
      <c r="V966" s="12"/>
    </row>
    <row r="967" hidden="1">
      <c r="A967" s="7" t="s">
        <v>1675</v>
      </c>
      <c r="B967" s="8">
        <v>45812.0</v>
      </c>
      <c r="C967" s="9" t="str">
        <f t="shared" si="1"/>
        <v>Juni</v>
      </c>
      <c r="D967" s="10">
        <v>0.05763888888888889</v>
      </c>
      <c r="E967" s="7" t="s">
        <v>163</v>
      </c>
      <c r="F967" s="7" t="s">
        <v>174</v>
      </c>
      <c r="G967" s="7" t="s">
        <v>13</v>
      </c>
      <c r="H967" s="7" t="s">
        <v>1676</v>
      </c>
      <c r="I967" s="11">
        <v>6.282142259313E12</v>
      </c>
      <c r="K967" s="12"/>
      <c r="L967" s="12"/>
      <c r="M967" s="12"/>
      <c r="N967" s="12"/>
      <c r="O967" s="12"/>
      <c r="P967" s="12"/>
      <c r="Q967" s="12"/>
      <c r="R967" s="12"/>
      <c r="S967" s="12"/>
      <c r="T967" s="12"/>
      <c r="U967" s="12"/>
      <c r="V967" s="12"/>
    </row>
    <row r="968" hidden="1">
      <c r="A968" s="7" t="s">
        <v>1677</v>
      </c>
      <c r="B968" s="8">
        <v>45812.0</v>
      </c>
      <c r="C968" s="9" t="str">
        <f t="shared" si="1"/>
        <v>Juni</v>
      </c>
      <c r="D968" s="10">
        <v>0.0625</v>
      </c>
      <c r="E968" s="7" t="s">
        <v>37</v>
      </c>
      <c r="F968" s="7" t="s">
        <v>197</v>
      </c>
      <c r="G968" s="7" t="s">
        <v>13</v>
      </c>
      <c r="H968" s="7" t="s">
        <v>1678</v>
      </c>
      <c r="I968" s="11">
        <v>6.285746146893E12</v>
      </c>
      <c r="K968" s="12"/>
      <c r="L968" s="12"/>
      <c r="M968" s="12"/>
      <c r="N968" s="12"/>
      <c r="O968" s="12"/>
      <c r="P968" s="12"/>
      <c r="Q968" s="12"/>
      <c r="R968" s="12"/>
      <c r="S968" s="12"/>
      <c r="T968" s="12"/>
      <c r="U968" s="12"/>
      <c r="V968" s="12"/>
    </row>
    <row r="969" hidden="1">
      <c r="A969" s="7" t="s">
        <v>1679</v>
      </c>
      <c r="B969" s="8">
        <v>45812.0</v>
      </c>
      <c r="C969" s="9" t="str">
        <f t="shared" si="1"/>
        <v>Juni</v>
      </c>
      <c r="D969" s="10">
        <v>0.041666666666666664</v>
      </c>
      <c r="E969" s="7" t="s">
        <v>33</v>
      </c>
      <c r="F969" s="7" t="s">
        <v>34</v>
      </c>
      <c r="G969" s="7" t="s">
        <v>13</v>
      </c>
      <c r="H969" s="7" t="s">
        <v>1680</v>
      </c>
      <c r="I969" s="11">
        <v>6.285707668655E12</v>
      </c>
      <c r="K969" s="12"/>
      <c r="L969" s="12"/>
      <c r="M969" s="12"/>
      <c r="N969" s="12"/>
      <c r="O969" s="12"/>
      <c r="P969" s="12"/>
      <c r="Q969" s="12"/>
      <c r="R969" s="12"/>
      <c r="S969" s="12"/>
      <c r="T969" s="12"/>
      <c r="U969" s="12"/>
      <c r="V969" s="12"/>
    </row>
    <row r="970" hidden="1">
      <c r="A970" s="7" t="s">
        <v>1681</v>
      </c>
      <c r="B970" s="8">
        <v>45812.0</v>
      </c>
      <c r="C970" s="9" t="str">
        <f t="shared" si="1"/>
        <v>Juni</v>
      </c>
      <c r="D970" s="10">
        <v>0.03125</v>
      </c>
      <c r="E970" s="7" t="s">
        <v>1078</v>
      </c>
      <c r="F970" s="7" t="s">
        <v>105</v>
      </c>
      <c r="G970" s="7" t="s">
        <v>13</v>
      </c>
      <c r="H970" s="7" t="s">
        <v>1682</v>
      </c>
      <c r="I970" s="11">
        <v>6.28978248704E11</v>
      </c>
      <c r="K970" s="12"/>
      <c r="L970" s="12"/>
      <c r="M970" s="12"/>
      <c r="N970" s="12"/>
      <c r="O970" s="12"/>
      <c r="P970" s="12"/>
      <c r="Q970" s="12"/>
      <c r="R970" s="12"/>
      <c r="S970" s="12"/>
      <c r="T970" s="12"/>
      <c r="U970" s="12"/>
      <c r="V970" s="12"/>
    </row>
    <row r="971" hidden="1">
      <c r="A971" s="7" t="s">
        <v>1683</v>
      </c>
      <c r="B971" s="8">
        <v>45811.0</v>
      </c>
      <c r="C971" s="9" t="str">
        <f t="shared" si="1"/>
        <v>Juni</v>
      </c>
      <c r="D971" s="10">
        <v>0.020833333333333332</v>
      </c>
      <c r="E971" s="7" t="s">
        <v>66</v>
      </c>
      <c r="F971" s="7" t="s">
        <v>67</v>
      </c>
      <c r="G971" s="7" t="s">
        <v>13</v>
      </c>
      <c r="H971" s="7" t="s">
        <v>1684</v>
      </c>
      <c r="I971" s="11">
        <v>6.281332534354E12</v>
      </c>
      <c r="K971" s="12"/>
      <c r="L971" s="12"/>
      <c r="M971" s="12"/>
      <c r="N971" s="12"/>
      <c r="O971" s="12"/>
      <c r="P971" s="12"/>
      <c r="Q971" s="12"/>
      <c r="R971" s="12"/>
      <c r="S971" s="12"/>
      <c r="T971" s="12"/>
      <c r="U971" s="12"/>
      <c r="V971" s="12"/>
    </row>
    <row r="972" hidden="1">
      <c r="A972" s="7" t="s">
        <v>1685</v>
      </c>
      <c r="B972" s="8">
        <v>45812.0</v>
      </c>
      <c r="C972" s="9" t="str">
        <f t="shared" si="1"/>
        <v>Juni</v>
      </c>
      <c r="D972" s="10">
        <v>0.024305555555555556</v>
      </c>
      <c r="E972" s="7" t="s">
        <v>33</v>
      </c>
      <c r="F972" s="7" t="s">
        <v>148</v>
      </c>
      <c r="G972" s="7" t="s">
        <v>13</v>
      </c>
      <c r="H972" s="7" t="s">
        <v>1686</v>
      </c>
      <c r="I972" s="11">
        <v>6.285707668655E12</v>
      </c>
      <c r="K972" s="12"/>
      <c r="L972" s="12"/>
      <c r="M972" s="12"/>
      <c r="N972" s="12"/>
      <c r="O972" s="12"/>
      <c r="P972" s="12"/>
      <c r="Q972" s="12"/>
      <c r="R972" s="12"/>
      <c r="S972" s="12"/>
      <c r="T972" s="12"/>
      <c r="U972" s="12"/>
      <c r="V972" s="12"/>
    </row>
    <row r="973" hidden="1">
      <c r="A973" s="7" t="s">
        <v>1687</v>
      </c>
      <c r="B973" s="8">
        <v>45812.0</v>
      </c>
      <c r="C973" s="9" t="str">
        <f t="shared" si="1"/>
        <v>Juni</v>
      </c>
      <c r="D973" s="10">
        <v>0.025694444444444443</v>
      </c>
      <c r="E973" s="7" t="s">
        <v>29</v>
      </c>
      <c r="F973" s="7" t="s">
        <v>144</v>
      </c>
      <c r="G973" s="7" t="s">
        <v>13</v>
      </c>
      <c r="H973" s="7" t="s">
        <v>1688</v>
      </c>
      <c r="I973" s="11">
        <v>6.282231661306E12</v>
      </c>
      <c r="K973" s="12"/>
      <c r="L973" s="12"/>
      <c r="M973" s="12"/>
      <c r="N973" s="12"/>
      <c r="O973" s="12"/>
      <c r="P973" s="12"/>
      <c r="Q973" s="12"/>
      <c r="R973" s="12"/>
      <c r="S973" s="12"/>
      <c r="T973" s="12"/>
      <c r="U973" s="12"/>
      <c r="V973" s="12"/>
    </row>
    <row r="974" hidden="1">
      <c r="A974" s="7" t="s">
        <v>1689</v>
      </c>
      <c r="B974" s="8">
        <v>45813.0</v>
      </c>
      <c r="C974" s="9" t="str">
        <f t="shared" si="1"/>
        <v>Juni</v>
      </c>
      <c r="D974" s="10">
        <v>0.020833333333333332</v>
      </c>
      <c r="E974" s="7" t="s">
        <v>1078</v>
      </c>
      <c r="F974" s="7" t="s">
        <v>144</v>
      </c>
      <c r="G974" s="7" t="s">
        <v>13</v>
      </c>
      <c r="H974" s="7" t="s">
        <v>1690</v>
      </c>
      <c r="I974" s="11">
        <v>6.28978248704E11</v>
      </c>
      <c r="K974" s="12"/>
      <c r="L974" s="12"/>
      <c r="M974" s="12"/>
      <c r="N974" s="12"/>
      <c r="O974" s="12"/>
      <c r="P974" s="12"/>
      <c r="Q974" s="12"/>
      <c r="R974" s="12"/>
      <c r="S974" s="12"/>
      <c r="T974" s="12"/>
      <c r="U974" s="12"/>
      <c r="V974" s="12"/>
    </row>
    <row r="975" hidden="1">
      <c r="A975" s="7" t="s">
        <v>1691</v>
      </c>
      <c r="B975" s="8">
        <v>45813.0</v>
      </c>
      <c r="C975" s="9" t="str">
        <f t="shared" si="1"/>
        <v>Juni</v>
      </c>
      <c r="D975" s="10">
        <v>0.041666666666666664</v>
      </c>
      <c r="E975" s="7" t="s">
        <v>20</v>
      </c>
      <c r="F975" s="7" t="s">
        <v>62</v>
      </c>
      <c r="G975" s="7" t="s">
        <v>13</v>
      </c>
      <c r="H975" s="7" t="s">
        <v>1692</v>
      </c>
      <c r="I975" s="11">
        <v>8.972529354E9</v>
      </c>
      <c r="K975" s="12"/>
      <c r="L975" s="12"/>
      <c r="M975" s="12"/>
      <c r="N975" s="12"/>
      <c r="O975" s="12"/>
      <c r="P975" s="12"/>
      <c r="Q975" s="12"/>
      <c r="R975" s="12"/>
      <c r="S975" s="12"/>
      <c r="T975" s="12"/>
      <c r="U975" s="12"/>
      <c r="V975" s="12"/>
    </row>
    <row r="976" hidden="1">
      <c r="A976" s="7" t="s">
        <v>1693</v>
      </c>
      <c r="B976" s="8">
        <v>45811.0</v>
      </c>
      <c r="C976" s="9" t="str">
        <f t="shared" si="1"/>
        <v>Juni</v>
      </c>
      <c r="D976" s="10">
        <v>0.03888888888888889</v>
      </c>
      <c r="E976" s="7" t="s">
        <v>16</v>
      </c>
      <c r="F976" s="7" t="s">
        <v>51</v>
      </c>
      <c r="G976" s="7" t="s">
        <v>13</v>
      </c>
      <c r="H976" s="7" t="s">
        <v>1694</v>
      </c>
      <c r="I976" s="11">
        <v>6.281232193915E12</v>
      </c>
      <c r="K976" s="12"/>
      <c r="L976" s="12"/>
      <c r="M976" s="12"/>
      <c r="N976" s="12"/>
      <c r="O976" s="12"/>
      <c r="P976" s="12"/>
      <c r="Q976" s="12"/>
      <c r="R976" s="12"/>
      <c r="S976" s="12"/>
      <c r="T976" s="12"/>
      <c r="U976" s="12"/>
      <c r="V976" s="12"/>
    </row>
    <row r="977" hidden="1">
      <c r="A977" s="7" t="s">
        <v>1695</v>
      </c>
      <c r="B977" s="8">
        <v>45812.0</v>
      </c>
      <c r="C977" s="9" t="str">
        <f t="shared" si="1"/>
        <v>Juni</v>
      </c>
      <c r="D977" s="10">
        <v>0.035416666666666666</v>
      </c>
      <c r="E977" s="7" t="s">
        <v>16</v>
      </c>
      <c r="F977" s="7" t="s">
        <v>51</v>
      </c>
      <c r="G977" s="7" t="s">
        <v>13</v>
      </c>
      <c r="H977" s="7" t="s">
        <v>1696</v>
      </c>
      <c r="I977" s="11">
        <v>6.281232193915E12</v>
      </c>
      <c r="K977" s="12"/>
      <c r="L977" s="12"/>
      <c r="M977" s="12"/>
      <c r="N977" s="12"/>
      <c r="O977" s="12"/>
      <c r="P977" s="12"/>
      <c r="Q977" s="12"/>
      <c r="R977" s="12"/>
      <c r="S977" s="12"/>
      <c r="T977" s="12"/>
      <c r="U977" s="12"/>
      <c r="V977" s="12"/>
    </row>
    <row r="978" hidden="1">
      <c r="A978" s="7" t="s">
        <v>1697</v>
      </c>
      <c r="B978" s="8">
        <v>45813.0</v>
      </c>
      <c r="C978" s="9" t="str">
        <f t="shared" si="1"/>
        <v>Juni</v>
      </c>
      <c r="D978" s="10">
        <v>0.03680555555555556</v>
      </c>
      <c r="E978" s="7" t="s">
        <v>16</v>
      </c>
      <c r="F978" s="7" t="s">
        <v>51</v>
      </c>
      <c r="G978" s="7" t="s">
        <v>13</v>
      </c>
      <c r="H978" s="7" t="s">
        <v>1698</v>
      </c>
      <c r="I978" s="11">
        <v>6.281232193915E12</v>
      </c>
      <c r="K978" s="12"/>
      <c r="L978" s="12"/>
      <c r="M978" s="12"/>
      <c r="N978" s="12"/>
      <c r="O978" s="12"/>
      <c r="P978" s="12"/>
      <c r="Q978" s="12"/>
      <c r="R978" s="12"/>
      <c r="S978" s="12"/>
      <c r="T978" s="12"/>
      <c r="U978" s="12"/>
      <c r="V978" s="12"/>
    </row>
    <row r="979" hidden="1">
      <c r="A979" s="7" t="s">
        <v>1699</v>
      </c>
      <c r="B979" s="8">
        <v>45813.0</v>
      </c>
      <c r="C979" s="9" t="str">
        <f t="shared" si="1"/>
        <v>Juni</v>
      </c>
      <c r="D979" s="10">
        <v>0.04513888888888889</v>
      </c>
      <c r="E979" s="7" t="s">
        <v>33</v>
      </c>
      <c r="F979" s="7" t="s">
        <v>1083</v>
      </c>
      <c r="G979" s="7" t="s">
        <v>13</v>
      </c>
      <c r="H979" s="7" t="s">
        <v>1700</v>
      </c>
      <c r="I979" s="11">
        <v>6.285707668655E12</v>
      </c>
      <c r="K979" s="12"/>
      <c r="L979" s="12"/>
      <c r="M979" s="12"/>
      <c r="N979" s="12"/>
      <c r="O979" s="12"/>
      <c r="P979" s="12"/>
      <c r="Q979" s="12"/>
      <c r="R979" s="12"/>
      <c r="S979" s="12"/>
      <c r="T979" s="12"/>
      <c r="U979" s="12"/>
      <c r="V979" s="12"/>
    </row>
    <row r="980" hidden="1">
      <c r="A980" s="7" t="s">
        <v>1701</v>
      </c>
      <c r="B980" s="8">
        <v>45813.0</v>
      </c>
      <c r="C980" s="9" t="str">
        <f t="shared" si="1"/>
        <v>Juni</v>
      </c>
      <c r="D980" s="10">
        <v>0.04236111111111111</v>
      </c>
      <c r="E980" s="7" t="s">
        <v>33</v>
      </c>
      <c r="F980" s="7" t="s">
        <v>54</v>
      </c>
      <c r="G980" s="7" t="s">
        <v>13</v>
      </c>
      <c r="H980" s="7" t="s">
        <v>1702</v>
      </c>
      <c r="I980" s="11">
        <v>6.285707668655E12</v>
      </c>
      <c r="K980" s="12"/>
      <c r="L980" s="12"/>
      <c r="M980" s="12"/>
      <c r="N980" s="12"/>
      <c r="O980" s="12"/>
      <c r="P980" s="12"/>
      <c r="Q980" s="12"/>
      <c r="R980" s="12"/>
      <c r="S980" s="12"/>
      <c r="T980" s="12"/>
      <c r="U980" s="12"/>
      <c r="V980" s="12"/>
    </row>
    <row r="981" hidden="1">
      <c r="A981" s="7" t="s">
        <v>1703</v>
      </c>
      <c r="B981" s="8">
        <v>45813.0</v>
      </c>
      <c r="C981" s="9" t="str">
        <f t="shared" si="1"/>
        <v>Juni</v>
      </c>
      <c r="D981" s="10">
        <v>0.022222222222222223</v>
      </c>
      <c r="E981" s="7" t="s">
        <v>33</v>
      </c>
      <c r="F981" s="7" t="s">
        <v>148</v>
      </c>
      <c r="G981" s="7" t="s">
        <v>13</v>
      </c>
      <c r="H981" s="7" t="s">
        <v>1704</v>
      </c>
      <c r="I981" s="11">
        <v>6.285707668655E12</v>
      </c>
      <c r="K981" s="12"/>
      <c r="L981" s="12"/>
      <c r="M981" s="12"/>
      <c r="N981" s="12"/>
      <c r="O981" s="12"/>
      <c r="P981" s="12"/>
      <c r="Q981" s="12"/>
      <c r="R981" s="12"/>
      <c r="S981" s="12"/>
      <c r="T981" s="12"/>
      <c r="U981" s="12"/>
      <c r="V981" s="12"/>
    </row>
    <row r="982" hidden="1">
      <c r="A982" s="7" t="s">
        <v>1705</v>
      </c>
      <c r="B982" s="8">
        <v>45813.0</v>
      </c>
      <c r="C982" s="9" t="str">
        <f t="shared" si="1"/>
        <v>Juni</v>
      </c>
      <c r="D982" s="10">
        <v>0.020833333333333332</v>
      </c>
      <c r="E982" s="7" t="s">
        <v>44</v>
      </c>
      <c r="F982" s="7" t="s">
        <v>45</v>
      </c>
      <c r="G982" s="7" t="s">
        <v>13</v>
      </c>
      <c r="H982" s="7" t="s">
        <v>1706</v>
      </c>
      <c r="I982" s="11">
        <v>6.285291035544E12</v>
      </c>
      <c r="K982" s="12"/>
      <c r="L982" s="12"/>
      <c r="M982" s="12"/>
      <c r="N982" s="12"/>
      <c r="O982" s="12"/>
      <c r="P982" s="12"/>
      <c r="Q982" s="12"/>
      <c r="R982" s="12"/>
      <c r="S982" s="12"/>
      <c r="T982" s="12"/>
      <c r="U982" s="12"/>
      <c r="V982" s="12"/>
    </row>
    <row r="983" hidden="1">
      <c r="A983" s="7" t="s">
        <v>1707</v>
      </c>
      <c r="B983" s="8">
        <v>45818.0</v>
      </c>
      <c r="C983" s="9" t="str">
        <f t="shared" si="1"/>
        <v>Juni</v>
      </c>
      <c r="D983" s="10">
        <v>0.027777777777777776</v>
      </c>
      <c r="E983" s="7" t="s">
        <v>37</v>
      </c>
      <c r="F983" s="7" t="s">
        <v>62</v>
      </c>
      <c r="G983" s="7" t="s">
        <v>13</v>
      </c>
      <c r="H983" s="7" t="s">
        <v>1708</v>
      </c>
      <c r="I983" s="11">
        <v>6.285746146893E12</v>
      </c>
      <c r="K983" s="12"/>
      <c r="L983" s="12"/>
      <c r="M983" s="12"/>
      <c r="N983" s="12"/>
      <c r="O983" s="12"/>
      <c r="P983" s="12"/>
      <c r="Q983" s="12"/>
      <c r="R983" s="12"/>
      <c r="S983" s="12"/>
      <c r="T983" s="12"/>
      <c r="U983" s="12"/>
      <c r="V983" s="12"/>
    </row>
    <row r="984" hidden="1">
      <c r="A984" s="7" t="s">
        <v>1709</v>
      </c>
      <c r="B984" s="8">
        <v>45818.0</v>
      </c>
      <c r="C984" s="9" t="str">
        <f t="shared" si="1"/>
        <v>Juni</v>
      </c>
      <c r="D984" s="10">
        <v>0.0</v>
      </c>
      <c r="E984" s="7" t="s">
        <v>37</v>
      </c>
      <c r="F984" s="7" t="s">
        <v>127</v>
      </c>
      <c r="G984" s="7" t="s">
        <v>41</v>
      </c>
      <c r="H984" s="7" t="s">
        <v>1710</v>
      </c>
      <c r="I984" s="11">
        <v>6.285746146893E12</v>
      </c>
      <c r="K984" s="12"/>
      <c r="L984" s="12"/>
      <c r="M984" s="12"/>
      <c r="N984" s="12"/>
      <c r="O984" s="12"/>
      <c r="P984" s="12"/>
      <c r="Q984" s="12"/>
      <c r="R984" s="12"/>
      <c r="S984" s="12"/>
      <c r="T984" s="12"/>
      <c r="U984" s="12"/>
      <c r="V984" s="12"/>
    </row>
    <row r="985" hidden="1">
      <c r="A985" s="7" t="s">
        <v>1709</v>
      </c>
      <c r="B985" s="8">
        <v>45818.0</v>
      </c>
      <c r="C985" s="9" t="str">
        <f t="shared" si="1"/>
        <v>Juni</v>
      </c>
      <c r="D985" s="10">
        <v>0.0</v>
      </c>
      <c r="E985" s="7" t="s">
        <v>16</v>
      </c>
      <c r="F985" s="7" t="s">
        <v>130</v>
      </c>
      <c r="G985" s="7" t="s">
        <v>41</v>
      </c>
      <c r="H985" s="7" t="s">
        <v>1710</v>
      </c>
      <c r="I985" s="11">
        <v>6.285746146893E12</v>
      </c>
      <c r="K985" s="12"/>
      <c r="L985" s="12"/>
      <c r="M985" s="12"/>
      <c r="N985" s="12"/>
      <c r="O985" s="12"/>
      <c r="P985" s="12"/>
      <c r="Q985" s="12"/>
      <c r="R985" s="12"/>
      <c r="S985" s="12"/>
      <c r="T985" s="12"/>
      <c r="U985" s="12"/>
      <c r="V985" s="12"/>
    </row>
    <row r="986" hidden="1">
      <c r="A986" s="7" t="s">
        <v>1711</v>
      </c>
      <c r="B986" s="8">
        <v>45818.0</v>
      </c>
      <c r="C986" s="9" t="str">
        <f t="shared" si="1"/>
        <v>Juni</v>
      </c>
      <c r="D986" s="10">
        <v>0.017361111111111112</v>
      </c>
      <c r="E986" s="7" t="s">
        <v>29</v>
      </c>
      <c r="F986" s="7" t="s">
        <v>144</v>
      </c>
      <c r="G986" s="7" t="s">
        <v>13</v>
      </c>
      <c r="H986" s="7" t="s">
        <v>1712</v>
      </c>
      <c r="I986" s="11">
        <v>6.282231661306E12</v>
      </c>
      <c r="K986" s="12"/>
      <c r="L986" s="12"/>
      <c r="M986" s="12"/>
      <c r="N986" s="12"/>
      <c r="O986" s="12"/>
      <c r="P986" s="12"/>
      <c r="Q986" s="12"/>
      <c r="R986" s="12"/>
      <c r="S986" s="12"/>
      <c r="T986" s="12"/>
      <c r="U986" s="12"/>
      <c r="V986" s="12"/>
    </row>
    <row r="987" hidden="1">
      <c r="A987" s="7" t="s">
        <v>1713</v>
      </c>
      <c r="B987" s="8">
        <v>45811.0</v>
      </c>
      <c r="C987" s="9" t="str">
        <f t="shared" si="1"/>
        <v>Juni</v>
      </c>
      <c r="D987" s="10">
        <v>0.02638888888888889</v>
      </c>
      <c r="E987" s="7" t="s">
        <v>16</v>
      </c>
      <c r="F987" s="7" t="s">
        <v>130</v>
      </c>
      <c r="G987" s="7" t="s">
        <v>13</v>
      </c>
      <c r="H987" s="7" t="s">
        <v>1714</v>
      </c>
      <c r="I987" s="11">
        <v>6.281232193915E12</v>
      </c>
      <c r="K987" s="12"/>
      <c r="L987" s="12"/>
      <c r="M987" s="12"/>
      <c r="N987" s="12"/>
      <c r="O987" s="12"/>
      <c r="P987" s="12"/>
      <c r="Q987" s="12"/>
      <c r="R987" s="12"/>
      <c r="S987" s="12"/>
      <c r="T987" s="12"/>
      <c r="U987" s="12"/>
      <c r="V987" s="12"/>
    </row>
    <row r="988" hidden="1">
      <c r="A988" s="7" t="s">
        <v>1715</v>
      </c>
      <c r="B988" s="8">
        <v>45812.0</v>
      </c>
      <c r="C988" s="9" t="str">
        <f t="shared" si="1"/>
        <v>Juni</v>
      </c>
      <c r="D988" s="10">
        <v>6.944444444444445E-4</v>
      </c>
      <c r="E988" s="7" t="s">
        <v>16</v>
      </c>
      <c r="F988" s="7" t="s">
        <v>130</v>
      </c>
      <c r="G988" s="7" t="s">
        <v>41</v>
      </c>
      <c r="H988" s="7" t="s">
        <v>1716</v>
      </c>
      <c r="I988" s="11">
        <v>6.201232193915E12</v>
      </c>
      <c r="K988" s="12"/>
      <c r="L988" s="12"/>
      <c r="M988" s="12"/>
      <c r="N988" s="12"/>
      <c r="O988" s="12"/>
      <c r="P988" s="12"/>
      <c r="Q988" s="12"/>
      <c r="R988" s="12"/>
      <c r="S988" s="12"/>
      <c r="T988" s="12"/>
      <c r="U988" s="12"/>
      <c r="V988" s="12"/>
    </row>
    <row r="989" hidden="1">
      <c r="A989" s="7" t="s">
        <v>1715</v>
      </c>
      <c r="B989" s="8">
        <v>45813.0</v>
      </c>
      <c r="C989" s="9" t="str">
        <f t="shared" si="1"/>
        <v>Juni</v>
      </c>
      <c r="D989" s="10">
        <v>0.02847222222222222</v>
      </c>
      <c r="E989" s="7" t="s">
        <v>16</v>
      </c>
      <c r="F989" s="7" t="s">
        <v>130</v>
      </c>
      <c r="G989" s="7" t="s">
        <v>13</v>
      </c>
      <c r="H989" s="7" t="s">
        <v>1717</v>
      </c>
      <c r="I989" s="11">
        <v>6.281232193915E12</v>
      </c>
      <c r="K989" s="12"/>
      <c r="L989" s="12"/>
      <c r="M989" s="12"/>
      <c r="N989" s="12"/>
      <c r="O989" s="12"/>
      <c r="P989" s="12"/>
      <c r="Q989" s="12"/>
      <c r="R989" s="12"/>
      <c r="S989" s="12"/>
      <c r="T989" s="12"/>
      <c r="U989" s="12"/>
      <c r="V989" s="12"/>
    </row>
    <row r="990" hidden="1">
      <c r="A990" s="7" t="s">
        <v>1715</v>
      </c>
      <c r="B990" s="8">
        <v>45811.0</v>
      </c>
      <c r="C990" s="9" t="str">
        <f t="shared" si="1"/>
        <v>Juni</v>
      </c>
      <c r="D990" s="10">
        <v>0.03958333333333333</v>
      </c>
      <c r="E990" s="7" t="s">
        <v>16</v>
      </c>
      <c r="F990" s="7" t="s">
        <v>197</v>
      </c>
      <c r="G990" s="7" t="s">
        <v>13</v>
      </c>
      <c r="H990" s="7" t="s">
        <v>1718</v>
      </c>
      <c r="I990" s="11">
        <v>6.281232193915E12</v>
      </c>
      <c r="K990" s="12"/>
      <c r="L990" s="12"/>
      <c r="M990" s="12"/>
      <c r="N990" s="12"/>
      <c r="O990" s="12"/>
      <c r="P990" s="12"/>
      <c r="Q990" s="12"/>
      <c r="R990" s="12"/>
      <c r="S990" s="12"/>
      <c r="T990" s="12"/>
      <c r="U990" s="12"/>
      <c r="V990" s="12"/>
    </row>
    <row r="991" hidden="1">
      <c r="A991" s="7" t="s">
        <v>1719</v>
      </c>
      <c r="B991" s="8">
        <v>45813.0</v>
      </c>
      <c r="C991" s="9" t="str">
        <f t="shared" si="1"/>
        <v>Juni</v>
      </c>
      <c r="D991" s="10">
        <v>6.944444444444445E-4</v>
      </c>
      <c r="E991" s="7" t="s">
        <v>11</v>
      </c>
      <c r="F991" s="7" t="s">
        <v>82</v>
      </c>
      <c r="G991" s="7" t="s">
        <v>41</v>
      </c>
      <c r="H991" s="7" t="s">
        <v>1720</v>
      </c>
      <c r="I991" s="11">
        <v>6.28560627488E12</v>
      </c>
      <c r="K991" s="12"/>
      <c r="L991" s="12"/>
      <c r="M991" s="12"/>
      <c r="N991" s="12"/>
      <c r="O991" s="12"/>
      <c r="P991" s="12"/>
      <c r="Q991" s="12"/>
      <c r="R991" s="12"/>
      <c r="S991" s="12"/>
      <c r="T991" s="12"/>
      <c r="U991" s="12"/>
      <c r="V991" s="12"/>
    </row>
    <row r="992" hidden="1">
      <c r="A992" s="7" t="s">
        <v>1721</v>
      </c>
      <c r="B992" s="8">
        <v>45814.0</v>
      </c>
      <c r="C992" s="9" t="str">
        <f t="shared" si="1"/>
        <v>Juni</v>
      </c>
      <c r="D992" s="10">
        <v>6.944444444444445E-4</v>
      </c>
      <c r="E992" s="7" t="s">
        <v>11</v>
      </c>
      <c r="F992" s="7" t="s">
        <v>82</v>
      </c>
      <c r="G992" s="7" t="s">
        <v>156</v>
      </c>
      <c r="H992" s="7" t="s">
        <v>1722</v>
      </c>
      <c r="I992" s="11">
        <v>6.28560627488E12</v>
      </c>
      <c r="K992" s="12"/>
      <c r="L992" s="12"/>
      <c r="M992" s="12"/>
      <c r="N992" s="12"/>
      <c r="O992" s="12"/>
      <c r="P992" s="12"/>
      <c r="Q992" s="12"/>
      <c r="R992" s="12"/>
      <c r="S992" s="12"/>
      <c r="T992" s="12"/>
      <c r="U992" s="12"/>
      <c r="V992" s="12"/>
    </row>
    <row r="993" hidden="1">
      <c r="A993" s="7" t="s">
        <v>1723</v>
      </c>
      <c r="B993" s="8">
        <v>45818.0</v>
      </c>
      <c r="C993" s="9" t="str">
        <f t="shared" si="1"/>
        <v>Juni</v>
      </c>
      <c r="D993" s="10">
        <v>0.0</v>
      </c>
      <c r="E993" s="7" t="s">
        <v>11</v>
      </c>
      <c r="F993" s="7" t="s">
        <v>1083</v>
      </c>
      <c r="G993" s="7" t="s">
        <v>156</v>
      </c>
      <c r="H993" s="7" t="s">
        <v>1724</v>
      </c>
      <c r="I993" s="11">
        <v>6.28560627488E12</v>
      </c>
      <c r="K993" s="12"/>
      <c r="L993" s="12"/>
      <c r="M993" s="12"/>
      <c r="N993" s="12"/>
      <c r="O993" s="12"/>
      <c r="P993" s="12"/>
      <c r="Q993" s="12"/>
      <c r="R993" s="12"/>
      <c r="S993" s="12"/>
      <c r="T993" s="12"/>
      <c r="U993" s="12"/>
      <c r="V993" s="12"/>
    </row>
    <row r="994" hidden="1">
      <c r="A994" s="7" t="s">
        <v>1725</v>
      </c>
      <c r="B994" s="8">
        <v>45818.0</v>
      </c>
      <c r="C994" s="9" t="str">
        <f t="shared" si="1"/>
        <v>Juni</v>
      </c>
      <c r="D994" s="10">
        <v>0.020833333333333332</v>
      </c>
      <c r="E994" s="7" t="s">
        <v>33</v>
      </c>
      <c r="F994" s="7" t="s">
        <v>148</v>
      </c>
      <c r="G994" s="7" t="s">
        <v>13</v>
      </c>
      <c r="H994" s="7" t="s">
        <v>1726</v>
      </c>
      <c r="I994" s="11">
        <v>6.285707668655E12</v>
      </c>
      <c r="K994" s="12"/>
      <c r="L994" s="12"/>
      <c r="M994" s="12"/>
      <c r="N994" s="12"/>
      <c r="O994" s="12"/>
      <c r="P994" s="12"/>
      <c r="Q994" s="12"/>
      <c r="R994" s="12"/>
      <c r="S994" s="12"/>
      <c r="T994" s="12"/>
      <c r="U994" s="12"/>
      <c r="V994" s="12"/>
    </row>
    <row r="995" hidden="1">
      <c r="A995" s="7" t="s">
        <v>1727</v>
      </c>
      <c r="B995" s="8">
        <v>45818.0</v>
      </c>
      <c r="C995" s="9" t="str">
        <f t="shared" si="1"/>
        <v>Juni</v>
      </c>
      <c r="D995" s="10">
        <v>0.04722222222222222</v>
      </c>
      <c r="E995" s="7" t="s">
        <v>1078</v>
      </c>
      <c r="F995" s="7" t="s">
        <v>153</v>
      </c>
      <c r="G995" s="7" t="s">
        <v>13</v>
      </c>
      <c r="H995" s="7" t="s">
        <v>1728</v>
      </c>
      <c r="I995" s="11">
        <v>6.28978248704E11</v>
      </c>
      <c r="K995" s="12"/>
      <c r="L995" s="12"/>
      <c r="M995" s="12"/>
      <c r="N995" s="12"/>
      <c r="O995" s="12"/>
      <c r="P995" s="12"/>
      <c r="Q995" s="12"/>
      <c r="R995" s="12"/>
      <c r="S995" s="12"/>
      <c r="T995" s="12"/>
      <c r="U995" s="12"/>
      <c r="V995" s="12"/>
    </row>
    <row r="996" hidden="1">
      <c r="A996" s="7" t="s">
        <v>1729</v>
      </c>
      <c r="B996" s="8">
        <v>45818.0</v>
      </c>
      <c r="C996" s="9" t="str">
        <f t="shared" si="1"/>
        <v>Juni</v>
      </c>
      <c r="D996" s="10">
        <v>0.020833333333333332</v>
      </c>
      <c r="E996" s="7" t="s">
        <v>44</v>
      </c>
      <c r="F996" s="7" t="s">
        <v>45</v>
      </c>
      <c r="G996" s="7" t="s">
        <v>13</v>
      </c>
      <c r="H996" s="7" t="s">
        <v>1730</v>
      </c>
      <c r="I996" s="11">
        <v>6.285291035544E12</v>
      </c>
      <c r="K996" s="12"/>
      <c r="L996" s="12"/>
      <c r="M996" s="12"/>
      <c r="N996" s="12"/>
      <c r="O996" s="12"/>
      <c r="P996" s="12"/>
      <c r="Q996" s="12"/>
      <c r="R996" s="12"/>
      <c r="S996" s="12"/>
      <c r="T996" s="12"/>
      <c r="U996" s="12"/>
      <c r="V996" s="12"/>
    </row>
    <row r="997" hidden="1">
      <c r="A997" s="7" t="s">
        <v>1731</v>
      </c>
      <c r="B997" s="8">
        <v>45819.0</v>
      </c>
      <c r="C997" s="9" t="str">
        <f t="shared" si="1"/>
        <v>Juni</v>
      </c>
      <c r="D997" s="10">
        <v>0.03819444444444445</v>
      </c>
      <c r="E997" s="7" t="s">
        <v>11</v>
      </c>
      <c r="F997" s="7" t="s">
        <v>82</v>
      </c>
      <c r="G997" s="7" t="s">
        <v>13</v>
      </c>
      <c r="H997" s="7" t="s">
        <v>1732</v>
      </c>
      <c r="I997" s="11">
        <v>6.28560627488E12</v>
      </c>
      <c r="K997" s="12"/>
      <c r="L997" s="12"/>
      <c r="M997" s="12"/>
      <c r="N997" s="12"/>
      <c r="O997" s="12"/>
      <c r="P997" s="12"/>
      <c r="Q997" s="12"/>
      <c r="R997" s="12"/>
      <c r="S997" s="12"/>
      <c r="T997" s="12"/>
      <c r="U997" s="12"/>
      <c r="V997" s="12"/>
    </row>
    <row r="998" hidden="1">
      <c r="A998" s="7" t="s">
        <v>1733</v>
      </c>
      <c r="B998" s="8">
        <v>45819.0</v>
      </c>
      <c r="C998" s="9" t="str">
        <f t="shared" si="1"/>
        <v>Juni</v>
      </c>
      <c r="D998" s="10">
        <v>0.041666666666666664</v>
      </c>
      <c r="E998" s="7" t="s">
        <v>33</v>
      </c>
      <c r="F998" s="7" t="s">
        <v>1083</v>
      </c>
      <c r="G998" s="7" t="s">
        <v>13</v>
      </c>
      <c r="H998" s="7" t="s">
        <v>1734</v>
      </c>
      <c r="I998" s="11">
        <v>6.285707668655E12</v>
      </c>
      <c r="K998" s="12"/>
      <c r="L998" s="12"/>
      <c r="M998" s="12"/>
      <c r="N998" s="12"/>
      <c r="O998" s="12"/>
      <c r="P998" s="12"/>
      <c r="Q998" s="12"/>
      <c r="R998" s="12"/>
      <c r="S998" s="12"/>
      <c r="T998" s="12"/>
      <c r="U998" s="12"/>
      <c r="V998" s="12"/>
    </row>
    <row r="999" hidden="1">
      <c r="A999" s="7" t="s">
        <v>1733</v>
      </c>
      <c r="B999" s="8">
        <v>45819.0</v>
      </c>
      <c r="C999" s="9" t="str">
        <f t="shared" si="1"/>
        <v>Juni</v>
      </c>
      <c r="D999" s="10">
        <v>0.03125</v>
      </c>
      <c r="E999" s="7" t="s">
        <v>33</v>
      </c>
      <c r="F999" s="7" t="s">
        <v>34</v>
      </c>
      <c r="G999" s="7" t="s">
        <v>13</v>
      </c>
      <c r="H999" s="7" t="s">
        <v>1735</v>
      </c>
      <c r="I999" s="11">
        <v>6.285707668655E12</v>
      </c>
      <c r="K999" s="12"/>
      <c r="L999" s="12"/>
      <c r="M999" s="12"/>
      <c r="N999" s="12"/>
      <c r="O999" s="12"/>
      <c r="P999" s="12"/>
      <c r="Q999" s="12"/>
      <c r="R999" s="12"/>
      <c r="S999" s="12"/>
      <c r="T999" s="12"/>
      <c r="U999" s="12"/>
      <c r="V999" s="12"/>
    </row>
    <row r="1000" hidden="1">
      <c r="A1000" s="7" t="s">
        <v>1733</v>
      </c>
      <c r="B1000" s="8">
        <v>45819.0</v>
      </c>
      <c r="C1000" s="9" t="str">
        <f t="shared" si="1"/>
        <v>Juni</v>
      </c>
      <c r="D1000" s="10">
        <v>0.021527777777777778</v>
      </c>
      <c r="E1000" s="7" t="s">
        <v>33</v>
      </c>
      <c r="F1000" s="7" t="s">
        <v>148</v>
      </c>
      <c r="G1000" s="7" t="s">
        <v>13</v>
      </c>
      <c r="H1000" s="7" t="s">
        <v>1736</v>
      </c>
      <c r="I1000" s="11">
        <v>6.285707668655E12</v>
      </c>
      <c r="K1000" s="12"/>
      <c r="L1000" s="12"/>
      <c r="M1000" s="12"/>
      <c r="N1000" s="12"/>
      <c r="O1000" s="12"/>
      <c r="P1000" s="12"/>
      <c r="Q1000" s="12"/>
      <c r="R1000" s="12"/>
      <c r="S1000" s="12"/>
      <c r="T1000" s="12"/>
      <c r="U1000" s="12"/>
      <c r="V1000" s="12"/>
    </row>
    <row r="1001" hidden="1">
      <c r="A1001" s="7" t="s">
        <v>1737</v>
      </c>
      <c r="B1001" s="8">
        <v>45813.0</v>
      </c>
      <c r="C1001" s="9" t="str">
        <f t="shared" si="1"/>
        <v>Juni</v>
      </c>
      <c r="D1001" s="10">
        <v>0.07291666666666667</v>
      </c>
      <c r="E1001" s="7" t="s">
        <v>16</v>
      </c>
      <c r="F1001" s="7" t="s">
        <v>197</v>
      </c>
      <c r="G1001" s="7" t="s">
        <v>13</v>
      </c>
      <c r="H1001" s="7" t="s">
        <v>1738</v>
      </c>
      <c r="I1001" s="11">
        <v>6.281232193915E12</v>
      </c>
      <c r="K1001" s="12"/>
      <c r="L1001" s="12"/>
      <c r="M1001" s="12"/>
      <c r="N1001" s="12"/>
      <c r="O1001" s="12"/>
      <c r="P1001" s="12"/>
      <c r="Q1001" s="12"/>
      <c r="R1001" s="12"/>
      <c r="S1001" s="12"/>
      <c r="T1001" s="12"/>
      <c r="U1001" s="12"/>
      <c r="V1001" s="12"/>
    </row>
    <row r="1002" hidden="1">
      <c r="A1002" s="7" t="s">
        <v>1739</v>
      </c>
      <c r="B1002" s="8">
        <v>45819.0</v>
      </c>
      <c r="C1002" s="9" t="str">
        <f t="shared" si="1"/>
        <v>Juni</v>
      </c>
      <c r="D1002" s="10">
        <v>0.034722222222222224</v>
      </c>
      <c r="E1002" s="7" t="s">
        <v>1078</v>
      </c>
      <c r="F1002" s="7" t="s">
        <v>17</v>
      </c>
      <c r="G1002" s="7" t="s">
        <v>13</v>
      </c>
      <c r="H1002" s="7" t="s">
        <v>1740</v>
      </c>
      <c r="I1002" s="11">
        <v>6.28978248704E11</v>
      </c>
      <c r="K1002" s="12"/>
      <c r="L1002" s="12"/>
      <c r="M1002" s="12"/>
      <c r="N1002" s="12"/>
      <c r="O1002" s="12"/>
      <c r="P1002" s="12"/>
      <c r="Q1002" s="12"/>
      <c r="R1002" s="12"/>
      <c r="S1002" s="12"/>
      <c r="T1002" s="12"/>
      <c r="U1002" s="12"/>
      <c r="V1002" s="12"/>
    </row>
    <row r="1003" hidden="1">
      <c r="A1003" s="7" t="s">
        <v>1741</v>
      </c>
      <c r="B1003" s="8">
        <v>45819.0</v>
      </c>
      <c r="C1003" s="9" t="str">
        <f t="shared" si="1"/>
        <v>Juni</v>
      </c>
      <c r="D1003" s="10">
        <v>0.04513888888888889</v>
      </c>
      <c r="E1003" s="7" t="s">
        <v>1078</v>
      </c>
      <c r="F1003" s="7" t="s">
        <v>105</v>
      </c>
      <c r="G1003" s="7" t="s">
        <v>13</v>
      </c>
      <c r="H1003" s="7" t="s">
        <v>1742</v>
      </c>
      <c r="I1003" s="11">
        <v>6.28978248704E11</v>
      </c>
      <c r="K1003" s="12"/>
      <c r="L1003" s="12"/>
      <c r="M1003" s="12"/>
      <c r="N1003" s="12"/>
      <c r="O1003" s="12"/>
      <c r="P1003" s="12"/>
      <c r="Q1003" s="12"/>
      <c r="R1003" s="12"/>
      <c r="S1003" s="12"/>
      <c r="T1003" s="12"/>
      <c r="U1003" s="12"/>
      <c r="V1003" s="12"/>
    </row>
    <row r="1004" hidden="1">
      <c r="A1004" s="7" t="s">
        <v>1743</v>
      </c>
      <c r="B1004" s="8">
        <v>45820.0</v>
      </c>
      <c r="C1004" s="9" t="str">
        <f t="shared" si="1"/>
        <v>Juni</v>
      </c>
      <c r="D1004" s="10">
        <v>0.041666666666666664</v>
      </c>
      <c r="E1004" s="7" t="s">
        <v>20</v>
      </c>
      <c r="F1004" s="7" t="s">
        <v>62</v>
      </c>
      <c r="G1004" s="7" t="s">
        <v>13</v>
      </c>
      <c r="H1004" s="7" t="s">
        <v>1744</v>
      </c>
      <c r="I1004" s="11">
        <v>6.28972529354E11</v>
      </c>
      <c r="K1004" s="12"/>
      <c r="L1004" s="12"/>
      <c r="M1004" s="12"/>
      <c r="N1004" s="12"/>
      <c r="O1004" s="12"/>
      <c r="P1004" s="12"/>
      <c r="Q1004" s="12"/>
      <c r="R1004" s="12"/>
      <c r="S1004" s="12"/>
      <c r="T1004" s="12"/>
      <c r="U1004" s="12"/>
      <c r="V1004" s="12"/>
    </row>
    <row r="1005" hidden="1">
      <c r="A1005" s="7" t="s">
        <v>1745</v>
      </c>
      <c r="B1005" s="8">
        <v>45820.0</v>
      </c>
      <c r="C1005" s="9" t="str">
        <f t="shared" si="1"/>
        <v>Juni</v>
      </c>
      <c r="D1005" s="10">
        <v>0.059027777777777776</v>
      </c>
      <c r="E1005" s="7" t="s">
        <v>33</v>
      </c>
      <c r="F1005" s="7" t="s">
        <v>1083</v>
      </c>
      <c r="G1005" s="7" t="s">
        <v>13</v>
      </c>
      <c r="H1005" s="7" t="s">
        <v>1746</v>
      </c>
      <c r="I1005" s="11">
        <v>6.285707668655E12</v>
      </c>
      <c r="K1005" s="12"/>
      <c r="L1005" s="12"/>
      <c r="M1005" s="12"/>
      <c r="N1005" s="12"/>
      <c r="O1005" s="12"/>
      <c r="P1005" s="12"/>
      <c r="Q1005" s="12"/>
      <c r="R1005" s="12"/>
      <c r="S1005" s="12"/>
      <c r="T1005" s="12"/>
      <c r="U1005" s="12"/>
      <c r="V1005" s="12"/>
    </row>
    <row r="1006" hidden="1">
      <c r="A1006" s="7" t="s">
        <v>1745</v>
      </c>
      <c r="B1006" s="8">
        <v>45820.0</v>
      </c>
      <c r="C1006" s="9" t="str">
        <f t="shared" si="1"/>
        <v>Juni</v>
      </c>
      <c r="D1006" s="10">
        <v>0.034722222222222224</v>
      </c>
      <c r="E1006" s="7" t="s">
        <v>33</v>
      </c>
      <c r="F1006" s="7" t="s">
        <v>34</v>
      </c>
      <c r="G1006" s="7" t="s">
        <v>13</v>
      </c>
      <c r="H1006" s="7" t="s">
        <v>1747</v>
      </c>
      <c r="I1006" s="11">
        <v>6.285707668655E12</v>
      </c>
      <c r="K1006" s="12"/>
      <c r="L1006" s="12"/>
      <c r="M1006" s="12"/>
      <c r="N1006" s="12"/>
      <c r="O1006" s="12"/>
      <c r="P1006" s="12"/>
      <c r="Q1006" s="12"/>
      <c r="R1006" s="12"/>
      <c r="S1006" s="12"/>
      <c r="T1006" s="12"/>
      <c r="U1006" s="12"/>
      <c r="V1006" s="12"/>
    </row>
    <row r="1007" hidden="1">
      <c r="A1007" s="7" t="s">
        <v>1745</v>
      </c>
      <c r="B1007" s="8">
        <v>45820.0</v>
      </c>
      <c r="C1007" s="9" t="str">
        <f t="shared" si="1"/>
        <v>Juni</v>
      </c>
      <c r="D1007" s="10">
        <v>0.021527777777777778</v>
      </c>
      <c r="E1007" s="7" t="s">
        <v>33</v>
      </c>
      <c r="F1007" s="7" t="s">
        <v>148</v>
      </c>
      <c r="G1007" s="7" t="s">
        <v>13</v>
      </c>
      <c r="H1007" s="7" t="s">
        <v>1748</v>
      </c>
      <c r="I1007" s="11">
        <v>6.285707668655E12</v>
      </c>
      <c r="K1007" s="12"/>
      <c r="L1007" s="12"/>
      <c r="M1007" s="12"/>
      <c r="N1007" s="12"/>
      <c r="O1007" s="12"/>
      <c r="P1007" s="12"/>
      <c r="Q1007" s="12"/>
      <c r="R1007" s="12"/>
      <c r="S1007" s="12"/>
      <c r="T1007" s="12"/>
      <c r="U1007" s="12"/>
      <c r="V1007" s="12"/>
    </row>
    <row r="1008" hidden="1">
      <c r="A1008" s="7" t="s">
        <v>1749</v>
      </c>
      <c r="B1008" s="8">
        <v>45819.0</v>
      </c>
      <c r="C1008" s="9" t="str">
        <f t="shared" si="1"/>
        <v>Juni</v>
      </c>
      <c r="D1008" s="10">
        <v>0.017361111111111112</v>
      </c>
      <c r="E1008" s="7" t="s">
        <v>29</v>
      </c>
      <c r="F1008" s="7" t="s">
        <v>144</v>
      </c>
      <c r="G1008" s="7" t="s">
        <v>13</v>
      </c>
      <c r="H1008" s="7" t="s">
        <v>1750</v>
      </c>
      <c r="I1008" s="11">
        <v>6.282231661306E12</v>
      </c>
      <c r="K1008" s="12"/>
      <c r="L1008" s="12"/>
      <c r="M1008" s="12"/>
      <c r="N1008" s="12"/>
      <c r="O1008" s="12"/>
      <c r="P1008" s="12"/>
      <c r="Q1008" s="12"/>
      <c r="R1008" s="12"/>
      <c r="S1008" s="12"/>
      <c r="T1008" s="12"/>
      <c r="U1008" s="12"/>
      <c r="V1008" s="12"/>
    </row>
    <row r="1009" hidden="1">
      <c r="A1009" s="7" t="s">
        <v>1749</v>
      </c>
      <c r="B1009" s="8">
        <v>45820.0</v>
      </c>
      <c r="C1009" s="9" t="str">
        <f t="shared" si="1"/>
        <v>Juni</v>
      </c>
      <c r="D1009" s="10">
        <v>0.020833333333333332</v>
      </c>
      <c r="E1009" s="7" t="s">
        <v>29</v>
      </c>
      <c r="F1009" s="7" t="s">
        <v>144</v>
      </c>
      <c r="G1009" s="7" t="s">
        <v>13</v>
      </c>
      <c r="H1009" s="7" t="s">
        <v>1751</v>
      </c>
      <c r="I1009" s="11">
        <v>6.282231661306E12</v>
      </c>
      <c r="K1009" s="12"/>
      <c r="L1009" s="12"/>
      <c r="M1009" s="12"/>
      <c r="N1009" s="12"/>
      <c r="O1009" s="12"/>
      <c r="P1009" s="12"/>
      <c r="Q1009" s="12"/>
      <c r="R1009" s="12"/>
      <c r="S1009" s="12"/>
      <c r="T1009" s="12"/>
      <c r="U1009" s="12"/>
      <c r="V1009" s="12"/>
    </row>
    <row r="1010" hidden="1">
      <c r="A1010" s="7" t="s">
        <v>1752</v>
      </c>
      <c r="B1010" s="8">
        <v>45819.0</v>
      </c>
      <c r="C1010" s="9" t="str">
        <f t="shared" si="1"/>
        <v>Juni</v>
      </c>
      <c r="D1010" s="10">
        <v>0.059027777777777776</v>
      </c>
      <c r="E1010" s="7" t="s">
        <v>37</v>
      </c>
      <c r="F1010" s="7" t="s">
        <v>197</v>
      </c>
      <c r="G1010" s="7" t="s">
        <v>13</v>
      </c>
      <c r="H1010" s="7" t="s">
        <v>1753</v>
      </c>
      <c r="I1010" s="11">
        <v>6.285746146893E12</v>
      </c>
      <c r="K1010" s="12"/>
      <c r="L1010" s="12"/>
      <c r="M1010" s="12"/>
      <c r="N1010" s="12"/>
      <c r="O1010" s="12"/>
      <c r="P1010" s="12"/>
      <c r="Q1010" s="12"/>
      <c r="R1010" s="12"/>
      <c r="S1010" s="12"/>
      <c r="T1010" s="12"/>
      <c r="U1010" s="12"/>
      <c r="V1010" s="12"/>
    </row>
    <row r="1011" hidden="1">
      <c r="A1011" s="7" t="s">
        <v>1752</v>
      </c>
      <c r="B1011" s="8">
        <v>45820.0</v>
      </c>
      <c r="C1011" s="9" t="str">
        <f t="shared" si="1"/>
        <v>Juni</v>
      </c>
      <c r="D1011" s="10">
        <v>0.03819444444444445</v>
      </c>
      <c r="E1011" s="7" t="s">
        <v>37</v>
      </c>
      <c r="F1011" s="7" t="s">
        <v>127</v>
      </c>
      <c r="G1011" s="7" t="s">
        <v>13</v>
      </c>
      <c r="H1011" s="7" t="s">
        <v>1754</v>
      </c>
      <c r="I1011" s="11">
        <v>6.285746146893E12</v>
      </c>
      <c r="K1011" s="12"/>
      <c r="L1011" s="12"/>
      <c r="M1011" s="12"/>
      <c r="N1011" s="12"/>
      <c r="O1011" s="12"/>
      <c r="P1011" s="12"/>
      <c r="Q1011" s="12"/>
      <c r="R1011" s="12"/>
      <c r="S1011" s="12"/>
      <c r="T1011" s="12"/>
      <c r="U1011" s="12"/>
      <c r="V1011" s="12"/>
    </row>
    <row r="1012" hidden="1">
      <c r="A1012" s="7" t="s">
        <v>1755</v>
      </c>
      <c r="B1012" s="8">
        <v>45818.0</v>
      </c>
      <c r="C1012" s="9" t="str">
        <f t="shared" si="1"/>
        <v>Juni</v>
      </c>
      <c r="D1012" s="10">
        <v>0.01597222222222222</v>
      </c>
      <c r="E1012" s="7" t="s">
        <v>16</v>
      </c>
      <c r="F1012" s="7" t="s">
        <v>51</v>
      </c>
      <c r="G1012" s="7" t="s">
        <v>13</v>
      </c>
      <c r="H1012" s="7" t="s">
        <v>1756</v>
      </c>
      <c r="I1012" s="11">
        <v>6.281232193915E12</v>
      </c>
      <c r="K1012" s="12"/>
      <c r="L1012" s="12"/>
      <c r="M1012" s="12"/>
      <c r="N1012" s="12"/>
      <c r="O1012" s="12"/>
      <c r="P1012" s="12"/>
      <c r="Q1012" s="12"/>
      <c r="R1012" s="12"/>
      <c r="S1012" s="12"/>
      <c r="T1012" s="12"/>
      <c r="U1012" s="12"/>
      <c r="V1012" s="12"/>
    </row>
    <row r="1013" hidden="1">
      <c r="A1013" s="7" t="s">
        <v>1757</v>
      </c>
      <c r="B1013" s="8">
        <v>45818.0</v>
      </c>
      <c r="C1013" s="9" t="str">
        <f t="shared" si="1"/>
        <v>Juni</v>
      </c>
      <c r="D1013" s="10">
        <v>0.0</v>
      </c>
      <c r="E1013" s="7" t="s">
        <v>16</v>
      </c>
      <c r="F1013" s="7" t="s">
        <v>130</v>
      </c>
      <c r="G1013" s="7" t="s">
        <v>41</v>
      </c>
      <c r="H1013" s="7" t="s">
        <v>1716</v>
      </c>
      <c r="I1013" s="11">
        <v>6.281232193915E12</v>
      </c>
      <c r="K1013" s="12"/>
      <c r="L1013" s="12"/>
      <c r="M1013" s="12"/>
      <c r="N1013" s="12"/>
      <c r="O1013" s="12"/>
      <c r="P1013" s="12"/>
      <c r="Q1013" s="12"/>
      <c r="R1013" s="12"/>
      <c r="S1013" s="12"/>
      <c r="T1013" s="12"/>
      <c r="U1013" s="12"/>
      <c r="V1013" s="12"/>
    </row>
    <row r="1014" hidden="1">
      <c r="A1014" s="7" t="s">
        <v>1758</v>
      </c>
      <c r="B1014" s="8">
        <v>45818.0</v>
      </c>
      <c r="C1014" s="9" t="str">
        <f t="shared" si="1"/>
        <v>Juni</v>
      </c>
      <c r="D1014" s="10">
        <v>0.05</v>
      </c>
      <c r="E1014" s="7" t="s">
        <v>16</v>
      </c>
      <c r="F1014" s="7" t="s">
        <v>197</v>
      </c>
      <c r="G1014" s="7" t="s">
        <v>13</v>
      </c>
      <c r="H1014" s="7" t="s">
        <v>1759</v>
      </c>
      <c r="I1014" s="11">
        <v>6.281232193915E12</v>
      </c>
      <c r="K1014" s="12"/>
      <c r="L1014" s="12"/>
      <c r="M1014" s="12"/>
      <c r="N1014" s="12"/>
      <c r="O1014" s="12"/>
      <c r="P1014" s="12"/>
      <c r="Q1014" s="12"/>
      <c r="R1014" s="12"/>
      <c r="S1014" s="12"/>
      <c r="T1014" s="12"/>
      <c r="U1014" s="12"/>
      <c r="V1014" s="12"/>
    </row>
    <row r="1015" hidden="1">
      <c r="A1015" s="7" t="s">
        <v>1760</v>
      </c>
      <c r="B1015" s="8">
        <v>45820.0</v>
      </c>
      <c r="C1015" s="9" t="str">
        <f t="shared" si="1"/>
        <v>Juni</v>
      </c>
      <c r="D1015" s="10">
        <v>0.020833333333333332</v>
      </c>
      <c r="E1015" s="7" t="s">
        <v>44</v>
      </c>
      <c r="F1015" s="7" t="s">
        <v>45</v>
      </c>
      <c r="G1015" s="7" t="s">
        <v>13</v>
      </c>
      <c r="H1015" s="7" t="s">
        <v>1761</v>
      </c>
      <c r="I1015" s="11">
        <v>6.285291035544E12</v>
      </c>
      <c r="K1015" s="12"/>
      <c r="L1015" s="12"/>
      <c r="M1015" s="12"/>
      <c r="N1015" s="12"/>
      <c r="O1015" s="12"/>
      <c r="P1015" s="12"/>
      <c r="Q1015" s="12"/>
      <c r="R1015" s="12"/>
      <c r="S1015" s="12"/>
      <c r="T1015" s="12"/>
      <c r="U1015" s="12"/>
      <c r="V1015" s="12"/>
    </row>
    <row r="1016" hidden="1">
      <c r="A1016" s="7" t="s">
        <v>1762</v>
      </c>
      <c r="B1016" s="8">
        <v>45821.0</v>
      </c>
      <c r="C1016" s="9" t="str">
        <f t="shared" si="1"/>
        <v>Juni</v>
      </c>
      <c r="D1016" s="10">
        <v>0.06597222222222222</v>
      </c>
      <c r="E1016" s="7" t="s">
        <v>163</v>
      </c>
      <c r="F1016" s="7" t="s">
        <v>174</v>
      </c>
      <c r="G1016" s="7" t="s">
        <v>13</v>
      </c>
      <c r="H1016" s="7" t="s">
        <v>1763</v>
      </c>
      <c r="I1016" s="11">
        <v>6.282142259313E12</v>
      </c>
      <c r="K1016" s="12"/>
      <c r="L1016" s="12"/>
      <c r="M1016" s="12"/>
      <c r="N1016" s="12"/>
      <c r="O1016" s="12"/>
      <c r="P1016" s="12"/>
      <c r="Q1016" s="12"/>
      <c r="R1016" s="12"/>
      <c r="S1016" s="12"/>
      <c r="T1016" s="12"/>
      <c r="U1016" s="12"/>
      <c r="V1016" s="12"/>
    </row>
    <row r="1017" hidden="1">
      <c r="A1017" s="7" t="s">
        <v>1764</v>
      </c>
      <c r="B1017" s="8">
        <v>45821.0</v>
      </c>
      <c r="C1017" s="9" t="str">
        <f t="shared" si="1"/>
        <v>Juni</v>
      </c>
      <c r="D1017" s="10">
        <v>0.03125</v>
      </c>
      <c r="E1017" s="7" t="s">
        <v>11</v>
      </c>
      <c r="F1017" s="7" t="s">
        <v>82</v>
      </c>
      <c r="G1017" s="7" t="s">
        <v>13</v>
      </c>
      <c r="H1017" s="7" t="s">
        <v>1765</v>
      </c>
      <c r="I1017" s="11">
        <v>6.28560627488E12</v>
      </c>
      <c r="K1017" s="12"/>
      <c r="L1017" s="12"/>
      <c r="M1017" s="12"/>
      <c r="N1017" s="12"/>
      <c r="O1017" s="12"/>
      <c r="P1017" s="12"/>
      <c r="Q1017" s="12"/>
      <c r="R1017" s="12"/>
      <c r="S1017" s="12"/>
      <c r="T1017" s="12"/>
      <c r="U1017" s="12"/>
      <c r="V1017" s="12"/>
    </row>
    <row r="1018" hidden="1">
      <c r="A1018" s="7" t="s">
        <v>1749</v>
      </c>
      <c r="B1018" s="8">
        <v>45821.0</v>
      </c>
      <c r="C1018" s="9" t="str">
        <f t="shared" si="1"/>
        <v>Juni</v>
      </c>
      <c r="D1018" s="10">
        <v>0.041666666666666664</v>
      </c>
      <c r="E1018" s="7" t="s">
        <v>29</v>
      </c>
      <c r="F1018" s="7" t="s">
        <v>100</v>
      </c>
      <c r="G1018" s="7" t="s">
        <v>13</v>
      </c>
      <c r="H1018" s="7" t="s">
        <v>1766</v>
      </c>
      <c r="I1018" s="11">
        <v>6.282231661306E12</v>
      </c>
      <c r="K1018" s="12"/>
      <c r="L1018" s="12"/>
      <c r="M1018" s="12"/>
      <c r="N1018" s="12"/>
      <c r="O1018" s="12"/>
      <c r="P1018" s="12"/>
      <c r="Q1018" s="12"/>
      <c r="R1018" s="12"/>
      <c r="S1018" s="12"/>
      <c r="T1018" s="12"/>
      <c r="U1018" s="12"/>
      <c r="V1018" s="12"/>
    </row>
    <row r="1019" hidden="1">
      <c r="A1019" s="7" t="s">
        <v>1767</v>
      </c>
      <c r="B1019" s="8">
        <v>45821.0</v>
      </c>
      <c r="C1019" s="9" t="str">
        <f t="shared" si="1"/>
        <v>Juni</v>
      </c>
      <c r="D1019" s="10">
        <v>0.018055555555555554</v>
      </c>
      <c r="E1019" s="7" t="s">
        <v>20</v>
      </c>
      <c r="F1019" s="7" t="s">
        <v>62</v>
      </c>
      <c r="G1019" s="7" t="s">
        <v>13</v>
      </c>
      <c r="H1019" s="7" t="s">
        <v>1768</v>
      </c>
      <c r="I1019" s="11">
        <v>6.28972529354E11</v>
      </c>
      <c r="K1019" s="12"/>
      <c r="L1019" s="12"/>
      <c r="M1019" s="12"/>
      <c r="N1019" s="12"/>
      <c r="O1019" s="12"/>
      <c r="P1019" s="12"/>
      <c r="Q1019" s="12"/>
      <c r="R1019" s="12"/>
      <c r="S1019" s="12"/>
      <c r="T1019" s="12"/>
      <c r="U1019" s="12"/>
      <c r="V1019" s="12"/>
    </row>
    <row r="1020" hidden="1">
      <c r="A1020" s="7" t="s">
        <v>1769</v>
      </c>
      <c r="B1020" s="8">
        <v>45821.0</v>
      </c>
      <c r="C1020" s="9" t="str">
        <f t="shared" si="1"/>
        <v>Juni</v>
      </c>
      <c r="D1020" s="10">
        <v>0.04513888888888889</v>
      </c>
      <c r="E1020" s="7" t="s">
        <v>37</v>
      </c>
      <c r="F1020" s="7" t="s">
        <v>197</v>
      </c>
      <c r="G1020" s="7" t="s">
        <v>13</v>
      </c>
      <c r="H1020" s="7" t="s">
        <v>1770</v>
      </c>
      <c r="I1020" s="11">
        <v>6.285746146893E12</v>
      </c>
      <c r="K1020" s="12"/>
      <c r="L1020" s="12"/>
      <c r="M1020" s="12"/>
      <c r="N1020" s="12"/>
      <c r="O1020" s="12"/>
      <c r="P1020" s="12"/>
      <c r="Q1020" s="12"/>
      <c r="R1020" s="12"/>
      <c r="S1020" s="12"/>
      <c r="T1020" s="12"/>
      <c r="U1020" s="12"/>
      <c r="V1020" s="12"/>
    </row>
    <row r="1021" hidden="1">
      <c r="A1021" s="7" t="s">
        <v>1771</v>
      </c>
      <c r="B1021" s="8">
        <v>45821.0</v>
      </c>
      <c r="C1021" s="9" t="str">
        <f t="shared" si="1"/>
        <v>Juni</v>
      </c>
      <c r="D1021" s="10">
        <v>0.022916666666666665</v>
      </c>
      <c r="E1021" s="7" t="s">
        <v>1078</v>
      </c>
      <c r="F1021" s="7" t="s">
        <v>144</v>
      </c>
      <c r="G1021" s="7" t="s">
        <v>13</v>
      </c>
      <c r="H1021" s="7" t="s">
        <v>1772</v>
      </c>
      <c r="I1021" s="11">
        <v>6.28978248704E11</v>
      </c>
      <c r="K1021" s="12"/>
      <c r="L1021" s="12"/>
      <c r="M1021" s="12"/>
      <c r="N1021" s="12"/>
      <c r="O1021" s="12"/>
      <c r="P1021" s="12"/>
      <c r="Q1021" s="12"/>
      <c r="R1021" s="12"/>
      <c r="S1021" s="12"/>
      <c r="T1021" s="12"/>
      <c r="U1021" s="12"/>
      <c r="V1021" s="12"/>
    </row>
    <row r="1022" hidden="1">
      <c r="A1022" s="7" t="s">
        <v>1773</v>
      </c>
      <c r="B1022" s="8">
        <v>45821.0</v>
      </c>
      <c r="C1022" s="9" t="str">
        <f t="shared" si="1"/>
        <v>Juni</v>
      </c>
      <c r="D1022" s="10">
        <v>0.05555555555555555</v>
      </c>
      <c r="E1022" s="7" t="s">
        <v>33</v>
      </c>
      <c r="F1022" s="7" t="s">
        <v>1083</v>
      </c>
      <c r="G1022" s="7" t="s">
        <v>13</v>
      </c>
      <c r="H1022" s="7" t="s">
        <v>1774</v>
      </c>
      <c r="I1022" s="11">
        <v>6.285707668655E12</v>
      </c>
      <c r="K1022" s="12"/>
      <c r="L1022" s="12"/>
      <c r="M1022" s="12"/>
      <c r="N1022" s="12"/>
      <c r="O1022" s="12"/>
      <c r="P1022" s="12"/>
      <c r="Q1022" s="12"/>
      <c r="R1022" s="12"/>
      <c r="S1022" s="12"/>
      <c r="T1022" s="12"/>
      <c r="U1022" s="12"/>
      <c r="V1022" s="12"/>
    </row>
    <row r="1023" hidden="1">
      <c r="A1023" s="7" t="s">
        <v>1773</v>
      </c>
      <c r="B1023" s="8">
        <v>45821.0</v>
      </c>
      <c r="C1023" s="9" t="str">
        <f t="shared" si="1"/>
        <v>Juni</v>
      </c>
      <c r="D1023" s="10">
        <v>0.024305555555555556</v>
      </c>
      <c r="E1023" s="7" t="s">
        <v>33</v>
      </c>
      <c r="F1023" s="7" t="s">
        <v>148</v>
      </c>
      <c r="G1023" s="7" t="s">
        <v>13</v>
      </c>
      <c r="H1023" s="7" t="s">
        <v>1775</v>
      </c>
      <c r="I1023" s="11">
        <v>6.285707668655E12</v>
      </c>
      <c r="K1023" s="12"/>
      <c r="L1023" s="12"/>
      <c r="M1023" s="12"/>
      <c r="N1023" s="12"/>
      <c r="O1023" s="12"/>
      <c r="P1023" s="12"/>
      <c r="Q1023" s="12"/>
      <c r="R1023" s="12"/>
      <c r="S1023" s="12"/>
      <c r="T1023" s="12"/>
      <c r="U1023" s="12"/>
      <c r="V1023" s="12"/>
    </row>
    <row r="1024" hidden="1">
      <c r="A1024" s="7" t="s">
        <v>1776</v>
      </c>
      <c r="B1024" s="8">
        <v>45820.0</v>
      </c>
      <c r="C1024" s="9" t="str">
        <f t="shared" si="1"/>
        <v>Juni</v>
      </c>
      <c r="D1024" s="10">
        <v>0.03819444444444445</v>
      </c>
      <c r="E1024" s="7" t="s">
        <v>16</v>
      </c>
      <c r="F1024" s="7" t="s">
        <v>197</v>
      </c>
      <c r="G1024" s="7" t="s">
        <v>13</v>
      </c>
      <c r="H1024" s="7" t="s">
        <v>1777</v>
      </c>
      <c r="I1024" s="11">
        <v>6.281232193915E12</v>
      </c>
      <c r="K1024" s="12"/>
      <c r="L1024" s="12"/>
      <c r="M1024" s="12"/>
      <c r="N1024" s="12"/>
      <c r="O1024" s="12"/>
      <c r="P1024" s="12"/>
      <c r="Q1024" s="12"/>
      <c r="R1024" s="12"/>
      <c r="S1024" s="12"/>
      <c r="T1024" s="12"/>
      <c r="U1024" s="12"/>
      <c r="V1024" s="12"/>
    </row>
    <row r="1025" hidden="1">
      <c r="A1025" s="7" t="s">
        <v>1778</v>
      </c>
      <c r="B1025" s="8">
        <v>45819.0</v>
      </c>
      <c r="C1025" s="9" t="str">
        <f t="shared" si="1"/>
        <v>Juni</v>
      </c>
      <c r="D1025" s="10">
        <v>0.041666666666666664</v>
      </c>
      <c r="E1025" s="7" t="s">
        <v>16</v>
      </c>
      <c r="F1025" s="7" t="s">
        <v>51</v>
      </c>
      <c r="G1025" s="7" t="s">
        <v>13</v>
      </c>
      <c r="H1025" s="7" t="s">
        <v>1779</v>
      </c>
      <c r="I1025" s="11">
        <v>6.281232193915E12</v>
      </c>
      <c r="K1025" s="12"/>
      <c r="L1025" s="12"/>
      <c r="M1025" s="12"/>
      <c r="N1025" s="12"/>
      <c r="O1025" s="12"/>
      <c r="P1025" s="12"/>
      <c r="Q1025" s="12"/>
      <c r="R1025" s="12"/>
      <c r="S1025" s="12"/>
      <c r="T1025" s="12"/>
      <c r="U1025" s="12"/>
      <c r="V1025" s="12"/>
    </row>
    <row r="1026" hidden="1">
      <c r="A1026" s="7" t="s">
        <v>1780</v>
      </c>
      <c r="B1026" s="8">
        <v>45820.0</v>
      </c>
      <c r="C1026" s="9" t="str">
        <f t="shared" si="1"/>
        <v>Juni</v>
      </c>
      <c r="D1026" s="10">
        <v>0.0125</v>
      </c>
      <c r="E1026" s="7" t="s">
        <v>16</v>
      </c>
      <c r="F1026" s="7" t="s">
        <v>51</v>
      </c>
      <c r="G1026" s="7" t="s">
        <v>13</v>
      </c>
      <c r="H1026" s="7" t="s">
        <v>1781</v>
      </c>
      <c r="I1026" s="11">
        <v>6.281232193915E12</v>
      </c>
      <c r="K1026" s="12"/>
      <c r="L1026" s="12"/>
      <c r="M1026" s="12"/>
      <c r="N1026" s="12"/>
      <c r="O1026" s="12"/>
      <c r="P1026" s="12"/>
      <c r="Q1026" s="12"/>
      <c r="R1026" s="12"/>
      <c r="S1026" s="12"/>
      <c r="T1026" s="12"/>
      <c r="U1026" s="12"/>
      <c r="V1026" s="12"/>
    </row>
    <row r="1027" hidden="1">
      <c r="A1027" s="7" t="s">
        <v>1782</v>
      </c>
      <c r="B1027" s="8">
        <v>45819.0</v>
      </c>
      <c r="C1027" s="9" t="str">
        <f t="shared" si="1"/>
        <v>Juni</v>
      </c>
      <c r="D1027" s="10">
        <v>0.025694444444444443</v>
      </c>
      <c r="E1027" s="7" t="s">
        <v>16</v>
      </c>
      <c r="F1027" s="7" t="s">
        <v>130</v>
      </c>
      <c r="G1027" s="7" t="s">
        <v>13</v>
      </c>
      <c r="H1027" s="7" t="s">
        <v>1783</v>
      </c>
      <c r="I1027" s="11">
        <v>6.281232193915E12</v>
      </c>
      <c r="K1027" s="12"/>
      <c r="L1027" s="12"/>
      <c r="M1027" s="12"/>
      <c r="N1027" s="12"/>
      <c r="O1027" s="12"/>
      <c r="P1027" s="12"/>
      <c r="Q1027" s="12"/>
      <c r="R1027" s="12"/>
      <c r="S1027" s="12"/>
      <c r="T1027" s="12"/>
      <c r="U1027" s="12"/>
      <c r="V1027" s="12"/>
    </row>
    <row r="1028" hidden="1">
      <c r="A1028" s="7" t="s">
        <v>1784</v>
      </c>
      <c r="B1028" s="8">
        <v>45820.0</v>
      </c>
      <c r="C1028" s="9" t="str">
        <f t="shared" si="1"/>
        <v>Juni</v>
      </c>
      <c r="D1028" s="10">
        <v>0.02847222222222222</v>
      </c>
      <c r="E1028" s="7" t="s">
        <v>16</v>
      </c>
      <c r="F1028" s="7" t="s">
        <v>130</v>
      </c>
      <c r="G1028" s="7" t="s">
        <v>13</v>
      </c>
      <c r="H1028" s="7" t="s">
        <v>1785</v>
      </c>
      <c r="I1028" s="11">
        <v>6.281232193915E12</v>
      </c>
      <c r="K1028" s="12"/>
      <c r="L1028" s="12"/>
      <c r="M1028" s="12"/>
      <c r="N1028" s="12"/>
      <c r="O1028" s="12"/>
      <c r="P1028" s="12"/>
      <c r="Q1028" s="12"/>
      <c r="R1028" s="12"/>
      <c r="S1028" s="12"/>
      <c r="T1028" s="12"/>
      <c r="U1028" s="12"/>
      <c r="V1028" s="12"/>
    </row>
    <row r="1029" hidden="1">
      <c r="A1029" s="7" t="s">
        <v>1786</v>
      </c>
      <c r="B1029" s="8">
        <v>45821.0</v>
      </c>
      <c r="C1029" s="9" t="str">
        <f t="shared" si="1"/>
        <v>Juni</v>
      </c>
      <c r="D1029" s="10">
        <v>0.024305555555555556</v>
      </c>
      <c r="E1029" s="7" t="s">
        <v>16</v>
      </c>
      <c r="F1029" s="7" t="s">
        <v>130</v>
      </c>
      <c r="G1029" s="7" t="s">
        <v>13</v>
      </c>
      <c r="H1029" s="7" t="s">
        <v>1787</v>
      </c>
      <c r="I1029" s="11">
        <v>6.281232193915E12</v>
      </c>
      <c r="K1029" s="12"/>
      <c r="L1029" s="12"/>
      <c r="M1029" s="12"/>
      <c r="N1029" s="12"/>
      <c r="O1029" s="12"/>
      <c r="P1029" s="12"/>
      <c r="Q1029" s="12"/>
      <c r="R1029" s="12"/>
      <c r="S1029" s="12"/>
      <c r="T1029" s="12"/>
      <c r="U1029" s="12"/>
      <c r="V1029" s="12"/>
    </row>
    <row r="1030" hidden="1">
      <c r="A1030" s="7" t="s">
        <v>1788</v>
      </c>
      <c r="B1030" s="8">
        <v>45822.0</v>
      </c>
      <c r="C1030" s="9" t="str">
        <f t="shared" si="1"/>
        <v>Juni</v>
      </c>
      <c r="D1030" s="10">
        <v>0.034722222222222224</v>
      </c>
      <c r="E1030" s="7" t="s">
        <v>11</v>
      </c>
      <c r="F1030" s="7" t="s">
        <v>1083</v>
      </c>
      <c r="G1030" s="7" t="s">
        <v>13</v>
      </c>
      <c r="H1030" s="7" t="s">
        <v>1789</v>
      </c>
      <c r="I1030" s="11">
        <v>6.28560627488E12</v>
      </c>
      <c r="K1030" s="12"/>
      <c r="L1030" s="12"/>
      <c r="M1030" s="12"/>
      <c r="N1030" s="12"/>
      <c r="O1030" s="12"/>
      <c r="P1030" s="12"/>
      <c r="Q1030" s="12"/>
      <c r="R1030" s="12"/>
      <c r="S1030" s="12"/>
      <c r="T1030" s="12"/>
      <c r="U1030" s="12"/>
      <c r="V1030" s="12"/>
    </row>
    <row r="1031" hidden="1">
      <c r="A1031" s="7" t="s">
        <v>1790</v>
      </c>
      <c r="B1031" s="8">
        <v>45822.0</v>
      </c>
      <c r="C1031" s="9" t="str">
        <f t="shared" si="1"/>
        <v>Juni</v>
      </c>
      <c r="D1031" s="10">
        <v>0.027777777777777776</v>
      </c>
      <c r="E1031" s="7" t="s">
        <v>20</v>
      </c>
      <c r="F1031" s="7" t="s">
        <v>21</v>
      </c>
      <c r="G1031" s="7" t="s">
        <v>13</v>
      </c>
      <c r="H1031" s="7" t="s">
        <v>1791</v>
      </c>
      <c r="I1031" s="11">
        <v>6.28972529354E11</v>
      </c>
      <c r="K1031" s="12"/>
      <c r="L1031" s="12"/>
      <c r="M1031" s="12"/>
      <c r="N1031" s="12"/>
      <c r="O1031" s="12"/>
      <c r="P1031" s="12"/>
      <c r="Q1031" s="12"/>
      <c r="R1031" s="12"/>
      <c r="S1031" s="12"/>
      <c r="T1031" s="12"/>
      <c r="U1031" s="12"/>
      <c r="V1031" s="12"/>
    </row>
    <row r="1032" hidden="1">
      <c r="A1032" s="7" t="s">
        <v>1792</v>
      </c>
      <c r="B1032" s="8">
        <v>45822.0</v>
      </c>
      <c r="C1032" s="9" t="str">
        <f t="shared" si="1"/>
        <v>Juni</v>
      </c>
      <c r="D1032" s="10">
        <v>0.041666666666666664</v>
      </c>
      <c r="E1032" s="7" t="s">
        <v>1078</v>
      </c>
      <c r="F1032" s="7" t="s">
        <v>105</v>
      </c>
      <c r="G1032" s="7" t="s">
        <v>13</v>
      </c>
      <c r="H1032" s="7" t="s">
        <v>1793</v>
      </c>
      <c r="I1032" s="11">
        <v>6.28978248704E11</v>
      </c>
      <c r="K1032" s="12"/>
      <c r="L1032" s="12"/>
      <c r="M1032" s="12"/>
      <c r="N1032" s="12"/>
      <c r="O1032" s="12"/>
      <c r="P1032" s="12"/>
      <c r="Q1032" s="12"/>
      <c r="R1032" s="12"/>
      <c r="S1032" s="12"/>
      <c r="T1032" s="12"/>
      <c r="U1032" s="12"/>
      <c r="V1032" s="12"/>
    </row>
    <row r="1033" hidden="1">
      <c r="A1033" s="7" t="s">
        <v>1794</v>
      </c>
      <c r="B1033" s="8">
        <v>45822.0</v>
      </c>
      <c r="C1033" s="9" t="str">
        <f t="shared" si="1"/>
        <v>Juni</v>
      </c>
      <c r="D1033" s="10">
        <v>0.020833333333333332</v>
      </c>
      <c r="E1033" s="7" t="s">
        <v>1078</v>
      </c>
      <c r="F1033" s="7" t="s">
        <v>144</v>
      </c>
      <c r="G1033" s="7" t="s">
        <v>13</v>
      </c>
      <c r="H1033" s="7" t="s">
        <v>1795</v>
      </c>
      <c r="I1033" s="11">
        <v>6.28978248704E11</v>
      </c>
      <c r="K1033" s="12"/>
      <c r="L1033" s="12"/>
      <c r="M1033" s="12"/>
      <c r="N1033" s="12"/>
      <c r="O1033" s="12"/>
      <c r="P1033" s="12"/>
      <c r="Q1033" s="12"/>
      <c r="R1033" s="12"/>
      <c r="S1033" s="12"/>
      <c r="T1033" s="12"/>
      <c r="U1033" s="12"/>
      <c r="V1033" s="12"/>
    </row>
    <row r="1034" hidden="1">
      <c r="A1034" s="7" t="s">
        <v>1796</v>
      </c>
      <c r="B1034" s="8">
        <v>45822.0</v>
      </c>
      <c r="C1034" s="9" t="str">
        <f t="shared" si="1"/>
        <v>Juni</v>
      </c>
      <c r="D1034" s="10">
        <v>0.04722222222222222</v>
      </c>
      <c r="E1034" s="7" t="s">
        <v>20</v>
      </c>
      <c r="F1034" s="7" t="s">
        <v>30</v>
      </c>
      <c r="G1034" s="7" t="s">
        <v>13</v>
      </c>
      <c r="H1034" s="7" t="s">
        <v>1797</v>
      </c>
      <c r="I1034" s="11">
        <v>6.28972529354E11</v>
      </c>
      <c r="K1034" s="12"/>
      <c r="L1034" s="12"/>
      <c r="M1034" s="12"/>
      <c r="N1034" s="12"/>
      <c r="O1034" s="12"/>
      <c r="P1034" s="12"/>
      <c r="Q1034" s="12"/>
      <c r="R1034" s="12"/>
      <c r="S1034" s="12"/>
      <c r="T1034" s="12"/>
      <c r="U1034" s="12"/>
      <c r="V1034" s="12"/>
    </row>
    <row r="1035" hidden="1">
      <c r="A1035" s="7" t="s">
        <v>1798</v>
      </c>
      <c r="B1035" s="8">
        <v>45823.0</v>
      </c>
      <c r="C1035" s="9" t="str">
        <f t="shared" si="1"/>
        <v>Juni</v>
      </c>
      <c r="D1035" s="10">
        <v>0.05555555555555555</v>
      </c>
      <c r="E1035" s="7" t="s">
        <v>163</v>
      </c>
      <c r="F1035" s="7" t="s">
        <v>174</v>
      </c>
      <c r="G1035" s="7" t="s">
        <v>13</v>
      </c>
      <c r="H1035" s="7" t="s">
        <v>1799</v>
      </c>
      <c r="I1035" s="11">
        <v>6.282142259313E12</v>
      </c>
      <c r="K1035" s="12"/>
      <c r="L1035" s="12"/>
      <c r="M1035" s="12"/>
      <c r="N1035" s="12"/>
      <c r="O1035" s="12"/>
      <c r="P1035" s="12"/>
      <c r="Q1035" s="12"/>
      <c r="R1035" s="12"/>
      <c r="S1035" s="12"/>
      <c r="T1035" s="12"/>
      <c r="U1035" s="12"/>
      <c r="V1035" s="12"/>
    </row>
    <row r="1036" hidden="1">
      <c r="A1036" s="7" t="s">
        <v>1800</v>
      </c>
      <c r="B1036" s="8">
        <v>45822.0</v>
      </c>
      <c r="C1036" s="9" t="str">
        <f t="shared" si="1"/>
        <v>Juni</v>
      </c>
      <c r="D1036" s="10">
        <v>0.0</v>
      </c>
      <c r="E1036" s="7" t="s">
        <v>37</v>
      </c>
      <c r="F1036" s="7" t="s">
        <v>130</v>
      </c>
      <c r="G1036" s="7" t="s">
        <v>156</v>
      </c>
      <c r="H1036" s="7" t="s">
        <v>1801</v>
      </c>
      <c r="I1036" s="11">
        <v>6.285746146893E12</v>
      </c>
      <c r="K1036" s="12"/>
      <c r="L1036" s="12"/>
      <c r="M1036" s="12"/>
      <c r="N1036" s="12"/>
      <c r="O1036" s="12"/>
      <c r="P1036" s="12"/>
      <c r="Q1036" s="12"/>
      <c r="R1036" s="12"/>
      <c r="S1036" s="12"/>
      <c r="T1036" s="12"/>
      <c r="U1036" s="12"/>
      <c r="V1036" s="12"/>
    </row>
    <row r="1037" hidden="1">
      <c r="A1037" s="7" t="s">
        <v>1802</v>
      </c>
      <c r="B1037" s="8">
        <v>45823.0</v>
      </c>
      <c r="C1037" s="9" t="str">
        <f t="shared" si="1"/>
        <v>Juni</v>
      </c>
      <c r="D1037" s="10">
        <v>0.04027777777777778</v>
      </c>
      <c r="E1037" s="7" t="s">
        <v>33</v>
      </c>
      <c r="F1037" s="7" t="s">
        <v>59</v>
      </c>
      <c r="G1037" s="7" t="s">
        <v>13</v>
      </c>
      <c r="H1037" s="7" t="s">
        <v>1803</v>
      </c>
      <c r="I1037" s="11">
        <v>6.285707668655E12</v>
      </c>
      <c r="K1037" s="12"/>
      <c r="L1037" s="12"/>
      <c r="M1037" s="12"/>
      <c r="N1037" s="12"/>
      <c r="O1037" s="12"/>
      <c r="P1037" s="12"/>
      <c r="Q1037" s="12"/>
      <c r="R1037" s="12"/>
      <c r="S1037" s="12"/>
      <c r="T1037" s="12"/>
      <c r="U1037" s="12"/>
      <c r="V1037" s="12"/>
    </row>
    <row r="1038" hidden="1">
      <c r="A1038" s="7" t="s">
        <v>1804</v>
      </c>
      <c r="B1038" s="8">
        <v>45823.0</v>
      </c>
      <c r="C1038" s="9" t="str">
        <f t="shared" si="1"/>
        <v>Juni</v>
      </c>
      <c r="D1038" s="10">
        <v>0.024305555555555556</v>
      </c>
      <c r="E1038" s="7" t="s">
        <v>1078</v>
      </c>
      <c r="F1038" s="7" t="s">
        <v>144</v>
      </c>
      <c r="G1038" s="7" t="s">
        <v>13</v>
      </c>
      <c r="H1038" s="7" t="s">
        <v>1805</v>
      </c>
      <c r="I1038" s="11">
        <v>6.28978248704E11</v>
      </c>
      <c r="K1038" s="12"/>
      <c r="L1038" s="12"/>
      <c r="M1038" s="12"/>
      <c r="N1038" s="12"/>
      <c r="O1038" s="12"/>
      <c r="P1038" s="12"/>
      <c r="Q1038" s="12"/>
      <c r="R1038" s="12"/>
      <c r="S1038" s="12"/>
      <c r="T1038" s="12"/>
      <c r="U1038" s="12"/>
      <c r="V1038" s="12"/>
    </row>
    <row r="1039" hidden="1">
      <c r="A1039" s="7" t="s">
        <v>1806</v>
      </c>
      <c r="B1039" s="8">
        <v>45821.0</v>
      </c>
      <c r="C1039" s="9" t="str">
        <f t="shared" si="1"/>
        <v>Juni</v>
      </c>
      <c r="D1039" s="10">
        <v>0.03611111111111111</v>
      </c>
      <c r="E1039" s="7" t="s">
        <v>16</v>
      </c>
      <c r="F1039" s="7" t="s">
        <v>127</v>
      </c>
      <c r="G1039" s="7" t="s">
        <v>13</v>
      </c>
      <c r="H1039" s="7" t="s">
        <v>1807</v>
      </c>
      <c r="I1039" s="11">
        <v>6.281232193915E12</v>
      </c>
      <c r="K1039" s="12"/>
      <c r="L1039" s="12"/>
      <c r="M1039" s="12"/>
      <c r="N1039" s="12"/>
      <c r="O1039" s="12"/>
      <c r="P1039" s="12"/>
      <c r="Q1039" s="12"/>
      <c r="R1039" s="12"/>
      <c r="S1039" s="12"/>
      <c r="T1039" s="12"/>
      <c r="U1039" s="12"/>
      <c r="V1039" s="12"/>
    </row>
    <row r="1040" hidden="1">
      <c r="A1040" s="7" t="s">
        <v>1808</v>
      </c>
      <c r="B1040" s="8">
        <v>45824.0</v>
      </c>
      <c r="C1040" s="9" t="str">
        <f t="shared" si="1"/>
        <v>Juni</v>
      </c>
      <c r="D1040" s="10">
        <v>0.025</v>
      </c>
      <c r="E1040" s="7" t="s">
        <v>1078</v>
      </c>
      <c r="F1040" s="7" t="s">
        <v>116</v>
      </c>
      <c r="G1040" s="7" t="s">
        <v>13</v>
      </c>
      <c r="H1040" s="7" t="s">
        <v>1809</v>
      </c>
      <c r="I1040" s="11">
        <v>6.28978248704E11</v>
      </c>
      <c r="K1040" s="12"/>
      <c r="L1040" s="12"/>
      <c r="M1040" s="12"/>
      <c r="N1040" s="12"/>
      <c r="O1040" s="12"/>
      <c r="P1040" s="12"/>
      <c r="Q1040" s="12"/>
      <c r="R1040" s="12"/>
      <c r="S1040" s="12"/>
      <c r="T1040" s="12"/>
      <c r="U1040" s="12"/>
      <c r="V1040" s="12"/>
    </row>
    <row r="1041" hidden="1">
      <c r="A1041" s="7" t="s">
        <v>1810</v>
      </c>
      <c r="B1041" s="8">
        <v>45824.0</v>
      </c>
      <c r="C1041" s="9" t="str">
        <f t="shared" si="1"/>
        <v>Juni</v>
      </c>
      <c r="D1041" s="10">
        <v>0.041666666666666664</v>
      </c>
      <c r="E1041" s="7" t="s">
        <v>33</v>
      </c>
      <c r="F1041" s="7" t="s">
        <v>54</v>
      </c>
      <c r="G1041" s="7" t="s">
        <v>13</v>
      </c>
      <c r="H1041" s="7" t="s">
        <v>1811</v>
      </c>
      <c r="I1041" s="11">
        <v>6.285707668655E12</v>
      </c>
      <c r="K1041" s="12"/>
      <c r="L1041" s="12"/>
      <c r="M1041" s="12"/>
      <c r="N1041" s="12"/>
      <c r="O1041" s="12"/>
      <c r="P1041" s="12"/>
      <c r="Q1041" s="12"/>
      <c r="R1041" s="12"/>
      <c r="S1041" s="12"/>
      <c r="T1041" s="12"/>
      <c r="U1041" s="12"/>
      <c r="V1041" s="12"/>
    </row>
    <row r="1042" hidden="1">
      <c r="A1042" s="7" t="s">
        <v>1812</v>
      </c>
      <c r="B1042" s="8">
        <v>45824.0</v>
      </c>
      <c r="C1042" s="9" t="str">
        <f t="shared" si="1"/>
        <v>Juni</v>
      </c>
      <c r="D1042" s="10">
        <v>0.03263888888888889</v>
      </c>
      <c r="E1042" s="7" t="s">
        <v>16</v>
      </c>
      <c r="F1042" s="7" t="s">
        <v>130</v>
      </c>
      <c r="G1042" s="7" t="s">
        <v>13</v>
      </c>
      <c r="H1042" s="7" t="s">
        <v>1813</v>
      </c>
      <c r="I1042" s="11">
        <v>6.281232193915E12</v>
      </c>
      <c r="K1042" s="12"/>
      <c r="L1042" s="12"/>
      <c r="M1042" s="12"/>
      <c r="N1042" s="12"/>
      <c r="O1042" s="12"/>
      <c r="P1042" s="12"/>
      <c r="Q1042" s="12"/>
      <c r="R1042" s="12"/>
      <c r="S1042" s="12"/>
      <c r="T1042" s="12"/>
      <c r="U1042" s="12"/>
      <c r="V1042" s="12"/>
    </row>
    <row r="1043" hidden="1">
      <c r="A1043" s="7" t="s">
        <v>1814</v>
      </c>
      <c r="B1043" s="8">
        <v>45825.0</v>
      </c>
      <c r="C1043" s="9" t="str">
        <f t="shared" si="1"/>
        <v>Juni</v>
      </c>
      <c r="D1043" s="10">
        <v>0.0</v>
      </c>
      <c r="E1043" s="7" t="s">
        <v>37</v>
      </c>
      <c r="F1043" s="7" t="s">
        <v>62</v>
      </c>
      <c r="G1043" s="7" t="s">
        <v>156</v>
      </c>
      <c r="H1043" s="7" t="s">
        <v>269</v>
      </c>
      <c r="I1043" s="11">
        <v>6.285746146893E12</v>
      </c>
      <c r="K1043" s="12"/>
      <c r="L1043" s="12"/>
      <c r="M1043" s="12"/>
      <c r="N1043" s="12"/>
      <c r="O1043" s="12"/>
      <c r="P1043" s="12"/>
      <c r="Q1043" s="12"/>
      <c r="R1043" s="12"/>
      <c r="S1043" s="12"/>
      <c r="T1043" s="12"/>
      <c r="U1043" s="12"/>
      <c r="V1043" s="12"/>
    </row>
    <row r="1044" hidden="1">
      <c r="A1044" s="7" t="s">
        <v>1815</v>
      </c>
      <c r="B1044" s="8">
        <v>45824.0</v>
      </c>
      <c r="C1044" s="9" t="str">
        <f t="shared" si="1"/>
        <v>Juni</v>
      </c>
      <c r="D1044" s="10">
        <v>0.024305555555555556</v>
      </c>
      <c r="E1044" s="7" t="s">
        <v>37</v>
      </c>
      <c r="F1044" s="7" t="s">
        <v>127</v>
      </c>
      <c r="G1044" s="7" t="s">
        <v>13</v>
      </c>
      <c r="H1044" s="7" t="s">
        <v>1816</v>
      </c>
      <c r="I1044" s="11">
        <v>6.285746146893E12</v>
      </c>
      <c r="K1044" s="12"/>
      <c r="L1044" s="12"/>
      <c r="M1044" s="12"/>
      <c r="N1044" s="12"/>
      <c r="O1044" s="12"/>
      <c r="P1044" s="12"/>
      <c r="Q1044" s="12"/>
      <c r="R1044" s="12"/>
      <c r="S1044" s="12"/>
      <c r="T1044" s="12"/>
      <c r="U1044" s="12"/>
      <c r="V1044" s="12"/>
    </row>
    <row r="1045" hidden="1">
      <c r="A1045" s="7" t="s">
        <v>1817</v>
      </c>
      <c r="B1045" s="8">
        <v>45825.0</v>
      </c>
      <c r="C1045" s="9" t="str">
        <f t="shared" si="1"/>
        <v>Juni</v>
      </c>
      <c r="D1045" s="10">
        <v>0.04513888888888889</v>
      </c>
      <c r="E1045" s="7" t="s">
        <v>33</v>
      </c>
      <c r="F1045" s="7" t="s">
        <v>1083</v>
      </c>
      <c r="G1045" s="7" t="s">
        <v>13</v>
      </c>
      <c r="H1045" s="7" t="s">
        <v>1818</v>
      </c>
      <c r="I1045" s="11">
        <v>6.285707668655E12</v>
      </c>
      <c r="K1045" s="12"/>
      <c r="L1045" s="12"/>
      <c r="M1045" s="12"/>
      <c r="N1045" s="12"/>
      <c r="O1045" s="12"/>
      <c r="P1045" s="12"/>
      <c r="Q1045" s="12"/>
      <c r="R1045" s="12"/>
      <c r="S1045" s="12"/>
      <c r="T1045" s="12"/>
      <c r="U1045" s="12"/>
      <c r="V1045" s="12"/>
    </row>
    <row r="1046" hidden="1">
      <c r="A1046" s="7" t="s">
        <v>1817</v>
      </c>
      <c r="B1046" s="8">
        <v>45825.0</v>
      </c>
      <c r="C1046" s="9" t="str">
        <f t="shared" si="1"/>
        <v>Juni</v>
      </c>
      <c r="D1046" s="10">
        <v>0.034722222222222224</v>
      </c>
      <c r="E1046" s="7" t="s">
        <v>33</v>
      </c>
      <c r="F1046" s="7" t="s">
        <v>59</v>
      </c>
      <c r="G1046" s="7" t="s">
        <v>13</v>
      </c>
      <c r="H1046" s="7" t="s">
        <v>1819</v>
      </c>
      <c r="I1046" s="11">
        <v>6.285707668655E12</v>
      </c>
      <c r="K1046" s="12"/>
      <c r="L1046" s="12"/>
      <c r="M1046" s="12"/>
      <c r="N1046" s="12"/>
      <c r="O1046" s="12"/>
      <c r="P1046" s="12"/>
      <c r="Q1046" s="12"/>
      <c r="R1046" s="12"/>
      <c r="S1046" s="12"/>
      <c r="T1046" s="12"/>
      <c r="U1046" s="12"/>
      <c r="V1046" s="12"/>
    </row>
    <row r="1047" hidden="1">
      <c r="A1047" s="7" t="s">
        <v>1820</v>
      </c>
      <c r="B1047" s="8">
        <v>45822.0</v>
      </c>
      <c r="C1047" s="9" t="str">
        <f t="shared" si="1"/>
        <v>Juni</v>
      </c>
      <c r="D1047" s="10">
        <v>0.041666666666666664</v>
      </c>
      <c r="E1047" s="7" t="s">
        <v>29</v>
      </c>
      <c r="F1047" s="7" t="s">
        <v>100</v>
      </c>
      <c r="G1047" s="7" t="s">
        <v>13</v>
      </c>
      <c r="H1047" s="7" t="s">
        <v>1821</v>
      </c>
      <c r="I1047" s="11">
        <v>6.282231661306E12</v>
      </c>
      <c r="K1047" s="12"/>
      <c r="L1047" s="12"/>
      <c r="M1047" s="12"/>
      <c r="N1047" s="12"/>
      <c r="O1047" s="12"/>
      <c r="P1047" s="12"/>
      <c r="Q1047" s="12"/>
      <c r="R1047" s="12"/>
      <c r="S1047" s="12"/>
      <c r="T1047" s="12"/>
      <c r="U1047" s="12"/>
      <c r="V1047" s="12"/>
    </row>
    <row r="1048" hidden="1">
      <c r="A1048" s="7" t="s">
        <v>1820</v>
      </c>
      <c r="B1048" s="8">
        <v>45823.0</v>
      </c>
      <c r="C1048" s="9" t="str">
        <f t="shared" si="1"/>
        <v>Juni</v>
      </c>
      <c r="D1048" s="10">
        <v>0.041666666666666664</v>
      </c>
      <c r="E1048" s="7" t="s">
        <v>29</v>
      </c>
      <c r="F1048" s="7" t="s">
        <v>94</v>
      </c>
      <c r="G1048" s="7" t="s">
        <v>13</v>
      </c>
      <c r="H1048" s="7" t="s">
        <v>1822</v>
      </c>
      <c r="I1048" s="11">
        <v>6.282231661306E12</v>
      </c>
      <c r="K1048" s="12"/>
      <c r="L1048" s="12"/>
      <c r="M1048" s="12"/>
      <c r="N1048" s="12"/>
      <c r="O1048" s="12"/>
      <c r="P1048" s="12"/>
      <c r="Q1048" s="12"/>
      <c r="R1048" s="12"/>
      <c r="S1048" s="12"/>
      <c r="T1048" s="12"/>
      <c r="U1048" s="12"/>
      <c r="V1048" s="12"/>
    </row>
    <row r="1049" hidden="1">
      <c r="A1049" s="7" t="s">
        <v>1820</v>
      </c>
      <c r="B1049" s="8">
        <v>45824.0</v>
      </c>
      <c r="C1049" s="9" t="str">
        <f t="shared" si="1"/>
        <v>Juni</v>
      </c>
      <c r="D1049" s="10">
        <v>0.041666666666666664</v>
      </c>
      <c r="E1049" s="7" t="s">
        <v>29</v>
      </c>
      <c r="F1049" s="7" t="s">
        <v>30</v>
      </c>
      <c r="G1049" s="7" t="s">
        <v>13</v>
      </c>
      <c r="H1049" s="7" t="s">
        <v>1823</v>
      </c>
      <c r="I1049" s="11">
        <v>6.282231661306E12</v>
      </c>
      <c r="K1049" s="12"/>
      <c r="L1049" s="12"/>
      <c r="M1049" s="12"/>
      <c r="N1049" s="12"/>
      <c r="O1049" s="12"/>
      <c r="P1049" s="12"/>
      <c r="Q1049" s="12"/>
      <c r="R1049" s="12"/>
      <c r="S1049" s="12"/>
      <c r="T1049" s="12"/>
      <c r="U1049" s="12"/>
      <c r="V1049" s="12"/>
    </row>
    <row r="1050" hidden="1">
      <c r="A1050" s="7" t="s">
        <v>1820</v>
      </c>
      <c r="B1050" s="8">
        <v>45825.0</v>
      </c>
      <c r="C1050" s="9" t="str">
        <f t="shared" si="1"/>
        <v>Juni</v>
      </c>
      <c r="D1050" s="10">
        <v>0.041666666666666664</v>
      </c>
      <c r="E1050" s="7" t="s">
        <v>29</v>
      </c>
      <c r="F1050" s="7" t="s">
        <v>30</v>
      </c>
      <c r="G1050" s="7" t="s">
        <v>13</v>
      </c>
      <c r="H1050" s="7" t="s">
        <v>1824</v>
      </c>
      <c r="I1050" s="11">
        <v>6.282231661306E12</v>
      </c>
      <c r="K1050" s="12"/>
      <c r="L1050" s="12"/>
      <c r="M1050" s="12"/>
      <c r="N1050" s="12"/>
      <c r="O1050" s="12"/>
      <c r="P1050" s="12"/>
      <c r="Q1050" s="12"/>
      <c r="R1050" s="12"/>
      <c r="S1050" s="12"/>
      <c r="T1050" s="12"/>
      <c r="U1050" s="12"/>
      <c r="V1050" s="12"/>
    </row>
    <row r="1051" hidden="1">
      <c r="A1051" s="7" t="s">
        <v>1825</v>
      </c>
      <c r="B1051" s="8">
        <v>45825.0</v>
      </c>
      <c r="C1051" s="9" t="str">
        <f t="shared" si="1"/>
        <v>Juni</v>
      </c>
      <c r="D1051" s="10">
        <v>0.014583333333333334</v>
      </c>
      <c r="E1051" s="7" t="s">
        <v>37</v>
      </c>
      <c r="F1051" s="7" t="s">
        <v>130</v>
      </c>
      <c r="G1051" s="7" t="s">
        <v>13</v>
      </c>
      <c r="H1051" s="7" t="s">
        <v>1826</v>
      </c>
      <c r="I1051" s="11">
        <v>6.285746146893E12</v>
      </c>
      <c r="K1051" s="12"/>
      <c r="L1051" s="12"/>
      <c r="M1051" s="12"/>
      <c r="N1051" s="12"/>
      <c r="O1051" s="12"/>
      <c r="P1051" s="12"/>
      <c r="Q1051" s="12"/>
      <c r="R1051" s="12"/>
      <c r="S1051" s="12"/>
      <c r="T1051" s="12"/>
      <c r="U1051" s="12"/>
      <c r="V1051" s="12"/>
    </row>
    <row r="1052" hidden="1">
      <c r="A1052" s="7" t="s">
        <v>1820</v>
      </c>
      <c r="B1052" s="8">
        <v>45825.0</v>
      </c>
      <c r="C1052" s="9" t="str">
        <f t="shared" si="1"/>
        <v>Juni</v>
      </c>
      <c r="D1052" s="10">
        <v>0.029861111111111113</v>
      </c>
      <c r="E1052" s="7" t="s">
        <v>29</v>
      </c>
      <c r="F1052" s="7" t="s">
        <v>144</v>
      </c>
      <c r="G1052" s="7" t="s">
        <v>13</v>
      </c>
      <c r="H1052" s="7" t="s">
        <v>1827</v>
      </c>
      <c r="I1052" s="11">
        <v>6.282231661306E12</v>
      </c>
      <c r="K1052" s="12"/>
      <c r="L1052" s="12"/>
      <c r="M1052" s="12"/>
      <c r="N1052" s="12"/>
      <c r="O1052" s="12"/>
      <c r="P1052" s="12"/>
      <c r="Q1052" s="12"/>
      <c r="R1052" s="12"/>
      <c r="S1052" s="12"/>
      <c r="T1052" s="12"/>
      <c r="U1052" s="12"/>
      <c r="V1052" s="12"/>
    </row>
    <row r="1053" hidden="1">
      <c r="A1053" s="7" t="s">
        <v>1825</v>
      </c>
      <c r="B1053" s="8">
        <v>45825.0</v>
      </c>
      <c r="C1053" s="9" t="str">
        <f t="shared" si="1"/>
        <v>Juni</v>
      </c>
      <c r="D1053" s="10">
        <v>0.019444444444444445</v>
      </c>
      <c r="E1053" s="7" t="s">
        <v>37</v>
      </c>
      <c r="F1053" s="7" t="s">
        <v>127</v>
      </c>
      <c r="G1053" s="7" t="s">
        <v>13</v>
      </c>
      <c r="H1053" s="7" t="s">
        <v>1828</v>
      </c>
      <c r="I1053" s="11">
        <v>6.285746146893E12</v>
      </c>
      <c r="K1053" s="12"/>
      <c r="L1053" s="12"/>
      <c r="M1053" s="12"/>
      <c r="N1053" s="12"/>
      <c r="O1053" s="12"/>
      <c r="P1053" s="12"/>
      <c r="Q1053" s="12"/>
      <c r="R1053" s="12"/>
      <c r="S1053" s="12"/>
      <c r="T1053" s="12"/>
      <c r="U1053" s="12"/>
      <c r="V1053" s="12"/>
    </row>
    <row r="1054" hidden="1">
      <c r="A1054" s="7" t="s">
        <v>1829</v>
      </c>
      <c r="B1054" s="8">
        <v>45826.0</v>
      </c>
      <c r="C1054" s="9" t="str">
        <f t="shared" si="1"/>
        <v>Juni</v>
      </c>
      <c r="D1054" s="10">
        <v>0.02013888888888889</v>
      </c>
      <c r="E1054" s="7" t="s">
        <v>33</v>
      </c>
      <c r="F1054" s="7" t="s">
        <v>148</v>
      </c>
      <c r="G1054" s="7" t="s">
        <v>13</v>
      </c>
      <c r="H1054" s="7" t="s">
        <v>1830</v>
      </c>
      <c r="I1054" s="11">
        <v>6.285407668655E12</v>
      </c>
      <c r="K1054" s="12"/>
      <c r="L1054" s="12"/>
      <c r="M1054" s="12"/>
      <c r="N1054" s="12"/>
      <c r="O1054" s="12"/>
      <c r="P1054" s="12"/>
      <c r="Q1054" s="12"/>
      <c r="R1054" s="12"/>
      <c r="S1054" s="12"/>
      <c r="T1054" s="12"/>
      <c r="U1054" s="12"/>
      <c r="V1054" s="12"/>
    </row>
    <row r="1055" hidden="1">
      <c r="A1055" s="7" t="s">
        <v>1831</v>
      </c>
      <c r="B1055" s="8">
        <v>45826.0</v>
      </c>
      <c r="C1055" s="9" t="str">
        <f t="shared" si="1"/>
        <v>Juni</v>
      </c>
      <c r="D1055" s="10">
        <v>0.02361111111111111</v>
      </c>
      <c r="E1055" s="7" t="s">
        <v>37</v>
      </c>
      <c r="F1055" s="7" t="s">
        <v>127</v>
      </c>
      <c r="G1055" s="7" t="s">
        <v>13</v>
      </c>
      <c r="H1055" s="7" t="s">
        <v>1832</v>
      </c>
      <c r="I1055" s="11">
        <v>6.285746146893E12</v>
      </c>
      <c r="K1055" s="12"/>
      <c r="L1055" s="12"/>
      <c r="M1055" s="12"/>
      <c r="N1055" s="12"/>
      <c r="O1055" s="12"/>
      <c r="P1055" s="12"/>
      <c r="Q1055" s="12"/>
      <c r="R1055" s="12"/>
      <c r="S1055" s="12"/>
      <c r="T1055" s="12"/>
      <c r="U1055" s="12"/>
      <c r="V1055" s="12"/>
    </row>
    <row r="1056" hidden="1">
      <c r="A1056" s="7" t="s">
        <v>1831</v>
      </c>
      <c r="B1056" s="8">
        <v>45826.0</v>
      </c>
      <c r="C1056" s="9" t="str">
        <f t="shared" si="1"/>
        <v>Juni</v>
      </c>
      <c r="D1056" s="10">
        <v>0.05555555555555555</v>
      </c>
      <c r="E1056" s="7" t="s">
        <v>37</v>
      </c>
      <c r="F1056" s="7" t="s">
        <v>197</v>
      </c>
      <c r="G1056" s="7" t="s">
        <v>13</v>
      </c>
      <c r="H1056" s="7" t="s">
        <v>1833</v>
      </c>
      <c r="I1056" s="11">
        <v>6.285746146893E12</v>
      </c>
      <c r="K1056" s="12"/>
      <c r="L1056" s="12"/>
      <c r="M1056" s="12"/>
      <c r="N1056" s="12"/>
      <c r="O1056" s="12"/>
      <c r="P1056" s="12"/>
      <c r="Q1056" s="12"/>
      <c r="R1056" s="12"/>
      <c r="S1056" s="12"/>
      <c r="T1056" s="12"/>
      <c r="U1056" s="12"/>
      <c r="V1056" s="12"/>
    </row>
    <row r="1057" hidden="1">
      <c r="A1057" s="7" t="s">
        <v>1834</v>
      </c>
      <c r="B1057" s="8">
        <v>45826.0</v>
      </c>
      <c r="C1057" s="9" t="str">
        <f t="shared" si="1"/>
        <v>Juni</v>
      </c>
      <c r="D1057" s="10">
        <v>0.03194444444444444</v>
      </c>
      <c r="E1057" s="7" t="s">
        <v>1078</v>
      </c>
      <c r="F1057" s="7" t="s">
        <v>105</v>
      </c>
      <c r="G1057" s="7" t="s">
        <v>13</v>
      </c>
      <c r="H1057" s="7" t="s">
        <v>1835</v>
      </c>
      <c r="I1057" s="11">
        <v>6.28978248704E11</v>
      </c>
      <c r="K1057" s="12"/>
      <c r="L1057" s="12"/>
      <c r="M1057" s="12"/>
      <c r="N1057" s="12"/>
      <c r="O1057" s="12"/>
      <c r="P1057" s="12"/>
      <c r="Q1057" s="12"/>
      <c r="R1057" s="12"/>
      <c r="S1057" s="12"/>
      <c r="T1057" s="12"/>
      <c r="U1057" s="12"/>
      <c r="V1057" s="12"/>
    </row>
    <row r="1058" hidden="1">
      <c r="A1058" s="7" t="s">
        <v>1836</v>
      </c>
      <c r="B1058" s="8">
        <v>45827.0</v>
      </c>
      <c r="C1058" s="9" t="str">
        <f t="shared" si="1"/>
        <v>Juni</v>
      </c>
      <c r="D1058" s="10">
        <v>0.029166666666666667</v>
      </c>
      <c r="E1058" s="7" t="s">
        <v>11</v>
      </c>
      <c r="F1058" s="7" t="s">
        <v>82</v>
      </c>
      <c r="G1058" s="7" t="s">
        <v>13</v>
      </c>
      <c r="H1058" s="7" t="s">
        <v>1837</v>
      </c>
      <c r="I1058" s="11">
        <v>6.28560627488E12</v>
      </c>
      <c r="K1058" s="12"/>
      <c r="L1058" s="12"/>
      <c r="M1058" s="12"/>
      <c r="N1058" s="12"/>
      <c r="O1058" s="12"/>
      <c r="P1058" s="12"/>
      <c r="Q1058" s="12"/>
      <c r="R1058" s="12"/>
      <c r="S1058" s="12"/>
      <c r="T1058" s="12"/>
      <c r="U1058" s="12"/>
      <c r="V1058" s="12"/>
    </row>
    <row r="1059" hidden="1">
      <c r="A1059" s="7" t="s">
        <v>1838</v>
      </c>
      <c r="B1059" s="8">
        <v>45827.0</v>
      </c>
      <c r="C1059" s="9" t="str">
        <f t="shared" si="1"/>
        <v>Juni</v>
      </c>
      <c r="D1059" s="10">
        <v>0.04583333333333333</v>
      </c>
      <c r="E1059" s="7" t="s">
        <v>20</v>
      </c>
      <c r="F1059" s="7" t="s">
        <v>62</v>
      </c>
      <c r="G1059" s="7" t="s">
        <v>13</v>
      </c>
      <c r="H1059" s="7" t="s">
        <v>1839</v>
      </c>
      <c r="I1059" s="11">
        <v>6.28972529354E11</v>
      </c>
      <c r="K1059" s="12"/>
      <c r="L1059" s="12"/>
      <c r="M1059" s="12"/>
      <c r="N1059" s="12"/>
      <c r="O1059" s="12"/>
      <c r="P1059" s="12"/>
      <c r="Q1059" s="12"/>
      <c r="R1059" s="12"/>
      <c r="S1059" s="12"/>
      <c r="T1059" s="12"/>
      <c r="U1059" s="12"/>
      <c r="V1059" s="12"/>
    </row>
    <row r="1060" hidden="1">
      <c r="A1060" s="7" t="s">
        <v>1840</v>
      </c>
      <c r="B1060" s="8">
        <v>45826.0</v>
      </c>
      <c r="C1060" s="9" t="str">
        <f t="shared" si="1"/>
        <v>Juni</v>
      </c>
      <c r="D1060" s="10">
        <v>0.04861111111111111</v>
      </c>
      <c r="E1060" s="7" t="s">
        <v>29</v>
      </c>
      <c r="F1060" s="7" t="s">
        <v>72</v>
      </c>
      <c r="G1060" s="7" t="s">
        <v>13</v>
      </c>
      <c r="H1060" s="7" t="s">
        <v>1841</v>
      </c>
      <c r="I1060" s="11">
        <v>6.282231661306E12</v>
      </c>
      <c r="K1060" s="12"/>
      <c r="L1060" s="12"/>
      <c r="M1060" s="12"/>
      <c r="N1060" s="12"/>
      <c r="O1060" s="12"/>
      <c r="P1060" s="12"/>
      <c r="Q1060" s="12"/>
      <c r="R1060" s="12"/>
      <c r="S1060" s="12"/>
      <c r="T1060" s="12"/>
      <c r="U1060" s="12"/>
      <c r="V1060" s="12"/>
    </row>
    <row r="1061" hidden="1">
      <c r="A1061" s="7" t="s">
        <v>1842</v>
      </c>
      <c r="B1061" s="8">
        <v>45827.0</v>
      </c>
      <c r="C1061" s="9" t="str">
        <f t="shared" si="1"/>
        <v>Juni</v>
      </c>
      <c r="D1061" s="10">
        <v>0.05138888888888889</v>
      </c>
      <c r="E1061" s="7" t="s">
        <v>33</v>
      </c>
      <c r="F1061" s="7" t="s">
        <v>1083</v>
      </c>
      <c r="G1061" s="7" t="s">
        <v>13</v>
      </c>
      <c r="H1061" s="7" t="s">
        <v>1843</v>
      </c>
      <c r="I1061" s="11">
        <v>6.285707668655E12</v>
      </c>
      <c r="K1061" s="12"/>
      <c r="L1061" s="12"/>
      <c r="M1061" s="12"/>
      <c r="N1061" s="12"/>
      <c r="O1061" s="12"/>
      <c r="P1061" s="12"/>
      <c r="Q1061" s="12"/>
      <c r="R1061" s="12"/>
      <c r="S1061" s="12"/>
      <c r="T1061" s="12"/>
      <c r="U1061" s="12"/>
      <c r="V1061" s="12"/>
    </row>
    <row r="1062" hidden="1">
      <c r="A1062" s="7" t="s">
        <v>1844</v>
      </c>
      <c r="B1062" s="8">
        <v>45827.0</v>
      </c>
      <c r="C1062" s="9" t="str">
        <f t="shared" si="1"/>
        <v>Juni</v>
      </c>
      <c r="D1062" s="10">
        <v>0.04375</v>
      </c>
      <c r="E1062" s="7" t="s">
        <v>33</v>
      </c>
      <c r="F1062" s="7" t="s">
        <v>54</v>
      </c>
      <c r="G1062" s="7" t="s">
        <v>13</v>
      </c>
      <c r="H1062" s="7" t="s">
        <v>1845</v>
      </c>
      <c r="I1062" s="11">
        <v>6.285707668655E12</v>
      </c>
      <c r="K1062" s="12"/>
      <c r="L1062" s="12"/>
      <c r="M1062" s="12"/>
      <c r="N1062" s="12"/>
      <c r="O1062" s="12"/>
      <c r="P1062" s="12"/>
      <c r="Q1062" s="12"/>
      <c r="R1062" s="12"/>
      <c r="S1062" s="12"/>
      <c r="T1062" s="12"/>
      <c r="U1062" s="12"/>
      <c r="V1062" s="12"/>
    </row>
    <row r="1063" hidden="1">
      <c r="A1063" s="7" t="s">
        <v>1834</v>
      </c>
      <c r="B1063" s="8">
        <v>45826.0</v>
      </c>
      <c r="C1063" s="9" t="str">
        <f t="shared" si="1"/>
        <v>Juni</v>
      </c>
      <c r="D1063" s="10">
        <v>0.04375</v>
      </c>
      <c r="E1063" s="7" t="s">
        <v>1078</v>
      </c>
      <c r="F1063" s="7" t="s">
        <v>153</v>
      </c>
      <c r="G1063" s="7" t="s">
        <v>13</v>
      </c>
      <c r="H1063" s="7" t="s">
        <v>1846</v>
      </c>
      <c r="I1063" s="11">
        <v>6.28978248704E11</v>
      </c>
      <c r="K1063" s="12"/>
      <c r="L1063" s="12"/>
      <c r="M1063" s="12"/>
      <c r="N1063" s="12"/>
      <c r="O1063" s="12"/>
      <c r="P1063" s="12"/>
      <c r="Q1063" s="12"/>
      <c r="R1063" s="12"/>
      <c r="S1063" s="12"/>
      <c r="T1063" s="12"/>
      <c r="U1063" s="12"/>
      <c r="V1063" s="12"/>
    </row>
    <row r="1064" hidden="1">
      <c r="A1064" s="7" t="s">
        <v>1847</v>
      </c>
      <c r="B1064" s="8">
        <v>45827.0</v>
      </c>
      <c r="C1064" s="9" t="str">
        <f t="shared" si="1"/>
        <v>Juni</v>
      </c>
      <c r="D1064" s="10">
        <v>0.022222222222222223</v>
      </c>
      <c r="E1064" s="7" t="s">
        <v>33</v>
      </c>
      <c r="F1064" s="7" t="s">
        <v>148</v>
      </c>
      <c r="G1064" s="7" t="s">
        <v>13</v>
      </c>
      <c r="H1064" s="7" t="s">
        <v>1848</v>
      </c>
      <c r="I1064" s="11">
        <v>6.285707668655E12</v>
      </c>
      <c r="K1064" s="12"/>
      <c r="L1064" s="12"/>
      <c r="M1064" s="12"/>
      <c r="N1064" s="12"/>
      <c r="O1064" s="12"/>
      <c r="P1064" s="12"/>
      <c r="Q1064" s="12"/>
      <c r="R1064" s="12"/>
      <c r="S1064" s="12"/>
      <c r="T1064" s="12"/>
      <c r="U1064" s="12"/>
      <c r="V1064" s="12"/>
    </row>
    <row r="1065" hidden="1">
      <c r="A1065" s="7" t="s">
        <v>1849</v>
      </c>
      <c r="B1065" s="8">
        <v>45828.0</v>
      </c>
      <c r="C1065" s="9" t="str">
        <f t="shared" si="1"/>
        <v>Juni</v>
      </c>
      <c r="D1065" s="10">
        <v>0.027777777777777776</v>
      </c>
      <c r="E1065" s="7" t="s">
        <v>11</v>
      </c>
      <c r="F1065" s="7" t="s">
        <v>82</v>
      </c>
      <c r="G1065" s="7" t="s">
        <v>13</v>
      </c>
      <c r="H1065" s="7" t="s">
        <v>1850</v>
      </c>
      <c r="I1065" s="11">
        <v>6.28560627488E12</v>
      </c>
      <c r="K1065" s="12"/>
      <c r="L1065" s="12"/>
      <c r="M1065" s="12"/>
      <c r="N1065" s="12"/>
      <c r="O1065" s="12"/>
      <c r="P1065" s="12"/>
      <c r="Q1065" s="12"/>
      <c r="R1065" s="12"/>
      <c r="S1065" s="12"/>
      <c r="T1065" s="12"/>
      <c r="U1065" s="12"/>
      <c r="V1065" s="12"/>
    </row>
    <row r="1066" hidden="1">
      <c r="A1066" s="7" t="s">
        <v>1851</v>
      </c>
      <c r="B1066" s="8">
        <v>45821.0</v>
      </c>
      <c r="C1066" s="9" t="str">
        <f t="shared" si="1"/>
        <v>Juni</v>
      </c>
      <c r="D1066" s="10">
        <v>0.020833333333333332</v>
      </c>
      <c r="E1066" s="7" t="s">
        <v>44</v>
      </c>
      <c r="F1066" s="7" t="s">
        <v>45</v>
      </c>
      <c r="G1066" s="7" t="s">
        <v>13</v>
      </c>
      <c r="H1066" s="7" t="s">
        <v>1852</v>
      </c>
      <c r="I1066" s="11">
        <v>6.285291035544E12</v>
      </c>
      <c r="K1066" s="12"/>
      <c r="L1066" s="12"/>
      <c r="M1066" s="12"/>
      <c r="N1066" s="12"/>
      <c r="O1066" s="12"/>
      <c r="P1066" s="12"/>
      <c r="Q1066" s="12"/>
      <c r="R1066" s="12"/>
      <c r="S1066" s="12"/>
      <c r="T1066" s="12"/>
      <c r="U1066" s="12"/>
      <c r="V1066" s="12"/>
    </row>
    <row r="1067" hidden="1">
      <c r="A1067" s="7" t="s">
        <v>1851</v>
      </c>
      <c r="B1067" s="8">
        <v>45824.0</v>
      </c>
      <c r="C1067" s="9" t="str">
        <f t="shared" si="1"/>
        <v>Juni</v>
      </c>
      <c r="D1067" s="10">
        <v>0.020833333333333332</v>
      </c>
      <c r="E1067" s="7" t="s">
        <v>44</v>
      </c>
      <c r="F1067" s="7" t="s">
        <v>45</v>
      </c>
      <c r="G1067" s="7" t="s">
        <v>13</v>
      </c>
      <c r="H1067" s="7" t="s">
        <v>1853</v>
      </c>
      <c r="I1067" s="11">
        <v>6.285291035544E12</v>
      </c>
      <c r="K1067" s="12"/>
      <c r="L1067" s="12"/>
      <c r="M1067" s="12"/>
      <c r="N1067" s="12"/>
      <c r="O1067" s="12"/>
      <c r="P1067" s="12"/>
      <c r="Q1067" s="12"/>
      <c r="R1067" s="12"/>
      <c r="S1067" s="12"/>
      <c r="T1067" s="12"/>
      <c r="U1067" s="12"/>
      <c r="V1067" s="12"/>
    </row>
    <row r="1068" hidden="1">
      <c r="A1068" s="7" t="s">
        <v>1854</v>
      </c>
      <c r="B1068" s="8">
        <v>45828.0</v>
      </c>
      <c r="C1068" s="9" t="str">
        <f t="shared" si="1"/>
        <v>Juni</v>
      </c>
      <c r="D1068" s="10">
        <v>0.04236111111111111</v>
      </c>
      <c r="E1068" s="7" t="s">
        <v>20</v>
      </c>
      <c r="F1068" s="7" t="s">
        <v>30</v>
      </c>
      <c r="G1068" s="7" t="s">
        <v>13</v>
      </c>
      <c r="H1068" s="7" t="s">
        <v>1855</v>
      </c>
      <c r="I1068" s="11">
        <v>6.28972529354E11</v>
      </c>
      <c r="K1068" s="12"/>
      <c r="L1068" s="12"/>
      <c r="M1068" s="12"/>
      <c r="N1068" s="12"/>
      <c r="O1068" s="12"/>
      <c r="P1068" s="12"/>
      <c r="Q1068" s="12"/>
      <c r="R1068" s="12"/>
      <c r="S1068" s="12"/>
      <c r="T1068" s="12"/>
      <c r="U1068" s="12"/>
      <c r="V1068" s="12"/>
    </row>
    <row r="1069" hidden="1">
      <c r="A1069" s="7" t="s">
        <v>1856</v>
      </c>
      <c r="B1069" s="8">
        <v>45828.0</v>
      </c>
      <c r="C1069" s="9" t="str">
        <f t="shared" si="1"/>
        <v>Juni</v>
      </c>
      <c r="D1069" s="10">
        <v>0.04236111111111111</v>
      </c>
      <c r="E1069" s="7" t="s">
        <v>20</v>
      </c>
      <c r="F1069" s="7" t="s">
        <v>62</v>
      </c>
      <c r="G1069" s="7" t="s">
        <v>13</v>
      </c>
      <c r="H1069" s="7" t="s">
        <v>1857</v>
      </c>
      <c r="I1069" s="11">
        <v>6.28972529354E11</v>
      </c>
      <c r="K1069" s="12"/>
      <c r="L1069" s="12"/>
      <c r="M1069" s="12"/>
      <c r="N1069" s="12"/>
      <c r="O1069" s="12"/>
      <c r="P1069" s="12"/>
      <c r="Q1069" s="12"/>
      <c r="R1069" s="12"/>
      <c r="S1069" s="12"/>
      <c r="T1069" s="12"/>
      <c r="U1069" s="12"/>
      <c r="V1069" s="12"/>
    </row>
    <row r="1070" hidden="1">
      <c r="A1070" s="7" t="s">
        <v>1858</v>
      </c>
      <c r="B1070" s="8">
        <v>45827.0</v>
      </c>
      <c r="C1070" s="9" t="str">
        <f t="shared" si="1"/>
        <v>Juni</v>
      </c>
      <c r="D1070" s="10">
        <v>0.04583333333333333</v>
      </c>
      <c r="E1070" s="7" t="s">
        <v>1078</v>
      </c>
      <c r="F1070" s="7" t="s">
        <v>105</v>
      </c>
      <c r="G1070" s="7" t="s">
        <v>13</v>
      </c>
      <c r="H1070" s="7" t="s">
        <v>1859</v>
      </c>
      <c r="I1070" s="11">
        <v>6.28978248704E11</v>
      </c>
      <c r="K1070" s="12"/>
      <c r="L1070" s="12"/>
      <c r="M1070" s="12"/>
      <c r="N1070" s="12"/>
      <c r="O1070" s="12"/>
      <c r="P1070" s="12"/>
      <c r="Q1070" s="12"/>
      <c r="R1070" s="12"/>
      <c r="S1070" s="12"/>
      <c r="T1070" s="12"/>
      <c r="U1070" s="12"/>
      <c r="V1070" s="12"/>
    </row>
    <row r="1071" hidden="1">
      <c r="A1071" s="7" t="s">
        <v>1858</v>
      </c>
      <c r="B1071" s="8">
        <v>45827.0</v>
      </c>
      <c r="C1071" s="9" t="str">
        <f t="shared" si="1"/>
        <v>Juni</v>
      </c>
      <c r="D1071" s="10">
        <v>0.04583333333333333</v>
      </c>
      <c r="E1071" s="7" t="s">
        <v>1078</v>
      </c>
      <c r="F1071" s="7" t="s">
        <v>51</v>
      </c>
      <c r="G1071" s="7" t="s">
        <v>13</v>
      </c>
      <c r="H1071" s="7" t="s">
        <v>1860</v>
      </c>
      <c r="I1071" s="11">
        <v>6.2897824807E10</v>
      </c>
      <c r="K1071" s="12"/>
      <c r="L1071" s="12"/>
      <c r="M1071" s="12"/>
      <c r="N1071" s="12"/>
      <c r="O1071" s="12"/>
      <c r="P1071" s="12"/>
      <c r="Q1071" s="12"/>
      <c r="R1071" s="12"/>
      <c r="S1071" s="12"/>
      <c r="T1071" s="12"/>
      <c r="U1071" s="12"/>
      <c r="V1071" s="12"/>
    </row>
    <row r="1072" hidden="1">
      <c r="A1072" s="7" t="s">
        <v>1861</v>
      </c>
      <c r="B1072" s="8">
        <v>45827.0</v>
      </c>
      <c r="C1072" s="9" t="str">
        <f t="shared" si="1"/>
        <v>Juni</v>
      </c>
      <c r="D1072" s="10">
        <v>0.041666666666666664</v>
      </c>
      <c r="E1072" s="7" t="s">
        <v>1078</v>
      </c>
      <c r="F1072" s="7" t="s">
        <v>153</v>
      </c>
      <c r="G1072" s="7" t="s">
        <v>13</v>
      </c>
      <c r="H1072" s="7" t="s">
        <v>1862</v>
      </c>
      <c r="I1072" s="11">
        <v>6.28978248704E11</v>
      </c>
      <c r="K1072" s="12"/>
      <c r="L1072" s="12"/>
      <c r="M1072" s="12"/>
      <c r="N1072" s="12"/>
      <c r="O1072" s="12"/>
      <c r="P1072" s="12"/>
      <c r="Q1072" s="12"/>
      <c r="R1072" s="12"/>
      <c r="S1072" s="12"/>
      <c r="T1072" s="12"/>
      <c r="U1072" s="12"/>
      <c r="V1072" s="12"/>
    </row>
    <row r="1073" hidden="1">
      <c r="A1073" s="7" t="s">
        <v>1861</v>
      </c>
      <c r="B1073" s="8">
        <v>45828.0</v>
      </c>
      <c r="C1073" s="9" t="str">
        <f t="shared" si="1"/>
        <v>Juni</v>
      </c>
      <c r="D1073" s="10">
        <v>0.04513888888888889</v>
      </c>
      <c r="E1073" s="7" t="s">
        <v>1078</v>
      </c>
      <c r="F1073" s="7" t="s">
        <v>17</v>
      </c>
      <c r="G1073" s="7" t="s">
        <v>13</v>
      </c>
      <c r="H1073" s="7" t="s">
        <v>1863</v>
      </c>
      <c r="I1073" s="11">
        <v>6.28978248704E11</v>
      </c>
      <c r="K1073" s="12"/>
      <c r="L1073" s="12"/>
      <c r="M1073" s="12"/>
      <c r="N1073" s="12"/>
      <c r="O1073" s="12"/>
      <c r="P1073" s="12"/>
      <c r="Q1073" s="12"/>
      <c r="R1073" s="12"/>
      <c r="S1073" s="12"/>
      <c r="T1073" s="12"/>
      <c r="U1073" s="12"/>
      <c r="V1073" s="12"/>
    </row>
    <row r="1074" hidden="1">
      <c r="A1074" s="7" t="s">
        <v>1861</v>
      </c>
      <c r="B1074" s="8">
        <v>45828.0</v>
      </c>
      <c r="C1074" s="9" t="str">
        <f t="shared" si="1"/>
        <v>Juni</v>
      </c>
      <c r="D1074" s="10">
        <v>0.016666666666666666</v>
      </c>
      <c r="E1074" s="7" t="s">
        <v>1078</v>
      </c>
      <c r="F1074" s="7" t="s">
        <v>144</v>
      </c>
      <c r="G1074" s="7" t="s">
        <v>13</v>
      </c>
      <c r="H1074" s="7" t="s">
        <v>1864</v>
      </c>
      <c r="I1074" s="11">
        <v>6.28978248704E11</v>
      </c>
      <c r="K1074" s="12"/>
      <c r="L1074" s="12"/>
      <c r="M1074" s="12"/>
      <c r="N1074" s="12"/>
      <c r="O1074" s="12"/>
      <c r="P1074" s="12"/>
      <c r="Q1074" s="12"/>
      <c r="R1074" s="12"/>
      <c r="S1074" s="12"/>
      <c r="T1074" s="12"/>
      <c r="U1074" s="12"/>
      <c r="V1074" s="12"/>
    </row>
    <row r="1075" hidden="1">
      <c r="A1075" s="7" t="s">
        <v>1865</v>
      </c>
      <c r="B1075" s="8">
        <v>45827.0</v>
      </c>
      <c r="C1075" s="9" t="str">
        <f t="shared" si="1"/>
        <v>Juni</v>
      </c>
      <c r="D1075" s="10">
        <v>0.0</v>
      </c>
      <c r="E1075" s="7" t="s">
        <v>16</v>
      </c>
      <c r="F1075" s="7" t="s">
        <v>130</v>
      </c>
      <c r="G1075" s="7" t="s">
        <v>156</v>
      </c>
      <c r="H1075" s="7" t="s">
        <v>1572</v>
      </c>
      <c r="I1075" s="11">
        <v>6.281232193915E12</v>
      </c>
      <c r="K1075" s="12"/>
      <c r="L1075" s="12"/>
      <c r="M1075" s="12"/>
      <c r="N1075" s="12"/>
      <c r="O1075" s="12"/>
      <c r="P1075" s="12"/>
      <c r="Q1075" s="12"/>
      <c r="R1075" s="12"/>
      <c r="S1075" s="12"/>
      <c r="T1075" s="12"/>
      <c r="U1075" s="12"/>
      <c r="V1075" s="12"/>
    </row>
    <row r="1076" hidden="1">
      <c r="A1076" s="7" t="s">
        <v>1866</v>
      </c>
      <c r="B1076" s="8">
        <v>45825.0</v>
      </c>
      <c r="C1076" s="9" t="str">
        <f t="shared" si="1"/>
        <v>Juni</v>
      </c>
      <c r="D1076" s="10">
        <v>0.01875</v>
      </c>
      <c r="E1076" s="7" t="s">
        <v>16</v>
      </c>
      <c r="F1076" s="7" t="s">
        <v>51</v>
      </c>
      <c r="G1076" s="7" t="s">
        <v>13</v>
      </c>
      <c r="H1076" s="7" t="s">
        <v>1867</v>
      </c>
      <c r="I1076" s="11">
        <v>6.281232193915E12</v>
      </c>
      <c r="K1076" s="12"/>
      <c r="L1076" s="12"/>
      <c r="M1076" s="12"/>
      <c r="N1076" s="12"/>
      <c r="O1076" s="12"/>
      <c r="P1076" s="12"/>
      <c r="Q1076" s="12"/>
      <c r="R1076" s="12"/>
      <c r="S1076" s="12"/>
      <c r="T1076" s="12"/>
      <c r="U1076" s="12"/>
      <c r="V1076" s="12"/>
    </row>
    <row r="1077" hidden="1">
      <c r="A1077" s="7" t="s">
        <v>1868</v>
      </c>
      <c r="B1077" s="8">
        <v>45826.0</v>
      </c>
      <c r="C1077" s="9" t="str">
        <f t="shared" si="1"/>
        <v>Juni</v>
      </c>
      <c r="D1077" s="10">
        <v>0.027083333333333334</v>
      </c>
      <c r="E1077" s="7" t="s">
        <v>16</v>
      </c>
      <c r="F1077" s="7" t="s">
        <v>51</v>
      </c>
      <c r="G1077" s="7" t="s">
        <v>13</v>
      </c>
      <c r="H1077" s="7" t="s">
        <v>1869</v>
      </c>
      <c r="I1077" s="11">
        <v>6.281232193915E12</v>
      </c>
      <c r="K1077" s="12"/>
      <c r="L1077" s="12"/>
      <c r="M1077" s="12"/>
      <c r="N1077" s="12"/>
      <c r="O1077" s="12"/>
      <c r="P1077" s="12"/>
      <c r="Q1077" s="12"/>
      <c r="R1077" s="12"/>
      <c r="S1077" s="12"/>
      <c r="T1077" s="12"/>
      <c r="U1077" s="12"/>
      <c r="V1077" s="12"/>
    </row>
    <row r="1078" hidden="1">
      <c r="A1078" s="7" t="s">
        <v>1861</v>
      </c>
      <c r="B1078" s="8">
        <v>45828.0</v>
      </c>
      <c r="C1078" s="9" t="str">
        <f t="shared" si="1"/>
        <v>Juni</v>
      </c>
      <c r="D1078" s="10">
        <v>0.024305555555555556</v>
      </c>
      <c r="E1078" s="7" t="s">
        <v>1078</v>
      </c>
      <c r="F1078" s="7" t="s">
        <v>105</v>
      </c>
      <c r="G1078" s="7" t="s">
        <v>13</v>
      </c>
      <c r="H1078" s="7" t="s">
        <v>1870</v>
      </c>
      <c r="I1078" s="11">
        <v>6.28978248704E11</v>
      </c>
      <c r="K1078" s="12"/>
      <c r="L1078" s="12"/>
      <c r="M1078" s="12"/>
      <c r="N1078" s="12"/>
      <c r="O1078" s="12"/>
      <c r="P1078" s="12"/>
      <c r="Q1078" s="12"/>
      <c r="R1078" s="12"/>
      <c r="S1078" s="12"/>
      <c r="T1078" s="12"/>
      <c r="U1078" s="12"/>
      <c r="V1078" s="12"/>
    </row>
    <row r="1079" hidden="1">
      <c r="A1079" s="7" t="s">
        <v>1871</v>
      </c>
      <c r="B1079" s="8">
        <v>45828.0</v>
      </c>
      <c r="C1079" s="9" t="str">
        <f t="shared" si="1"/>
        <v>Juni</v>
      </c>
      <c r="D1079" s="10">
        <v>0.04236111111111111</v>
      </c>
      <c r="E1079" s="7" t="s">
        <v>33</v>
      </c>
      <c r="F1079" s="7" t="s">
        <v>1083</v>
      </c>
      <c r="G1079" s="7" t="s">
        <v>13</v>
      </c>
      <c r="H1079" s="7" t="s">
        <v>1872</v>
      </c>
      <c r="I1079" s="11">
        <v>6.285707668655E12</v>
      </c>
      <c r="K1079" s="12"/>
      <c r="L1079" s="12"/>
      <c r="M1079" s="12"/>
      <c r="N1079" s="12"/>
      <c r="O1079" s="12"/>
      <c r="P1079" s="12"/>
      <c r="Q1079" s="12"/>
      <c r="R1079" s="12"/>
      <c r="S1079" s="12"/>
      <c r="T1079" s="12"/>
      <c r="U1079" s="12"/>
      <c r="V1079" s="12"/>
    </row>
    <row r="1080" hidden="1">
      <c r="A1080" s="7" t="s">
        <v>1873</v>
      </c>
      <c r="B1080" s="8">
        <v>45828.0</v>
      </c>
      <c r="C1080" s="9" t="str">
        <f t="shared" si="1"/>
        <v>Juni</v>
      </c>
      <c r="D1080" s="10">
        <v>0.03819444444444445</v>
      </c>
      <c r="E1080" s="7" t="s">
        <v>33</v>
      </c>
      <c r="F1080" s="7" t="s">
        <v>59</v>
      </c>
      <c r="G1080" s="7" t="s">
        <v>13</v>
      </c>
      <c r="H1080" s="7" t="s">
        <v>1874</v>
      </c>
      <c r="I1080" s="11">
        <v>6.285707668655E12</v>
      </c>
      <c r="K1080" s="12"/>
      <c r="L1080" s="12"/>
      <c r="M1080" s="12"/>
      <c r="N1080" s="12"/>
      <c r="O1080" s="12"/>
      <c r="P1080" s="12"/>
      <c r="Q1080" s="12"/>
      <c r="R1080" s="12"/>
      <c r="S1080" s="12"/>
      <c r="T1080" s="12"/>
      <c r="U1080" s="12"/>
      <c r="V1080" s="12"/>
    </row>
    <row r="1081" hidden="1">
      <c r="A1081" s="7" t="s">
        <v>1875</v>
      </c>
      <c r="B1081" s="8">
        <v>45829.0</v>
      </c>
      <c r="C1081" s="9" t="str">
        <f t="shared" si="1"/>
        <v>Juni</v>
      </c>
      <c r="D1081" s="10">
        <v>0.04861111111111111</v>
      </c>
      <c r="E1081" s="7" t="s">
        <v>20</v>
      </c>
      <c r="F1081" s="7" t="s">
        <v>30</v>
      </c>
      <c r="G1081" s="7" t="s">
        <v>13</v>
      </c>
      <c r="H1081" s="7" t="s">
        <v>1876</v>
      </c>
      <c r="I1081" s="11">
        <v>6.28972529354E11</v>
      </c>
      <c r="K1081" s="12"/>
      <c r="L1081" s="12"/>
      <c r="M1081" s="12"/>
      <c r="N1081" s="12"/>
      <c r="O1081" s="12"/>
      <c r="P1081" s="12"/>
      <c r="Q1081" s="12"/>
      <c r="R1081" s="12"/>
      <c r="S1081" s="12"/>
      <c r="T1081" s="12"/>
      <c r="U1081" s="12"/>
      <c r="V1081" s="12"/>
    </row>
    <row r="1082" hidden="1">
      <c r="A1082" s="7" t="s">
        <v>1877</v>
      </c>
      <c r="B1082" s="8">
        <v>45828.0</v>
      </c>
      <c r="C1082" s="9" t="str">
        <f t="shared" si="1"/>
        <v>Juni</v>
      </c>
      <c r="D1082" s="10">
        <v>0.020833333333333332</v>
      </c>
      <c r="E1082" s="7" t="s">
        <v>44</v>
      </c>
      <c r="F1082" s="7" t="s">
        <v>45</v>
      </c>
      <c r="G1082" s="7" t="s">
        <v>13</v>
      </c>
      <c r="H1082" s="7" t="s">
        <v>1878</v>
      </c>
      <c r="I1082" s="11">
        <v>6.285291035544E12</v>
      </c>
      <c r="K1082" s="12"/>
      <c r="L1082" s="12"/>
      <c r="M1082" s="12"/>
      <c r="N1082" s="12"/>
      <c r="O1082" s="12"/>
      <c r="P1082" s="12"/>
      <c r="Q1082" s="12"/>
      <c r="R1082" s="12"/>
      <c r="S1082" s="12"/>
      <c r="T1082" s="12"/>
      <c r="U1082" s="12"/>
      <c r="V1082" s="12"/>
    </row>
    <row r="1083" hidden="1">
      <c r="A1083" s="7" t="s">
        <v>1879</v>
      </c>
      <c r="B1083" s="8">
        <v>45829.0</v>
      </c>
      <c r="C1083" s="9" t="str">
        <f t="shared" si="1"/>
        <v>Juni</v>
      </c>
      <c r="D1083" s="10">
        <v>0.04513888888888889</v>
      </c>
      <c r="E1083" s="7" t="s">
        <v>1078</v>
      </c>
      <c r="F1083" s="7" t="s">
        <v>17</v>
      </c>
      <c r="G1083" s="7" t="s">
        <v>13</v>
      </c>
      <c r="H1083" s="7" t="s">
        <v>1880</v>
      </c>
      <c r="I1083" s="11">
        <v>6.28978248704E11</v>
      </c>
      <c r="K1083" s="12"/>
      <c r="L1083" s="12"/>
      <c r="M1083" s="12"/>
      <c r="N1083" s="12"/>
      <c r="O1083" s="12"/>
      <c r="P1083" s="12"/>
      <c r="Q1083" s="12"/>
      <c r="R1083" s="12"/>
      <c r="S1083" s="12"/>
      <c r="T1083" s="12"/>
      <c r="U1083" s="12"/>
      <c r="V1083" s="12"/>
    </row>
    <row r="1084" hidden="1">
      <c r="A1084" s="7" t="s">
        <v>1881</v>
      </c>
      <c r="B1084" s="8">
        <v>45829.0</v>
      </c>
      <c r="C1084" s="9" t="str">
        <f t="shared" si="1"/>
        <v>Juni</v>
      </c>
      <c r="D1084" s="10">
        <v>0.03125</v>
      </c>
      <c r="E1084" s="7" t="s">
        <v>1078</v>
      </c>
      <c r="F1084" s="7" t="s">
        <v>153</v>
      </c>
      <c r="G1084" s="7" t="s">
        <v>13</v>
      </c>
      <c r="H1084" s="7" t="s">
        <v>1882</v>
      </c>
      <c r="I1084" s="11">
        <v>6.28978248704E11</v>
      </c>
      <c r="K1084" s="12"/>
      <c r="L1084" s="12"/>
      <c r="M1084" s="12"/>
      <c r="N1084" s="12"/>
      <c r="O1084" s="12"/>
      <c r="P1084" s="12"/>
      <c r="Q1084" s="12"/>
      <c r="R1084" s="12"/>
      <c r="S1084" s="12"/>
      <c r="T1084" s="12"/>
      <c r="U1084" s="12"/>
      <c r="V1084" s="12"/>
    </row>
    <row r="1085" hidden="1">
      <c r="A1085" s="7" t="s">
        <v>1883</v>
      </c>
      <c r="B1085" s="8">
        <v>45829.0</v>
      </c>
      <c r="C1085" s="9" t="str">
        <f t="shared" si="1"/>
        <v>Juni</v>
      </c>
      <c r="D1085" s="10">
        <v>0.030555555555555555</v>
      </c>
      <c r="E1085" s="7" t="s">
        <v>33</v>
      </c>
      <c r="F1085" s="7" t="s">
        <v>59</v>
      </c>
      <c r="G1085" s="7" t="s">
        <v>13</v>
      </c>
      <c r="H1085" s="7" t="s">
        <v>1884</v>
      </c>
      <c r="I1085" s="11">
        <v>6.285707668655E12</v>
      </c>
      <c r="K1085" s="12"/>
      <c r="L1085" s="12"/>
      <c r="M1085" s="12"/>
      <c r="N1085" s="12"/>
      <c r="O1085" s="12"/>
      <c r="P1085" s="12"/>
      <c r="Q1085" s="12"/>
      <c r="R1085" s="12"/>
      <c r="S1085" s="12"/>
      <c r="T1085" s="12"/>
      <c r="U1085" s="12"/>
      <c r="V1085" s="12"/>
    </row>
    <row r="1086" hidden="1">
      <c r="A1086" s="7" t="s">
        <v>1883</v>
      </c>
      <c r="B1086" s="8">
        <v>45828.0</v>
      </c>
      <c r="C1086" s="9" t="str">
        <f t="shared" si="1"/>
        <v>Juni</v>
      </c>
      <c r="D1086" s="10">
        <v>0.02847222222222222</v>
      </c>
      <c r="E1086" s="7" t="s">
        <v>33</v>
      </c>
      <c r="F1086" s="7" t="s">
        <v>148</v>
      </c>
      <c r="G1086" s="7" t="s">
        <v>13</v>
      </c>
      <c r="H1086" s="7" t="s">
        <v>1885</v>
      </c>
      <c r="I1086" s="11">
        <v>6.285707668655E12</v>
      </c>
      <c r="K1086" s="12"/>
      <c r="L1086" s="12"/>
      <c r="M1086" s="12"/>
      <c r="N1086" s="12"/>
      <c r="O1086" s="12"/>
      <c r="P1086" s="12"/>
      <c r="Q1086" s="12"/>
      <c r="R1086" s="12"/>
      <c r="S1086" s="12"/>
      <c r="T1086" s="12"/>
      <c r="U1086" s="12"/>
      <c r="V1086" s="12"/>
    </row>
    <row r="1087" hidden="1">
      <c r="A1087" s="7" t="s">
        <v>1886</v>
      </c>
      <c r="B1087" s="8">
        <v>45830.0</v>
      </c>
      <c r="C1087" s="9" t="str">
        <f t="shared" si="1"/>
        <v>Juni</v>
      </c>
      <c r="D1087" s="10">
        <v>0.030555555555555555</v>
      </c>
      <c r="E1087" s="7" t="s">
        <v>33</v>
      </c>
      <c r="F1087" s="7" t="s">
        <v>59</v>
      </c>
      <c r="G1087" s="7" t="s">
        <v>13</v>
      </c>
      <c r="H1087" s="7" t="s">
        <v>1887</v>
      </c>
      <c r="I1087" s="11">
        <v>6.285707668655E12</v>
      </c>
      <c r="K1087" s="12"/>
      <c r="L1087" s="12"/>
      <c r="M1087" s="12"/>
      <c r="N1087" s="12"/>
      <c r="O1087" s="12"/>
      <c r="P1087" s="12"/>
      <c r="Q1087" s="12"/>
      <c r="R1087" s="12"/>
      <c r="S1087" s="12"/>
      <c r="T1087" s="12"/>
      <c r="U1087" s="12"/>
      <c r="V1087" s="12"/>
    </row>
    <row r="1088" hidden="1">
      <c r="A1088" s="7" t="s">
        <v>1888</v>
      </c>
      <c r="B1088" s="8">
        <v>45830.0</v>
      </c>
      <c r="C1088" s="9" t="str">
        <f t="shared" si="1"/>
        <v>Juni</v>
      </c>
      <c r="D1088" s="10">
        <v>0.04236111111111111</v>
      </c>
      <c r="E1088" s="7" t="s">
        <v>1078</v>
      </c>
      <c r="F1088" s="7" t="s">
        <v>153</v>
      </c>
      <c r="G1088" s="7" t="s">
        <v>13</v>
      </c>
      <c r="H1088" s="7" t="s">
        <v>1889</v>
      </c>
      <c r="I1088" s="11">
        <v>6.28978248704E11</v>
      </c>
      <c r="K1088" s="12"/>
      <c r="L1088" s="12"/>
      <c r="M1088" s="12"/>
      <c r="N1088" s="12"/>
      <c r="O1088" s="12"/>
      <c r="P1088" s="12"/>
      <c r="Q1088" s="12"/>
      <c r="R1088" s="12"/>
      <c r="S1088" s="12"/>
      <c r="T1088" s="12"/>
      <c r="U1088" s="12"/>
      <c r="V1088" s="12"/>
    </row>
    <row r="1089" hidden="1">
      <c r="A1089" s="7" t="s">
        <v>1890</v>
      </c>
      <c r="B1089" s="8">
        <v>45831.0</v>
      </c>
      <c r="C1089" s="9" t="str">
        <f t="shared" si="1"/>
        <v>Juni</v>
      </c>
      <c r="D1089" s="10">
        <v>0.050694444444444445</v>
      </c>
      <c r="E1089" s="7" t="s">
        <v>163</v>
      </c>
      <c r="F1089" s="7" t="s">
        <v>174</v>
      </c>
      <c r="G1089" s="7" t="s">
        <v>13</v>
      </c>
      <c r="H1089" s="7" t="s">
        <v>1891</v>
      </c>
      <c r="I1089" s="11">
        <v>6.282142259313E12</v>
      </c>
      <c r="K1089" s="12"/>
      <c r="L1089" s="12"/>
      <c r="M1089" s="12"/>
      <c r="N1089" s="12"/>
      <c r="O1089" s="12"/>
      <c r="P1089" s="12"/>
      <c r="Q1089" s="12"/>
      <c r="R1089" s="12"/>
      <c r="S1089" s="12"/>
      <c r="T1089" s="12"/>
      <c r="U1089" s="12"/>
      <c r="V1089" s="12"/>
    </row>
    <row r="1090" hidden="1">
      <c r="A1090" s="7" t="s">
        <v>1892</v>
      </c>
      <c r="B1090" s="8">
        <v>45831.0</v>
      </c>
      <c r="C1090" s="9" t="str">
        <f t="shared" si="1"/>
        <v>Juni</v>
      </c>
      <c r="D1090" s="10">
        <v>0.03263888888888889</v>
      </c>
      <c r="E1090" s="7" t="s">
        <v>1078</v>
      </c>
      <c r="F1090" s="7" t="s">
        <v>153</v>
      </c>
      <c r="G1090" s="7" t="s">
        <v>13</v>
      </c>
      <c r="H1090" s="7" t="s">
        <v>1893</v>
      </c>
      <c r="I1090" s="11">
        <v>6.28978248704E11</v>
      </c>
      <c r="K1090" s="12"/>
      <c r="L1090" s="12"/>
      <c r="M1090" s="12"/>
      <c r="N1090" s="12"/>
      <c r="O1090" s="12"/>
      <c r="P1090" s="12"/>
      <c r="Q1090" s="12"/>
      <c r="R1090" s="12"/>
      <c r="S1090" s="12"/>
      <c r="T1090" s="12"/>
      <c r="U1090" s="12"/>
      <c r="V1090" s="12"/>
    </row>
    <row r="1091" hidden="1">
      <c r="A1091" s="7" t="s">
        <v>1894</v>
      </c>
      <c r="B1091" s="8">
        <v>45831.0</v>
      </c>
      <c r="C1091" s="9" t="str">
        <f t="shared" si="1"/>
        <v>Juni</v>
      </c>
      <c r="D1091" s="10">
        <v>0.041666666666666664</v>
      </c>
      <c r="E1091" s="7" t="s">
        <v>1078</v>
      </c>
      <c r="F1091" s="7" t="s">
        <v>17</v>
      </c>
      <c r="G1091" s="7" t="s">
        <v>13</v>
      </c>
      <c r="H1091" s="7" t="s">
        <v>1895</v>
      </c>
      <c r="I1091" s="11">
        <v>6.28978248704E11</v>
      </c>
      <c r="K1091" s="12"/>
      <c r="L1091" s="12"/>
      <c r="M1091" s="12"/>
      <c r="N1091" s="12"/>
      <c r="O1091" s="12"/>
      <c r="P1091" s="12"/>
      <c r="Q1091" s="12"/>
      <c r="R1091" s="12"/>
      <c r="S1091" s="12"/>
      <c r="T1091" s="12"/>
      <c r="U1091" s="12"/>
      <c r="V1091" s="12"/>
    </row>
    <row r="1092" hidden="1">
      <c r="A1092" s="7" t="s">
        <v>1896</v>
      </c>
      <c r="B1092" s="8">
        <v>45831.0</v>
      </c>
      <c r="C1092" s="9" t="str">
        <f t="shared" si="1"/>
        <v>Juni</v>
      </c>
      <c r="D1092" s="10">
        <v>0.020833333333333332</v>
      </c>
      <c r="E1092" s="7" t="s">
        <v>44</v>
      </c>
      <c r="F1092" s="7" t="s">
        <v>45</v>
      </c>
      <c r="G1092" s="7" t="s">
        <v>13</v>
      </c>
      <c r="H1092" s="7" t="s">
        <v>1897</v>
      </c>
      <c r="I1092" s="11">
        <v>6.285291035544E12</v>
      </c>
      <c r="K1092" s="12"/>
      <c r="L1092" s="12"/>
      <c r="M1092" s="12"/>
      <c r="N1092" s="12"/>
      <c r="O1092" s="12"/>
      <c r="P1092" s="12"/>
      <c r="Q1092" s="12"/>
      <c r="R1092" s="12"/>
      <c r="S1092" s="12"/>
      <c r="T1092" s="12"/>
      <c r="U1092" s="12"/>
      <c r="V1092" s="12"/>
    </row>
    <row r="1093" hidden="1">
      <c r="A1093" s="7" t="s">
        <v>1898</v>
      </c>
      <c r="B1093" s="8">
        <v>45832.0</v>
      </c>
      <c r="C1093" s="9" t="str">
        <f t="shared" si="1"/>
        <v>Juni</v>
      </c>
      <c r="D1093" s="10">
        <v>0.04722222222222222</v>
      </c>
      <c r="E1093" s="7" t="s">
        <v>37</v>
      </c>
      <c r="F1093" s="7" t="s">
        <v>62</v>
      </c>
      <c r="G1093" s="7" t="s">
        <v>13</v>
      </c>
      <c r="H1093" s="7" t="s">
        <v>1899</v>
      </c>
      <c r="I1093" s="11">
        <v>6.285746146893E12</v>
      </c>
      <c r="K1093" s="12"/>
      <c r="L1093" s="12"/>
      <c r="M1093" s="12"/>
      <c r="N1093" s="12"/>
      <c r="O1093" s="12"/>
      <c r="P1093" s="12"/>
      <c r="Q1093" s="12"/>
      <c r="R1093" s="12"/>
      <c r="S1093" s="12"/>
      <c r="T1093" s="12"/>
      <c r="U1093" s="12"/>
      <c r="V1093" s="12"/>
    </row>
    <row r="1094" hidden="1">
      <c r="A1094" s="7" t="s">
        <v>1900</v>
      </c>
      <c r="B1094" s="8">
        <v>45825.0</v>
      </c>
      <c r="C1094" s="9" t="str">
        <f t="shared" si="1"/>
        <v>Juni</v>
      </c>
      <c r="D1094" s="10">
        <v>0.04791666666666667</v>
      </c>
      <c r="E1094" s="7" t="s">
        <v>16</v>
      </c>
      <c r="F1094" s="7" t="s">
        <v>197</v>
      </c>
      <c r="G1094" s="7" t="s">
        <v>13</v>
      </c>
      <c r="H1094" s="7" t="s">
        <v>1901</v>
      </c>
      <c r="I1094" s="11">
        <v>6.281232193915E12</v>
      </c>
      <c r="K1094" s="12"/>
      <c r="L1094" s="12"/>
      <c r="M1094" s="12"/>
      <c r="N1094" s="12"/>
      <c r="O1094" s="12"/>
      <c r="P1094" s="12"/>
      <c r="Q1094" s="12"/>
      <c r="R1094" s="12"/>
      <c r="S1094" s="12"/>
      <c r="T1094" s="12"/>
      <c r="U1094" s="12"/>
      <c r="V1094" s="12"/>
    </row>
    <row r="1095" hidden="1">
      <c r="A1095" s="7" t="s">
        <v>1902</v>
      </c>
      <c r="B1095" s="8">
        <v>45832.0</v>
      </c>
      <c r="C1095" s="9" t="str">
        <f t="shared" si="1"/>
        <v>Juni</v>
      </c>
      <c r="D1095" s="10">
        <v>0.05347222222222222</v>
      </c>
      <c r="E1095" s="7" t="s">
        <v>33</v>
      </c>
      <c r="F1095" s="7" t="s">
        <v>1083</v>
      </c>
      <c r="G1095" s="7" t="s">
        <v>13</v>
      </c>
      <c r="H1095" s="7" t="s">
        <v>1903</v>
      </c>
      <c r="I1095" s="11">
        <v>6.285707668655E12</v>
      </c>
      <c r="K1095" s="12"/>
      <c r="L1095" s="12"/>
      <c r="M1095" s="12"/>
      <c r="N1095" s="12"/>
      <c r="O1095" s="12"/>
      <c r="P1095" s="12"/>
      <c r="Q1095" s="12"/>
      <c r="R1095" s="12"/>
      <c r="S1095" s="12"/>
      <c r="T1095" s="12"/>
      <c r="U1095" s="12"/>
      <c r="V1095" s="12"/>
    </row>
    <row r="1096" hidden="1">
      <c r="A1096" s="7" t="s">
        <v>1904</v>
      </c>
      <c r="B1096" s="8">
        <v>45832.0</v>
      </c>
      <c r="C1096" s="9" t="str">
        <f t="shared" si="1"/>
        <v>Juni</v>
      </c>
      <c r="D1096" s="10">
        <v>0.020833333333333332</v>
      </c>
      <c r="E1096" s="7" t="s">
        <v>44</v>
      </c>
      <c r="F1096" s="7" t="s">
        <v>45</v>
      </c>
      <c r="G1096" s="7" t="s">
        <v>13</v>
      </c>
      <c r="H1096" s="7" t="s">
        <v>1905</v>
      </c>
      <c r="I1096" s="11">
        <v>6.285291035544E12</v>
      </c>
      <c r="K1096" s="12"/>
      <c r="L1096" s="12"/>
      <c r="M1096" s="12"/>
      <c r="N1096" s="12"/>
      <c r="O1096" s="12"/>
      <c r="P1096" s="12"/>
      <c r="Q1096" s="12"/>
      <c r="R1096" s="12"/>
      <c r="S1096" s="12"/>
      <c r="T1096" s="12"/>
      <c r="U1096" s="12"/>
      <c r="V1096" s="12"/>
    </row>
    <row r="1097" hidden="1">
      <c r="A1097" s="7" t="s">
        <v>1906</v>
      </c>
      <c r="B1097" s="8">
        <v>45833.0</v>
      </c>
      <c r="C1097" s="9" t="str">
        <f t="shared" si="1"/>
        <v>Juni</v>
      </c>
      <c r="D1097" s="10">
        <v>0.04861111111111111</v>
      </c>
      <c r="E1097" s="7" t="s">
        <v>11</v>
      </c>
      <c r="F1097" s="7" t="s">
        <v>72</v>
      </c>
      <c r="G1097" s="7" t="s">
        <v>13</v>
      </c>
      <c r="H1097" s="7" t="s">
        <v>1907</v>
      </c>
      <c r="I1097" s="11">
        <v>6.28560627488E12</v>
      </c>
      <c r="K1097" s="12"/>
      <c r="L1097" s="12"/>
      <c r="M1097" s="12"/>
      <c r="N1097" s="12"/>
      <c r="O1097" s="12"/>
      <c r="P1097" s="12"/>
      <c r="Q1097" s="12"/>
      <c r="R1097" s="12"/>
      <c r="S1097" s="12"/>
      <c r="T1097" s="12"/>
      <c r="U1097" s="12"/>
      <c r="V1097" s="12"/>
    </row>
    <row r="1098" hidden="1">
      <c r="A1098" s="7" t="s">
        <v>1908</v>
      </c>
      <c r="B1098" s="8">
        <v>45827.0</v>
      </c>
      <c r="C1098" s="9" t="str">
        <f t="shared" si="1"/>
        <v>Juni</v>
      </c>
      <c r="D1098" s="10">
        <v>0.03125</v>
      </c>
      <c r="E1098" s="7" t="s">
        <v>16</v>
      </c>
      <c r="F1098" s="7" t="s">
        <v>197</v>
      </c>
      <c r="G1098" s="7" t="s">
        <v>22</v>
      </c>
      <c r="H1098" s="7" t="s">
        <v>1909</v>
      </c>
      <c r="I1098" s="11">
        <v>6.281232193915E12</v>
      </c>
      <c r="K1098" s="12"/>
      <c r="L1098" s="12"/>
      <c r="M1098" s="12"/>
      <c r="N1098" s="12"/>
      <c r="O1098" s="12"/>
      <c r="P1098" s="12"/>
      <c r="Q1098" s="12"/>
      <c r="R1098" s="12"/>
      <c r="S1098" s="12"/>
      <c r="T1098" s="12"/>
      <c r="U1098" s="12"/>
      <c r="V1098" s="12"/>
    </row>
    <row r="1099" hidden="1">
      <c r="A1099" s="7" t="s">
        <v>1910</v>
      </c>
      <c r="B1099" s="8">
        <v>45832.0</v>
      </c>
      <c r="C1099" s="9" t="str">
        <f t="shared" si="1"/>
        <v>Juni</v>
      </c>
      <c r="D1099" s="10">
        <v>0.030555555555555555</v>
      </c>
      <c r="E1099" s="7" t="s">
        <v>33</v>
      </c>
      <c r="F1099" s="7" t="s">
        <v>1083</v>
      </c>
      <c r="G1099" s="7" t="s">
        <v>13</v>
      </c>
      <c r="H1099" s="7" t="s">
        <v>1911</v>
      </c>
      <c r="I1099" s="11">
        <v>6.285707668655E12</v>
      </c>
      <c r="K1099" s="12"/>
      <c r="L1099" s="12"/>
      <c r="M1099" s="12"/>
      <c r="N1099" s="12"/>
      <c r="O1099" s="12"/>
      <c r="P1099" s="12"/>
      <c r="Q1099" s="12"/>
      <c r="R1099" s="12"/>
      <c r="S1099" s="12"/>
      <c r="T1099" s="12"/>
      <c r="U1099" s="12"/>
      <c r="V1099" s="12"/>
    </row>
    <row r="1100" hidden="1">
      <c r="A1100" s="7" t="s">
        <v>1912</v>
      </c>
      <c r="B1100" s="8">
        <v>45832.0</v>
      </c>
      <c r="C1100" s="9" t="str">
        <f t="shared" si="1"/>
        <v>Juni</v>
      </c>
      <c r="D1100" s="10">
        <v>0.03819444444444445</v>
      </c>
      <c r="E1100" s="7" t="s">
        <v>1078</v>
      </c>
      <c r="F1100" s="7" t="s">
        <v>153</v>
      </c>
      <c r="G1100" s="7" t="s">
        <v>13</v>
      </c>
      <c r="H1100" s="7" t="s">
        <v>1913</v>
      </c>
      <c r="I1100" s="11">
        <v>6.28978248702E11</v>
      </c>
      <c r="K1100" s="12"/>
      <c r="L1100" s="12"/>
      <c r="M1100" s="12"/>
      <c r="N1100" s="12"/>
      <c r="O1100" s="12"/>
      <c r="P1100" s="12"/>
      <c r="Q1100" s="12"/>
      <c r="R1100" s="12"/>
      <c r="S1100" s="12"/>
      <c r="T1100" s="12"/>
      <c r="U1100" s="12"/>
      <c r="V1100" s="12"/>
    </row>
    <row r="1101" hidden="1">
      <c r="A1101" s="7" t="s">
        <v>1914</v>
      </c>
      <c r="B1101" s="8">
        <v>45834.0</v>
      </c>
      <c r="C1101" s="9" t="str">
        <f t="shared" si="1"/>
        <v>Juni</v>
      </c>
      <c r="D1101" s="10">
        <v>0.03125</v>
      </c>
      <c r="E1101" s="7" t="s">
        <v>11</v>
      </c>
      <c r="F1101" s="7" t="s">
        <v>82</v>
      </c>
      <c r="G1101" s="7" t="s">
        <v>13</v>
      </c>
      <c r="H1101" s="7" t="s">
        <v>1915</v>
      </c>
      <c r="I1101" s="11">
        <v>6.28560627488E12</v>
      </c>
      <c r="K1101" s="12"/>
      <c r="L1101" s="12"/>
      <c r="M1101" s="12"/>
      <c r="N1101" s="12"/>
      <c r="O1101" s="12"/>
      <c r="P1101" s="12"/>
      <c r="Q1101" s="12"/>
      <c r="R1101" s="12"/>
      <c r="S1101" s="12"/>
      <c r="T1101" s="12"/>
      <c r="U1101" s="12"/>
      <c r="V1101" s="12"/>
    </row>
    <row r="1102" hidden="1">
      <c r="A1102" s="7" t="s">
        <v>1916</v>
      </c>
      <c r="B1102" s="8">
        <v>45834.0</v>
      </c>
      <c r="C1102" s="9" t="str">
        <f t="shared" si="1"/>
        <v>Juni</v>
      </c>
      <c r="D1102" s="10">
        <v>0.05555555555555555</v>
      </c>
      <c r="E1102" s="7" t="s">
        <v>163</v>
      </c>
      <c r="F1102" s="7" t="s">
        <v>174</v>
      </c>
      <c r="G1102" s="7" t="s">
        <v>13</v>
      </c>
      <c r="H1102" s="7" t="s">
        <v>1917</v>
      </c>
      <c r="I1102" s="11">
        <v>6.282142259313E12</v>
      </c>
      <c r="K1102" s="12"/>
      <c r="L1102" s="12"/>
      <c r="M1102" s="12"/>
      <c r="N1102" s="12"/>
      <c r="O1102" s="12"/>
      <c r="P1102" s="12"/>
      <c r="Q1102" s="12"/>
      <c r="R1102" s="12"/>
      <c r="S1102" s="12"/>
      <c r="T1102" s="12"/>
      <c r="U1102" s="12"/>
      <c r="V1102" s="12"/>
    </row>
    <row r="1103" hidden="1">
      <c r="A1103" s="7" t="s">
        <v>1918</v>
      </c>
      <c r="B1103" s="8">
        <v>45832.0</v>
      </c>
      <c r="C1103" s="9" t="str">
        <f t="shared" si="1"/>
        <v>Juni</v>
      </c>
      <c r="D1103" s="10">
        <v>0.04097222222222222</v>
      </c>
      <c r="E1103" s="7" t="s">
        <v>16</v>
      </c>
      <c r="F1103" s="7" t="s">
        <v>197</v>
      </c>
      <c r="G1103" s="7" t="s">
        <v>13</v>
      </c>
      <c r="H1103" s="7" t="s">
        <v>1919</v>
      </c>
      <c r="I1103" s="11">
        <v>6.281232193915E12</v>
      </c>
      <c r="K1103" s="12"/>
      <c r="L1103" s="12"/>
      <c r="M1103" s="12"/>
      <c r="N1103" s="12"/>
      <c r="O1103" s="12"/>
      <c r="P1103" s="12"/>
      <c r="Q1103" s="12"/>
      <c r="R1103" s="12"/>
      <c r="S1103" s="12"/>
      <c r="T1103" s="12"/>
      <c r="U1103" s="12"/>
      <c r="V1103" s="12"/>
    </row>
    <row r="1104">
      <c r="A1104" s="7"/>
      <c r="B1104" s="8"/>
      <c r="C1104" s="9" t="str">
        <f t="shared" si="1"/>
        <v>Desember</v>
      </c>
      <c r="D1104" s="10"/>
      <c r="E1104" s="7"/>
      <c r="F1104" s="7"/>
      <c r="G1104" s="7"/>
      <c r="H1104" s="7"/>
      <c r="I1104" s="11"/>
      <c r="K1104" s="12"/>
      <c r="L1104" s="12"/>
      <c r="M1104" s="12"/>
      <c r="N1104" s="12"/>
      <c r="O1104" s="12"/>
      <c r="P1104" s="12"/>
      <c r="Q1104" s="12"/>
      <c r="R1104" s="12"/>
      <c r="S1104" s="12"/>
      <c r="T1104" s="12"/>
      <c r="U1104" s="12"/>
      <c r="V1104" s="12"/>
    </row>
    <row r="1105" hidden="1">
      <c r="A1105" s="7" t="s">
        <v>1920</v>
      </c>
      <c r="B1105" s="8">
        <v>45834.0</v>
      </c>
      <c r="C1105" s="9" t="str">
        <f t="shared" si="1"/>
        <v>Juni</v>
      </c>
      <c r="D1105" s="10">
        <v>0.041666666666666664</v>
      </c>
      <c r="E1105" s="7" t="s">
        <v>20</v>
      </c>
      <c r="F1105" s="7" t="s">
        <v>62</v>
      </c>
      <c r="G1105" s="7" t="s">
        <v>13</v>
      </c>
      <c r="H1105" s="7" t="s">
        <v>1921</v>
      </c>
      <c r="I1105" s="11">
        <v>6.28972529354E11</v>
      </c>
      <c r="K1105" s="12"/>
      <c r="L1105" s="12"/>
      <c r="M1105" s="12"/>
      <c r="N1105" s="12"/>
      <c r="O1105" s="12"/>
      <c r="P1105" s="12"/>
      <c r="Q1105" s="12"/>
      <c r="R1105" s="12"/>
      <c r="S1105" s="12"/>
      <c r="T1105" s="12"/>
      <c r="U1105" s="12"/>
      <c r="V1105" s="12"/>
    </row>
    <row r="1106" hidden="1">
      <c r="A1106" s="7" t="s">
        <v>1922</v>
      </c>
      <c r="B1106" s="8">
        <v>45828.0</v>
      </c>
      <c r="C1106" s="9" t="str">
        <f t="shared" si="1"/>
        <v>Juni</v>
      </c>
      <c r="D1106" s="10">
        <v>0.05416666666666667</v>
      </c>
      <c r="E1106" s="7" t="s">
        <v>37</v>
      </c>
      <c r="F1106" s="7" t="s">
        <v>197</v>
      </c>
      <c r="G1106" s="7" t="s">
        <v>13</v>
      </c>
      <c r="H1106" s="7" t="s">
        <v>1923</v>
      </c>
      <c r="I1106" s="11">
        <v>6.285746146893E12</v>
      </c>
      <c r="K1106" s="12"/>
      <c r="L1106" s="12"/>
      <c r="M1106" s="12"/>
      <c r="N1106" s="12"/>
      <c r="O1106" s="12"/>
      <c r="P1106" s="12"/>
      <c r="Q1106" s="12"/>
      <c r="R1106" s="12"/>
      <c r="S1106" s="12"/>
      <c r="T1106" s="12"/>
      <c r="U1106" s="12"/>
      <c r="V1106" s="12"/>
    </row>
    <row r="1107" hidden="1">
      <c r="A1107" s="7" t="s">
        <v>1924</v>
      </c>
      <c r="B1107" s="8">
        <v>45833.0</v>
      </c>
      <c r="C1107" s="9" t="str">
        <f t="shared" si="1"/>
        <v>Juni</v>
      </c>
      <c r="D1107" s="10">
        <v>0.024305555555555556</v>
      </c>
      <c r="E1107" s="7" t="s">
        <v>37</v>
      </c>
      <c r="F1107" s="7" t="s">
        <v>127</v>
      </c>
      <c r="G1107" s="7" t="s">
        <v>13</v>
      </c>
      <c r="H1107" s="7" t="s">
        <v>1925</v>
      </c>
      <c r="I1107" s="11">
        <v>6.285746146893E12</v>
      </c>
      <c r="K1107" s="12"/>
      <c r="L1107" s="12"/>
      <c r="M1107" s="12"/>
      <c r="N1107" s="12"/>
      <c r="O1107" s="12"/>
      <c r="P1107" s="12"/>
      <c r="Q1107" s="12"/>
      <c r="R1107" s="12"/>
      <c r="S1107" s="12"/>
      <c r="T1107" s="12"/>
      <c r="U1107" s="12"/>
      <c r="V1107" s="12"/>
    </row>
    <row r="1108" hidden="1">
      <c r="A1108" s="7" t="s">
        <v>1926</v>
      </c>
      <c r="B1108" s="8">
        <v>45831.0</v>
      </c>
      <c r="C1108" s="9" t="str">
        <f t="shared" si="1"/>
        <v>Juni</v>
      </c>
      <c r="D1108" s="10">
        <v>0.027777777777777776</v>
      </c>
      <c r="E1108" s="7" t="s">
        <v>37</v>
      </c>
      <c r="F1108" s="7" t="s">
        <v>127</v>
      </c>
      <c r="G1108" s="7" t="s">
        <v>13</v>
      </c>
      <c r="H1108" s="7" t="s">
        <v>1927</v>
      </c>
      <c r="I1108" s="11">
        <v>6.285746146893E12</v>
      </c>
      <c r="K1108" s="12"/>
      <c r="L1108" s="12"/>
      <c r="M1108" s="12"/>
      <c r="N1108" s="12"/>
      <c r="O1108" s="12"/>
      <c r="P1108" s="12"/>
      <c r="Q1108" s="12"/>
      <c r="R1108" s="12"/>
      <c r="S1108" s="12"/>
      <c r="T1108" s="12"/>
      <c r="U1108" s="12"/>
      <c r="V1108" s="12"/>
    </row>
    <row r="1109" hidden="1">
      <c r="A1109" s="7" t="s">
        <v>1928</v>
      </c>
      <c r="B1109" s="8">
        <v>45832.0</v>
      </c>
      <c r="C1109" s="9" t="str">
        <f t="shared" si="1"/>
        <v>Juni</v>
      </c>
      <c r="D1109" s="10">
        <v>0.024305555555555556</v>
      </c>
      <c r="E1109" s="7" t="s">
        <v>37</v>
      </c>
      <c r="F1109" s="7" t="s">
        <v>127</v>
      </c>
      <c r="G1109" s="7" t="s">
        <v>13</v>
      </c>
      <c r="H1109" s="7" t="s">
        <v>1929</v>
      </c>
      <c r="I1109" s="11">
        <v>6.285746146893E12</v>
      </c>
      <c r="K1109" s="12"/>
      <c r="L1109" s="12"/>
      <c r="M1109" s="12"/>
      <c r="N1109" s="12"/>
      <c r="O1109" s="12"/>
      <c r="P1109" s="12"/>
      <c r="Q1109" s="12"/>
      <c r="R1109" s="12"/>
      <c r="S1109" s="12"/>
      <c r="T1109" s="12"/>
      <c r="U1109" s="12"/>
      <c r="V1109" s="12"/>
    </row>
    <row r="1110" hidden="1">
      <c r="A1110" s="7" t="s">
        <v>1930</v>
      </c>
      <c r="B1110" s="8">
        <v>45834.0</v>
      </c>
      <c r="C1110" s="9" t="str">
        <f t="shared" si="1"/>
        <v>Juni</v>
      </c>
      <c r="D1110" s="10">
        <v>0.03263888888888889</v>
      </c>
      <c r="E1110" s="7" t="s">
        <v>1078</v>
      </c>
      <c r="F1110" s="7" t="s">
        <v>105</v>
      </c>
      <c r="G1110" s="7" t="s">
        <v>13</v>
      </c>
      <c r="H1110" s="7" t="s">
        <v>1931</v>
      </c>
      <c r="I1110" s="11">
        <v>6.28978248704E11</v>
      </c>
      <c r="K1110" s="12"/>
      <c r="L1110" s="12"/>
      <c r="M1110" s="12"/>
      <c r="N1110" s="12"/>
      <c r="O1110" s="12"/>
      <c r="P1110" s="12"/>
      <c r="Q1110" s="12"/>
      <c r="R1110" s="12"/>
      <c r="S1110" s="12"/>
      <c r="T1110" s="12"/>
      <c r="U1110" s="12"/>
      <c r="V1110" s="12"/>
    </row>
    <row r="1111" hidden="1">
      <c r="A1111" s="7" t="s">
        <v>1932</v>
      </c>
      <c r="B1111" s="8">
        <v>45834.0</v>
      </c>
      <c r="C1111" s="9" t="str">
        <f t="shared" si="1"/>
        <v>Juni</v>
      </c>
      <c r="D1111" s="10">
        <v>0.041666666666666664</v>
      </c>
      <c r="E1111" s="7" t="s">
        <v>33</v>
      </c>
      <c r="F1111" s="7" t="s">
        <v>34</v>
      </c>
      <c r="G1111" s="7" t="s">
        <v>13</v>
      </c>
      <c r="H1111" s="7" t="s">
        <v>1933</v>
      </c>
      <c r="I1111" s="11">
        <v>6.285707668655E12</v>
      </c>
      <c r="K1111" s="12"/>
      <c r="L1111" s="12"/>
      <c r="M1111" s="12"/>
      <c r="N1111" s="12"/>
      <c r="O1111" s="12"/>
      <c r="P1111" s="12"/>
      <c r="Q1111" s="12"/>
      <c r="R1111" s="12"/>
      <c r="S1111" s="12"/>
      <c r="T1111" s="12"/>
      <c r="U1111" s="12"/>
      <c r="V1111" s="12"/>
    </row>
    <row r="1112" hidden="1">
      <c r="A1112" s="7" t="s">
        <v>1934</v>
      </c>
      <c r="B1112" s="8">
        <v>45834.0</v>
      </c>
      <c r="C1112" s="9" t="str">
        <f t="shared" si="1"/>
        <v>Juni</v>
      </c>
      <c r="D1112" s="10">
        <v>0.041666666666666664</v>
      </c>
      <c r="E1112" s="7" t="s">
        <v>50</v>
      </c>
      <c r="F1112" s="7" t="s">
        <v>54</v>
      </c>
      <c r="G1112" s="7" t="s">
        <v>13</v>
      </c>
      <c r="H1112" s="7" t="s">
        <v>1935</v>
      </c>
      <c r="I1112" s="11">
        <v>6.285173431354E12</v>
      </c>
      <c r="K1112" s="12"/>
      <c r="L1112" s="12"/>
      <c r="M1112" s="12"/>
      <c r="N1112" s="12"/>
      <c r="O1112" s="12"/>
      <c r="P1112" s="12"/>
      <c r="Q1112" s="12"/>
      <c r="R1112" s="12"/>
      <c r="S1112" s="12"/>
      <c r="T1112" s="12"/>
      <c r="U1112" s="12"/>
      <c r="V1112" s="12"/>
    </row>
    <row r="1113" hidden="1">
      <c r="A1113" s="7" t="s">
        <v>1936</v>
      </c>
      <c r="B1113" s="8">
        <v>45834.0</v>
      </c>
      <c r="C1113" s="9" t="str">
        <f t="shared" si="1"/>
        <v>Juni</v>
      </c>
      <c r="D1113" s="10">
        <v>0.020833333333333332</v>
      </c>
      <c r="E1113" s="7" t="s">
        <v>44</v>
      </c>
      <c r="F1113" s="7" t="s">
        <v>45</v>
      </c>
      <c r="G1113" s="7" t="s">
        <v>13</v>
      </c>
      <c r="H1113" s="7" t="s">
        <v>1937</v>
      </c>
      <c r="I1113" s="11">
        <v>6.285291035544E12</v>
      </c>
      <c r="K1113" s="12"/>
      <c r="L1113" s="12"/>
      <c r="M1113" s="12"/>
      <c r="N1113" s="12"/>
      <c r="O1113" s="12"/>
      <c r="P1113" s="12"/>
      <c r="Q1113" s="12"/>
      <c r="R1113" s="12"/>
      <c r="S1113" s="12"/>
      <c r="T1113" s="12"/>
      <c r="U1113" s="12"/>
      <c r="V1113" s="12"/>
    </row>
    <row r="1114" hidden="1">
      <c r="A1114" s="7" t="s">
        <v>1938</v>
      </c>
      <c r="B1114" s="8">
        <v>45835.0</v>
      </c>
      <c r="C1114" s="9" t="str">
        <f t="shared" si="1"/>
        <v>Juni</v>
      </c>
      <c r="D1114" s="10">
        <v>0.024305555555555556</v>
      </c>
      <c r="E1114" s="7" t="s">
        <v>11</v>
      </c>
      <c r="F1114" s="7" t="s">
        <v>82</v>
      </c>
      <c r="G1114" s="7" t="s">
        <v>13</v>
      </c>
      <c r="H1114" s="7" t="s">
        <v>1939</v>
      </c>
      <c r="I1114" s="11">
        <v>6.28560627488E12</v>
      </c>
      <c r="K1114" s="12"/>
      <c r="L1114" s="12"/>
      <c r="M1114" s="12"/>
      <c r="N1114" s="12"/>
      <c r="O1114" s="12"/>
      <c r="P1114" s="12"/>
      <c r="Q1114" s="12"/>
      <c r="R1114" s="12"/>
      <c r="S1114" s="12"/>
      <c r="T1114" s="12"/>
      <c r="U1114" s="12"/>
      <c r="V1114" s="12"/>
    </row>
    <row r="1115" hidden="1">
      <c r="A1115" s="7" t="s">
        <v>1940</v>
      </c>
      <c r="B1115" s="8">
        <v>45828.0</v>
      </c>
      <c r="C1115" s="9" t="str">
        <f t="shared" si="1"/>
        <v>Juni</v>
      </c>
      <c r="D1115" s="10">
        <v>0.01597222222222222</v>
      </c>
      <c r="E1115" s="7" t="s">
        <v>16</v>
      </c>
      <c r="F1115" s="7" t="s">
        <v>130</v>
      </c>
      <c r="G1115" s="7" t="s">
        <v>13</v>
      </c>
      <c r="H1115" s="7" t="s">
        <v>1941</v>
      </c>
      <c r="I1115" s="11">
        <v>6.281232193915E12</v>
      </c>
      <c r="K1115" s="12"/>
      <c r="L1115" s="12"/>
      <c r="M1115" s="12"/>
      <c r="N1115" s="12"/>
      <c r="O1115" s="12"/>
      <c r="P1115" s="12"/>
      <c r="Q1115" s="12"/>
      <c r="R1115" s="12"/>
      <c r="S1115" s="12"/>
      <c r="T1115" s="12"/>
      <c r="U1115" s="12"/>
      <c r="V1115" s="12"/>
    </row>
    <row r="1116" hidden="1">
      <c r="A1116" s="7" t="s">
        <v>1942</v>
      </c>
      <c r="B1116" s="8">
        <v>45831.0</v>
      </c>
      <c r="C1116" s="9" t="str">
        <f t="shared" si="1"/>
        <v>Juni</v>
      </c>
      <c r="D1116" s="10">
        <v>0.025694444444444443</v>
      </c>
      <c r="E1116" s="7" t="s">
        <v>16</v>
      </c>
      <c r="F1116" s="7" t="s">
        <v>130</v>
      </c>
      <c r="G1116" s="7" t="s">
        <v>13</v>
      </c>
      <c r="H1116" s="7" t="s">
        <v>1943</v>
      </c>
      <c r="I1116" s="11">
        <v>6.281232193915E12</v>
      </c>
      <c r="K1116" s="12"/>
      <c r="L1116" s="12"/>
      <c r="M1116" s="12"/>
      <c r="N1116" s="12"/>
      <c r="O1116" s="12"/>
      <c r="P1116" s="12"/>
      <c r="Q1116" s="12"/>
      <c r="R1116" s="12"/>
      <c r="S1116" s="12"/>
      <c r="T1116" s="12"/>
      <c r="U1116" s="12"/>
      <c r="V1116" s="12"/>
    </row>
    <row r="1117" hidden="1">
      <c r="A1117" s="7" t="s">
        <v>1944</v>
      </c>
      <c r="B1117" s="8">
        <v>45832.0</v>
      </c>
      <c r="C1117" s="9" t="str">
        <f t="shared" si="1"/>
        <v>Juni</v>
      </c>
      <c r="D1117" s="10">
        <v>0.025694444444444443</v>
      </c>
      <c r="E1117" s="7" t="s">
        <v>16</v>
      </c>
      <c r="F1117" s="7" t="s">
        <v>130</v>
      </c>
      <c r="G1117" s="7" t="s">
        <v>13</v>
      </c>
      <c r="H1117" s="7" t="s">
        <v>1945</v>
      </c>
      <c r="I1117" s="11">
        <v>6.281232193915E12</v>
      </c>
      <c r="K1117" s="12"/>
      <c r="L1117" s="12"/>
      <c r="M1117" s="12"/>
      <c r="N1117" s="12"/>
      <c r="O1117" s="12"/>
      <c r="P1117" s="12"/>
      <c r="Q1117" s="12"/>
      <c r="R1117" s="12"/>
      <c r="S1117" s="12"/>
      <c r="T1117" s="12"/>
      <c r="U1117" s="12"/>
      <c r="V1117" s="12"/>
    </row>
    <row r="1118" hidden="1">
      <c r="A1118" s="7" t="s">
        <v>1946</v>
      </c>
      <c r="B1118" s="8">
        <v>45835.0</v>
      </c>
      <c r="C1118" s="9" t="str">
        <f t="shared" si="1"/>
        <v>Juni</v>
      </c>
      <c r="D1118" s="10">
        <v>0.052083333333333336</v>
      </c>
      <c r="E1118" s="7" t="s">
        <v>33</v>
      </c>
      <c r="F1118" s="7" t="s">
        <v>1083</v>
      </c>
      <c r="G1118" s="7" t="s">
        <v>13</v>
      </c>
      <c r="H1118" s="7" t="s">
        <v>1947</v>
      </c>
      <c r="I1118" s="11">
        <v>6.285707668655E12</v>
      </c>
      <c r="K1118" s="12"/>
      <c r="L1118" s="12"/>
      <c r="M1118" s="12"/>
      <c r="N1118" s="12"/>
      <c r="O1118" s="12"/>
      <c r="P1118" s="12"/>
      <c r="Q1118" s="12"/>
      <c r="R1118" s="12"/>
      <c r="S1118" s="12"/>
      <c r="T1118" s="12"/>
      <c r="U1118" s="12"/>
      <c r="V1118" s="12"/>
    </row>
    <row r="1119" hidden="1">
      <c r="A1119" s="7" t="s">
        <v>1946</v>
      </c>
      <c r="B1119" s="8">
        <v>45835.0</v>
      </c>
      <c r="C1119" s="9" t="str">
        <f t="shared" si="1"/>
        <v>Juni</v>
      </c>
      <c r="D1119" s="10">
        <v>0.03125</v>
      </c>
      <c r="E1119" s="7" t="s">
        <v>33</v>
      </c>
      <c r="F1119" s="7" t="s">
        <v>59</v>
      </c>
      <c r="G1119" s="7" t="s">
        <v>13</v>
      </c>
      <c r="H1119" s="7" t="s">
        <v>1948</v>
      </c>
      <c r="I1119" s="11">
        <v>6.285707668655E12</v>
      </c>
      <c r="K1119" s="12"/>
      <c r="L1119" s="12"/>
      <c r="M1119" s="12"/>
      <c r="N1119" s="12"/>
      <c r="O1119" s="12"/>
      <c r="P1119" s="12"/>
      <c r="Q1119" s="12"/>
      <c r="R1119" s="12"/>
      <c r="S1119" s="12"/>
      <c r="T1119" s="12"/>
      <c r="U1119" s="12"/>
      <c r="V1119" s="12"/>
    </row>
    <row r="1120" hidden="1">
      <c r="A1120" s="7" t="s">
        <v>1949</v>
      </c>
      <c r="B1120" s="8">
        <v>45835.0</v>
      </c>
      <c r="C1120" s="9" t="str">
        <f t="shared" si="1"/>
        <v>Juni</v>
      </c>
      <c r="D1120" s="10">
        <v>0.024305555555555556</v>
      </c>
      <c r="E1120" s="7" t="s">
        <v>37</v>
      </c>
      <c r="F1120" s="7" t="s">
        <v>130</v>
      </c>
      <c r="G1120" s="7" t="s">
        <v>13</v>
      </c>
      <c r="H1120" s="7" t="s">
        <v>1950</v>
      </c>
      <c r="I1120" s="11">
        <v>6.285746146893E12</v>
      </c>
      <c r="K1120" s="12"/>
      <c r="L1120" s="12"/>
      <c r="M1120" s="12"/>
      <c r="N1120" s="12"/>
      <c r="O1120" s="12"/>
      <c r="P1120" s="12"/>
      <c r="Q1120" s="12"/>
      <c r="R1120" s="12"/>
      <c r="S1120" s="12"/>
      <c r="T1120" s="12"/>
      <c r="U1120" s="12"/>
      <c r="V1120" s="12"/>
    </row>
    <row r="1121" hidden="1">
      <c r="A1121" s="7" t="s">
        <v>1951</v>
      </c>
      <c r="B1121" s="8">
        <v>45832.0</v>
      </c>
      <c r="C1121" s="9" t="str">
        <f t="shared" si="1"/>
        <v>Juni</v>
      </c>
      <c r="D1121" s="10">
        <v>0.04097222222222222</v>
      </c>
      <c r="E1121" s="7" t="s">
        <v>16</v>
      </c>
      <c r="F1121" s="7" t="s">
        <v>51</v>
      </c>
      <c r="G1121" s="7" t="s">
        <v>13</v>
      </c>
      <c r="H1121" s="7" t="s">
        <v>1952</v>
      </c>
      <c r="I1121" s="11">
        <v>6.281232193915E12</v>
      </c>
      <c r="K1121" s="12"/>
      <c r="L1121" s="12"/>
      <c r="M1121" s="12"/>
      <c r="N1121" s="12"/>
      <c r="O1121" s="12"/>
      <c r="P1121" s="12"/>
      <c r="Q1121" s="12"/>
      <c r="R1121" s="12"/>
      <c r="S1121" s="12"/>
      <c r="T1121" s="12"/>
      <c r="U1121" s="12"/>
      <c r="V1121" s="12"/>
    </row>
    <row r="1122" hidden="1">
      <c r="A1122" s="7" t="s">
        <v>1953</v>
      </c>
      <c r="B1122" s="8">
        <v>45836.0</v>
      </c>
      <c r="C1122" s="9" t="str">
        <f t="shared" si="1"/>
        <v>Juni</v>
      </c>
      <c r="D1122" s="10">
        <v>0.04513888888888889</v>
      </c>
      <c r="E1122" s="7" t="s">
        <v>11</v>
      </c>
      <c r="F1122" s="7" t="s">
        <v>1083</v>
      </c>
      <c r="G1122" s="7" t="s">
        <v>13</v>
      </c>
      <c r="H1122" s="7" t="s">
        <v>1954</v>
      </c>
      <c r="I1122" s="11">
        <v>6.28560627488E12</v>
      </c>
      <c r="K1122" s="12"/>
      <c r="L1122" s="12"/>
      <c r="M1122" s="12"/>
      <c r="N1122" s="12"/>
      <c r="O1122" s="12"/>
      <c r="P1122" s="12"/>
      <c r="Q1122" s="12"/>
      <c r="R1122" s="12"/>
      <c r="S1122" s="12"/>
      <c r="T1122" s="12"/>
      <c r="U1122" s="12"/>
      <c r="V1122" s="12"/>
    </row>
    <row r="1123" hidden="1">
      <c r="A1123" s="7" t="s">
        <v>1955</v>
      </c>
      <c r="B1123" s="8">
        <v>45836.0</v>
      </c>
      <c r="C1123" s="9" t="str">
        <f t="shared" si="1"/>
        <v>Juni</v>
      </c>
      <c r="D1123" s="10">
        <v>0.059027777777777776</v>
      </c>
      <c r="E1123" s="7" t="s">
        <v>1078</v>
      </c>
      <c r="F1123" s="7" t="s">
        <v>17</v>
      </c>
      <c r="G1123" s="7" t="s">
        <v>13</v>
      </c>
      <c r="H1123" s="7" t="s">
        <v>1956</v>
      </c>
      <c r="I1123" s="11">
        <v>6.28978248704E11</v>
      </c>
      <c r="K1123" s="12"/>
      <c r="L1123" s="12"/>
      <c r="M1123" s="12"/>
      <c r="N1123" s="12"/>
      <c r="O1123" s="12"/>
      <c r="P1123" s="12"/>
      <c r="Q1123" s="12"/>
      <c r="R1123" s="12"/>
      <c r="S1123" s="12"/>
      <c r="T1123" s="12"/>
      <c r="U1123" s="12"/>
      <c r="V1123" s="12"/>
    </row>
    <row r="1124" hidden="1">
      <c r="A1124" s="7" t="s">
        <v>1957</v>
      </c>
      <c r="B1124" s="8">
        <v>45836.0</v>
      </c>
      <c r="C1124" s="9" t="str">
        <f t="shared" si="1"/>
        <v>Juni</v>
      </c>
      <c r="D1124" s="10">
        <v>0.03888888888888889</v>
      </c>
      <c r="E1124" s="7" t="s">
        <v>1078</v>
      </c>
      <c r="F1124" s="7" t="s">
        <v>153</v>
      </c>
      <c r="G1124" s="7" t="s">
        <v>13</v>
      </c>
      <c r="H1124" s="7" t="s">
        <v>1958</v>
      </c>
      <c r="I1124" s="11">
        <v>6.28978248704E11</v>
      </c>
      <c r="K1124" s="12"/>
      <c r="L1124" s="12"/>
      <c r="M1124" s="12"/>
      <c r="N1124" s="12"/>
      <c r="O1124" s="12"/>
      <c r="P1124" s="12"/>
      <c r="Q1124" s="12"/>
      <c r="R1124" s="12"/>
      <c r="S1124" s="12"/>
      <c r="T1124" s="12"/>
      <c r="U1124" s="12"/>
      <c r="V1124" s="12"/>
    </row>
    <row r="1125" hidden="1">
      <c r="A1125" s="7" t="s">
        <v>1959</v>
      </c>
      <c r="B1125" s="8">
        <v>45833.0</v>
      </c>
      <c r="C1125" s="9" t="str">
        <f t="shared" si="1"/>
        <v>Juni</v>
      </c>
      <c r="D1125" s="10">
        <v>0.022222222222222223</v>
      </c>
      <c r="E1125" s="7" t="s">
        <v>33</v>
      </c>
      <c r="F1125" s="7" t="s">
        <v>1083</v>
      </c>
      <c r="G1125" s="7" t="s">
        <v>13</v>
      </c>
      <c r="H1125" s="7" t="s">
        <v>1960</v>
      </c>
      <c r="I1125" s="11">
        <v>6.285707668655E12</v>
      </c>
      <c r="K1125" s="12"/>
      <c r="L1125" s="12"/>
      <c r="M1125" s="12"/>
      <c r="N1125" s="12"/>
      <c r="O1125" s="12"/>
      <c r="P1125" s="12"/>
      <c r="Q1125" s="12"/>
      <c r="R1125" s="12"/>
      <c r="S1125" s="12"/>
      <c r="T1125" s="12"/>
      <c r="U1125" s="12"/>
      <c r="V1125" s="12"/>
    </row>
    <row r="1126" hidden="1">
      <c r="A1126" s="7" t="s">
        <v>1961</v>
      </c>
      <c r="B1126" s="8">
        <v>45835.0</v>
      </c>
      <c r="C1126" s="9" t="str">
        <f t="shared" si="1"/>
        <v>Juni</v>
      </c>
      <c r="D1126" s="10">
        <v>0.034722222222222224</v>
      </c>
      <c r="E1126" s="7" t="s">
        <v>37</v>
      </c>
      <c r="F1126" s="7" t="s">
        <v>62</v>
      </c>
      <c r="G1126" s="7" t="s">
        <v>13</v>
      </c>
      <c r="H1126" s="7" t="s">
        <v>1962</v>
      </c>
      <c r="I1126" s="11">
        <v>6.285746146893E12</v>
      </c>
      <c r="K1126" s="12"/>
      <c r="L1126" s="12"/>
      <c r="M1126" s="12"/>
      <c r="N1126" s="12"/>
      <c r="O1126" s="12"/>
      <c r="P1126" s="12"/>
      <c r="Q1126" s="12"/>
      <c r="R1126" s="12"/>
      <c r="S1126" s="12"/>
      <c r="T1126" s="12"/>
      <c r="U1126" s="12"/>
      <c r="V1126" s="12"/>
    </row>
    <row r="1127" hidden="1">
      <c r="A1127" s="7" t="s">
        <v>1963</v>
      </c>
      <c r="B1127" s="8">
        <v>45837.0</v>
      </c>
      <c r="C1127" s="9" t="str">
        <f t="shared" si="1"/>
        <v>Juni</v>
      </c>
      <c r="D1127" s="10">
        <v>0.03819444444444445</v>
      </c>
      <c r="E1127" s="7" t="s">
        <v>1078</v>
      </c>
      <c r="F1127" s="7" t="s">
        <v>153</v>
      </c>
      <c r="G1127" s="7" t="s">
        <v>13</v>
      </c>
      <c r="H1127" s="7" t="s">
        <v>1964</v>
      </c>
      <c r="I1127" s="11">
        <v>6.28978248704E11</v>
      </c>
      <c r="K1127" s="12"/>
      <c r="L1127" s="12"/>
      <c r="M1127" s="12"/>
      <c r="N1127" s="12"/>
      <c r="O1127" s="12"/>
      <c r="P1127" s="12"/>
      <c r="Q1127" s="12"/>
      <c r="R1127" s="12"/>
      <c r="S1127" s="12"/>
      <c r="T1127" s="12"/>
      <c r="U1127" s="12"/>
      <c r="V1127" s="12"/>
    </row>
    <row r="1128" hidden="1">
      <c r="A1128" s="7" t="s">
        <v>1965</v>
      </c>
      <c r="B1128" s="8">
        <v>45831.0</v>
      </c>
      <c r="C1128" s="9" t="str">
        <f t="shared" si="1"/>
        <v>Juni</v>
      </c>
      <c r="D1128" s="10">
        <v>0.010416666666666666</v>
      </c>
      <c r="E1128" s="7" t="s">
        <v>20</v>
      </c>
      <c r="F1128" s="7" t="s">
        <v>30</v>
      </c>
      <c r="G1128" s="7" t="s">
        <v>13</v>
      </c>
      <c r="H1128" s="7" t="s">
        <v>1966</v>
      </c>
      <c r="I1128" s="11">
        <v>6.28972529354E11</v>
      </c>
      <c r="K1128" s="12"/>
      <c r="L1128" s="12"/>
      <c r="M1128" s="12"/>
      <c r="N1128" s="12"/>
      <c r="O1128" s="12"/>
      <c r="P1128" s="12"/>
      <c r="Q1128" s="12"/>
      <c r="R1128" s="12"/>
      <c r="S1128" s="12"/>
      <c r="T1128" s="12"/>
      <c r="U1128" s="12"/>
      <c r="V1128" s="12"/>
    </row>
    <row r="1129" hidden="1">
      <c r="A1129" s="7" t="s">
        <v>1967</v>
      </c>
      <c r="B1129" s="8">
        <v>45812.0</v>
      </c>
      <c r="C1129" s="9" t="str">
        <f t="shared" si="1"/>
        <v>Juni</v>
      </c>
      <c r="D1129" s="10">
        <v>0.02638888888888889</v>
      </c>
      <c r="E1129" s="7" t="s">
        <v>115</v>
      </c>
      <c r="F1129" s="7" t="s">
        <v>116</v>
      </c>
      <c r="G1129" s="7" t="s">
        <v>13</v>
      </c>
      <c r="H1129" s="7" t="s">
        <v>1968</v>
      </c>
      <c r="I1129" s="11">
        <v>6.282328046193E12</v>
      </c>
      <c r="K1129" s="12"/>
      <c r="L1129" s="12"/>
      <c r="M1129" s="12"/>
      <c r="N1129" s="12"/>
      <c r="O1129" s="12"/>
      <c r="P1129" s="12"/>
      <c r="Q1129" s="12"/>
      <c r="R1129" s="12"/>
      <c r="S1129" s="12"/>
      <c r="T1129" s="12"/>
      <c r="U1129" s="12"/>
      <c r="V1129" s="12"/>
    </row>
    <row r="1130" hidden="1">
      <c r="A1130" s="7" t="s">
        <v>1967</v>
      </c>
      <c r="B1130" s="8">
        <v>45819.0</v>
      </c>
      <c r="C1130" s="9" t="str">
        <f t="shared" si="1"/>
        <v>Juni</v>
      </c>
      <c r="D1130" s="10">
        <v>0.013888888888888888</v>
      </c>
      <c r="E1130" s="7" t="s">
        <v>115</v>
      </c>
      <c r="F1130" s="7" t="s">
        <v>116</v>
      </c>
      <c r="G1130" s="7" t="s">
        <v>13</v>
      </c>
      <c r="H1130" s="7" t="s">
        <v>1969</v>
      </c>
      <c r="I1130" s="11">
        <v>6.282328046193E12</v>
      </c>
      <c r="K1130" s="12"/>
      <c r="L1130" s="12"/>
      <c r="M1130" s="12"/>
      <c r="N1130" s="12"/>
      <c r="O1130" s="12"/>
      <c r="P1130" s="12"/>
      <c r="Q1130" s="12"/>
      <c r="R1130" s="12"/>
      <c r="S1130" s="12"/>
      <c r="T1130" s="12"/>
      <c r="U1130" s="12"/>
      <c r="V1130" s="12"/>
    </row>
    <row r="1131" hidden="1">
      <c r="A1131" s="7" t="s">
        <v>1967</v>
      </c>
      <c r="B1131" s="8">
        <v>45826.0</v>
      </c>
      <c r="C1131" s="9" t="str">
        <f t="shared" si="1"/>
        <v>Juni</v>
      </c>
      <c r="D1131" s="10">
        <v>0.03333333333333333</v>
      </c>
      <c r="E1131" s="7" t="s">
        <v>115</v>
      </c>
      <c r="F1131" s="7" t="s">
        <v>116</v>
      </c>
      <c r="G1131" s="7" t="s">
        <v>13</v>
      </c>
      <c r="H1131" s="7" t="s">
        <v>1970</v>
      </c>
      <c r="I1131" s="11">
        <v>6.282328046193E12</v>
      </c>
      <c r="K1131" s="12"/>
      <c r="L1131" s="12"/>
      <c r="M1131" s="12"/>
      <c r="N1131" s="12"/>
      <c r="O1131" s="12"/>
      <c r="P1131" s="12"/>
      <c r="Q1131" s="12"/>
      <c r="R1131" s="12"/>
      <c r="S1131" s="12"/>
      <c r="T1131" s="12"/>
      <c r="U1131" s="12"/>
      <c r="V1131" s="12"/>
    </row>
    <row r="1132" hidden="1">
      <c r="A1132" s="7" t="s">
        <v>1971</v>
      </c>
      <c r="B1132" s="8">
        <v>45838.0</v>
      </c>
      <c r="C1132" s="9" t="str">
        <f t="shared" si="1"/>
        <v>Juni</v>
      </c>
      <c r="D1132" s="10">
        <v>0.0</v>
      </c>
      <c r="E1132" s="7" t="s">
        <v>37</v>
      </c>
      <c r="F1132" s="7" t="s">
        <v>127</v>
      </c>
      <c r="G1132" s="7" t="s">
        <v>13</v>
      </c>
      <c r="H1132" s="7" t="s">
        <v>1972</v>
      </c>
      <c r="I1132" s="11">
        <v>6.285746146893E12</v>
      </c>
      <c r="K1132" s="12"/>
      <c r="L1132" s="12"/>
      <c r="M1132" s="12"/>
      <c r="N1132" s="12"/>
      <c r="O1132" s="12"/>
      <c r="P1132" s="12"/>
      <c r="Q1132" s="12"/>
      <c r="R1132" s="12"/>
      <c r="S1132" s="12"/>
      <c r="T1132" s="12"/>
      <c r="U1132" s="12"/>
      <c r="V1132" s="12"/>
    </row>
    <row r="1133" hidden="1">
      <c r="A1133" s="7" t="s">
        <v>1971</v>
      </c>
      <c r="B1133" s="8">
        <v>45838.0</v>
      </c>
      <c r="C1133" s="9" t="str">
        <f t="shared" si="1"/>
        <v>Juni</v>
      </c>
      <c r="D1133" s="10">
        <v>0.0</v>
      </c>
      <c r="E1133" s="7" t="s">
        <v>37</v>
      </c>
      <c r="F1133" s="7" t="s">
        <v>127</v>
      </c>
      <c r="G1133" s="7" t="s">
        <v>41</v>
      </c>
      <c r="H1133" s="7" t="s">
        <v>1973</v>
      </c>
      <c r="I1133" s="11">
        <v>6.285746146893E12</v>
      </c>
      <c r="K1133" s="12"/>
      <c r="L1133" s="12"/>
      <c r="M1133" s="12"/>
      <c r="N1133" s="12"/>
      <c r="O1133" s="12"/>
      <c r="P1133" s="12"/>
      <c r="Q1133" s="12"/>
      <c r="R1133" s="12"/>
      <c r="S1133" s="12"/>
      <c r="T1133" s="12"/>
      <c r="U1133" s="12"/>
      <c r="V1133" s="12"/>
    </row>
    <row r="1134" hidden="1">
      <c r="A1134" s="7" t="s">
        <v>1974</v>
      </c>
      <c r="B1134" s="8">
        <v>45838.0</v>
      </c>
      <c r="C1134" s="9" t="str">
        <f t="shared" si="1"/>
        <v>Juni</v>
      </c>
      <c r="D1134" s="10">
        <v>0.04513888888888889</v>
      </c>
      <c r="E1134" s="7" t="s">
        <v>1078</v>
      </c>
      <c r="F1134" s="7" t="s">
        <v>153</v>
      </c>
      <c r="G1134" s="7" t="s">
        <v>13</v>
      </c>
      <c r="H1134" s="7" t="s">
        <v>1975</v>
      </c>
      <c r="I1134" s="11">
        <v>6.28978248704E11</v>
      </c>
      <c r="K1134" s="12"/>
      <c r="L1134" s="12"/>
      <c r="M1134" s="12"/>
      <c r="N1134" s="12"/>
      <c r="O1134" s="12"/>
      <c r="P1134" s="12"/>
      <c r="Q1134" s="12"/>
      <c r="R1134" s="12"/>
      <c r="S1134" s="12"/>
      <c r="T1134" s="12"/>
      <c r="U1134" s="12"/>
      <c r="V1134" s="12"/>
    </row>
    <row r="1135" hidden="1">
      <c r="A1135" s="7" t="s">
        <v>1974</v>
      </c>
      <c r="B1135" s="8">
        <v>45838.0</v>
      </c>
      <c r="C1135" s="9" t="str">
        <f t="shared" si="1"/>
        <v>Juni</v>
      </c>
      <c r="D1135" s="10">
        <v>0.019444444444444445</v>
      </c>
      <c r="E1135" s="7" t="s">
        <v>1078</v>
      </c>
      <c r="F1135" s="7" t="s">
        <v>116</v>
      </c>
      <c r="G1135" s="7" t="s">
        <v>13</v>
      </c>
      <c r="H1135" s="7" t="s">
        <v>1976</v>
      </c>
      <c r="I1135" s="11">
        <v>6.28978248704E11</v>
      </c>
      <c r="K1135" s="12"/>
      <c r="L1135" s="12"/>
      <c r="M1135" s="12"/>
      <c r="N1135" s="12"/>
      <c r="O1135" s="12"/>
      <c r="P1135" s="12"/>
      <c r="Q1135" s="12"/>
      <c r="R1135" s="12"/>
      <c r="S1135" s="12"/>
      <c r="T1135" s="12"/>
      <c r="U1135" s="12"/>
      <c r="V1135" s="12"/>
    </row>
    <row r="1136" hidden="1">
      <c r="A1136" s="7" t="s">
        <v>1977</v>
      </c>
      <c r="B1136" s="8">
        <v>45831.0</v>
      </c>
      <c r="C1136" s="9" t="str">
        <f t="shared" si="1"/>
        <v>Juni</v>
      </c>
      <c r="D1136" s="10">
        <v>0.01597222222222222</v>
      </c>
      <c r="E1136" s="7" t="s">
        <v>16</v>
      </c>
      <c r="F1136" s="7" t="s">
        <v>51</v>
      </c>
      <c r="G1136" s="7" t="s">
        <v>13</v>
      </c>
      <c r="H1136" s="7" t="s">
        <v>1978</v>
      </c>
      <c r="I1136" s="11">
        <v>6.281232193915E12</v>
      </c>
      <c r="K1136" s="12"/>
      <c r="L1136" s="12"/>
      <c r="M1136" s="12"/>
      <c r="N1136" s="12"/>
      <c r="O1136" s="12"/>
      <c r="P1136" s="12"/>
      <c r="Q1136" s="12"/>
      <c r="R1136" s="12"/>
      <c r="S1136" s="12"/>
      <c r="T1136" s="12"/>
      <c r="U1136" s="12"/>
      <c r="V1136" s="12"/>
    </row>
    <row r="1137" hidden="1">
      <c r="A1137" s="7" t="s">
        <v>1979</v>
      </c>
      <c r="B1137" s="8">
        <v>45864.0</v>
      </c>
      <c r="C1137" s="9" t="str">
        <f t="shared" si="1"/>
        <v>Juli</v>
      </c>
      <c r="D1137" s="10">
        <v>0.052083333333333336</v>
      </c>
      <c r="E1137" s="7" t="s">
        <v>16</v>
      </c>
      <c r="F1137" s="7" t="s">
        <v>51</v>
      </c>
      <c r="G1137" s="7" t="s">
        <v>13</v>
      </c>
      <c r="H1137" s="7" t="s">
        <v>1980</v>
      </c>
      <c r="I1137" s="11">
        <v>6.281232193915E12</v>
      </c>
      <c r="K1137" s="12"/>
      <c r="L1137" s="12"/>
      <c r="M1137" s="12"/>
      <c r="N1137" s="12"/>
      <c r="O1137" s="12"/>
      <c r="P1137" s="12"/>
      <c r="Q1137" s="12"/>
      <c r="R1137" s="12"/>
      <c r="S1137" s="12"/>
      <c r="T1137" s="12"/>
      <c r="U1137" s="12"/>
      <c r="V1137" s="12"/>
    </row>
    <row r="1138" hidden="1">
      <c r="A1138" s="7" t="s">
        <v>1979</v>
      </c>
      <c r="B1138" s="8">
        <v>45835.0</v>
      </c>
      <c r="C1138" s="9" t="str">
        <f t="shared" si="1"/>
        <v>Juni</v>
      </c>
      <c r="D1138" s="10">
        <v>0.024305555555555556</v>
      </c>
      <c r="E1138" s="7" t="s">
        <v>16</v>
      </c>
      <c r="F1138" s="7" t="s">
        <v>127</v>
      </c>
      <c r="G1138" s="7" t="s">
        <v>13</v>
      </c>
      <c r="H1138" s="7" t="s">
        <v>1981</v>
      </c>
      <c r="I1138" s="11">
        <v>6.281232193915E12</v>
      </c>
      <c r="K1138" s="12"/>
      <c r="L1138" s="12"/>
      <c r="M1138" s="12"/>
      <c r="N1138" s="12"/>
      <c r="O1138" s="12"/>
      <c r="P1138" s="12"/>
      <c r="Q1138" s="12"/>
      <c r="R1138" s="12"/>
      <c r="S1138" s="12"/>
      <c r="T1138" s="12"/>
      <c r="U1138" s="12"/>
      <c r="V1138" s="12"/>
    </row>
    <row r="1139" hidden="1">
      <c r="A1139" s="7" t="s">
        <v>1982</v>
      </c>
      <c r="B1139" s="8">
        <v>45839.0</v>
      </c>
      <c r="C1139" s="9" t="str">
        <f t="shared" si="1"/>
        <v>Juli</v>
      </c>
      <c r="D1139" s="10">
        <v>0.04375</v>
      </c>
      <c r="E1139" s="7" t="s">
        <v>16</v>
      </c>
      <c r="F1139" s="7" t="s">
        <v>51</v>
      </c>
      <c r="G1139" s="7" t="s">
        <v>13</v>
      </c>
      <c r="H1139" s="7" t="s">
        <v>1983</v>
      </c>
      <c r="I1139" s="11">
        <v>6.281232193915E12</v>
      </c>
      <c r="K1139" s="12"/>
      <c r="L1139" s="12"/>
      <c r="M1139" s="12"/>
      <c r="N1139" s="12"/>
      <c r="O1139" s="12"/>
      <c r="P1139" s="12"/>
      <c r="Q1139" s="12"/>
      <c r="R1139" s="12"/>
      <c r="S1139" s="12"/>
      <c r="T1139" s="12"/>
      <c r="U1139" s="12"/>
      <c r="V1139" s="12"/>
    </row>
    <row r="1140" hidden="1">
      <c r="A1140" s="7" t="s">
        <v>1984</v>
      </c>
      <c r="B1140" s="8">
        <v>45838.0</v>
      </c>
      <c r="C1140" s="9" t="str">
        <f t="shared" si="1"/>
        <v>Juni</v>
      </c>
      <c r="D1140" s="10">
        <v>0.024305555555555556</v>
      </c>
      <c r="E1140" s="7" t="s">
        <v>44</v>
      </c>
      <c r="F1140" s="7" t="s">
        <v>45</v>
      </c>
      <c r="G1140" s="7" t="s">
        <v>13</v>
      </c>
      <c r="H1140" s="7" t="s">
        <v>1985</v>
      </c>
      <c r="I1140" s="11">
        <v>6.285291035544E12</v>
      </c>
      <c r="K1140" s="12"/>
      <c r="L1140" s="12"/>
      <c r="M1140" s="12"/>
      <c r="N1140" s="12"/>
      <c r="O1140" s="12"/>
      <c r="P1140" s="12"/>
      <c r="Q1140" s="12"/>
      <c r="R1140" s="12"/>
      <c r="S1140" s="12"/>
      <c r="T1140" s="12"/>
      <c r="U1140" s="12"/>
      <c r="V1140" s="12"/>
    </row>
    <row r="1141" hidden="1">
      <c r="A1141" s="7" t="s">
        <v>1986</v>
      </c>
      <c r="B1141" s="8">
        <v>45839.0</v>
      </c>
      <c r="C1141" s="9" t="str">
        <f t="shared" si="1"/>
        <v>Juli</v>
      </c>
      <c r="D1141" s="10">
        <v>0.03680555555555556</v>
      </c>
      <c r="E1141" s="7" t="s">
        <v>37</v>
      </c>
      <c r="F1141" s="7" t="s">
        <v>62</v>
      </c>
      <c r="G1141" s="7" t="s">
        <v>13</v>
      </c>
      <c r="H1141" s="7" t="s">
        <v>1987</v>
      </c>
      <c r="I1141" s="11">
        <v>6.285746146893E12</v>
      </c>
      <c r="K1141" s="12"/>
      <c r="L1141" s="12"/>
      <c r="M1141" s="12"/>
      <c r="N1141" s="12"/>
      <c r="O1141" s="12"/>
      <c r="P1141" s="12"/>
      <c r="Q1141" s="12"/>
      <c r="R1141" s="12"/>
      <c r="S1141" s="12"/>
      <c r="T1141" s="12"/>
      <c r="U1141" s="12"/>
      <c r="V1141" s="12"/>
    </row>
    <row r="1142" hidden="1">
      <c r="A1142" s="7" t="s">
        <v>1988</v>
      </c>
      <c r="B1142" s="8">
        <v>45839.0</v>
      </c>
      <c r="C1142" s="9" t="str">
        <f t="shared" si="1"/>
        <v>Juli</v>
      </c>
      <c r="D1142" s="10">
        <v>0.04861111111111111</v>
      </c>
      <c r="E1142" s="7" t="s">
        <v>33</v>
      </c>
      <c r="F1142" s="7" t="s">
        <v>1083</v>
      </c>
      <c r="G1142" s="7" t="s">
        <v>13</v>
      </c>
      <c r="H1142" s="7" t="s">
        <v>1989</v>
      </c>
      <c r="I1142" s="11">
        <v>6.285707668655E12</v>
      </c>
      <c r="K1142" s="12"/>
      <c r="L1142" s="12"/>
      <c r="M1142" s="12"/>
      <c r="N1142" s="12"/>
      <c r="O1142" s="12"/>
      <c r="P1142" s="12"/>
      <c r="Q1142" s="12"/>
      <c r="R1142" s="12"/>
      <c r="S1142" s="12"/>
      <c r="T1142" s="12"/>
      <c r="U1142" s="12"/>
      <c r="V1142" s="12"/>
    </row>
    <row r="1143" hidden="1">
      <c r="A1143" s="7" t="s">
        <v>1990</v>
      </c>
      <c r="B1143" s="8">
        <v>45839.0</v>
      </c>
      <c r="C1143" s="9" t="str">
        <f t="shared" si="1"/>
        <v>Juli</v>
      </c>
      <c r="D1143" s="10">
        <v>0.020833333333333332</v>
      </c>
      <c r="E1143" s="7" t="s">
        <v>33</v>
      </c>
      <c r="F1143" s="7" t="s">
        <v>148</v>
      </c>
      <c r="G1143" s="7" t="s">
        <v>13</v>
      </c>
      <c r="H1143" s="7" t="s">
        <v>1991</v>
      </c>
      <c r="I1143" s="11">
        <v>6.285707668655E12</v>
      </c>
      <c r="K1143" s="12"/>
      <c r="L1143" s="12"/>
      <c r="M1143" s="12"/>
      <c r="N1143" s="12"/>
      <c r="O1143" s="12"/>
      <c r="P1143" s="12"/>
      <c r="Q1143" s="12"/>
      <c r="R1143" s="12"/>
      <c r="S1143" s="12"/>
      <c r="T1143" s="12"/>
      <c r="U1143" s="12"/>
      <c r="V1143" s="12"/>
    </row>
    <row r="1144" hidden="1">
      <c r="A1144" s="7" t="s">
        <v>1992</v>
      </c>
      <c r="B1144" s="8">
        <v>45839.0</v>
      </c>
      <c r="C1144" s="9" t="str">
        <f t="shared" si="1"/>
        <v>Juli</v>
      </c>
      <c r="D1144" s="10">
        <v>0.027777777777777776</v>
      </c>
      <c r="E1144" s="7" t="s">
        <v>66</v>
      </c>
      <c r="F1144" s="7" t="s">
        <v>67</v>
      </c>
      <c r="G1144" s="7" t="s">
        <v>13</v>
      </c>
      <c r="H1144" s="7" t="s">
        <v>1993</v>
      </c>
      <c r="I1144" s="11">
        <v>6.281332534354E12</v>
      </c>
      <c r="K1144" s="12"/>
      <c r="L1144" s="12"/>
      <c r="M1144" s="12"/>
      <c r="N1144" s="12"/>
      <c r="O1144" s="12"/>
      <c r="P1144" s="12"/>
      <c r="Q1144" s="12"/>
      <c r="R1144" s="12"/>
      <c r="S1144" s="12"/>
      <c r="T1144" s="12"/>
      <c r="U1144" s="12"/>
      <c r="V1144" s="12"/>
    </row>
    <row r="1145" hidden="1">
      <c r="A1145" s="7" t="s">
        <v>1992</v>
      </c>
      <c r="B1145" s="8">
        <v>45840.0</v>
      </c>
      <c r="C1145" s="9" t="str">
        <f t="shared" si="1"/>
        <v>Juli</v>
      </c>
      <c r="D1145" s="10">
        <v>0.027777777777777776</v>
      </c>
      <c r="E1145" s="7" t="s">
        <v>66</v>
      </c>
      <c r="F1145" s="7" t="s">
        <v>67</v>
      </c>
      <c r="G1145" s="7" t="s">
        <v>13</v>
      </c>
      <c r="H1145" s="7" t="s">
        <v>1994</v>
      </c>
      <c r="I1145" s="11">
        <v>6.281332534354E12</v>
      </c>
      <c r="K1145" s="12"/>
      <c r="L1145" s="12"/>
      <c r="M1145" s="12"/>
      <c r="N1145" s="12"/>
      <c r="O1145" s="12"/>
      <c r="P1145" s="12"/>
      <c r="Q1145" s="12"/>
      <c r="R1145" s="12"/>
      <c r="S1145" s="12"/>
      <c r="T1145" s="12"/>
      <c r="U1145" s="12"/>
      <c r="V1145" s="12"/>
    </row>
    <row r="1146" hidden="1">
      <c r="A1146" s="7" t="s">
        <v>1995</v>
      </c>
      <c r="B1146" s="8">
        <v>45840.0</v>
      </c>
      <c r="C1146" s="9" t="str">
        <f t="shared" si="1"/>
        <v>Juli</v>
      </c>
      <c r="D1146" s="10">
        <v>0.03819444444444445</v>
      </c>
      <c r="E1146" s="7" t="s">
        <v>1078</v>
      </c>
      <c r="F1146" s="7" t="s">
        <v>105</v>
      </c>
      <c r="G1146" s="7" t="s">
        <v>13</v>
      </c>
      <c r="H1146" s="7" t="s">
        <v>1996</v>
      </c>
      <c r="I1146" s="11">
        <v>6.28978248704E11</v>
      </c>
      <c r="K1146" s="12"/>
      <c r="L1146" s="12"/>
      <c r="M1146" s="12"/>
      <c r="N1146" s="12"/>
      <c r="O1146" s="12"/>
      <c r="P1146" s="12"/>
      <c r="Q1146" s="12"/>
      <c r="R1146" s="12"/>
      <c r="S1146" s="12"/>
      <c r="T1146" s="12"/>
      <c r="U1146" s="12"/>
      <c r="V1146" s="12"/>
    </row>
    <row r="1147" hidden="1">
      <c r="A1147" s="7" t="s">
        <v>1995</v>
      </c>
      <c r="B1147" s="8">
        <v>45839.0</v>
      </c>
      <c r="C1147" s="9" t="str">
        <f t="shared" si="1"/>
        <v>Juli</v>
      </c>
      <c r="D1147" s="10">
        <v>0.02847222222222222</v>
      </c>
      <c r="E1147" s="7" t="s">
        <v>1078</v>
      </c>
      <c r="F1147" s="7" t="s">
        <v>153</v>
      </c>
      <c r="G1147" s="7" t="s">
        <v>13</v>
      </c>
      <c r="H1147" s="7" t="s">
        <v>1997</v>
      </c>
      <c r="I1147" s="11">
        <v>6.28978248704E11</v>
      </c>
      <c r="K1147" s="12"/>
      <c r="L1147" s="12"/>
      <c r="M1147" s="12"/>
      <c r="N1147" s="12"/>
      <c r="O1147" s="12"/>
      <c r="P1147" s="12"/>
      <c r="Q1147" s="12"/>
      <c r="R1147" s="12"/>
      <c r="S1147" s="12"/>
      <c r="T1147" s="12"/>
      <c r="U1147" s="12"/>
      <c r="V1147" s="12"/>
    </row>
    <row r="1148" hidden="1">
      <c r="A1148" s="7" t="s">
        <v>1998</v>
      </c>
      <c r="B1148" s="8">
        <v>45840.0</v>
      </c>
      <c r="C1148" s="9" t="str">
        <f t="shared" si="1"/>
        <v>Juli</v>
      </c>
      <c r="D1148" s="10">
        <v>0.02638888888888889</v>
      </c>
      <c r="E1148" s="7" t="s">
        <v>37</v>
      </c>
      <c r="F1148" s="7" t="s">
        <v>127</v>
      </c>
      <c r="G1148" s="7" t="s">
        <v>13</v>
      </c>
      <c r="H1148" s="7" t="s">
        <v>1999</v>
      </c>
      <c r="I1148" s="11">
        <v>6.285746146893E12</v>
      </c>
      <c r="K1148" s="12"/>
      <c r="L1148" s="12"/>
      <c r="M1148" s="12"/>
      <c r="N1148" s="12"/>
      <c r="O1148" s="12"/>
      <c r="P1148" s="12"/>
      <c r="Q1148" s="12"/>
      <c r="R1148" s="12"/>
      <c r="S1148" s="12"/>
      <c r="T1148" s="12"/>
      <c r="U1148" s="12"/>
      <c r="V1148" s="12"/>
    </row>
    <row r="1149" hidden="1">
      <c r="A1149" s="7" t="s">
        <v>2000</v>
      </c>
      <c r="B1149" s="8">
        <v>45839.0</v>
      </c>
      <c r="C1149" s="9" t="str">
        <f t="shared" si="1"/>
        <v>Juli</v>
      </c>
      <c r="D1149" s="10">
        <v>0.022916666666666665</v>
      </c>
      <c r="E1149" s="7" t="s">
        <v>16</v>
      </c>
      <c r="F1149" s="7" t="s">
        <v>130</v>
      </c>
      <c r="G1149" s="7" t="s">
        <v>13</v>
      </c>
      <c r="H1149" s="7" t="s">
        <v>2001</v>
      </c>
      <c r="I1149" s="11">
        <v>6.281232193915E12</v>
      </c>
      <c r="K1149" s="12"/>
      <c r="L1149" s="12"/>
      <c r="M1149" s="12"/>
      <c r="N1149" s="12"/>
      <c r="O1149" s="12"/>
      <c r="P1149" s="12"/>
      <c r="Q1149" s="12"/>
      <c r="R1149" s="12"/>
      <c r="S1149" s="12"/>
      <c r="T1149" s="12"/>
      <c r="U1149" s="12"/>
      <c r="V1149" s="12"/>
    </row>
    <row r="1150" hidden="1">
      <c r="A1150" s="7" t="s">
        <v>2002</v>
      </c>
      <c r="B1150" s="8">
        <v>45839.0</v>
      </c>
      <c r="C1150" s="9" t="str">
        <f t="shared" si="1"/>
        <v>Juli</v>
      </c>
      <c r="D1150" s="10">
        <v>0.024305555555555556</v>
      </c>
      <c r="E1150" s="7" t="s">
        <v>16</v>
      </c>
      <c r="F1150" s="7" t="s">
        <v>127</v>
      </c>
      <c r="G1150" s="7" t="s">
        <v>13</v>
      </c>
      <c r="H1150" s="7" t="s">
        <v>2003</v>
      </c>
      <c r="I1150" s="11">
        <v>6.281232193915E12</v>
      </c>
      <c r="K1150" s="12"/>
      <c r="L1150" s="12"/>
      <c r="M1150" s="12"/>
      <c r="N1150" s="12"/>
      <c r="O1150" s="12"/>
      <c r="P1150" s="12"/>
      <c r="Q1150" s="12"/>
      <c r="R1150" s="12"/>
      <c r="S1150" s="12"/>
      <c r="T1150" s="12"/>
      <c r="U1150" s="12"/>
      <c r="V1150" s="12"/>
    </row>
    <row r="1151" hidden="1">
      <c r="A1151" s="7" t="s">
        <v>2004</v>
      </c>
      <c r="B1151" s="8">
        <v>45841.0</v>
      </c>
      <c r="C1151" s="9" t="str">
        <f t="shared" si="1"/>
        <v>Juli</v>
      </c>
      <c r="D1151" s="10">
        <v>0.03125</v>
      </c>
      <c r="E1151" s="7" t="s">
        <v>11</v>
      </c>
      <c r="F1151" s="7" t="s">
        <v>82</v>
      </c>
      <c r="G1151" s="7" t="s">
        <v>13</v>
      </c>
      <c r="H1151" s="7" t="s">
        <v>2005</v>
      </c>
      <c r="I1151" s="11">
        <v>6.28560627488E12</v>
      </c>
      <c r="K1151" s="12"/>
      <c r="L1151" s="12"/>
      <c r="M1151" s="12"/>
      <c r="N1151" s="12"/>
      <c r="O1151" s="12"/>
      <c r="P1151" s="12"/>
      <c r="Q1151" s="12"/>
      <c r="R1151" s="12"/>
      <c r="S1151" s="12"/>
      <c r="T1151" s="12"/>
      <c r="U1151" s="12"/>
      <c r="V1151" s="12"/>
    </row>
    <row r="1152" hidden="1">
      <c r="A1152" s="7" t="s">
        <v>2006</v>
      </c>
      <c r="B1152" s="8">
        <v>45841.0</v>
      </c>
      <c r="C1152" s="9" t="str">
        <f t="shared" si="1"/>
        <v>Juli</v>
      </c>
      <c r="D1152" s="10">
        <v>0.0375</v>
      </c>
      <c r="E1152" s="7" t="s">
        <v>37</v>
      </c>
      <c r="F1152" s="7" t="s">
        <v>62</v>
      </c>
      <c r="G1152" s="7" t="s">
        <v>13</v>
      </c>
      <c r="H1152" s="7" t="s">
        <v>2007</v>
      </c>
      <c r="I1152" s="11">
        <v>6.285746146893E12</v>
      </c>
      <c r="K1152" s="12"/>
      <c r="L1152" s="12"/>
      <c r="M1152" s="12"/>
      <c r="N1152" s="12"/>
      <c r="O1152" s="12"/>
      <c r="P1152" s="12"/>
      <c r="Q1152" s="12"/>
      <c r="R1152" s="12"/>
      <c r="S1152" s="12"/>
      <c r="T1152" s="12"/>
      <c r="U1152" s="12"/>
      <c r="V1152" s="12"/>
    </row>
    <row r="1153" hidden="1">
      <c r="A1153" s="7" t="s">
        <v>2008</v>
      </c>
      <c r="B1153" s="8">
        <v>45842.0</v>
      </c>
      <c r="C1153" s="9" t="str">
        <f t="shared" si="1"/>
        <v>Juli</v>
      </c>
      <c r="D1153" s="10">
        <v>0.03680555555555556</v>
      </c>
      <c r="E1153" s="7" t="s">
        <v>20</v>
      </c>
      <c r="F1153" s="7" t="s">
        <v>30</v>
      </c>
      <c r="G1153" s="7" t="s">
        <v>13</v>
      </c>
      <c r="H1153" s="7" t="s">
        <v>2009</v>
      </c>
      <c r="I1153" s="11">
        <v>6.28972859354E11</v>
      </c>
      <c r="K1153" s="12"/>
      <c r="L1153" s="12"/>
      <c r="M1153" s="12"/>
      <c r="N1153" s="12"/>
      <c r="O1153" s="12"/>
      <c r="P1153" s="12"/>
      <c r="Q1153" s="12"/>
      <c r="R1153" s="12"/>
      <c r="S1153" s="12"/>
      <c r="T1153" s="12"/>
      <c r="U1153" s="12"/>
      <c r="V1153" s="12"/>
    </row>
    <row r="1154" hidden="1">
      <c r="A1154" s="7" t="s">
        <v>2010</v>
      </c>
      <c r="B1154" s="8">
        <v>45842.0</v>
      </c>
      <c r="C1154" s="9" t="str">
        <f t="shared" si="1"/>
        <v>Juli</v>
      </c>
      <c r="D1154" s="10">
        <v>0.03125</v>
      </c>
      <c r="E1154" s="7" t="s">
        <v>66</v>
      </c>
      <c r="F1154" s="7" t="s">
        <v>17</v>
      </c>
      <c r="G1154" s="7" t="s">
        <v>13</v>
      </c>
      <c r="H1154" s="7" t="s">
        <v>2011</v>
      </c>
      <c r="I1154" s="11">
        <v>6.281332534354E12</v>
      </c>
      <c r="K1154" s="12"/>
      <c r="L1154" s="12"/>
      <c r="M1154" s="12"/>
      <c r="N1154" s="12"/>
      <c r="O1154" s="12"/>
      <c r="P1154" s="12"/>
      <c r="Q1154" s="12"/>
      <c r="R1154" s="12"/>
      <c r="S1154" s="12"/>
      <c r="T1154" s="12"/>
      <c r="U1154" s="12"/>
      <c r="V1154" s="12"/>
    </row>
    <row r="1155" hidden="1">
      <c r="A1155" s="7" t="s">
        <v>2012</v>
      </c>
      <c r="B1155" s="8">
        <v>45842.0</v>
      </c>
      <c r="C1155" s="9" t="str">
        <f t="shared" si="1"/>
        <v>Juli</v>
      </c>
      <c r="D1155" s="10">
        <v>0.024305555555555556</v>
      </c>
      <c r="E1155" s="7" t="s">
        <v>20</v>
      </c>
      <c r="F1155" s="7" t="s">
        <v>62</v>
      </c>
      <c r="G1155" s="7" t="s">
        <v>13</v>
      </c>
      <c r="H1155" s="7" t="s">
        <v>2013</v>
      </c>
      <c r="I1155" s="11">
        <v>6.28972529354E11</v>
      </c>
      <c r="K1155" s="12"/>
      <c r="L1155" s="12"/>
      <c r="M1155" s="12"/>
      <c r="N1155" s="12"/>
      <c r="O1155" s="12"/>
      <c r="P1155" s="12"/>
      <c r="Q1155" s="12"/>
      <c r="R1155" s="12"/>
      <c r="S1155" s="12"/>
      <c r="T1155" s="12"/>
      <c r="U1155" s="12"/>
      <c r="V1155" s="12"/>
    </row>
    <row r="1156" hidden="1">
      <c r="A1156" s="7" t="s">
        <v>2014</v>
      </c>
      <c r="B1156" s="8">
        <v>45842.0</v>
      </c>
      <c r="C1156" s="9" t="str">
        <f t="shared" si="1"/>
        <v>Juli</v>
      </c>
      <c r="D1156" s="10">
        <v>0.034027777777777775</v>
      </c>
      <c r="E1156" s="7" t="s">
        <v>11</v>
      </c>
      <c r="F1156" s="7" t="s">
        <v>82</v>
      </c>
      <c r="G1156" s="7" t="s">
        <v>13</v>
      </c>
      <c r="H1156" s="7" t="s">
        <v>2015</v>
      </c>
      <c r="I1156" s="11">
        <v>6.28560627488E12</v>
      </c>
      <c r="K1156" s="12"/>
      <c r="L1156" s="12"/>
      <c r="M1156" s="12"/>
      <c r="N1156" s="12"/>
      <c r="O1156" s="12"/>
      <c r="P1156" s="12"/>
      <c r="Q1156" s="12"/>
      <c r="R1156" s="12"/>
      <c r="S1156" s="12"/>
      <c r="T1156" s="12"/>
      <c r="U1156" s="12"/>
      <c r="V1156" s="12"/>
    </row>
    <row r="1157" hidden="1">
      <c r="A1157" s="7" t="s">
        <v>2016</v>
      </c>
      <c r="B1157" s="8">
        <v>45842.0</v>
      </c>
      <c r="C1157" s="9" t="str">
        <f t="shared" si="1"/>
        <v>Juli</v>
      </c>
      <c r="D1157" s="10">
        <v>0.052083333333333336</v>
      </c>
      <c r="E1157" s="7" t="s">
        <v>163</v>
      </c>
      <c r="F1157" s="7" t="s">
        <v>174</v>
      </c>
      <c r="G1157" s="7" t="s">
        <v>13</v>
      </c>
      <c r="H1157" s="7" t="s">
        <v>2017</v>
      </c>
      <c r="I1157" s="11">
        <v>6.282142259313E12</v>
      </c>
      <c r="K1157" s="12"/>
      <c r="L1157" s="12"/>
      <c r="M1157" s="12"/>
      <c r="N1157" s="12"/>
      <c r="O1157" s="12"/>
      <c r="P1157" s="12"/>
      <c r="Q1157" s="12"/>
      <c r="R1157" s="12"/>
      <c r="S1157" s="12"/>
      <c r="T1157" s="12"/>
      <c r="U1157" s="12"/>
      <c r="V1157" s="12"/>
    </row>
    <row r="1158" hidden="1">
      <c r="A1158" s="7" t="s">
        <v>2018</v>
      </c>
      <c r="B1158" s="8">
        <v>45839.0</v>
      </c>
      <c r="C1158" s="9" t="str">
        <f t="shared" si="1"/>
        <v>Juli</v>
      </c>
      <c r="D1158" s="10">
        <v>0.024305555555555556</v>
      </c>
      <c r="E1158" s="7" t="s">
        <v>44</v>
      </c>
      <c r="F1158" s="7" t="s">
        <v>45</v>
      </c>
      <c r="G1158" s="7" t="s">
        <v>13</v>
      </c>
      <c r="H1158" s="7" t="s">
        <v>2019</v>
      </c>
      <c r="I1158" s="11">
        <v>6.285291035544E12</v>
      </c>
      <c r="K1158" s="12"/>
      <c r="L1158" s="12"/>
      <c r="M1158" s="12"/>
      <c r="N1158" s="12"/>
      <c r="O1158" s="12"/>
      <c r="P1158" s="12"/>
      <c r="Q1158" s="12"/>
      <c r="R1158" s="12"/>
      <c r="S1158" s="12"/>
      <c r="T1158" s="12"/>
      <c r="U1158" s="12"/>
      <c r="V1158" s="12"/>
    </row>
    <row r="1159" hidden="1">
      <c r="A1159" s="7" t="s">
        <v>2020</v>
      </c>
      <c r="B1159" s="8">
        <v>45841.0</v>
      </c>
      <c r="C1159" s="9" t="str">
        <f t="shared" si="1"/>
        <v>Juli</v>
      </c>
      <c r="D1159" s="10">
        <v>0.020833333333333332</v>
      </c>
      <c r="E1159" s="7" t="s">
        <v>44</v>
      </c>
      <c r="F1159" s="7" t="s">
        <v>45</v>
      </c>
      <c r="G1159" s="7" t="s">
        <v>13</v>
      </c>
      <c r="H1159" s="7" t="s">
        <v>2019</v>
      </c>
      <c r="I1159" s="11">
        <v>6.285291035544E12</v>
      </c>
      <c r="K1159" s="12"/>
      <c r="L1159" s="12"/>
      <c r="M1159" s="12"/>
      <c r="N1159" s="12"/>
      <c r="O1159" s="12"/>
      <c r="P1159" s="12"/>
      <c r="Q1159" s="12"/>
      <c r="R1159" s="12"/>
      <c r="S1159" s="12"/>
      <c r="T1159" s="12"/>
      <c r="U1159" s="12"/>
      <c r="V1159" s="12"/>
    </row>
    <row r="1160" hidden="1">
      <c r="A1160" s="7" t="s">
        <v>2021</v>
      </c>
      <c r="B1160" s="8">
        <v>45840.0</v>
      </c>
      <c r="C1160" s="9" t="str">
        <f t="shared" si="1"/>
        <v>Juli</v>
      </c>
      <c r="D1160" s="10">
        <v>0.05555555555555555</v>
      </c>
      <c r="E1160" s="7" t="s">
        <v>115</v>
      </c>
      <c r="F1160" s="7" t="s">
        <v>116</v>
      </c>
      <c r="G1160" s="7" t="s">
        <v>13</v>
      </c>
      <c r="H1160" s="7" t="s">
        <v>2022</v>
      </c>
      <c r="I1160" s="11">
        <v>6.282328046193E12</v>
      </c>
      <c r="K1160" s="12"/>
      <c r="L1160" s="12"/>
      <c r="M1160" s="12"/>
      <c r="N1160" s="12"/>
      <c r="O1160" s="12"/>
      <c r="P1160" s="12"/>
      <c r="Q1160" s="12"/>
      <c r="R1160" s="12"/>
      <c r="S1160" s="12"/>
      <c r="T1160" s="12"/>
      <c r="U1160" s="12"/>
      <c r="V1160" s="12"/>
    </row>
    <row r="1161" hidden="1">
      <c r="A1161" s="7" t="s">
        <v>2023</v>
      </c>
      <c r="B1161" s="8">
        <v>45840.0</v>
      </c>
      <c r="C1161" s="9" t="str">
        <f t="shared" si="1"/>
        <v>Juli</v>
      </c>
      <c r="D1161" s="10">
        <v>0.02361111111111111</v>
      </c>
      <c r="E1161" s="7" t="s">
        <v>16</v>
      </c>
      <c r="F1161" s="7" t="s">
        <v>130</v>
      </c>
      <c r="G1161" s="7" t="s">
        <v>13</v>
      </c>
      <c r="H1161" s="7" t="s">
        <v>2024</v>
      </c>
      <c r="I1161" s="11">
        <v>6.281232193915E12</v>
      </c>
      <c r="K1161" s="12"/>
      <c r="L1161" s="12"/>
      <c r="M1161" s="12"/>
      <c r="N1161" s="12"/>
      <c r="O1161" s="12"/>
      <c r="P1161" s="12"/>
      <c r="Q1161" s="12"/>
      <c r="R1161" s="12"/>
      <c r="S1161" s="12"/>
      <c r="T1161" s="12"/>
      <c r="U1161" s="12"/>
      <c r="V1161" s="12"/>
    </row>
    <row r="1162" hidden="1">
      <c r="A1162" s="7" t="s">
        <v>2025</v>
      </c>
      <c r="B1162" s="8">
        <v>45842.0</v>
      </c>
      <c r="C1162" s="9" t="str">
        <f t="shared" si="1"/>
        <v>Juli</v>
      </c>
      <c r="D1162" s="10">
        <v>0.024305555555555556</v>
      </c>
      <c r="E1162" s="7" t="s">
        <v>33</v>
      </c>
      <c r="F1162" s="7" t="s">
        <v>148</v>
      </c>
      <c r="G1162" s="7" t="s">
        <v>13</v>
      </c>
      <c r="H1162" s="7" t="s">
        <v>2026</v>
      </c>
      <c r="I1162" s="11">
        <v>6.285707668655E12</v>
      </c>
      <c r="K1162" s="12"/>
      <c r="L1162" s="12"/>
      <c r="M1162" s="12"/>
      <c r="N1162" s="12"/>
      <c r="O1162" s="12"/>
      <c r="P1162" s="12"/>
      <c r="Q1162" s="12"/>
      <c r="R1162" s="12"/>
      <c r="S1162" s="12"/>
      <c r="T1162" s="12"/>
      <c r="U1162" s="12"/>
      <c r="V1162" s="12"/>
    </row>
    <row r="1163" hidden="1">
      <c r="A1163" s="7" t="s">
        <v>2027</v>
      </c>
      <c r="B1163" s="8">
        <v>45842.0</v>
      </c>
      <c r="C1163" s="9" t="str">
        <f t="shared" si="1"/>
        <v>Juli</v>
      </c>
      <c r="D1163" s="10">
        <v>0.01875</v>
      </c>
      <c r="E1163" s="7" t="s">
        <v>1078</v>
      </c>
      <c r="F1163" s="7" t="s">
        <v>144</v>
      </c>
      <c r="G1163" s="7" t="s">
        <v>13</v>
      </c>
      <c r="H1163" s="7" t="s">
        <v>2028</v>
      </c>
      <c r="I1163" s="11">
        <v>6.28978248704E11</v>
      </c>
      <c r="K1163" s="12"/>
      <c r="L1163" s="12"/>
      <c r="M1163" s="12"/>
      <c r="N1163" s="12"/>
      <c r="O1163" s="12"/>
      <c r="P1163" s="12"/>
      <c r="Q1163" s="12"/>
      <c r="R1163" s="12"/>
      <c r="S1163" s="12"/>
      <c r="T1163" s="12"/>
      <c r="U1163" s="12"/>
      <c r="V1163" s="12"/>
    </row>
    <row r="1164" hidden="1">
      <c r="A1164" s="7" t="s">
        <v>2027</v>
      </c>
      <c r="B1164" s="8">
        <v>45841.0</v>
      </c>
      <c r="C1164" s="9" t="str">
        <f t="shared" si="1"/>
        <v>Juli</v>
      </c>
      <c r="D1164" s="10">
        <v>0.04097222222222222</v>
      </c>
      <c r="E1164" s="7" t="s">
        <v>1078</v>
      </c>
      <c r="F1164" s="7" t="s">
        <v>105</v>
      </c>
      <c r="G1164" s="7" t="s">
        <v>13</v>
      </c>
      <c r="H1164" s="7" t="s">
        <v>2029</v>
      </c>
      <c r="I1164" s="11">
        <v>6.28978248704E11</v>
      </c>
      <c r="K1164" s="12"/>
      <c r="L1164" s="12"/>
      <c r="M1164" s="12"/>
      <c r="N1164" s="12"/>
      <c r="O1164" s="12"/>
      <c r="P1164" s="12"/>
      <c r="Q1164" s="12"/>
      <c r="R1164" s="12"/>
      <c r="S1164" s="12"/>
      <c r="T1164" s="12"/>
      <c r="U1164" s="12"/>
      <c r="V1164" s="12"/>
    </row>
    <row r="1165" hidden="1">
      <c r="A1165" s="7" t="s">
        <v>2030</v>
      </c>
      <c r="B1165" s="8">
        <v>45843.0</v>
      </c>
      <c r="C1165" s="9" t="str">
        <f t="shared" si="1"/>
        <v>Juli</v>
      </c>
      <c r="D1165" s="10">
        <v>0.0375</v>
      </c>
      <c r="E1165" s="7" t="s">
        <v>20</v>
      </c>
      <c r="F1165" s="7" t="s">
        <v>30</v>
      </c>
      <c r="G1165" s="7" t="s">
        <v>13</v>
      </c>
      <c r="H1165" s="7" t="s">
        <v>2031</v>
      </c>
      <c r="I1165" s="11">
        <v>6.28972529354E11</v>
      </c>
      <c r="K1165" s="12"/>
      <c r="L1165" s="12"/>
      <c r="M1165" s="12"/>
      <c r="N1165" s="12"/>
      <c r="O1165" s="12"/>
      <c r="P1165" s="12"/>
      <c r="Q1165" s="12"/>
      <c r="R1165" s="12"/>
      <c r="S1165" s="12"/>
      <c r="T1165" s="12"/>
      <c r="U1165" s="12"/>
      <c r="V1165" s="12"/>
    </row>
    <row r="1166" hidden="1">
      <c r="A1166" s="7" t="s">
        <v>2032</v>
      </c>
      <c r="B1166" s="8">
        <v>45843.0</v>
      </c>
      <c r="C1166" s="9" t="str">
        <f t="shared" si="1"/>
        <v>Juli</v>
      </c>
      <c r="D1166" s="10">
        <v>0.034722222222222224</v>
      </c>
      <c r="E1166" s="7" t="s">
        <v>1078</v>
      </c>
      <c r="F1166" s="7" t="s">
        <v>17</v>
      </c>
      <c r="G1166" s="7" t="s">
        <v>13</v>
      </c>
      <c r="H1166" s="7" t="s">
        <v>2033</v>
      </c>
      <c r="I1166" s="11">
        <v>6.28978248704E11</v>
      </c>
      <c r="K1166" s="12"/>
      <c r="L1166" s="12"/>
      <c r="M1166" s="12"/>
      <c r="N1166" s="12"/>
      <c r="O1166" s="12"/>
      <c r="P1166" s="12"/>
      <c r="Q1166" s="12"/>
      <c r="R1166" s="12"/>
      <c r="S1166" s="12"/>
      <c r="T1166" s="12"/>
      <c r="U1166" s="12"/>
      <c r="V1166" s="12"/>
    </row>
    <row r="1167" hidden="1">
      <c r="A1167" s="7" t="s">
        <v>2034</v>
      </c>
      <c r="B1167" s="8">
        <v>45840.0</v>
      </c>
      <c r="C1167" s="9" t="str">
        <f t="shared" si="1"/>
        <v>Juli</v>
      </c>
      <c r="D1167" s="10">
        <v>0.04375</v>
      </c>
      <c r="E1167" s="7" t="s">
        <v>16</v>
      </c>
      <c r="F1167" s="7" t="s">
        <v>51</v>
      </c>
      <c r="G1167" s="7" t="s">
        <v>13</v>
      </c>
      <c r="H1167" s="7" t="s">
        <v>2035</v>
      </c>
      <c r="I1167" s="11">
        <v>6.281232193915E12</v>
      </c>
      <c r="K1167" s="12"/>
      <c r="L1167" s="12"/>
      <c r="M1167" s="12"/>
      <c r="N1167" s="12"/>
      <c r="O1167" s="12"/>
      <c r="P1167" s="12"/>
      <c r="Q1167" s="12"/>
      <c r="R1167" s="12"/>
      <c r="S1167" s="12"/>
      <c r="T1167" s="12"/>
      <c r="U1167" s="12"/>
      <c r="V1167" s="12"/>
    </row>
    <row r="1168" hidden="1">
      <c r="A1168" s="7" t="s">
        <v>2036</v>
      </c>
      <c r="B1168" s="8">
        <v>45843.0</v>
      </c>
      <c r="C1168" s="9" t="str">
        <f t="shared" si="1"/>
        <v>Juli</v>
      </c>
      <c r="D1168" s="10">
        <v>0.03333333333333333</v>
      </c>
      <c r="E1168" s="7" t="s">
        <v>1078</v>
      </c>
      <c r="F1168" s="7" t="s">
        <v>153</v>
      </c>
      <c r="G1168" s="7" t="s">
        <v>13</v>
      </c>
      <c r="H1168" s="7" t="s">
        <v>2037</v>
      </c>
      <c r="I1168" s="11">
        <v>6.28978248704E11</v>
      </c>
      <c r="K1168" s="12"/>
      <c r="L1168" s="12"/>
      <c r="M1168" s="12"/>
      <c r="N1168" s="12"/>
      <c r="O1168" s="12"/>
      <c r="P1168" s="12"/>
      <c r="Q1168" s="12"/>
      <c r="R1168" s="12"/>
      <c r="S1168" s="12"/>
      <c r="T1168" s="12"/>
      <c r="U1168" s="12"/>
      <c r="V1168" s="12"/>
    </row>
    <row r="1169" hidden="1">
      <c r="A1169" s="7" t="s">
        <v>2038</v>
      </c>
      <c r="B1169" s="8">
        <v>45844.0</v>
      </c>
      <c r="C1169" s="9" t="str">
        <f t="shared" si="1"/>
        <v>Juli</v>
      </c>
      <c r="D1169" s="10">
        <v>0.020833333333333332</v>
      </c>
      <c r="E1169" s="7" t="s">
        <v>44</v>
      </c>
      <c r="F1169" s="7" t="s">
        <v>45</v>
      </c>
      <c r="G1169" s="7" t="s">
        <v>13</v>
      </c>
      <c r="H1169" s="7" t="s">
        <v>2039</v>
      </c>
      <c r="I1169" s="11">
        <v>6.285291035544E12</v>
      </c>
      <c r="K1169" s="12"/>
      <c r="L1169" s="12"/>
      <c r="M1169" s="12"/>
      <c r="N1169" s="12"/>
      <c r="O1169" s="12"/>
      <c r="P1169" s="12"/>
      <c r="Q1169" s="12"/>
      <c r="R1169" s="12"/>
      <c r="S1169" s="12"/>
      <c r="T1169" s="12"/>
      <c r="U1169" s="12"/>
      <c r="V1169" s="12"/>
    </row>
    <row r="1170" hidden="1">
      <c r="A1170" s="7" t="s">
        <v>2040</v>
      </c>
      <c r="B1170" s="8">
        <v>45844.0</v>
      </c>
      <c r="C1170" s="9" t="str">
        <f t="shared" si="1"/>
        <v>Juli</v>
      </c>
      <c r="D1170" s="10">
        <v>0.04375</v>
      </c>
      <c r="E1170" s="7" t="s">
        <v>1078</v>
      </c>
      <c r="F1170" s="7" t="s">
        <v>153</v>
      </c>
      <c r="G1170" s="7" t="s">
        <v>13</v>
      </c>
      <c r="H1170" s="7" t="s">
        <v>2041</v>
      </c>
      <c r="I1170" s="11">
        <v>6.28978248704E11</v>
      </c>
      <c r="K1170" s="12"/>
      <c r="L1170" s="12"/>
      <c r="M1170" s="12"/>
      <c r="N1170" s="12"/>
      <c r="O1170" s="12"/>
      <c r="P1170" s="12"/>
      <c r="Q1170" s="12"/>
      <c r="R1170" s="12"/>
      <c r="S1170" s="12"/>
      <c r="T1170" s="12"/>
      <c r="U1170" s="12"/>
      <c r="V1170" s="12"/>
    </row>
    <row r="1171" hidden="1">
      <c r="A1171" s="7" t="s">
        <v>2042</v>
      </c>
      <c r="B1171" s="8">
        <v>45845.0</v>
      </c>
      <c r="C1171" s="9" t="str">
        <f t="shared" si="1"/>
        <v>Juli</v>
      </c>
      <c r="D1171" s="10">
        <v>0.04513888888888889</v>
      </c>
      <c r="E1171" s="7" t="s">
        <v>1078</v>
      </c>
      <c r="F1171" s="7" t="s">
        <v>17</v>
      </c>
      <c r="G1171" s="7" t="s">
        <v>13</v>
      </c>
      <c r="H1171" s="7" t="s">
        <v>2043</v>
      </c>
      <c r="I1171" s="11">
        <v>6.28978248704E11</v>
      </c>
      <c r="K1171" s="12"/>
      <c r="L1171" s="12"/>
      <c r="M1171" s="12"/>
      <c r="N1171" s="12"/>
      <c r="O1171" s="12"/>
      <c r="P1171" s="12"/>
      <c r="Q1171" s="12"/>
      <c r="R1171" s="12"/>
      <c r="S1171" s="12"/>
      <c r="T1171" s="12"/>
      <c r="U1171" s="12"/>
      <c r="V1171" s="12"/>
    </row>
    <row r="1172" hidden="1">
      <c r="A1172" s="7" t="s">
        <v>2044</v>
      </c>
      <c r="B1172" s="8">
        <v>45842.0</v>
      </c>
      <c r="C1172" s="9" t="str">
        <f t="shared" si="1"/>
        <v>Juli</v>
      </c>
      <c r="D1172" s="10">
        <v>0.0</v>
      </c>
      <c r="E1172" s="7" t="s">
        <v>16</v>
      </c>
      <c r="F1172" s="7" t="s">
        <v>127</v>
      </c>
      <c r="G1172" s="7" t="s">
        <v>41</v>
      </c>
      <c r="H1172" s="7" t="s">
        <v>2045</v>
      </c>
      <c r="I1172" s="11">
        <v>6.281232193915E12</v>
      </c>
      <c r="K1172" s="12"/>
      <c r="L1172" s="12"/>
      <c r="M1172" s="12"/>
      <c r="N1172" s="12"/>
      <c r="O1172" s="12"/>
      <c r="P1172" s="12"/>
      <c r="Q1172" s="12"/>
      <c r="R1172" s="12"/>
      <c r="S1172" s="12"/>
      <c r="T1172" s="12"/>
      <c r="U1172" s="12"/>
      <c r="V1172" s="12"/>
    </row>
    <row r="1173" hidden="1">
      <c r="A1173" s="7" t="s">
        <v>2046</v>
      </c>
      <c r="B1173" s="8">
        <v>45845.0</v>
      </c>
      <c r="C1173" s="9" t="str">
        <f t="shared" si="1"/>
        <v>Juli</v>
      </c>
      <c r="D1173" s="10">
        <v>0.027777777777777776</v>
      </c>
      <c r="E1173" s="7" t="s">
        <v>66</v>
      </c>
      <c r="F1173" s="7" t="s">
        <v>67</v>
      </c>
      <c r="G1173" s="7" t="s">
        <v>13</v>
      </c>
      <c r="H1173" s="7" t="s">
        <v>2047</v>
      </c>
      <c r="I1173" s="11">
        <v>6.281332534354E12</v>
      </c>
      <c r="K1173" s="12"/>
      <c r="L1173" s="12"/>
      <c r="M1173" s="12"/>
      <c r="N1173" s="12"/>
      <c r="O1173" s="12"/>
      <c r="P1173" s="12"/>
      <c r="Q1173" s="12"/>
      <c r="R1173" s="12"/>
      <c r="S1173" s="12"/>
      <c r="T1173" s="12"/>
      <c r="U1173" s="12"/>
      <c r="V1173" s="12"/>
    </row>
    <row r="1174" hidden="1">
      <c r="A1174" s="7" t="s">
        <v>2048</v>
      </c>
      <c r="B1174" s="8">
        <v>45845.0</v>
      </c>
      <c r="C1174" s="9" t="str">
        <f t="shared" si="1"/>
        <v>Juli</v>
      </c>
      <c r="D1174" s="10">
        <v>0.022222222222222223</v>
      </c>
      <c r="E1174" s="7" t="s">
        <v>37</v>
      </c>
      <c r="F1174" s="7" t="s">
        <v>127</v>
      </c>
      <c r="G1174" s="7" t="s">
        <v>13</v>
      </c>
      <c r="H1174" s="7" t="s">
        <v>2049</v>
      </c>
      <c r="I1174" s="11">
        <v>6.285746146893E12</v>
      </c>
      <c r="K1174" s="12"/>
      <c r="L1174" s="12"/>
      <c r="M1174" s="12"/>
      <c r="N1174" s="12"/>
      <c r="O1174" s="12"/>
      <c r="P1174" s="12"/>
      <c r="Q1174" s="12"/>
      <c r="R1174" s="12"/>
      <c r="S1174" s="12"/>
      <c r="T1174" s="12"/>
      <c r="U1174" s="12"/>
      <c r="V1174" s="12"/>
    </row>
    <row r="1175" hidden="1">
      <c r="A1175" s="7" t="s">
        <v>2050</v>
      </c>
      <c r="B1175" s="8">
        <v>45842.0</v>
      </c>
      <c r="C1175" s="9" t="str">
        <f t="shared" si="1"/>
        <v>Juli</v>
      </c>
      <c r="D1175" s="10">
        <v>0.0</v>
      </c>
      <c r="E1175" s="7" t="s">
        <v>37</v>
      </c>
      <c r="F1175" s="7" t="s">
        <v>197</v>
      </c>
      <c r="G1175" s="7" t="s">
        <v>41</v>
      </c>
      <c r="H1175" s="7" t="s">
        <v>2051</v>
      </c>
      <c r="I1175" s="11">
        <v>6.285746146893E12</v>
      </c>
      <c r="K1175" s="12"/>
      <c r="L1175" s="12"/>
      <c r="M1175" s="12"/>
      <c r="N1175" s="12"/>
      <c r="O1175" s="12"/>
      <c r="P1175" s="12"/>
      <c r="Q1175" s="12"/>
      <c r="R1175" s="12"/>
      <c r="S1175" s="12"/>
      <c r="T1175" s="12"/>
      <c r="U1175" s="12"/>
      <c r="V1175" s="12"/>
    </row>
    <row r="1176" hidden="1">
      <c r="A1176" s="7" t="s">
        <v>2052</v>
      </c>
      <c r="B1176" s="8">
        <v>45849.0</v>
      </c>
      <c r="C1176" s="9" t="str">
        <f t="shared" si="1"/>
        <v>Juli</v>
      </c>
      <c r="D1176" s="10">
        <v>0.0</v>
      </c>
      <c r="E1176" s="7" t="s">
        <v>37</v>
      </c>
      <c r="F1176" s="7" t="s">
        <v>130</v>
      </c>
      <c r="G1176" s="7" t="s">
        <v>41</v>
      </c>
      <c r="H1176" s="7" t="s">
        <v>2053</v>
      </c>
      <c r="I1176" s="11">
        <v>6.285746146893E12</v>
      </c>
      <c r="K1176" s="12"/>
      <c r="L1176" s="12"/>
      <c r="M1176" s="12"/>
      <c r="N1176" s="12"/>
      <c r="O1176" s="12"/>
      <c r="P1176" s="12"/>
      <c r="Q1176" s="12"/>
      <c r="R1176" s="12"/>
      <c r="S1176" s="12"/>
      <c r="T1176" s="12"/>
      <c r="U1176" s="12"/>
      <c r="V1176" s="12"/>
    </row>
    <row r="1177" hidden="1">
      <c r="A1177" s="7" t="s">
        <v>2054</v>
      </c>
      <c r="B1177" s="8">
        <v>45842.0</v>
      </c>
      <c r="C1177" s="9" t="str">
        <f t="shared" si="1"/>
        <v>Juli</v>
      </c>
      <c r="D1177" s="10">
        <v>0.0</v>
      </c>
      <c r="E1177" s="7" t="s">
        <v>16</v>
      </c>
      <c r="F1177" s="7" t="s">
        <v>127</v>
      </c>
      <c r="G1177" s="7" t="s">
        <v>41</v>
      </c>
      <c r="H1177" s="7" t="s">
        <v>2053</v>
      </c>
      <c r="I1177" s="11">
        <v>6.285746146893E12</v>
      </c>
      <c r="K1177" s="12"/>
      <c r="L1177" s="12"/>
      <c r="M1177" s="12"/>
      <c r="N1177" s="12"/>
      <c r="O1177" s="12"/>
      <c r="P1177" s="12"/>
      <c r="Q1177" s="12"/>
      <c r="R1177" s="12"/>
      <c r="S1177" s="12"/>
      <c r="T1177" s="12"/>
      <c r="U1177" s="12"/>
      <c r="V1177" s="12"/>
    </row>
    <row r="1178" hidden="1">
      <c r="A1178" s="7" t="s">
        <v>2055</v>
      </c>
      <c r="B1178" s="8">
        <v>45840.0</v>
      </c>
      <c r="C1178" s="9" t="str">
        <f t="shared" si="1"/>
        <v>Juli</v>
      </c>
      <c r="D1178" s="10">
        <v>0.005555555555555556</v>
      </c>
      <c r="E1178" s="7" t="s">
        <v>37</v>
      </c>
      <c r="F1178" s="7" t="s">
        <v>197</v>
      </c>
      <c r="G1178" s="7" t="s">
        <v>22</v>
      </c>
      <c r="H1178" s="7" t="s">
        <v>2056</v>
      </c>
      <c r="I1178" s="11">
        <v>6.285746146893E12</v>
      </c>
      <c r="K1178" s="12"/>
      <c r="L1178" s="12"/>
      <c r="M1178" s="12"/>
      <c r="N1178" s="12"/>
      <c r="O1178" s="12"/>
      <c r="P1178" s="12"/>
      <c r="Q1178" s="12"/>
      <c r="R1178" s="12"/>
      <c r="S1178" s="12"/>
      <c r="T1178" s="12"/>
      <c r="U1178" s="12"/>
      <c r="V1178" s="12"/>
    </row>
    <row r="1179" hidden="1">
      <c r="A1179" s="7" t="s">
        <v>2057</v>
      </c>
      <c r="B1179" s="8">
        <v>45841.0</v>
      </c>
      <c r="C1179" s="9" t="str">
        <f t="shared" si="1"/>
        <v>Juli</v>
      </c>
      <c r="D1179" s="10">
        <v>0.004861111111111111</v>
      </c>
      <c r="E1179" s="7" t="s">
        <v>37</v>
      </c>
      <c r="F1179" s="7" t="s">
        <v>197</v>
      </c>
      <c r="G1179" s="7" t="s">
        <v>22</v>
      </c>
      <c r="H1179" s="7" t="s">
        <v>2058</v>
      </c>
      <c r="I1179" s="11">
        <v>6.285746146893E12</v>
      </c>
      <c r="K1179" s="12"/>
      <c r="L1179" s="12"/>
      <c r="M1179" s="12"/>
      <c r="N1179" s="12"/>
      <c r="O1179" s="12"/>
      <c r="P1179" s="12"/>
      <c r="Q1179" s="12"/>
      <c r="R1179" s="12"/>
      <c r="S1179" s="12"/>
      <c r="T1179" s="12"/>
      <c r="U1179" s="12"/>
      <c r="V1179" s="12"/>
    </row>
    <row r="1180" hidden="1">
      <c r="A1180" s="7" t="s">
        <v>2059</v>
      </c>
      <c r="B1180" s="8">
        <v>45845.0</v>
      </c>
      <c r="C1180" s="9" t="str">
        <f t="shared" si="1"/>
        <v>Juli</v>
      </c>
      <c r="D1180" s="10">
        <v>0.02361111111111111</v>
      </c>
      <c r="E1180" s="7" t="s">
        <v>44</v>
      </c>
      <c r="F1180" s="7" t="s">
        <v>45</v>
      </c>
      <c r="G1180" s="7" t="s">
        <v>13</v>
      </c>
      <c r="H1180" s="7" t="s">
        <v>2060</v>
      </c>
      <c r="I1180" s="11">
        <v>6.285291035544E12</v>
      </c>
      <c r="K1180" s="12"/>
      <c r="L1180" s="12"/>
      <c r="M1180" s="12"/>
      <c r="N1180" s="12"/>
      <c r="O1180" s="12"/>
      <c r="P1180" s="12"/>
      <c r="Q1180" s="12"/>
      <c r="R1180" s="12"/>
      <c r="S1180" s="12"/>
      <c r="T1180" s="12"/>
      <c r="U1180" s="12"/>
      <c r="V1180" s="12"/>
    </row>
    <row r="1181" hidden="1">
      <c r="A1181" s="7" t="s">
        <v>2061</v>
      </c>
      <c r="B1181" s="8">
        <v>45846.0</v>
      </c>
      <c r="C1181" s="9" t="str">
        <f t="shared" si="1"/>
        <v>Juli</v>
      </c>
      <c r="D1181" s="10">
        <v>0.03819444444444445</v>
      </c>
      <c r="E1181" s="7" t="s">
        <v>20</v>
      </c>
      <c r="F1181" s="7" t="s">
        <v>62</v>
      </c>
      <c r="G1181" s="7" t="s">
        <v>13</v>
      </c>
      <c r="H1181" s="7" t="s">
        <v>2062</v>
      </c>
      <c r="I1181" s="11">
        <v>6.28972529354E11</v>
      </c>
      <c r="K1181" s="12"/>
      <c r="L1181" s="12"/>
      <c r="M1181" s="12"/>
      <c r="N1181" s="12"/>
      <c r="O1181" s="12"/>
      <c r="P1181" s="12"/>
      <c r="Q1181" s="12"/>
      <c r="R1181" s="12"/>
      <c r="S1181" s="12"/>
      <c r="T1181" s="12"/>
      <c r="U1181" s="12"/>
      <c r="V1181" s="12"/>
    </row>
    <row r="1182" hidden="1">
      <c r="A1182" s="7" t="s">
        <v>2063</v>
      </c>
      <c r="B1182" s="8">
        <v>45846.0</v>
      </c>
      <c r="C1182" s="9" t="str">
        <f t="shared" si="1"/>
        <v>Juli</v>
      </c>
      <c r="D1182" s="10">
        <v>0.02361111111111111</v>
      </c>
      <c r="E1182" s="7" t="s">
        <v>44</v>
      </c>
      <c r="F1182" s="7" t="s">
        <v>45</v>
      </c>
      <c r="G1182" s="7" t="s">
        <v>13</v>
      </c>
      <c r="H1182" s="7" t="s">
        <v>2064</v>
      </c>
      <c r="I1182" s="11">
        <v>6.285291035544E12</v>
      </c>
      <c r="K1182" s="12"/>
      <c r="L1182" s="12"/>
      <c r="M1182" s="12"/>
      <c r="N1182" s="12"/>
      <c r="O1182" s="12"/>
      <c r="P1182" s="12"/>
      <c r="Q1182" s="12"/>
      <c r="R1182" s="12"/>
      <c r="S1182" s="12"/>
      <c r="T1182" s="12"/>
      <c r="U1182" s="12"/>
      <c r="V1182" s="12"/>
    </row>
    <row r="1183" hidden="1">
      <c r="A1183" s="7" t="s">
        <v>2065</v>
      </c>
      <c r="B1183" s="8">
        <v>45841.0</v>
      </c>
      <c r="C1183" s="9" t="str">
        <f t="shared" si="1"/>
        <v>Juli</v>
      </c>
      <c r="D1183" s="10">
        <v>0.04791666666666667</v>
      </c>
      <c r="E1183" s="7" t="s">
        <v>16</v>
      </c>
      <c r="F1183" s="7" t="s">
        <v>51</v>
      </c>
      <c r="G1183" s="7" t="s">
        <v>13</v>
      </c>
      <c r="H1183" s="7" t="s">
        <v>2066</v>
      </c>
      <c r="I1183" s="11">
        <v>6.281232193915E12</v>
      </c>
      <c r="K1183" s="12"/>
      <c r="L1183" s="12"/>
      <c r="M1183" s="12"/>
      <c r="N1183" s="12"/>
      <c r="O1183" s="12"/>
      <c r="P1183" s="12"/>
      <c r="Q1183" s="12"/>
      <c r="R1183" s="12"/>
      <c r="S1183" s="12"/>
      <c r="T1183" s="12"/>
      <c r="U1183" s="12"/>
      <c r="V1183" s="12"/>
    </row>
    <row r="1184" hidden="1">
      <c r="A1184" s="7" t="s">
        <v>2067</v>
      </c>
      <c r="B1184" s="8">
        <v>45846.0</v>
      </c>
      <c r="C1184" s="9" t="str">
        <f t="shared" si="1"/>
        <v>Juli</v>
      </c>
      <c r="D1184" s="10">
        <v>0.03611111111111111</v>
      </c>
      <c r="E1184" s="7" t="s">
        <v>16</v>
      </c>
      <c r="F1184" s="7" t="s">
        <v>51</v>
      </c>
      <c r="G1184" s="7" t="s">
        <v>13</v>
      </c>
      <c r="H1184" s="7" t="s">
        <v>2068</v>
      </c>
      <c r="I1184" s="11">
        <v>6.281232193915E12</v>
      </c>
      <c r="K1184" s="12"/>
      <c r="L1184" s="12"/>
      <c r="M1184" s="12"/>
      <c r="N1184" s="12"/>
      <c r="O1184" s="12"/>
      <c r="P1184" s="12"/>
      <c r="Q1184" s="12"/>
      <c r="R1184" s="12"/>
      <c r="S1184" s="12"/>
      <c r="T1184" s="12"/>
      <c r="U1184" s="12"/>
      <c r="V1184" s="12"/>
    </row>
    <row r="1185" hidden="1">
      <c r="A1185" s="7" t="s">
        <v>2069</v>
      </c>
      <c r="B1185" s="8">
        <v>45847.0</v>
      </c>
      <c r="C1185" s="9" t="str">
        <f t="shared" si="1"/>
        <v>Juli</v>
      </c>
      <c r="D1185" s="10">
        <v>0.044444444444444446</v>
      </c>
      <c r="E1185" s="7" t="s">
        <v>16</v>
      </c>
      <c r="F1185" s="7" t="s">
        <v>51</v>
      </c>
      <c r="G1185" s="7" t="s">
        <v>13</v>
      </c>
      <c r="H1185" s="7" t="s">
        <v>2070</v>
      </c>
      <c r="I1185" s="11">
        <v>6.281232193915E12</v>
      </c>
      <c r="K1185" s="12"/>
      <c r="L1185" s="12"/>
      <c r="M1185" s="12"/>
      <c r="N1185" s="12"/>
      <c r="O1185" s="12"/>
      <c r="P1185" s="12"/>
      <c r="Q1185" s="12"/>
      <c r="R1185" s="12"/>
      <c r="S1185" s="12"/>
      <c r="T1185" s="12"/>
      <c r="U1185" s="12"/>
      <c r="V1185" s="12"/>
    </row>
    <row r="1186" hidden="1">
      <c r="A1186" s="7" t="s">
        <v>2071</v>
      </c>
      <c r="B1186" s="8">
        <v>45846.0</v>
      </c>
      <c r="C1186" s="9" t="str">
        <f t="shared" si="1"/>
        <v>Juli</v>
      </c>
      <c r="D1186" s="10">
        <v>0.022916666666666665</v>
      </c>
      <c r="E1186" s="7" t="s">
        <v>16</v>
      </c>
      <c r="F1186" s="7" t="s">
        <v>127</v>
      </c>
      <c r="G1186" s="7" t="s">
        <v>13</v>
      </c>
      <c r="H1186" s="7" t="s">
        <v>2072</v>
      </c>
      <c r="I1186" s="11">
        <v>6.281232193915E12</v>
      </c>
      <c r="K1186" s="12"/>
      <c r="L1186" s="12"/>
      <c r="M1186" s="12"/>
      <c r="N1186" s="12"/>
      <c r="O1186" s="12"/>
      <c r="P1186" s="12"/>
      <c r="Q1186" s="12"/>
      <c r="R1186" s="12"/>
      <c r="S1186" s="12"/>
      <c r="T1186" s="12"/>
      <c r="U1186" s="12"/>
      <c r="V1186" s="12"/>
    </row>
    <row r="1187" hidden="1">
      <c r="A1187" s="7" t="s">
        <v>2073</v>
      </c>
      <c r="B1187" s="8">
        <v>45846.0</v>
      </c>
      <c r="C1187" s="9" t="str">
        <f t="shared" si="1"/>
        <v>Juli</v>
      </c>
      <c r="D1187" s="10">
        <v>0.025694444444444443</v>
      </c>
      <c r="E1187" s="7" t="s">
        <v>16</v>
      </c>
      <c r="F1187" s="7" t="s">
        <v>130</v>
      </c>
      <c r="G1187" s="7" t="s">
        <v>13</v>
      </c>
      <c r="H1187" s="7" t="s">
        <v>2074</v>
      </c>
      <c r="I1187" s="11">
        <v>6.281232193915E12</v>
      </c>
      <c r="K1187" s="12"/>
      <c r="L1187" s="12"/>
      <c r="M1187" s="12"/>
      <c r="N1187" s="12"/>
      <c r="O1187" s="12"/>
      <c r="P1187" s="12"/>
      <c r="Q1187" s="12"/>
      <c r="R1187" s="12"/>
      <c r="S1187" s="12"/>
      <c r="T1187" s="12"/>
      <c r="U1187" s="12"/>
      <c r="V1187" s="12"/>
    </row>
    <row r="1188" hidden="1">
      <c r="A1188" s="7" t="s">
        <v>2075</v>
      </c>
      <c r="B1188" s="8">
        <v>45848.0</v>
      </c>
      <c r="C1188" s="9" t="str">
        <f t="shared" si="1"/>
        <v>Juli</v>
      </c>
      <c r="D1188" s="10">
        <v>0.041666666666666664</v>
      </c>
      <c r="E1188" s="7" t="s">
        <v>29</v>
      </c>
      <c r="F1188" s="7" t="s">
        <v>100</v>
      </c>
      <c r="G1188" s="7" t="s">
        <v>13</v>
      </c>
      <c r="H1188" s="7" t="s">
        <v>2076</v>
      </c>
      <c r="I1188" s="11">
        <v>6.282231661306E12</v>
      </c>
      <c r="K1188" s="12"/>
      <c r="L1188" s="12"/>
      <c r="M1188" s="12"/>
      <c r="N1188" s="12"/>
      <c r="O1188" s="12"/>
      <c r="P1188" s="12"/>
      <c r="Q1188" s="12"/>
      <c r="R1188" s="12"/>
      <c r="S1188" s="12"/>
      <c r="T1188" s="12"/>
      <c r="U1188" s="12"/>
      <c r="V1188" s="12"/>
    </row>
    <row r="1189" hidden="1">
      <c r="A1189" s="7" t="s">
        <v>2077</v>
      </c>
      <c r="B1189" s="8">
        <v>45847.0</v>
      </c>
      <c r="C1189" s="9" t="str">
        <f t="shared" si="1"/>
        <v>Juli</v>
      </c>
      <c r="D1189" s="10">
        <v>0.03680555555555556</v>
      </c>
      <c r="E1189" s="7" t="s">
        <v>1078</v>
      </c>
      <c r="F1189" s="7" t="s">
        <v>17</v>
      </c>
      <c r="G1189" s="7" t="s">
        <v>13</v>
      </c>
      <c r="H1189" s="7" t="s">
        <v>2078</v>
      </c>
      <c r="I1189" s="11">
        <v>6.28978248704E11</v>
      </c>
      <c r="K1189" s="12"/>
      <c r="L1189" s="12"/>
      <c r="M1189" s="12"/>
      <c r="N1189" s="12"/>
      <c r="O1189" s="12"/>
      <c r="P1189" s="12"/>
      <c r="Q1189" s="12"/>
      <c r="R1189" s="12"/>
      <c r="S1189" s="12"/>
      <c r="T1189" s="12"/>
      <c r="U1189" s="12"/>
      <c r="V1189" s="12"/>
    </row>
    <row r="1190" hidden="1">
      <c r="A1190" s="7" t="s">
        <v>2079</v>
      </c>
      <c r="B1190" s="8">
        <v>45849.0</v>
      </c>
      <c r="C1190" s="9" t="str">
        <f t="shared" si="1"/>
        <v>Juli</v>
      </c>
      <c r="D1190" s="10">
        <v>0.041666666666666664</v>
      </c>
      <c r="E1190" s="7" t="s">
        <v>20</v>
      </c>
      <c r="F1190" s="7" t="s">
        <v>30</v>
      </c>
      <c r="G1190" s="7" t="s">
        <v>13</v>
      </c>
      <c r="H1190" s="7" t="s">
        <v>2080</v>
      </c>
      <c r="I1190" s="11">
        <v>6.28972529354E11</v>
      </c>
      <c r="K1190" s="12"/>
      <c r="L1190" s="12"/>
      <c r="M1190" s="12"/>
      <c r="N1190" s="12"/>
      <c r="O1190" s="12"/>
      <c r="P1190" s="12"/>
      <c r="Q1190" s="12"/>
      <c r="R1190" s="12"/>
      <c r="S1190" s="12"/>
      <c r="T1190" s="12"/>
      <c r="U1190" s="12"/>
      <c r="V1190" s="12"/>
    </row>
    <row r="1191" hidden="1">
      <c r="A1191" s="7" t="s">
        <v>2081</v>
      </c>
      <c r="B1191" s="8">
        <v>45849.0</v>
      </c>
      <c r="C1191" s="9" t="str">
        <f t="shared" si="1"/>
        <v>Juli</v>
      </c>
      <c r="D1191" s="10">
        <v>0.034722222222222224</v>
      </c>
      <c r="E1191" s="7" t="s">
        <v>50</v>
      </c>
      <c r="F1191" s="7" t="s">
        <v>51</v>
      </c>
      <c r="G1191" s="7" t="s">
        <v>13</v>
      </c>
      <c r="H1191" s="7" t="s">
        <v>2082</v>
      </c>
      <c r="I1191" s="11">
        <v>6.285173431354E12</v>
      </c>
      <c r="K1191" s="12"/>
      <c r="L1191" s="12"/>
      <c r="M1191" s="12"/>
      <c r="N1191" s="12"/>
      <c r="O1191" s="12"/>
      <c r="P1191" s="12"/>
      <c r="Q1191" s="12"/>
      <c r="R1191" s="12"/>
      <c r="S1191" s="12"/>
      <c r="T1191" s="12"/>
      <c r="U1191" s="12"/>
      <c r="V1191" s="12"/>
    </row>
    <row r="1192" hidden="1">
      <c r="A1192" s="7" t="s">
        <v>2081</v>
      </c>
      <c r="B1192" s="8">
        <v>45842.0</v>
      </c>
      <c r="C1192" s="9" t="str">
        <f t="shared" si="1"/>
        <v>Juli</v>
      </c>
      <c r="D1192" s="10">
        <v>0.020833333333333332</v>
      </c>
      <c r="E1192" s="7" t="s">
        <v>50</v>
      </c>
      <c r="F1192" s="7" t="s">
        <v>51</v>
      </c>
      <c r="G1192" s="7" t="s">
        <v>13</v>
      </c>
      <c r="H1192" s="7" t="s">
        <v>2083</v>
      </c>
      <c r="I1192" s="11">
        <v>6.285173431354E12</v>
      </c>
      <c r="K1192" s="12"/>
      <c r="L1192" s="12"/>
      <c r="M1192" s="12"/>
      <c r="N1192" s="12"/>
      <c r="O1192" s="12"/>
      <c r="P1192" s="12"/>
      <c r="Q1192" s="12"/>
      <c r="R1192" s="12"/>
      <c r="S1192" s="12"/>
      <c r="T1192" s="12"/>
      <c r="U1192" s="12"/>
      <c r="V1192" s="12"/>
    </row>
    <row r="1193" hidden="1">
      <c r="A1193" s="7" t="s">
        <v>2084</v>
      </c>
      <c r="B1193" s="8">
        <v>45849.0</v>
      </c>
      <c r="C1193" s="9" t="str">
        <f t="shared" si="1"/>
        <v>Juli</v>
      </c>
      <c r="D1193" s="10">
        <v>0.06944444444444445</v>
      </c>
      <c r="E1193" s="7" t="s">
        <v>163</v>
      </c>
      <c r="F1193" s="7" t="s">
        <v>174</v>
      </c>
      <c r="G1193" s="7" t="s">
        <v>13</v>
      </c>
      <c r="H1193" s="7" t="s">
        <v>2085</v>
      </c>
      <c r="I1193" s="11">
        <v>6.82142259313E11</v>
      </c>
      <c r="K1193" s="12"/>
      <c r="L1193" s="12"/>
      <c r="M1193" s="12"/>
      <c r="N1193" s="12"/>
      <c r="O1193" s="12"/>
      <c r="P1193" s="12"/>
      <c r="Q1193" s="12"/>
      <c r="R1193" s="12"/>
      <c r="S1193" s="12"/>
      <c r="T1193" s="12"/>
      <c r="U1193" s="12"/>
      <c r="V1193" s="12"/>
    </row>
    <row r="1194" hidden="1">
      <c r="A1194" s="7" t="s">
        <v>2086</v>
      </c>
      <c r="B1194" s="8">
        <v>45849.0</v>
      </c>
      <c r="C1194" s="9" t="str">
        <f t="shared" si="1"/>
        <v>Juli</v>
      </c>
      <c r="D1194" s="10">
        <v>0.04375</v>
      </c>
      <c r="E1194" s="7" t="s">
        <v>50</v>
      </c>
      <c r="F1194" s="7" t="s">
        <v>100</v>
      </c>
      <c r="G1194" s="7" t="s">
        <v>13</v>
      </c>
      <c r="H1194" s="7" t="s">
        <v>2087</v>
      </c>
      <c r="I1194" s="11">
        <v>6.285173431354E12</v>
      </c>
      <c r="K1194" s="12"/>
      <c r="L1194" s="12"/>
      <c r="M1194" s="12"/>
      <c r="N1194" s="12"/>
      <c r="O1194" s="12"/>
      <c r="P1194" s="12"/>
      <c r="Q1194" s="12"/>
      <c r="R1194" s="12"/>
      <c r="S1194" s="12"/>
      <c r="T1194" s="12"/>
      <c r="U1194" s="12"/>
      <c r="V1194" s="12"/>
    </row>
    <row r="1195" hidden="1">
      <c r="A1195" s="7" t="s">
        <v>2088</v>
      </c>
      <c r="B1195" s="8">
        <v>45849.0</v>
      </c>
      <c r="C1195" s="9" t="str">
        <f t="shared" si="1"/>
        <v>Juli</v>
      </c>
      <c r="D1195" s="10">
        <v>0.04583333333333333</v>
      </c>
      <c r="E1195" s="7" t="s">
        <v>33</v>
      </c>
      <c r="F1195" s="7" t="s">
        <v>59</v>
      </c>
      <c r="G1195" s="7" t="s">
        <v>13</v>
      </c>
      <c r="H1195" s="7" t="s">
        <v>2089</v>
      </c>
      <c r="I1195" s="11">
        <v>6.285707668655E12</v>
      </c>
      <c r="K1195" s="12"/>
      <c r="L1195" s="12"/>
      <c r="M1195" s="12"/>
      <c r="N1195" s="12"/>
      <c r="O1195" s="12"/>
      <c r="P1195" s="12"/>
      <c r="Q1195" s="12"/>
      <c r="R1195" s="12"/>
      <c r="S1195" s="12"/>
      <c r="T1195" s="12"/>
      <c r="U1195" s="12"/>
      <c r="V1195" s="12"/>
    </row>
    <row r="1196" hidden="1">
      <c r="A1196" s="7" t="s">
        <v>2090</v>
      </c>
      <c r="B1196" s="8">
        <v>45847.0</v>
      </c>
      <c r="C1196" s="9" t="str">
        <f t="shared" si="1"/>
        <v>Juli</v>
      </c>
      <c r="D1196" s="10">
        <v>0.02361111111111111</v>
      </c>
      <c r="E1196" s="7" t="s">
        <v>37</v>
      </c>
      <c r="F1196" s="7" t="s">
        <v>127</v>
      </c>
      <c r="G1196" s="7" t="s">
        <v>13</v>
      </c>
      <c r="H1196" s="7" t="s">
        <v>2091</v>
      </c>
      <c r="I1196" s="11">
        <v>6.285746146893E12</v>
      </c>
      <c r="K1196" s="12"/>
      <c r="L1196" s="12"/>
      <c r="M1196" s="12"/>
      <c r="N1196" s="12"/>
      <c r="O1196" s="12"/>
      <c r="P1196" s="12"/>
      <c r="Q1196" s="12"/>
      <c r="R1196" s="12"/>
      <c r="S1196" s="12"/>
      <c r="T1196" s="12"/>
      <c r="U1196" s="12"/>
      <c r="V1196" s="12"/>
    </row>
    <row r="1197" hidden="1">
      <c r="A1197" s="7" t="s">
        <v>2092</v>
      </c>
      <c r="B1197" s="8">
        <v>45849.0</v>
      </c>
      <c r="C1197" s="9" t="str">
        <f t="shared" si="1"/>
        <v>Juli</v>
      </c>
      <c r="D1197" s="10">
        <v>0.04513888888888889</v>
      </c>
      <c r="E1197" s="7" t="s">
        <v>1078</v>
      </c>
      <c r="F1197" s="7" t="s">
        <v>17</v>
      </c>
      <c r="G1197" s="7" t="s">
        <v>13</v>
      </c>
      <c r="H1197" s="7" t="s">
        <v>2093</v>
      </c>
      <c r="I1197" s="11">
        <v>6.28978248704E11</v>
      </c>
      <c r="K1197" s="12"/>
      <c r="L1197" s="12"/>
      <c r="M1197" s="12"/>
      <c r="N1197" s="12"/>
      <c r="O1197" s="12"/>
      <c r="P1197" s="12"/>
      <c r="Q1197" s="12"/>
      <c r="R1197" s="12"/>
      <c r="S1197" s="12"/>
      <c r="T1197" s="12"/>
      <c r="U1197" s="12"/>
      <c r="V1197" s="12"/>
    </row>
    <row r="1198" hidden="1">
      <c r="A1198" s="7" t="s">
        <v>2094</v>
      </c>
      <c r="B1198" s="8">
        <v>45849.0</v>
      </c>
      <c r="C1198" s="9" t="str">
        <f t="shared" si="1"/>
        <v>Juli</v>
      </c>
      <c r="D1198" s="10">
        <v>0.027777777777777776</v>
      </c>
      <c r="E1198" s="7" t="s">
        <v>37</v>
      </c>
      <c r="F1198" s="7" t="s">
        <v>130</v>
      </c>
      <c r="G1198" s="7" t="s">
        <v>13</v>
      </c>
      <c r="H1198" s="7" t="s">
        <v>2095</v>
      </c>
      <c r="I1198" s="11">
        <v>6.285746146893E12</v>
      </c>
      <c r="K1198" s="12"/>
      <c r="L1198" s="12"/>
      <c r="M1198" s="12"/>
      <c r="N1198" s="12"/>
      <c r="O1198" s="12"/>
      <c r="P1198" s="12"/>
      <c r="Q1198" s="12"/>
      <c r="R1198" s="12"/>
      <c r="S1198" s="12"/>
      <c r="T1198" s="12"/>
      <c r="U1198" s="12"/>
      <c r="V1198" s="12"/>
    </row>
    <row r="1199" hidden="1">
      <c r="A1199" s="7" t="s">
        <v>2096</v>
      </c>
      <c r="B1199" s="8">
        <v>45850.0</v>
      </c>
      <c r="C1199" s="9" t="str">
        <f t="shared" si="1"/>
        <v>Juli</v>
      </c>
      <c r="D1199" s="10">
        <v>0.03958333333333333</v>
      </c>
      <c r="E1199" s="7" t="s">
        <v>20</v>
      </c>
      <c r="F1199" s="7" t="s">
        <v>30</v>
      </c>
      <c r="G1199" s="7" t="s">
        <v>13</v>
      </c>
      <c r="H1199" s="7" t="s">
        <v>2097</v>
      </c>
      <c r="I1199" s="11">
        <v>628972.0</v>
      </c>
      <c r="K1199" s="12"/>
      <c r="L1199" s="12"/>
      <c r="M1199" s="12"/>
      <c r="N1199" s="12"/>
      <c r="O1199" s="12"/>
      <c r="P1199" s="12"/>
      <c r="Q1199" s="12"/>
      <c r="R1199" s="12"/>
      <c r="S1199" s="12"/>
      <c r="T1199" s="12"/>
      <c r="U1199" s="12"/>
      <c r="V1199" s="12"/>
    </row>
    <row r="1200" hidden="1">
      <c r="A1200" s="7" t="s">
        <v>2098</v>
      </c>
      <c r="B1200" s="8">
        <v>45850.0</v>
      </c>
      <c r="C1200" s="9" t="str">
        <f t="shared" si="1"/>
        <v>Juli</v>
      </c>
      <c r="D1200" s="10">
        <v>0.04513888888888889</v>
      </c>
      <c r="E1200" s="7" t="s">
        <v>1078</v>
      </c>
      <c r="F1200" s="7" t="s">
        <v>17</v>
      </c>
      <c r="G1200" s="7" t="s">
        <v>13</v>
      </c>
      <c r="H1200" s="7" t="s">
        <v>2099</v>
      </c>
      <c r="I1200" s="11">
        <v>6.28978248704E11</v>
      </c>
      <c r="K1200" s="12"/>
      <c r="L1200" s="12"/>
      <c r="M1200" s="12"/>
      <c r="N1200" s="12"/>
      <c r="O1200" s="12"/>
      <c r="P1200" s="12"/>
      <c r="Q1200" s="12"/>
      <c r="R1200" s="12"/>
      <c r="S1200" s="12"/>
      <c r="T1200" s="12"/>
      <c r="U1200" s="12"/>
      <c r="V1200" s="12"/>
    </row>
    <row r="1201" hidden="1">
      <c r="A1201" s="7" t="s">
        <v>2100</v>
      </c>
      <c r="B1201" s="8">
        <v>45850.0</v>
      </c>
      <c r="C1201" s="9" t="str">
        <f t="shared" si="1"/>
        <v>Juli</v>
      </c>
      <c r="D1201" s="10">
        <v>0.041666666666666664</v>
      </c>
      <c r="E1201" s="7" t="s">
        <v>11</v>
      </c>
      <c r="F1201" s="7" t="s">
        <v>1083</v>
      </c>
      <c r="G1201" s="7" t="s">
        <v>13</v>
      </c>
      <c r="H1201" s="7" t="s">
        <v>2101</v>
      </c>
      <c r="I1201" s="11">
        <v>6.28560627488E12</v>
      </c>
      <c r="K1201" s="12"/>
      <c r="L1201" s="12"/>
      <c r="M1201" s="12"/>
      <c r="N1201" s="12"/>
      <c r="O1201" s="12"/>
      <c r="P1201" s="12"/>
      <c r="Q1201" s="12"/>
      <c r="R1201" s="12"/>
      <c r="S1201" s="12"/>
      <c r="T1201" s="12"/>
      <c r="U1201" s="12"/>
      <c r="V1201" s="12"/>
    </row>
    <row r="1202" hidden="1">
      <c r="A1202" s="7" t="s">
        <v>2102</v>
      </c>
      <c r="B1202" s="8">
        <v>45849.0</v>
      </c>
      <c r="C1202" s="9" t="str">
        <f t="shared" si="1"/>
        <v>Juli</v>
      </c>
      <c r="D1202" s="10">
        <v>0.025</v>
      </c>
      <c r="E1202" s="7" t="s">
        <v>44</v>
      </c>
      <c r="F1202" s="7" t="s">
        <v>45</v>
      </c>
      <c r="G1202" s="7" t="s">
        <v>13</v>
      </c>
      <c r="H1202" s="7" t="s">
        <v>2103</v>
      </c>
      <c r="I1202" s="11">
        <v>6.285291035544E12</v>
      </c>
      <c r="K1202" s="12"/>
      <c r="L1202" s="12"/>
      <c r="M1202" s="12"/>
      <c r="N1202" s="12"/>
      <c r="O1202" s="12"/>
      <c r="P1202" s="12"/>
      <c r="Q1202" s="12"/>
      <c r="R1202" s="12"/>
      <c r="S1202" s="12"/>
      <c r="T1202" s="12"/>
      <c r="U1202" s="12"/>
      <c r="V1202" s="12"/>
    </row>
    <row r="1203" hidden="1">
      <c r="A1203" s="7" t="s">
        <v>2104</v>
      </c>
      <c r="B1203" s="8">
        <v>45850.0</v>
      </c>
      <c r="C1203" s="9" t="str">
        <f t="shared" si="1"/>
        <v>Juli</v>
      </c>
      <c r="D1203" s="10">
        <v>0.02847222222222222</v>
      </c>
      <c r="E1203" s="7" t="s">
        <v>33</v>
      </c>
      <c r="F1203" s="7" t="s">
        <v>59</v>
      </c>
      <c r="G1203" s="7" t="s">
        <v>13</v>
      </c>
      <c r="H1203" s="7" t="s">
        <v>2105</v>
      </c>
      <c r="I1203" s="11">
        <v>6.285707668655E12</v>
      </c>
      <c r="K1203" s="12"/>
      <c r="L1203" s="12"/>
      <c r="M1203" s="12"/>
      <c r="N1203" s="12"/>
      <c r="O1203" s="12"/>
      <c r="P1203" s="12"/>
      <c r="Q1203" s="12"/>
      <c r="R1203" s="12"/>
      <c r="S1203" s="12"/>
      <c r="T1203" s="12"/>
      <c r="U1203" s="12"/>
      <c r="V1203" s="12"/>
    </row>
    <row r="1204" hidden="1">
      <c r="A1204" s="7" t="s">
        <v>2106</v>
      </c>
      <c r="B1204" s="8">
        <v>45851.0</v>
      </c>
      <c r="C1204" s="9" t="str">
        <f t="shared" si="1"/>
        <v>Juli</v>
      </c>
      <c r="D1204" s="10">
        <v>0.0625</v>
      </c>
      <c r="E1204" s="7" t="s">
        <v>163</v>
      </c>
      <c r="F1204" s="7" t="s">
        <v>174</v>
      </c>
      <c r="G1204" s="7" t="s">
        <v>13</v>
      </c>
      <c r="H1204" s="7" t="s">
        <v>2107</v>
      </c>
      <c r="I1204" s="11">
        <v>6.282142259313E12</v>
      </c>
      <c r="K1204" s="12"/>
      <c r="L1204" s="12"/>
      <c r="M1204" s="12"/>
      <c r="N1204" s="12"/>
      <c r="O1204" s="12"/>
      <c r="P1204" s="12"/>
      <c r="Q1204" s="12"/>
      <c r="R1204" s="12"/>
      <c r="S1204" s="12"/>
      <c r="T1204" s="12"/>
      <c r="U1204" s="12"/>
      <c r="V1204" s="12"/>
    </row>
    <row r="1205" hidden="1">
      <c r="A1205" s="7" t="s">
        <v>2108</v>
      </c>
      <c r="B1205" s="8">
        <v>45851.0</v>
      </c>
      <c r="C1205" s="9" t="str">
        <f t="shared" si="1"/>
        <v>Juli</v>
      </c>
      <c r="D1205" s="10">
        <v>0.024305555555555556</v>
      </c>
      <c r="E1205" s="7" t="s">
        <v>44</v>
      </c>
      <c r="F1205" s="7" t="s">
        <v>45</v>
      </c>
      <c r="G1205" s="7" t="s">
        <v>13</v>
      </c>
      <c r="H1205" s="7" t="s">
        <v>2109</v>
      </c>
      <c r="I1205" s="11">
        <v>6.285291035544E12</v>
      </c>
      <c r="K1205" s="12"/>
      <c r="L1205" s="12"/>
      <c r="M1205" s="12"/>
      <c r="N1205" s="12"/>
      <c r="O1205" s="12"/>
      <c r="P1205" s="12"/>
      <c r="Q1205" s="12"/>
      <c r="R1205" s="12"/>
      <c r="S1205" s="12"/>
      <c r="T1205" s="12"/>
      <c r="U1205" s="12"/>
      <c r="V1205" s="12"/>
    </row>
    <row r="1206" hidden="1">
      <c r="A1206" s="7" t="s">
        <v>2110</v>
      </c>
      <c r="B1206" s="8">
        <v>45851.0</v>
      </c>
      <c r="C1206" s="9" t="str">
        <f t="shared" si="1"/>
        <v>Juli</v>
      </c>
      <c r="D1206" s="10">
        <v>0.04861111111111111</v>
      </c>
      <c r="E1206" s="7" t="s">
        <v>1078</v>
      </c>
      <c r="F1206" s="7" t="s">
        <v>153</v>
      </c>
      <c r="G1206" s="7" t="s">
        <v>13</v>
      </c>
      <c r="H1206" s="7" t="s">
        <v>2111</v>
      </c>
      <c r="I1206" s="11">
        <v>6.28978248704E11</v>
      </c>
      <c r="K1206" s="12"/>
      <c r="L1206" s="12"/>
      <c r="M1206" s="12"/>
      <c r="N1206" s="12"/>
      <c r="O1206" s="12"/>
      <c r="P1206" s="12"/>
      <c r="Q1206" s="12"/>
      <c r="R1206" s="12"/>
      <c r="S1206" s="12"/>
      <c r="T1206" s="12"/>
      <c r="U1206" s="12"/>
      <c r="V1206" s="12"/>
    </row>
    <row r="1207" hidden="1">
      <c r="A1207" s="7" t="s">
        <v>2112</v>
      </c>
      <c r="B1207" s="8">
        <v>45852.0</v>
      </c>
      <c r="C1207" s="9" t="str">
        <f t="shared" si="1"/>
        <v>Juli</v>
      </c>
      <c r="D1207" s="10">
        <v>0.02847222222222222</v>
      </c>
      <c r="E1207" s="7" t="s">
        <v>44</v>
      </c>
      <c r="F1207" s="7" t="s">
        <v>45</v>
      </c>
      <c r="G1207" s="7" t="s">
        <v>13</v>
      </c>
      <c r="H1207" s="7" t="s">
        <v>2113</v>
      </c>
      <c r="I1207" s="11">
        <v>6.285291035544E12</v>
      </c>
      <c r="K1207" s="12"/>
      <c r="L1207" s="12"/>
      <c r="M1207" s="12"/>
      <c r="N1207" s="12"/>
      <c r="O1207" s="12"/>
      <c r="P1207" s="12"/>
      <c r="Q1207" s="12"/>
      <c r="R1207" s="12"/>
      <c r="S1207" s="12"/>
      <c r="T1207" s="12"/>
      <c r="U1207" s="12"/>
      <c r="V1207" s="12"/>
    </row>
    <row r="1208" hidden="1">
      <c r="A1208" s="7" t="s">
        <v>2110</v>
      </c>
      <c r="B1208" s="8">
        <v>45852.0</v>
      </c>
      <c r="C1208" s="9" t="str">
        <f t="shared" si="1"/>
        <v>Juli</v>
      </c>
      <c r="D1208" s="10">
        <v>0.04861111111111111</v>
      </c>
      <c r="E1208" s="7" t="s">
        <v>1078</v>
      </c>
      <c r="F1208" s="7" t="s">
        <v>17</v>
      </c>
      <c r="G1208" s="7" t="s">
        <v>13</v>
      </c>
      <c r="H1208" s="7" t="s">
        <v>2114</v>
      </c>
      <c r="I1208" s="11">
        <v>6.28978248704E11</v>
      </c>
      <c r="K1208" s="12"/>
      <c r="L1208" s="12"/>
      <c r="M1208" s="12"/>
      <c r="N1208" s="12"/>
      <c r="O1208" s="12"/>
      <c r="P1208" s="12"/>
      <c r="Q1208" s="12"/>
      <c r="R1208" s="12"/>
      <c r="S1208" s="12"/>
      <c r="T1208" s="12"/>
      <c r="U1208" s="12"/>
      <c r="V1208" s="12"/>
    </row>
    <row r="1209" hidden="1">
      <c r="A1209" s="7" t="s">
        <v>2115</v>
      </c>
      <c r="B1209" s="8">
        <v>45853.0</v>
      </c>
      <c r="C1209" s="9" t="str">
        <f t="shared" si="1"/>
        <v>Juli</v>
      </c>
      <c r="D1209" s="10">
        <v>0.029166666666666667</v>
      </c>
      <c r="E1209" s="7" t="s">
        <v>44</v>
      </c>
      <c r="F1209" s="7" t="s">
        <v>45</v>
      </c>
      <c r="G1209" s="7" t="s">
        <v>13</v>
      </c>
      <c r="H1209" s="7" t="s">
        <v>2116</v>
      </c>
      <c r="I1209" s="11">
        <v>6.285291035544E12</v>
      </c>
      <c r="K1209" s="12"/>
      <c r="L1209" s="12"/>
      <c r="M1209" s="12"/>
      <c r="N1209" s="12"/>
      <c r="O1209" s="12"/>
      <c r="P1209" s="12"/>
      <c r="Q1209" s="12"/>
      <c r="R1209" s="12"/>
      <c r="S1209" s="12"/>
      <c r="T1209" s="12"/>
      <c r="U1209" s="12"/>
      <c r="V1209" s="12"/>
    </row>
    <row r="1210" hidden="1">
      <c r="A1210" s="7" t="s">
        <v>2117</v>
      </c>
      <c r="B1210" s="8">
        <v>45854.0</v>
      </c>
      <c r="C1210" s="9" t="str">
        <f t="shared" si="1"/>
        <v>Juli</v>
      </c>
      <c r="D1210" s="10">
        <v>0.02638888888888889</v>
      </c>
      <c r="E1210" s="7" t="s">
        <v>29</v>
      </c>
      <c r="F1210" s="7" t="s">
        <v>144</v>
      </c>
      <c r="G1210" s="7" t="s">
        <v>13</v>
      </c>
      <c r="H1210" s="7" t="s">
        <v>2118</v>
      </c>
      <c r="I1210" s="11">
        <v>6.282231661306E12</v>
      </c>
      <c r="K1210" s="12"/>
      <c r="L1210" s="12"/>
      <c r="M1210" s="12"/>
      <c r="N1210" s="12"/>
      <c r="O1210" s="12"/>
      <c r="P1210" s="12"/>
      <c r="Q1210" s="12"/>
      <c r="R1210" s="12"/>
      <c r="S1210" s="12"/>
      <c r="T1210" s="12"/>
      <c r="U1210" s="12"/>
      <c r="V1210" s="12"/>
    </row>
    <row r="1211" hidden="1">
      <c r="A1211" s="7" t="s">
        <v>2119</v>
      </c>
      <c r="B1211" s="8">
        <v>45854.0</v>
      </c>
      <c r="C1211" s="9" t="str">
        <f t="shared" si="1"/>
        <v>Juli</v>
      </c>
      <c r="D1211" s="10">
        <v>0.03263888888888889</v>
      </c>
      <c r="E1211" s="7" t="s">
        <v>11</v>
      </c>
      <c r="F1211" s="7" t="s">
        <v>72</v>
      </c>
      <c r="G1211" s="7" t="s">
        <v>13</v>
      </c>
      <c r="H1211" s="7" t="s">
        <v>2120</v>
      </c>
      <c r="I1211" s="11">
        <v>6.28560627488E12</v>
      </c>
      <c r="K1211" s="12"/>
      <c r="L1211" s="12"/>
      <c r="M1211" s="12"/>
      <c r="N1211" s="12"/>
      <c r="O1211" s="12"/>
      <c r="P1211" s="12"/>
      <c r="Q1211" s="12"/>
      <c r="R1211" s="12"/>
      <c r="S1211" s="12"/>
      <c r="T1211" s="12"/>
      <c r="U1211" s="12"/>
      <c r="V1211" s="12"/>
    </row>
    <row r="1212" hidden="1">
      <c r="A1212" s="7" t="s">
        <v>2121</v>
      </c>
      <c r="B1212" s="8">
        <v>45853.0</v>
      </c>
      <c r="C1212" s="9" t="str">
        <f t="shared" si="1"/>
        <v>Juli</v>
      </c>
      <c r="D1212" s="10">
        <v>0.034722222222222224</v>
      </c>
      <c r="E1212" s="7" t="s">
        <v>1078</v>
      </c>
      <c r="F1212" s="7" t="s">
        <v>17</v>
      </c>
      <c r="G1212" s="7" t="s">
        <v>13</v>
      </c>
      <c r="H1212" s="7" t="s">
        <v>2122</v>
      </c>
      <c r="I1212" s="11">
        <v>6.28978248704E11</v>
      </c>
      <c r="K1212" s="12"/>
      <c r="L1212" s="12"/>
      <c r="M1212" s="12"/>
      <c r="N1212" s="12"/>
      <c r="O1212" s="12"/>
      <c r="P1212" s="12"/>
      <c r="Q1212" s="12"/>
      <c r="R1212" s="12"/>
      <c r="S1212" s="12"/>
      <c r="T1212" s="12"/>
      <c r="U1212" s="12"/>
      <c r="V1212" s="12"/>
    </row>
    <row r="1213" hidden="1">
      <c r="A1213" s="7" t="s">
        <v>2123</v>
      </c>
      <c r="B1213" s="8">
        <v>45848.0</v>
      </c>
      <c r="C1213" s="9" t="str">
        <f t="shared" si="1"/>
        <v>Juli</v>
      </c>
      <c r="D1213" s="10">
        <v>0.027777777777777776</v>
      </c>
      <c r="E1213" s="7" t="s">
        <v>66</v>
      </c>
      <c r="F1213" s="7" t="s">
        <v>67</v>
      </c>
      <c r="G1213" s="7" t="s">
        <v>13</v>
      </c>
      <c r="H1213" s="7" t="s">
        <v>2124</v>
      </c>
      <c r="I1213" s="11">
        <v>6.281332534354E12</v>
      </c>
      <c r="K1213" s="12"/>
      <c r="L1213" s="12"/>
      <c r="M1213" s="12"/>
      <c r="N1213" s="12"/>
      <c r="O1213" s="12"/>
      <c r="P1213" s="12"/>
      <c r="Q1213" s="12"/>
      <c r="R1213" s="12"/>
      <c r="S1213" s="12"/>
      <c r="T1213" s="12"/>
      <c r="U1213" s="12"/>
      <c r="V1213" s="12"/>
    </row>
    <row r="1214" hidden="1">
      <c r="A1214" s="7" t="s">
        <v>2123</v>
      </c>
      <c r="B1214" s="8">
        <v>45849.0</v>
      </c>
      <c r="C1214" s="9" t="str">
        <f t="shared" si="1"/>
        <v>Juli</v>
      </c>
      <c r="D1214" s="10">
        <v>0.027777777777777776</v>
      </c>
      <c r="E1214" s="7" t="s">
        <v>66</v>
      </c>
      <c r="F1214" s="7" t="s">
        <v>67</v>
      </c>
      <c r="G1214" s="7" t="s">
        <v>13</v>
      </c>
      <c r="H1214" s="7" t="s">
        <v>2125</v>
      </c>
      <c r="I1214" s="11">
        <v>6.281332534354E12</v>
      </c>
      <c r="K1214" s="12"/>
      <c r="L1214" s="12"/>
      <c r="M1214" s="12"/>
      <c r="N1214" s="12"/>
      <c r="O1214" s="12"/>
      <c r="P1214" s="12"/>
      <c r="Q1214" s="12"/>
      <c r="R1214" s="12"/>
      <c r="S1214" s="12"/>
      <c r="T1214" s="12"/>
      <c r="U1214" s="12"/>
      <c r="V1214" s="12"/>
    </row>
    <row r="1215" hidden="1">
      <c r="A1215" s="7" t="s">
        <v>2123</v>
      </c>
      <c r="B1215" s="8">
        <v>45853.0</v>
      </c>
      <c r="C1215" s="9" t="str">
        <f t="shared" si="1"/>
        <v>Juli</v>
      </c>
      <c r="D1215" s="10">
        <v>0.013888888888888888</v>
      </c>
      <c r="E1215" s="7" t="s">
        <v>66</v>
      </c>
      <c r="F1215" s="7" t="s">
        <v>67</v>
      </c>
      <c r="G1215" s="7" t="s">
        <v>13</v>
      </c>
      <c r="H1215" s="7" t="s">
        <v>2126</v>
      </c>
      <c r="I1215" s="11">
        <v>6.281332534354E12</v>
      </c>
      <c r="K1215" s="12"/>
      <c r="L1215" s="12"/>
      <c r="M1215" s="12"/>
      <c r="N1215" s="12"/>
      <c r="O1215" s="12"/>
      <c r="P1215" s="12"/>
      <c r="Q1215" s="12"/>
      <c r="R1215" s="12"/>
      <c r="S1215" s="12"/>
      <c r="T1215" s="12"/>
      <c r="U1215" s="12"/>
      <c r="V1215" s="12"/>
    </row>
    <row r="1216" hidden="1">
      <c r="A1216" s="7" t="s">
        <v>2123</v>
      </c>
      <c r="B1216" s="8">
        <v>45854.0</v>
      </c>
      <c r="C1216" s="9" t="str">
        <f t="shared" si="1"/>
        <v>Juli</v>
      </c>
      <c r="D1216" s="10">
        <v>0.027777777777777776</v>
      </c>
      <c r="E1216" s="7" t="s">
        <v>66</v>
      </c>
      <c r="F1216" s="7" t="s">
        <v>67</v>
      </c>
      <c r="G1216" s="7" t="s">
        <v>13</v>
      </c>
      <c r="H1216" s="7" t="s">
        <v>2127</v>
      </c>
      <c r="I1216" s="11">
        <v>6.281132534354E12</v>
      </c>
      <c r="K1216" s="12"/>
      <c r="L1216" s="12"/>
      <c r="M1216" s="12"/>
      <c r="N1216" s="12"/>
      <c r="O1216" s="12"/>
      <c r="P1216" s="12"/>
      <c r="Q1216" s="12"/>
      <c r="R1216" s="12"/>
      <c r="S1216" s="12"/>
      <c r="T1216" s="12"/>
      <c r="U1216" s="12"/>
      <c r="V1216" s="12"/>
    </row>
    <row r="1217" hidden="1">
      <c r="A1217" s="7" t="s">
        <v>2128</v>
      </c>
      <c r="B1217" s="8">
        <v>45851.0</v>
      </c>
      <c r="C1217" s="9" t="str">
        <f t="shared" si="1"/>
        <v>Juli</v>
      </c>
      <c r="D1217" s="10">
        <v>0.044444444444444446</v>
      </c>
      <c r="E1217" s="7" t="s">
        <v>33</v>
      </c>
      <c r="F1217" s="7" t="s">
        <v>54</v>
      </c>
      <c r="G1217" s="7" t="s">
        <v>13</v>
      </c>
      <c r="H1217" s="7" t="s">
        <v>2129</v>
      </c>
      <c r="I1217" s="11">
        <v>6.285707668655E12</v>
      </c>
      <c r="K1217" s="12"/>
      <c r="L1217" s="12"/>
      <c r="M1217" s="12"/>
      <c r="N1217" s="12"/>
      <c r="O1217" s="12"/>
      <c r="P1217" s="12"/>
      <c r="Q1217" s="12"/>
      <c r="R1217" s="12"/>
      <c r="S1217" s="12"/>
      <c r="T1217" s="12"/>
      <c r="U1217" s="12"/>
      <c r="V1217" s="12"/>
    </row>
    <row r="1218" hidden="1">
      <c r="A1218" s="7" t="s">
        <v>2123</v>
      </c>
      <c r="B1218" s="8">
        <v>45854.0</v>
      </c>
      <c r="C1218" s="9" t="str">
        <f t="shared" si="1"/>
        <v>Juli</v>
      </c>
      <c r="D1218" s="10">
        <v>0.04652777777777778</v>
      </c>
      <c r="E1218" s="7" t="s">
        <v>37</v>
      </c>
      <c r="F1218" s="7" t="s">
        <v>197</v>
      </c>
      <c r="G1218" s="7" t="s">
        <v>13</v>
      </c>
      <c r="H1218" s="7" t="s">
        <v>2130</v>
      </c>
      <c r="I1218" s="11">
        <v>6.285746146893E12</v>
      </c>
      <c r="K1218" s="12"/>
      <c r="L1218" s="12"/>
      <c r="M1218" s="12"/>
      <c r="N1218" s="12"/>
      <c r="O1218" s="12"/>
      <c r="P1218" s="12"/>
      <c r="Q1218" s="12"/>
      <c r="R1218" s="12"/>
      <c r="S1218" s="12"/>
      <c r="T1218" s="12"/>
      <c r="U1218" s="12"/>
      <c r="V1218" s="12"/>
    </row>
    <row r="1219" hidden="1">
      <c r="A1219" s="7" t="s">
        <v>2131</v>
      </c>
      <c r="B1219" s="8">
        <v>45848.0</v>
      </c>
      <c r="C1219" s="9" t="str">
        <f t="shared" si="1"/>
        <v>Juli</v>
      </c>
      <c r="D1219" s="10">
        <v>0.05625</v>
      </c>
      <c r="E1219" s="7" t="s">
        <v>16</v>
      </c>
      <c r="F1219" s="7" t="s">
        <v>51</v>
      </c>
      <c r="G1219" s="7" t="s">
        <v>13</v>
      </c>
      <c r="H1219" s="7" t="s">
        <v>2132</v>
      </c>
      <c r="I1219" s="11">
        <v>6.281232193915E12</v>
      </c>
      <c r="K1219" s="12"/>
      <c r="L1219" s="12"/>
      <c r="M1219" s="12"/>
      <c r="N1219" s="12"/>
      <c r="O1219" s="12"/>
      <c r="P1219" s="12"/>
      <c r="Q1219" s="12"/>
      <c r="R1219" s="12"/>
      <c r="S1219" s="12"/>
      <c r="T1219" s="12"/>
      <c r="U1219" s="12"/>
      <c r="V1219" s="12"/>
    </row>
    <row r="1220" hidden="1">
      <c r="A1220" s="7" t="s">
        <v>2133</v>
      </c>
      <c r="B1220" s="8">
        <v>45855.0</v>
      </c>
      <c r="C1220" s="9" t="str">
        <f t="shared" si="1"/>
        <v>Juli</v>
      </c>
      <c r="D1220" s="10">
        <v>0.01875</v>
      </c>
      <c r="E1220" s="7" t="s">
        <v>1078</v>
      </c>
      <c r="F1220" s="7" t="s">
        <v>144</v>
      </c>
      <c r="G1220" s="7" t="s">
        <v>13</v>
      </c>
      <c r="H1220" s="7" t="s">
        <v>2134</v>
      </c>
      <c r="I1220" s="11">
        <v>6.28978248704E11</v>
      </c>
      <c r="K1220" s="12"/>
      <c r="L1220" s="12"/>
      <c r="M1220" s="12"/>
      <c r="N1220" s="12"/>
      <c r="O1220" s="12"/>
      <c r="P1220" s="12"/>
      <c r="Q1220" s="12"/>
      <c r="R1220" s="12"/>
      <c r="S1220" s="12"/>
      <c r="T1220" s="12"/>
      <c r="U1220" s="12"/>
      <c r="V1220" s="12"/>
    </row>
    <row r="1221" hidden="1">
      <c r="A1221" s="7" t="s">
        <v>2135</v>
      </c>
      <c r="B1221" s="8">
        <v>45855.0</v>
      </c>
      <c r="C1221" s="9" t="str">
        <f t="shared" si="1"/>
        <v>Juli</v>
      </c>
      <c r="D1221" s="10">
        <v>0.052083333333333336</v>
      </c>
      <c r="E1221" s="7" t="s">
        <v>33</v>
      </c>
      <c r="F1221" s="7" t="s">
        <v>1083</v>
      </c>
      <c r="G1221" s="7" t="s">
        <v>13</v>
      </c>
      <c r="H1221" s="7" t="s">
        <v>2136</v>
      </c>
      <c r="I1221" s="11">
        <v>6.285707668655E12</v>
      </c>
      <c r="K1221" s="12"/>
      <c r="L1221" s="12"/>
      <c r="M1221" s="12"/>
      <c r="N1221" s="12"/>
      <c r="O1221" s="12"/>
      <c r="P1221" s="12"/>
      <c r="Q1221" s="12"/>
      <c r="R1221" s="12"/>
      <c r="S1221" s="12"/>
      <c r="T1221" s="12"/>
      <c r="U1221" s="12"/>
      <c r="V1221" s="12"/>
    </row>
    <row r="1222" hidden="1">
      <c r="A1222" s="7" t="s">
        <v>2137</v>
      </c>
      <c r="B1222" s="8">
        <v>45855.0</v>
      </c>
      <c r="C1222" s="9" t="str">
        <f t="shared" si="1"/>
        <v>Juli</v>
      </c>
      <c r="D1222" s="10">
        <v>0.041666666666666664</v>
      </c>
      <c r="E1222" s="7" t="s">
        <v>33</v>
      </c>
      <c r="F1222" s="7" t="s">
        <v>34</v>
      </c>
      <c r="G1222" s="7" t="s">
        <v>13</v>
      </c>
      <c r="H1222" s="7" t="s">
        <v>2138</v>
      </c>
      <c r="I1222" s="11">
        <v>6.285707668655E12</v>
      </c>
      <c r="K1222" s="12"/>
      <c r="L1222" s="12"/>
      <c r="M1222" s="12"/>
      <c r="N1222" s="12"/>
      <c r="O1222" s="12"/>
      <c r="P1222" s="12"/>
      <c r="Q1222" s="12"/>
      <c r="R1222" s="12"/>
      <c r="S1222" s="12"/>
      <c r="T1222" s="12"/>
      <c r="U1222" s="12"/>
      <c r="V1222" s="12"/>
    </row>
    <row r="1223" hidden="1">
      <c r="A1223" s="7" t="s">
        <v>2139</v>
      </c>
      <c r="B1223" s="8">
        <v>45855.0</v>
      </c>
      <c r="C1223" s="9" t="str">
        <f t="shared" si="1"/>
        <v>Juli</v>
      </c>
      <c r="D1223" s="10">
        <v>0.029166666666666667</v>
      </c>
      <c r="E1223" s="7" t="s">
        <v>1078</v>
      </c>
      <c r="F1223" s="7" t="s">
        <v>105</v>
      </c>
      <c r="G1223" s="7" t="s">
        <v>13</v>
      </c>
      <c r="H1223" s="7" t="s">
        <v>2140</v>
      </c>
      <c r="I1223" s="11">
        <v>6.28978248704E11</v>
      </c>
      <c r="K1223" s="12"/>
      <c r="L1223" s="12"/>
      <c r="M1223" s="12"/>
      <c r="N1223" s="12"/>
      <c r="O1223" s="12"/>
      <c r="P1223" s="12"/>
      <c r="Q1223" s="12"/>
      <c r="R1223" s="12"/>
      <c r="S1223" s="12"/>
      <c r="T1223" s="12"/>
      <c r="U1223" s="12"/>
      <c r="V1223" s="12"/>
    </row>
    <row r="1224" hidden="1">
      <c r="A1224" s="7" t="s">
        <v>2141</v>
      </c>
      <c r="B1224" s="8">
        <v>45849.0</v>
      </c>
      <c r="C1224" s="9" t="str">
        <f t="shared" si="1"/>
        <v>Juli</v>
      </c>
      <c r="D1224" s="10">
        <v>0.03125</v>
      </c>
      <c r="E1224" s="7" t="s">
        <v>16</v>
      </c>
      <c r="F1224" s="7" t="s">
        <v>127</v>
      </c>
      <c r="G1224" s="7" t="s">
        <v>13</v>
      </c>
      <c r="H1224" s="7" t="s">
        <v>2142</v>
      </c>
      <c r="I1224" s="11">
        <v>6.281232193915E12</v>
      </c>
      <c r="K1224" s="12"/>
      <c r="L1224" s="12"/>
      <c r="M1224" s="12"/>
      <c r="N1224" s="12"/>
      <c r="O1224" s="12"/>
      <c r="P1224" s="12"/>
      <c r="Q1224" s="12"/>
      <c r="R1224" s="12"/>
      <c r="S1224" s="12"/>
      <c r="T1224" s="12"/>
      <c r="U1224" s="12"/>
      <c r="V1224" s="12"/>
    </row>
    <row r="1225" hidden="1">
      <c r="A1225" s="7" t="s">
        <v>2143</v>
      </c>
      <c r="B1225" s="8">
        <v>45854.0</v>
      </c>
      <c r="C1225" s="9" t="str">
        <f t="shared" si="1"/>
        <v>Juli</v>
      </c>
      <c r="D1225" s="10">
        <v>0.03958333333333333</v>
      </c>
      <c r="E1225" s="7" t="s">
        <v>1078</v>
      </c>
      <c r="F1225" s="7" t="s">
        <v>153</v>
      </c>
      <c r="G1225" s="7" t="s">
        <v>13</v>
      </c>
      <c r="H1225" s="7" t="s">
        <v>2144</v>
      </c>
      <c r="I1225" s="11">
        <v>6.28978248704E11</v>
      </c>
      <c r="K1225" s="12"/>
      <c r="L1225" s="12"/>
      <c r="M1225" s="12"/>
      <c r="N1225" s="12"/>
      <c r="O1225" s="12"/>
      <c r="P1225" s="12"/>
      <c r="Q1225" s="12"/>
      <c r="R1225" s="12"/>
      <c r="S1225" s="12"/>
      <c r="T1225" s="12"/>
      <c r="U1225" s="12"/>
      <c r="V1225" s="12"/>
    </row>
    <row r="1226" hidden="1">
      <c r="A1226" s="7" t="s">
        <v>2145</v>
      </c>
      <c r="B1226" s="8">
        <v>45852.0</v>
      </c>
      <c r="C1226" s="9" t="str">
        <f t="shared" si="1"/>
        <v>Juli</v>
      </c>
      <c r="D1226" s="10">
        <v>0.0</v>
      </c>
      <c r="E1226" s="7" t="s">
        <v>16</v>
      </c>
      <c r="F1226" s="7" t="s">
        <v>130</v>
      </c>
      <c r="G1226" s="7" t="s">
        <v>41</v>
      </c>
      <c r="H1226" s="7" t="s">
        <v>2045</v>
      </c>
      <c r="I1226" s="11">
        <v>6.281232193915E12</v>
      </c>
      <c r="K1226" s="12"/>
      <c r="L1226" s="12"/>
      <c r="M1226" s="12"/>
      <c r="N1226" s="12"/>
      <c r="O1226" s="12"/>
      <c r="P1226" s="12"/>
      <c r="Q1226" s="12"/>
      <c r="R1226" s="12"/>
      <c r="S1226" s="12"/>
      <c r="T1226" s="12"/>
      <c r="U1226" s="12"/>
      <c r="V1226" s="12"/>
    </row>
    <row r="1227" hidden="1">
      <c r="A1227" s="7" t="s">
        <v>2146</v>
      </c>
      <c r="B1227" s="8">
        <v>45853.0</v>
      </c>
      <c r="C1227" s="9" t="str">
        <f t="shared" si="1"/>
        <v>Juli</v>
      </c>
      <c r="D1227" s="10">
        <v>0.035416666666666666</v>
      </c>
      <c r="E1227" s="7" t="s">
        <v>16</v>
      </c>
      <c r="F1227" s="7" t="s">
        <v>51</v>
      </c>
      <c r="G1227" s="7" t="s">
        <v>13</v>
      </c>
      <c r="H1227" s="7" t="s">
        <v>2147</v>
      </c>
      <c r="I1227" s="11">
        <v>6.281232193915E12</v>
      </c>
      <c r="K1227" s="12"/>
      <c r="L1227" s="12"/>
      <c r="M1227" s="12"/>
      <c r="N1227" s="12"/>
      <c r="O1227" s="12"/>
      <c r="P1227" s="12"/>
      <c r="Q1227" s="12"/>
      <c r="R1227" s="12"/>
      <c r="S1227" s="12"/>
      <c r="T1227" s="12"/>
      <c r="U1227" s="12"/>
      <c r="V1227" s="12"/>
    </row>
    <row r="1228" hidden="1">
      <c r="A1228" s="7" t="s">
        <v>2148</v>
      </c>
      <c r="B1228" s="8">
        <v>45856.0</v>
      </c>
      <c r="C1228" s="9" t="str">
        <f t="shared" si="1"/>
        <v>Juli</v>
      </c>
      <c r="D1228" s="10">
        <v>0.03888888888888889</v>
      </c>
      <c r="E1228" s="7" t="s">
        <v>66</v>
      </c>
      <c r="F1228" s="7" t="s">
        <v>17</v>
      </c>
      <c r="G1228" s="7" t="s">
        <v>13</v>
      </c>
      <c r="H1228" s="7" t="s">
        <v>2149</v>
      </c>
      <c r="I1228" s="11">
        <v>6.281332534354E12</v>
      </c>
      <c r="K1228" s="12"/>
      <c r="L1228" s="12"/>
      <c r="M1228" s="12"/>
      <c r="N1228" s="12"/>
      <c r="O1228" s="12"/>
      <c r="P1228" s="12"/>
      <c r="Q1228" s="12"/>
      <c r="R1228" s="12"/>
      <c r="S1228" s="12"/>
      <c r="T1228" s="12"/>
      <c r="U1228" s="12"/>
      <c r="V1228" s="12"/>
    </row>
    <row r="1229" hidden="1">
      <c r="A1229" s="7" t="s">
        <v>2150</v>
      </c>
      <c r="B1229" s="8">
        <v>45855.0</v>
      </c>
      <c r="C1229" s="9" t="str">
        <f t="shared" si="1"/>
        <v>Juli</v>
      </c>
      <c r="D1229" s="10">
        <v>0.022222222222222223</v>
      </c>
      <c r="E1229" s="7" t="s">
        <v>44</v>
      </c>
      <c r="F1229" s="7" t="s">
        <v>45</v>
      </c>
      <c r="G1229" s="7" t="s">
        <v>13</v>
      </c>
      <c r="H1229" s="7" t="s">
        <v>2151</v>
      </c>
      <c r="I1229" s="11">
        <v>6.285291035544E12</v>
      </c>
      <c r="K1229" s="12"/>
      <c r="L1229" s="12"/>
      <c r="M1229" s="12"/>
      <c r="N1229" s="12"/>
      <c r="O1229" s="12"/>
      <c r="P1229" s="12"/>
      <c r="Q1229" s="12"/>
      <c r="R1229" s="12"/>
      <c r="S1229" s="12"/>
      <c r="T1229" s="12"/>
      <c r="U1229" s="12"/>
      <c r="V1229" s="12"/>
    </row>
    <row r="1230" hidden="1">
      <c r="A1230" s="7" t="s">
        <v>2152</v>
      </c>
      <c r="B1230" s="8">
        <v>45856.0</v>
      </c>
      <c r="C1230" s="9" t="str">
        <f t="shared" si="1"/>
        <v>Juli</v>
      </c>
      <c r="D1230" s="10">
        <v>0.03333333333333333</v>
      </c>
      <c r="E1230" s="7" t="s">
        <v>11</v>
      </c>
      <c r="F1230" s="7" t="s">
        <v>12</v>
      </c>
      <c r="G1230" s="7" t="s">
        <v>13</v>
      </c>
      <c r="H1230" s="7" t="s">
        <v>2153</v>
      </c>
      <c r="I1230" s="11">
        <v>6.28560627488E12</v>
      </c>
      <c r="K1230" s="12"/>
      <c r="L1230" s="12"/>
      <c r="M1230" s="12"/>
      <c r="N1230" s="12"/>
      <c r="O1230" s="12"/>
      <c r="P1230" s="12"/>
      <c r="Q1230" s="12"/>
      <c r="R1230" s="12"/>
      <c r="S1230" s="12"/>
      <c r="T1230" s="12"/>
      <c r="U1230" s="12"/>
      <c r="V1230" s="12"/>
    </row>
    <row r="1231" hidden="1">
      <c r="A1231" s="7" t="s">
        <v>2154</v>
      </c>
      <c r="B1231" s="8">
        <v>45856.0</v>
      </c>
      <c r="C1231" s="9" t="str">
        <f t="shared" si="1"/>
        <v>Juli</v>
      </c>
      <c r="D1231" s="10">
        <v>0.02847222222222222</v>
      </c>
      <c r="E1231" s="7" t="s">
        <v>1078</v>
      </c>
      <c r="F1231" s="7" t="s">
        <v>105</v>
      </c>
      <c r="G1231" s="7" t="s">
        <v>13</v>
      </c>
      <c r="H1231" s="7" t="s">
        <v>2155</v>
      </c>
      <c r="I1231" s="11">
        <v>6.28978248704E11</v>
      </c>
      <c r="K1231" s="12"/>
      <c r="L1231" s="12"/>
      <c r="M1231" s="12"/>
      <c r="N1231" s="12"/>
      <c r="O1231" s="12"/>
      <c r="P1231" s="12"/>
      <c r="Q1231" s="12"/>
      <c r="R1231" s="12"/>
      <c r="S1231" s="12"/>
      <c r="T1231" s="12"/>
      <c r="U1231" s="12"/>
      <c r="V1231" s="12"/>
    </row>
    <row r="1232" hidden="1">
      <c r="A1232" s="7" t="s">
        <v>2156</v>
      </c>
      <c r="B1232" s="8">
        <v>45853.0</v>
      </c>
      <c r="C1232" s="9" t="str">
        <f t="shared" si="1"/>
        <v>Juli</v>
      </c>
      <c r="D1232" s="10">
        <v>0.019444444444444445</v>
      </c>
      <c r="E1232" s="7" t="s">
        <v>16</v>
      </c>
      <c r="F1232" s="7" t="s">
        <v>130</v>
      </c>
      <c r="G1232" s="7" t="s">
        <v>13</v>
      </c>
      <c r="H1232" s="7" t="s">
        <v>2157</v>
      </c>
      <c r="I1232" s="11">
        <v>6.281232193915E12</v>
      </c>
      <c r="K1232" s="12"/>
      <c r="L1232" s="12"/>
      <c r="M1232" s="12"/>
      <c r="N1232" s="12"/>
      <c r="O1232" s="12"/>
      <c r="P1232" s="12"/>
      <c r="Q1232" s="12"/>
      <c r="R1232" s="12"/>
      <c r="S1232" s="12"/>
      <c r="T1232" s="12"/>
      <c r="U1232" s="12"/>
      <c r="V1232" s="12"/>
    </row>
    <row r="1233" hidden="1">
      <c r="A1233" s="7" t="s">
        <v>2158</v>
      </c>
      <c r="B1233" s="8">
        <v>45856.0</v>
      </c>
      <c r="C1233" s="9" t="str">
        <f t="shared" si="1"/>
        <v>Juli</v>
      </c>
      <c r="D1233" s="10">
        <v>0.052083333333333336</v>
      </c>
      <c r="E1233" s="7" t="s">
        <v>33</v>
      </c>
      <c r="F1233" s="7" t="s">
        <v>1083</v>
      </c>
      <c r="G1233" s="7" t="s">
        <v>13</v>
      </c>
      <c r="H1233" s="7" t="s">
        <v>2159</v>
      </c>
      <c r="I1233" s="11">
        <v>6.285707668655E12</v>
      </c>
      <c r="K1233" s="12"/>
      <c r="L1233" s="12"/>
      <c r="M1233" s="12"/>
      <c r="N1233" s="12"/>
      <c r="O1233" s="12"/>
      <c r="P1233" s="12"/>
      <c r="Q1233" s="12"/>
      <c r="R1233" s="12"/>
      <c r="S1233" s="12"/>
      <c r="T1233" s="12"/>
      <c r="U1233" s="12"/>
      <c r="V1233" s="12"/>
    </row>
    <row r="1234" hidden="1">
      <c r="A1234" s="7" t="s">
        <v>2160</v>
      </c>
      <c r="B1234" s="8">
        <v>45863.0</v>
      </c>
      <c r="C1234" s="9" t="str">
        <f t="shared" si="1"/>
        <v>Juli</v>
      </c>
      <c r="D1234" s="10">
        <v>0.052083333333333336</v>
      </c>
      <c r="E1234" s="7" t="s">
        <v>50</v>
      </c>
      <c r="F1234" s="7" t="s">
        <v>51</v>
      </c>
      <c r="G1234" s="7" t="s">
        <v>13</v>
      </c>
      <c r="H1234" s="7" t="s">
        <v>2161</v>
      </c>
      <c r="I1234" s="11">
        <v>6.285173431354E12</v>
      </c>
      <c r="K1234" s="12"/>
      <c r="L1234" s="12"/>
      <c r="M1234" s="12"/>
      <c r="N1234" s="12"/>
      <c r="O1234" s="12"/>
      <c r="P1234" s="12"/>
      <c r="Q1234" s="12"/>
      <c r="R1234" s="12"/>
      <c r="S1234" s="12"/>
      <c r="T1234" s="12"/>
      <c r="U1234" s="12"/>
      <c r="V1234" s="12"/>
    </row>
    <row r="1235" hidden="1">
      <c r="A1235" s="7" t="s">
        <v>2162</v>
      </c>
      <c r="B1235" s="8">
        <v>45857.0</v>
      </c>
      <c r="C1235" s="9" t="str">
        <f t="shared" si="1"/>
        <v>Juli</v>
      </c>
      <c r="D1235" s="10">
        <v>0.04027777777777778</v>
      </c>
      <c r="E1235" s="7" t="s">
        <v>11</v>
      </c>
      <c r="F1235" s="7" t="s">
        <v>1083</v>
      </c>
      <c r="G1235" s="7" t="s">
        <v>13</v>
      </c>
      <c r="H1235" s="7" t="s">
        <v>2163</v>
      </c>
      <c r="I1235" s="11">
        <v>6.28560627488E12</v>
      </c>
      <c r="K1235" s="12"/>
      <c r="L1235" s="12"/>
      <c r="M1235" s="12"/>
      <c r="N1235" s="12"/>
      <c r="O1235" s="12"/>
      <c r="P1235" s="12"/>
      <c r="Q1235" s="12"/>
      <c r="R1235" s="12"/>
      <c r="S1235" s="12"/>
      <c r="T1235" s="12"/>
      <c r="U1235" s="12"/>
      <c r="V1235" s="12"/>
    </row>
    <row r="1236" hidden="1">
      <c r="A1236" s="7" t="s">
        <v>2164</v>
      </c>
      <c r="B1236" s="8">
        <v>45854.0</v>
      </c>
      <c r="C1236" s="9" t="str">
        <f t="shared" si="1"/>
        <v>Juli</v>
      </c>
      <c r="D1236" s="10">
        <v>0.02638888888888889</v>
      </c>
      <c r="E1236" s="7" t="s">
        <v>16</v>
      </c>
      <c r="F1236" s="7" t="s">
        <v>51</v>
      </c>
      <c r="G1236" s="7" t="s">
        <v>13</v>
      </c>
      <c r="H1236" s="7" t="s">
        <v>2165</v>
      </c>
      <c r="I1236" s="11">
        <v>6.281232193915E12</v>
      </c>
      <c r="K1236" s="12"/>
      <c r="L1236" s="12"/>
      <c r="M1236" s="12"/>
      <c r="N1236" s="12"/>
      <c r="O1236" s="12"/>
      <c r="P1236" s="12"/>
      <c r="Q1236" s="12"/>
      <c r="R1236" s="12"/>
      <c r="S1236" s="12"/>
      <c r="T1236" s="12"/>
      <c r="U1236" s="12"/>
      <c r="V1236" s="12"/>
    </row>
    <row r="1237" hidden="1">
      <c r="A1237" s="7" t="s">
        <v>2164</v>
      </c>
      <c r="B1237" s="8">
        <v>45855.0</v>
      </c>
      <c r="C1237" s="9" t="str">
        <f t="shared" si="1"/>
        <v>Juli</v>
      </c>
      <c r="D1237" s="10">
        <v>0.04027777777777778</v>
      </c>
      <c r="E1237" s="7" t="s">
        <v>16</v>
      </c>
      <c r="F1237" s="7" t="s">
        <v>51</v>
      </c>
      <c r="G1237" s="7" t="s">
        <v>13</v>
      </c>
      <c r="H1237" s="7" t="s">
        <v>2166</v>
      </c>
      <c r="I1237" s="11">
        <v>6.281232193915E12</v>
      </c>
      <c r="K1237" s="12"/>
      <c r="L1237" s="12"/>
      <c r="M1237" s="12"/>
      <c r="N1237" s="12"/>
      <c r="O1237" s="12"/>
      <c r="P1237" s="12"/>
      <c r="Q1237" s="12"/>
      <c r="R1237" s="12"/>
      <c r="S1237" s="12"/>
      <c r="T1237" s="12"/>
      <c r="U1237" s="12"/>
      <c r="V1237" s="12"/>
    </row>
    <row r="1238" hidden="1">
      <c r="A1238" s="7" t="s">
        <v>2167</v>
      </c>
      <c r="B1238" s="8">
        <v>45858.0</v>
      </c>
      <c r="C1238" s="9" t="str">
        <f t="shared" si="1"/>
        <v>Juli</v>
      </c>
      <c r="D1238" s="10">
        <v>0.0625</v>
      </c>
      <c r="E1238" s="7" t="s">
        <v>163</v>
      </c>
      <c r="F1238" s="7" t="s">
        <v>174</v>
      </c>
      <c r="G1238" s="7" t="s">
        <v>13</v>
      </c>
      <c r="H1238" s="7" t="s">
        <v>2168</v>
      </c>
      <c r="I1238" s="11">
        <v>6.282142259313E12</v>
      </c>
      <c r="K1238" s="12"/>
      <c r="L1238" s="12"/>
      <c r="M1238" s="12"/>
      <c r="N1238" s="12"/>
      <c r="O1238" s="12"/>
      <c r="P1238" s="12"/>
      <c r="Q1238" s="12"/>
      <c r="R1238" s="12"/>
      <c r="S1238" s="12"/>
      <c r="T1238" s="12"/>
      <c r="U1238" s="12"/>
      <c r="V1238" s="12"/>
    </row>
    <row r="1239" hidden="1">
      <c r="A1239" s="7" t="s">
        <v>2169</v>
      </c>
      <c r="B1239" s="8">
        <v>45854.0</v>
      </c>
      <c r="C1239" s="9" t="str">
        <f t="shared" si="1"/>
        <v>Juli</v>
      </c>
      <c r="D1239" s="10">
        <v>0.02638888888888889</v>
      </c>
      <c r="E1239" s="7" t="s">
        <v>16</v>
      </c>
      <c r="F1239" s="7" t="s">
        <v>130</v>
      </c>
      <c r="G1239" s="7" t="s">
        <v>13</v>
      </c>
      <c r="H1239" s="7" t="s">
        <v>2170</v>
      </c>
      <c r="I1239" s="11">
        <v>6.281232193915E12</v>
      </c>
      <c r="K1239" s="12"/>
      <c r="L1239" s="12"/>
      <c r="M1239" s="12"/>
      <c r="N1239" s="12"/>
      <c r="O1239" s="12"/>
      <c r="P1239" s="12"/>
      <c r="Q1239" s="12"/>
      <c r="R1239" s="12"/>
      <c r="S1239" s="12"/>
      <c r="T1239" s="12"/>
      <c r="U1239" s="12"/>
      <c r="V1239" s="12"/>
    </row>
    <row r="1240" hidden="1">
      <c r="A1240" s="7" t="s">
        <v>2171</v>
      </c>
      <c r="B1240" s="8">
        <v>45858.0</v>
      </c>
      <c r="C1240" s="9" t="str">
        <f t="shared" si="1"/>
        <v>Juli</v>
      </c>
      <c r="D1240" s="10">
        <v>0.0125</v>
      </c>
      <c r="E1240" s="7" t="s">
        <v>1078</v>
      </c>
      <c r="F1240" s="7" t="s">
        <v>144</v>
      </c>
      <c r="G1240" s="7" t="s">
        <v>13</v>
      </c>
      <c r="H1240" s="7" t="s">
        <v>2172</v>
      </c>
      <c r="I1240" s="11">
        <v>6.28978248704E11</v>
      </c>
      <c r="K1240" s="12"/>
      <c r="L1240" s="12"/>
      <c r="M1240" s="12"/>
      <c r="N1240" s="12"/>
      <c r="O1240" s="12"/>
      <c r="P1240" s="12"/>
      <c r="Q1240" s="12"/>
      <c r="R1240" s="12"/>
      <c r="S1240" s="12"/>
      <c r="T1240" s="12"/>
      <c r="U1240" s="12"/>
      <c r="V1240" s="12"/>
    </row>
    <row r="1241" hidden="1">
      <c r="A1241" s="7" t="s">
        <v>2171</v>
      </c>
      <c r="B1241" s="8">
        <v>45858.0</v>
      </c>
      <c r="C1241" s="9" t="str">
        <f t="shared" si="1"/>
        <v>Juli</v>
      </c>
      <c r="D1241" s="10">
        <v>0.0375</v>
      </c>
      <c r="E1241" s="7" t="s">
        <v>1078</v>
      </c>
      <c r="F1241" s="7" t="s">
        <v>153</v>
      </c>
      <c r="G1241" s="7" t="s">
        <v>13</v>
      </c>
      <c r="H1241" s="7" t="s">
        <v>2173</v>
      </c>
      <c r="I1241" s="11">
        <v>6.28978248704E11</v>
      </c>
      <c r="K1241" s="12"/>
      <c r="L1241" s="12"/>
      <c r="M1241" s="12"/>
      <c r="N1241" s="12"/>
      <c r="O1241" s="12"/>
      <c r="P1241" s="12"/>
      <c r="Q1241" s="12"/>
      <c r="R1241" s="12"/>
      <c r="S1241" s="12"/>
      <c r="T1241" s="12"/>
      <c r="U1241" s="12"/>
      <c r="V1241" s="12"/>
    </row>
    <row r="1242" hidden="1">
      <c r="A1242" s="7" t="s">
        <v>2174</v>
      </c>
      <c r="B1242" s="8">
        <v>45855.0</v>
      </c>
      <c r="C1242" s="9" t="str">
        <f t="shared" si="1"/>
        <v>Juli</v>
      </c>
      <c r="D1242" s="10">
        <v>0.06458333333333334</v>
      </c>
      <c r="E1242" s="7" t="s">
        <v>16</v>
      </c>
      <c r="F1242" s="7" t="s">
        <v>197</v>
      </c>
      <c r="G1242" s="7" t="s">
        <v>13</v>
      </c>
      <c r="H1242" s="7" t="s">
        <v>2175</v>
      </c>
      <c r="I1242" s="11">
        <v>6.281232193915E12</v>
      </c>
      <c r="K1242" s="12"/>
      <c r="L1242" s="12"/>
      <c r="M1242" s="12"/>
      <c r="N1242" s="12"/>
      <c r="O1242" s="12"/>
      <c r="P1242" s="12"/>
      <c r="Q1242" s="12"/>
      <c r="R1242" s="12"/>
      <c r="S1242" s="12"/>
      <c r="T1242" s="12"/>
      <c r="U1242" s="12"/>
      <c r="V1242" s="12"/>
    </row>
    <row r="1243" hidden="1">
      <c r="A1243" s="7" t="s">
        <v>2176</v>
      </c>
      <c r="B1243" s="8">
        <v>45859.0</v>
      </c>
      <c r="C1243" s="9" t="str">
        <f t="shared" si="1"/>
        <v>Juli</v>
      </c>
      <c r="D1243" s="10">
        <v>0.04583333333333333</v>
      </c>
      <c r="E1243" s="7" t="s">
        <v>33</v>
      </c>
      <c r="F1243" s="7" t="s">
        <v>54</v>
      </c>
      <c r="G1243" s="7" t="s">
        <v>13</v>
      </c>
      <c r="H1243" s="7" t="s">
        <v>2177</v>
      </c>
      <c r="I1243" s="11">
        <v>6.285707668655E12</v>
      </c>
      <c r="K1243" s="12"/>
      <c r="L1243" s="12"/>
      <c r="M1243" s="12"/>
      <c r="N1243" s="12"/>
      <c r="O1243" s="12"/>
      <c r="P1243" s="12"/>
      <c r="Q1243" s="12"/>
      <c r="R1243" s="12"/>
      <c r="S1243" s="12"/>
      <c r="T1243" s="12"/>
      <c r="U1243" s="12"/>
      <c r="V1243" s="12"/>
    </row>
    <row r="1244" hidden="1">
      <c r="A1244" s="7" t="s">
        <v>2178</v>
      </c>
      <c r="B1244" s="8">
        <v>45856.0</v>
      </c>
      <c r="C1244" s="9" t="str">
        <f t="shared" si="1"/>
        <v>Juli</v>
      </c>
      <c r="D1244" s="10">
        <v>0.041666666666666664</v>
      </c>
      <c r="E1244" s="7" t="s">
        <v>29</v>
      </c>
      <c r="F1244" s="7" t="s">
        <v>30</v>
      </c>
      <c r="G1244" s="7" t="s">
        <v>13</v>
      </c>
      <c r="H1244" s="7" t="s">
        <v>2179</v>
      </c>
      <c r="I1244" s="11">
        <v>6.281214281896E12</v>
      </c>
      <c r="K1244" s="12"/>
      <c r="L1244" s="12"/>
      <c r="M1244" s="12"/>
      <c r="N1244" s="12"/>
      <c r="O1244" s="12"/>
      <c r="P1244" s="12"/>
      <c r="Q1244" s="12"/>
      <c r="R1244" s="12"/>
      <c r="S1244" s="12"/>
      <c r="T1244" s="12"/>
      <c r="U1244" s="12"/>
      <c r="V1244" s="12"/>
    </row>
    <row r="1245" hidden="1">
      <c r="A1245" s="7" t="s">
        <v>2178</v>
      </c>
      <c r="B1245" s="8">
        <v>45857.0</v>
      </c>
      <c r="C1245" s="9" t="str">
        <f t="shared" si="1"/>
        <v>Juli</v>
      </c>
      <c r="D1245" s="10">
        <v>0.041666666666666664</v>
      </c>
      <c r="E1245" s="7" t="s">
        <v>29</v>
      </c>
      <c r="F1245" s="7" t="s">
        <v>30</v>
      </c>
      <c r="G1245" s="7" t="s">
        <v>13</v>
      </c>
      <c r="H1245" s="7" t="s">
        <v>2180</v>
      </c>
      <c r="I1245" s="11">
        <v>6.281214281896E12</v>
      </c>
      <c r="K1245" s="12"/>
      <c r="L1245" s="12"/>
      <c r="M1245" s="12"/>
      <c r="N1245" s="12"/>
      <c r="O1245" s="12"/>
      <c r="P1245" s="12"/>
      <c r="Q1245" s="12"/>
      <c r="R1245" s="12"/>
      <c r="S1245" s="12"/>
      <c r="T1245" s="12"/>
      <c r="U1245" s="12"/>
      <c r="V1245" s="12"/>
    </row>
    <row r="1246" hidden="1">
      <c r="A1246" s="7" t="s">
        <v>2178</v>
      </c>
      <c r="B1246" s="8">
        <v>45858.0</v>
      </c>
      <c r="C1246" s="9" t="str">
        <f t="shared" si="1"/>
        <v>Juli</v>
      </c>
      <c r="D1246" s="10">
        <v>0.0</v>
      </c>
      <c r="E1246" s="7" t="s">
        <v>29</v>
      </c>
      <c r="F1246" s="7" t="s">
        <v>30</v>
      </c>
      <c r="G1246" s="7" t="s">
        <v>41</v>
      </c>
      <c r="H1246" s="7" t="s">
        <v>2181</v>
      </c>
      <c r="I1246" s="11">
        <v>6.281214281896E12</v>
      </c>
      <c r="K1246" s="12"/>
      <c r="L1246" s="12"/>
      <c r="M1246" s="12"/>
      <c r="N1246" s="12"/>
      <c r="O1246" s="12"/>
      <c r="P1246" s="12"/>
      <c r="Q1246" s="12"/>
      <c r="R1246" s="12"/>
      <c r="S1246" s="12"/>
      <c r="T1246" s="12"/>
      <c r="U1246" s="12"/>
      <c r="V1246" s="12"/>
    </row>
    <row r="1247" hidden="1">
      <c r="A1247" s="7" t="s">
        <v>2182</v>
      </c>
      <c r="B1247" s="8">
        <v>45860.0</v>
      </c>
      <c r="C1247" s="9" t="str">
        <f t="shared" si="1"/>
        <v>Juli</v>
      </c>
      <c r="D1247" s="10">
        <v>0.04513888888888889</v>
      </c>
      <c r="E1247" s="7" t="s">
        <v>1078</v>
      </c>
      <c r="F1247" s="7" t="s">
        <v>17</v>
      </c>
      <c r="G1247" s="7" t="s">
        <v>13</v>
      </c>
      <c r="H1247" s="7" t="s">
        <v>2183</v>
      </c>
      <c r="I1247" s="11">
        <v>6.28978248704E11</v>
      </c>
      <c r="K1247" s="12"/>
      <c r="L1247" s="12"/>
      <c r="M1247" s="12"/>
      <c r="N1247" s="12"/>
      <c r="O1247" s="12"/>
      <c r="P1247" s="12"/>
      <c r="Q1247" s="12"/>
      <c r="R1247" s="12"/>
      <c r="S1247" s="12"/>
      <c r="T1247" s="12"/>
      <c r="U1247" s="12"/>
      <c r="V1247" s="12"/>
    </row>
    <row r="1248" hidden="1">
      <c r="A1248" s="7" t="s">
        <v>2182</v>
      </c>
      <c r="B1248" s="8">
        <v>45859.0</v>
      </c>
      <c r="C1248" s="9" t="str">
        <f t="shared" si="1"/>
        <v>Juli</v>
      </c>
      <c r="D1248" s="10">
        <v>0.05416666666666667</v>
      </c>
      <c r="E1248" s="7" t="s">
        <v>1078</v>
      </c>
      <c r="F1248" s="7" t="s">
        <v>153</v>
      </c>
      <c r="G1248" s="7" t="s">
        <v>13</v>
      </c>
      <c r="H1248" s="7" t="s">
        <v>2184</v>
      </c>
      <c r="I1248" s="11">
        <v>6.28978248704E11</v>
      </c>
      <c r="K1248" s="12"/>
      <c r="L1248" s="12"/>
      <c r="M1248" s="12"/>
      <c r="N1248" s="12"/>
      <c r="O1248" s="12"/>
      <c r="P1248" s="12"/>
      <c r="Q1248" s="12"/>
      <c r="R1248" s="12"/>
      <c r="S1248" s="12"/>
      <c r="T1248" s="12"/>
      <c r="U1248" s="12"/>
      <c r="V1248" s="12"/>
    </row>
    <row r="1249" hidden="1">
      <c r="A1249" s="7" t="s">
        <v>2182</v>
      </c>
      <c r="B1249" s="8">
        <v>45859.0</v>
      </c>
      <c r="C1249" s="9" t="str">
        <f t="shared" si="1"/>
        <v>Juli</v>
      </c>
      <c r="D1249" s="10">
        <v>0.01875</v>
      </c>
      <c r="E1249" s="7" t="s">
        <v>1078</v>
      </c>
      <c r="F1249" s="7" t="s">
        <v>116</v>
      </c>
      <c r="G1249" s="7" t="s">
        <v>13</v>
      </c>
      <c r="H1249" s="7" t="s">
        <v>2185</v>
      </c>
      <c r="I1249" s="11">
        <v>6.28978248704E11</v>
      </c>
      <c r="K1249" s="12"/>
      <c r="L1249" s="12"/>
      <c r="M1249" s="12"/>
      <c r="N1249" s="12"/>
      <c r="O1249" s="12"/>
      <c r="P1249" s="12"/>
      <c r="Q1249" s="12"/>
      <c r="R1249" s="12"/>
      <c r="S1249" s="12"/>
      <c r="T1249" s="12"/>
      <c r="U1249" s="12"/>
      <c r="V1249" s="12"/>
    </row>
    <row r="1250" hidden="1">
      <c r="A1250" s="7" t="s">
        <v>2186</v>
      </c>
      <c r="B1250" s="8">
        <v>45860.0</v>
      </c>
      <c r="C1250" s="9" t="str">
        <f t="shared" si="1"/>
        <v>Juli</v>
      </c>
      <c r="D1250" s="10">
        <v>0.020833333333333332</v>
      </c>
      <c r="E1250" s="7" t="s">
        <v>29</v>
      </c>
      <c r="F1250" s="7" t="s">
        <v>144</v>
      </c>
      <c r="G1250" s="7" t="s">
        <v>13</v>
      </c>
      <c r="H1250" s="7" t="s">
        <v>2187</v>
      </c>
      <c r="I1250" s="11">
        <v>6.281214281896E12</v>
      </c>
      <c r="K1250" s="12"/>
      <c r="L1250" s="12"/>
      <c r="M1250" s="12"/>
      <c r="N1250" s="12"/>
      <c r="O1250" s="12"/>
      <c r="P1250" s="12"/>
      <c r="Q1250" s="12"/>
      <c r="R1250" s="12"/>
      <c r="S1250" s="12"/>
      <c r="T1250" s="12"/>
      <c r="U1250" s="12"/>
      <c r="V1250" s="12"/>
    </row>
    <row r="1251" hidden="1">
      <c r="A1251" s="7" t="s">
        <v>2188</v>
      </c>
      <c r="B1251" s="8">
        <v>45851.0</v>
      </c>
      <c r="C1251" s="9" t="str">
        <f t="shared" si="1"/>
        <v>Juli</v>
      </c>
      <c r="D1251" s="10">
        <v>0.029861111111111113</v>
      </c>
      <c r="E1251" s="7" t="s">
        <v>1078</v>
      </c>
      <c r="F1251" s="7" t="s">
        <v>153</v>
      </c>
      <c r="G1251" s="7" t="s">
        <v>13</v>
      </c>
      <c r="H1251" s="7" t="s">
        <v>2189</v>
      </c>
      <c r="I1251" s="11">
        <v>6.28978248704E11</v>
      </c>
      <c r="K1251" s="12"/>
      <c r="L1251" s="12"/>
      <c r="M1251" s="12"/>
      <c r="N1251" s="12"/>
      <c r="O1251" s="12"/>
      <c r="P1251" s="12"/>
      <c r="Q1251" s="12"/>
      <c r="R1251" s="12"/>
      <c r="S1251" s="12"/>
      <c r="T1251" s="12"/>
      <c r="U1251" s="12"/>
      <c r="V1251" s="12"/>
    </row>
    <row r="1252" hidden="1">
      <c r="A1252" s="7" t="s">
        <v>2188</v>
      </c>
      <c r="B1252" s="8">
        <v>45851.0</v>
      </c>
      <c r="C1252" s="9" t="str">
        <f t="shared" si="1"/>
        <v>Juli</v>
      </c>
      <c r="D1252" s="10">
        <v>0.010416666666666666</v>
      </c>
      <c r="E1252" s="7" t="s">
        <v>1078</v>
      </c>
      <c r="F1252" s="7" t="s">
        <v>144</v>
      </c>
      <c r="G1252" s="7" t="s">
        <v>13</v>
      </c>
      <c r="H1252" s="7" t="s">
        <v>2190</v>
      </c>
      <c r="I1252" s="11">
        <v>6.28978248704E11</v>
      </c>
      <c r="K1252" s="12"/>
      <c r="L1252" s="12"/>
      <c r="M1252" s="12"/>
      <c r="N1252" s="12"/>
      <c r="O1252" s="12"/>
      <c r="P1252" s="12"/>
      <c r="Q1252" s="12"/>
      <c r="R1252" s="12"/>
      <c r="S1252" s="12"/>
      <c r="T1252" s="12"/>
      <c r="U1252" s="12"/>
      <c r="V1252" s="12"/>
    </row>
    <row r="1253" hidden="1">
      <c r="A1253" s="7" t="s">
        <v>2191</v>
      </c>
      <c r="B1253" s="8">
        <v>45859.0</v>
      </c>
      <c r="C1253" s="9" t="str">
        <f t="shared" si="1"/>
        <v>Juli</v>
      </c>
      <c r="D1253" s="10">
        <v>0.020833333333333332</v>
      </c>
      <c r="E1253" s="7" t="s">
        <v>44</v>
      </c>
      <c r="F1253" s="7" t="s">
        <v>45</v>
      </c>
      <c r="G1253" s="7" t="s">
        <v>13</v>
      </c>
      <c r="H1253" s="7" t="s">
        <v>2192</v>
      </c>
      <c r="I1253" s="11">
        <v>6.285291035544E12</v>
      </c>
      <c r="K1253" s="12"/>
      <c r="L1253" s="12"/>
      <c r="M1253" s="12"/>
      <c r="N1253" s="12"/>
      <c r="O1253" s="12"/>
      <c r="P1253" s="12"/>
      <c r="Q1253" s="12"/>
      <c r="R1253" s="12"/>
      <c r="S1253" s="12"/>
      <c r="T1253" s="12"/>
      <c r="U1253" s="12"/>
      <c r="V1253" s="12"/>
    </row>
    <row r="1254" hidden="1">
      <c r="A1254" s="7" t="s">
        <v>2188</v>
      </c>
      <c r="B1254" s="8">
        <v>45849.0</v>
      </c>
      <c r="C1254" s="9" t="str">
        <f t="shared" si="1"/>
        <v>Juli</v>
      </c>
      <c r="D1254" s="10">
        <v>0.018055555555555554</v>
      </c>
      <c r="E1254" s="7" t="s">
        <v>1078</v>
      </c>
      <c r="F1254" s="7" t="s">
        <v>144</v>
      </c>
      <c r="G1254" s="7" t="s">
        <v>13</v>
      </c>
      <c r="H1254" s="7" t="s">
        <v>2193</v>
      </c>
      <c r="I1254" s="11">
        <v>6.28978248704E11</v>
      </c>
      <c r="K1254" s="12"/>
      <c r="L1254" s="12"/>
      <c r="M1254" s="12"/>
      <c r="N1254" s="12"/>
      <c r="O1254" s="12"/>
      <c r="P1254" s="12"/>
      <c r="Q1254" s="12"/>
      <c r="R1254" s="12"/>
      <c r="S1254" s="12"/>
      <c r="T1254" s="12"/>
      <c r="U1254" s="12"/>
      <c r="V1254" s="12"/>
    </row>
    <row r="1255" hidden="1">
      <c r="A1255" s="7" t="s">
        <v>2194</v>
      </c>
      <c r="B1255" s="8">
        <v>45860.0</v>
      </c>
      <c r="C1255" s="9" t="str">
        <f t="shared" si="1"/>
        <v>Juli</v>
      </c>
      <c r="D1255" s="10">
        <v>6.944444444444445E-4</v>
      </c>
      <c r="E1255" s="7" t="s">
        <v>33</v>
      </c>
      <c r="F1255" s="7" t="s">
        <v>1083</v>
      </c>
      <c r="G1255" s="7" t="s">
        <v>13</v>
      </c>
      <c r="H1255" s="7" t="s">
        <v>2195</v>
      </c>
      <c r="I1255" s="11">
        <v>6.285707668655E12</v>
      </c>
      <c r="K1255" s="12"/>
      <c r="L1255" s="12"/>
      <c r="M1255" s="12"/>
      <c r="N1255" s="12"/>
      <c r="O1255" s="12"/>
      <c r="P1255" s="12"/>
      <c r="Q1255" s="12"/>
      <c r="R1255" s="12"/>
      <c r="S1255" s="12"/>
      <c r="T1255" s="12"/>
      <c r="U1255" s="12"/>
      <c r="V1255" s="12"/>
    </row>
    <row r="1256" hidden="1">
      <c r="A1256" s="7" t="s">
        <v>2196</v>
      </c>
      <c r="B1256" s="8">
        <v>45860.0</v>
      </c>
      <c r="C1256" s="9" t="str">
        <f t="shared" si="1"/>
        <v>Juli</v>
      </c>
      <c r="D1256" s="10">
        <v>0.020833333333333332</v>
      </c>
      <c r="E1256" s="7" t="s">
        <v>44</v>
      </c>
      <c r="F1256" s="7" t="s">
        <v>45</v>
      </c>
      <c r="G1256" s="7" t="s">
        <v>13</v>
      </c>
      <c r="H1256" s="7" t="s">
        <v>2197</v>
      </c>
      <c r="I1256" s="11">
        <v>6.285291035544E12</v>
      </c>
      <c r="K1256" s="12"/>
      <c r="L1256" s="12"/>
      <c r="M1256" s="12"/>
      <c r="N1256" s="12"/>
      <c r="O1256" s="12"/>
      <c r="P1256" s="12"/>
      <c r="Q1256" s="12"/>
      <c r="R1256" s="12"/>
      <c r="S1256" s="12"/>
      <c r="T1256" s="12"/>
      <c r="U1256" s="12"/>
      <c r="V1256" s="12"/>
    </row>
    <row r="1257" hidden="1">
      <c r="A1257" s="7" t="s">
        <v>2198</v>
      </c>
      <c r="B1257" s="8">
        <v>45861.0</v>
      </c>
      <c r="C1257" s="9" t="str">
        <f t="shared" si="1"/>
        <v>Juli</v>
      </c>
      <c r="D1257" s="10">
        <v>0.04583333333333333</v>
      </c>
      <c r="E1257" s="7" t="s">
        <v>11</v>
      </c>
      <c r="F1257" s="7" t="s">
        <v>72</v>
      </c>
      <c r="G1257" s="7" t="s">
        <v>13</v>
      </c>
      <c r="H1257" s="7" t="s">
        <v>2199</v>
      </c>
      <c r="I1257" s="11">
        <v>6.28560627488E12</v>
      </c>
      <c r="K1257" s="12"/>
      <c r="L1257" s="12"/>
      <c r="M1257" s="12"/>
      <c r="N1257" s="12"/>
      <c r="O1257" s="12"/>
      <c r="P1257" s="12"/>
      <c r="Q1257" s="12"/>
      <c r="R1257" s="12"/>
      <c r="S1257" s="12"/>
      <c r="T1257" s="12"/>
      <c r="U1257" s="12"/>
      <c r="V1257" s="12"/>
    </row>
    <row r="1258" hidden="1">
      <c r="A1258" s="7" t="s">
        <v>2200</v>
      </c>
      <c r="B1258" s="8">
        <v>45861.0</v>
      </c>
      <c r="C1258" s="9" t="str">
        <f t="shared" si="1"/>
        <v>Juli</v>
      </c>
      <c r="D1258" s="10">
        <v>0.027777777777777776</v>
      </c>
      <c r="E1258" s="7" t="s">
        <v>11</v>
      </c>
      <c r="F1258" s="7" t="s">
        <v>12</v>
      </c>
      <c r="G1258" s="7" t="s">
        <v>13</v>
      </c>
      <c r="H1258" s="7" t="s">
        <v>2201</v>
      </c>
      <c r="I1258" s="11">
        <v>6.28560627488E12</v>
      </c>
      <c r="K1258" s="12"/>
      <c r="L1258" s="12"/>
      <c r="M1258" s="12"/>
      <c r="N1258" s="12"/>
      <c r="O1258" s="12"/>
      <c r="P1258" s="12"/>
      <c r="Q1258" s="12"/>
      <c r="R1258" s="12"/>
      <c r="S1258" s="12"/>
      <c r="T1258" s="12"/>
      <c r="U1258" s="12"/>
      <c r="V1258" s="12"/>
    </row>
    <row r="1259" hidden="1">
      <c r="A1259" s="7" t="s">
        <v>2202</v>
      </c>
      <c r="B1259" s="8">
        <v>45862.0</v>
      </c>
      <c r="C1259" s="9" t="str">
        <f t="shared" si="1"/>
        <v>Juli</v>
      </c>
      <c r="D1259" s="10">
        <v>0.04861111111111111</v>
      </c>
      <c r="E1259" s="7" t="s">
        <v>163</v>
      </c>
      <c r="F1259" s="7" t="s">
        <v>174</v>
      </c>
      <c r="G1259" s="7" t="s">
        <v>13</v>
      </c>
      <c r="H1259" s="7" t="s">
        <v>2203</v>
      </c>
      <c r="I1259" s="11">
        <v>6.282142259313E12</v>
      </c>
      <c r="K1259" s="12"/>
      <c r="L1259" s="12"/>
      <c r="M1259" s="12"/>
      <c r="N1259" s="12"/>
      <c r="O1259" s="12"/>
      <c r="P1259" s="12"/>
      <c r="Q1259" s="12"/>
      <c r="R1259" s="12"/>
      <c r="S1259" s="12"/>
      <c r="T1259" s="12"/>
      <c r="U1259" s="12"/>
      <c r="V1259" s="12"/>
    </row>
    <row r="1260" hidden="1">
      <c r="A1260" s="7" t="s">
        <v>2204</v>
      </c>
      <c r="B1260" s="8">
        <v>45862.0</v>
      </c>
      <c r="C1260" s="9" t="str">
        <f t="shared" si="1"/>
        <v>Juli</v>
      </c>
      <c r="D1260" s="10">
        <v>0.015277777777777777</v>
      </c>
      <c r="E1260" s="7" t="s">
        <v>1078</v>
      </c>
      <c r="F1260" s="7" t="s">
        <v>144</v>
      </c>
      <c r="G1260" s="7" t="s">
        <v>13</v>
      </c>
      <c r="H1260" s="7" t="s">
        <v>2205</v>
      </c>
      <c r="I1260" s="11">
        <v>6.28978248704E11</v>
      </c>
      <c r="K1260" s="12"/>
      <c r="L1260" s="12"/>
      <c r="M1260" s="12"/>
      <c r="N1260" s="12"/>
      <c r="O1260" s="12"/>
      <c r="P1260" s="12"/>
      <c r="Q1260" s="12"/>
      <c r="R1260" s="12"/>
      <c r="S1260" s="12"/>
      <c r="T1260" s="12"/>
      <c r="U1260" s="12"/>
      <c r="V1260" s="12"/>
    </row>
    <row r="1261" hidden="1">
      <c r="A1261" s="7" t="s">
        <v>2206</v>
      </c>
      <c r="B1261" s="8">
        <v>45862.0</v>
      </c>
      <c r="C1261" s="9" t="str">
        <f t="shared" si="1"/>
        <v>Juli</v>
      </c>
      <c r="D1261" s="10">
        <v>0.025694444444444443</v>
      </c>
      <c r="E1261" s="7" t="s">
        <v>11</v>
      </c>
      <c r="F1261" s="7" t="s">
        <v>12</v>
      </c>
      <c r="G1261" s="7" t="s">
        <v>13</v>
      </c>
      <c r="H1261" s="7" t="s">
        <v>2207</v>
      </c>
      <c r="I1261" s="11">
        <v>6.28560627488E12</v>
      </c>
      <c r="K1261" s="12"/>
      <c r="L1261" s="12"/>
      <c r="M1261" s="12"/>
      <c r="N1261" s="12"/>
      <c r="O1261" s="12"/>
      <c r="P1261" s="12"/>
      <c r="Q1261" s="12"/>
      <c r="R1261" s="12"/>
      <c r="S1261" s="12"/>
      <c r="T1261" s="12"/>
      <c r="U1261" s="12"/>
      <c r="V1261" s="12"/>
    </row>
    <row r="1262" hidden="1">
      <c r="A1262" s="7" t="s">
        <v>2208</v>
      </c>
      <c r="B1262" s="8">
        <v>45850.0</v>
      </c>
      <c r="C1262" s="9" t="str">
        <f t="shared" si="1"/>
        <v>Juli</v>
      </c>
      <c r="D1262" s="10">
        <v>0.013888888888888888</v>
      </c>
      <c r="E1262" s="7" t="s">
        <v>20</v>
      </c>
      <c r="F1262" s="7" t="s">
        <v>21</v>
      </c>
      <c r="G1262" s="7" t="s">
        <v>22</v>
      </c>
      <c r="H1262" s="7" t="s">
        <v>2209</v>
      </c>
      <c r="I1262" s="11">
        <v>6.28972529354E11</v>
      </c>
      <c r="K1262" s="12"/>
      <c r="L1262" s="12"/>
      <c r="M1262" s="12"/>
      <c r="N1262" s="12"/>
      <c r="O1262" s="12"/>
      <c r="P1262" s="12"/>
      <c r="Q1262" s="12"/>
      <c r="R1262" s="12"/>
      <c r="S1262" s="12"/>
      <c r="T1262" s="12"/>
      <c r="U1262" s="12"/>
      <c r="V1262" s="12"/>
    </row>
    <row r="1263" hidden="1">
      <c r="A1263" s="7" t="s">
        <v>2210</v>
      </c>
      <c r="B1263" s="8">
        <v>45859.0</v>
      </c>
      <c r="C1263" s="9" t="str">
        <f t="shared" si="1"/>
        <v>Juli</v>
      </c>
      <c r="D1263" s="10">
        <v>0.0</v>
      </c>
      <c r="E1263" s="7" t="s">
        <v>37</v>
      </c>
      <c r="F1263" s="7" t="s">
        <v>127</v>
      </c>
      <c r="G1263" s="7" t="s">
        <v>41</v>
      </c>
      <c r="H1263" s="7" t="s">
        <v>2211</v>
      </c>
      <c r="I1263" s="11">
        <v>6.285746146893E12</v>
      </c>
      <c r="K1263" s="12"/>
      <c r="L1263" s="12"/>
      <c r="M1263" s="12"/>
      <c r="N1263" s="12"/>
      <c r="O1263" s="12"/>
      <c r="P1263" s="12"/>
      <c r="Q1263" s="12"/>
      <c r="R1263" s="12"/>
      <c r="S1263" s="12"/>
      <c r="T1263" s="12"/>
      <c r="U1263" s="12"/>
      <c r="V1263" s="12"/>
    </row>
    <row r="1264" hidden="1">
      <c r="A1264" s="7" t="s">
        <v>2212</v>
      </c>
      <c r="B1264" s="8">
        <v>45856.0</v>
      </c>
      <c r="C1264" s="9" t="str">
        <f t="shared" si="1"/>
        <v>Juli</v>
      </c>
      <c r="D1264" s="10">
        <v>0.006944444444444444</v>
      </c>
      <c r="E1264" s="7" t="s">
        <v>37</v>
      </c>
      <c r="F1264" s="7" t="s">
        <v>197</v>
      </c>
      <c r="G1264" s="7" t="s">
        <v>22</v>
      </c>
      <c r="H1264" s="7" t="s">
        <v>2213</v>
      </c>
      <c r="I1264" s="11">
        <v>6.285746146893E12</v>
      </c>
      <c r="K1264" s="12"/>
      <c r="L1264" s="12"/>
      <c r="M1264" s="12"/>
      <c r="N1264" s="12"/>
      <c r="O1264" s="12"/>
      <c r="P1264" s="12"/>
      <c r="Q1264" s="12"/>
      <c r="R1264" s="12"/>
      <c r="S1264" s="12"/>
      <c r="T1264" s="12"/>
      <c r="U1264" s="12"/>
      <c r="V1264" s="12"/>
    </row>
    <row r="1265" hidden="1">
      <c r="A1265" s="7" t="s">
        <v>2214</v>
      </c>
      <c r="B1265" s="8">
        <v>45862.0</v>
      </c>
      <c r="C1265" s="9" t="str">
        <f t="shared" si="1"/>
        <v>Juli</v>
      </c>
      <c r="D1265" s="10">
        <v>0.059027777777777776</v>
      </c>
      <c r="E1265" s="7" t="s">
        <v>33</v>
      </c>
      <c r="F1265" s="7" t="s">
        <v>1083</v>
      </c>
      <c r="G1265" s="7" t="s">
        <v>13</v>
      </c>
      <c r="H1265" s="7" t="s">
        <v>2215</v>
      </c>
      <c r="I1265" s="11">
        <v>6.285707668655E12</v>
      </c>
      <c r="K1265" s="12"/>
      <c r="L1265" s="12"/>
      <c r="M1265" s="12"/>
      <c r="N1265" s="12"/>
      <c r="O1265" s="12"/>
      <c r="P1265" s="12"/>
      <c r="Q1265" s="12"/>
      <c r="R1265" s="12"/>
      <c r="S1265" s="12"/>
      <c r="T1265" s="12"/>
      <c r="U1265" s="12"/>
      <c r="V1265" s="12"/>
    </row>
    <row r="1266" hidden="1">
      <c r="A1266" s="7" t="s">
        <v>2216</v>
      </c>
      <c r="B1266" s="8">
        <v>45863.0</v>
      </c>
      <c r="C1266" s="9" t="str">
        <f t="shared" si="1"/>
        <v>Juli</v>
      </c>
      <c r="D1266" s="10">
        <v>0.020833333333333332</v>
      </c>
      <c r="E1266" s="7" t="s">
        <v>50</v>
      </c>
      <c r="F1266" s="7" t="s">
        <v>21</v>
      </c>
      <c r="G1266" s="7" t="s">
        <v>22</v>
      </c>
      <c r="H1266" s="7" t="s">
        <v>2217</v>
      </c>
      <c r="I1266" s="11">
        <v>6.285173431354E12</v>
      </c>
      <c r="K1266" s="12"/>
      <c r="L1266" s="12"/>
      <c r="M1266" s="12"/>
      <c r="N1266" s="12"/>
      <c r="O1266" s="12"/>
      <c r="P1266" s="12"/>
      <c r="Q1266" s="12"/>
      <c r="R1266" s="12"/>
      <c r="S1266" s="12"/>
      <c r="T1266" s="12"/>
      <c r="U1266" s="12"/>
      <c r="V1266" s="12"/>
    </row>
    <row r="1267" hidden="1">
      <c r="A1267" s="7" t="s">
        <v>2218</v>
      </c>
      <c r="B1267" s="8">
        <v>45862.0</v>
      </c>
      <c r="C1267" s="9" t="str">
        <f t="shared" si="1"/>
        <v>Juli</v>
      </c>
      <c r="D1267" s="10">
        <v>0.024305555555555556</v>
      </c>
      <c r="E1267" s="7" t="s">
        <v>44</v>
      </c>
      <c r="F1267" s="7" t="s">
        <v>45</v>
      </c>
      <c r="G1267" s="7" t="s">
        <v>13</v>
      </c>
      <c r="H1267" s="7" t="s">
        <v>2219</v>
      </c>
      <c r="I1267" s="11">
        <v>6.285291035544E12</v>
      </c>
      <c r="K1267" s="12"/>
      <c r="L1267" s="12"/>
      <c r="M1267" s="12"/>
      <c r="N1267" s="12"/>
      <c r="O1267" s="12"/>
      <c r="P1267" s="12"/>
      <c r="Q1267" s="12"/>
      <c r="R1267" s="12"/>
      <c r="S1267" s="12"/>
      <c r="T1267" s="12"/>
      <c r="U1267" s="12"/>
      <c r="V1267" s="12"/>
    </row>
    <row r="1268" hidden="1">
      <c r="A1268" s="7" t="s">
        <v>2220</v>
      </c>
      <c r="B1268" s="8">
        <v>45861.0</v>
      </c>
      <c r="C1268" s="9" t="str">
        <f t="shared" si="1"/>
        <v>Juli</v>
      </c>
      <c r="D1268" s="10">
        <v>0.05416666666666667</v>
      </c>
      <c r="E1268" s="7" t="s">
        <v>37</v>
      </c>
      <c r="F1268" s="7" t="s">
        <v>197</v>
      </c>
      <c r="G1268" s="7" t="s">
        <v>13</v>
      </c>
      <c r="H1268" s="7" t="s">
        <v>2221</v>
      </c>
      <c r="I1268" s="11">
        <v>6.285746146893E12</v>
      </c>
      <c r="K1268" s="12"/>
      <c r="L1268" s="12"/>
      <c r="M1268" s="12"/>
      <c r="N1268" s="12"/>
      <c r="O1268" s="12"/>
      <c r="P1268" s="12"/>
      <c r="Q1268" s="12"/>
      <c r="R1268" s="12"/>
      <c r="S1268" s="12"/>
      <c r="T1268" s="12"/>
      <c r="U1268" s="12"/>
      <c r="V1268" s="12"/>
    </row>
    <row r="1269" hidden="1">
      <c r="A1269" s="7" t="s">
        <v>2222</v>
      </c>
      <c r="B1269" s="8">
        <v>45862.0</v>
      </c>
      <c r="C1269" s="9" t="str">
        <f t="shared" si="1"/>
        <v>Juli</v>
      </c>
      <c r="D1269" s="10">
        <v>0.03611111111111111</v>
      </c>
      <c r="E1269" s="7" t="s">
        <v>37</v>
      </c>
      <c r="F1269" s="7" t="s">
        <v>197</v>
      </c>
      <c r="G1269" s="7" t="s">
        <v>13</v>
      </c>
      <c r="H1269" s="7" t="s">
        <v>2223</v>
      </c>
      <c r="I1269" s="11">
        <v>6.285746146893E12</v>
      </c>
      <c r="K1269" s="12"/>
      <c r="L1269" s="12"/>
      <c r="M1269" s="12"/>
      <c r="N1269" s="12"/>
      <c r="O1269" s="12"/>
      <c r="P1269" s="12"/>
      <c r="Q1269" s="12"/>
      <c r="R1269" s="12"/>
      <c r="S1269" s="12"/>
      <c r="T1269" s="12"/>
      <c r="U1269" s="12"/>
      <c r="V1269" s="12"/>
    </row>
    <row r="1270" hidden="1">
      <c r="A1270" s="7" t="s">
        <v>2224</v>
      </c>
      <c r="B1270" s="8">
        <v>45863.0</v>
      </c>
      <c r="C1270" s="9" t="str">
        <f t="shared" si="1"/>
        <v>Juli</v>
      </c>
      <c r="D1270" s="10">
        <v>0.0</v>
      </c>
      <c r="E1270" s="7" t="s">
        <v>37</v>
      </c>
      <c r="F1270" s="7" t="s">
        <v>197</v>
      </c>
      <c r="G1270" s="7" t="s">
        <v>156</v>
      </c>
      <c r="H1270" s="7" t="s">
        <v>269</v>
      </c>
      <c r="I1270" s="11">
        <v>6.285746146893E12</v>
      </c>
      <c r="K1270" s="12"/>
      <c r="L1270" s="12"/>
      <c r="M1270" s="12"/>
      <c r="N1270" s="12"/>
      <c r="O1270" s="12"/>
      <c r="P1270" s="12"/>
      <c r="Q1270" s="12"/>
      <c r="R1270" s="12"/>
      <c r="S1270" s="12"/>
      <c r="T1270" s="12"/>
      <c r="U1270" s="12"/>
      <c r="V1270" s="12"/>
    </row>
    <row r="1271" hidden="1">
      <c r="A1271" s="7" t="s">
        <v>2225</v>
      </c>
      <c r="B1271" s="8">
        <v>45863.0</v>
      </c>
      <c r="C1271" s="9" t="str">
        <f t="shared" si="1"/>
        <v>Juli</v>
      </c>
      <c r="D1271" s="10">
        <v>0.018055555555555554</v>
      </c>
      <c r="E1271" s="7" t="s">
        <v>1078</v>
      </c>
      <c r="F1271" s="7" t="s">
        <v>144</v>
      </c>
      <c r="G1271" s="7" t="s">
        <v>13</v>
      </c>
      <c r="H1271" s="7" t="s">
        <v>2226</v>
      </c>
      <c r="I1271" s="11">
        <v>6.28978248704E11</v>
      </c>
      <c r="K1271" s="12"/>
      <c r="L1271" s="12"/>
      <c r="M1271" s="12"/>
      <c r="N1271" s="12"/>
      <c r="O1271" s="12"/>
      <c r="P1271" s="12"/>
      <c r="Q1271" s="12"/>
      <c r="R1271" s="12"/>
      <c r="S1271" s="12"/>
      <c r="T1271" s="12"/>
      <c r="U1271" s="12"/>
      <c r="V1271" s="12"/>
    </row>
    <row r="1272" hidden="1">
      <c r="A1272" s="7" t="s">
        <v>2225</v>
      </c>
      <c r="B1272" s="8">
        <v>45863.0</v>
      </c>
      <c r="C1272" s="9" t="str">
        <f t="shared" si="1"/>
        <v>Juli</v>
      </c>
      <c r="D1272" s="10">
        <v>0.029166666666666667</v>
      </c>
      <c r="E1272" s="7" t="s">
        <v>1078</v>
      </c>
      <c r="F1272" s="7" t="s">
        <v>105</v>
      </c>
      <c r="G1272" s="7" t="s">
        <v>13</v>
      </c>
      <c r="H1272" s="7" t="s">
        <v>2227</v>
      </c>
      <c r="I1272" s="11">
        <v>6.28978248704E11</v>
      </c>
      <c r="K1272" s="12"/>
      <c r="L1272" s="12"/>
      <c r="M1272" s="12"/>
      <c r="N1272" s="12"/>
      <c r="O1272" s="12"/>
      <c r="P1272" s="12"/>
      <c r="Q1272" s="12"/>
      <c r="R1272" s="12"/>
      <c r="S1272" s="12"/>
      <c r="T1272" s="12"/>
      <c r="U1272" s="12"/>
      <c r="V1272" s="12"/>
    </row>
    <row r="1273" hidden="1">
      <c r="A1273" s="7" t="s">
        <v>2228</v>
      </c>
      <c r="B1273" s="8">
        <v>45863.0</v>
      </c>
      <c r="C1273" s="9" t="str">
        <f t="shared" si="1"/>
        <v>Juli</v>
      </c>
      <c r="D1273" s="10">
        <v>0.009027777777777777</v>
      </c>
      <c r="E1273" s="7" t="s">
        <v>1078</v>
      </c>
      <c r="F1273" s="7" t="s">
        <v>116</v>
      </c>
      <c r="G1273" s="7" t="s">
        <v>13</v>
      </c>
      <c r="H1273" s="7" t="s">
        <v>2229</v>
      </c>
      <c r="I1273" s="11">
        <v>6.28978248704E11</v>
      </c>
      <c r="K1273" s="12"/>
      <c r="L1273" s="12"/>
      <c r="M1273" s="12"/>
      <c r="N1273" s="12"/>
      <c r="O1273" s="12"/>
      <c r="P1273" s="12"/>
      <c r="Q1273" s="12"/>
      <c r="R1273" s="12"/>
      <c r="S1273" s="12"/>
      <c r="T1273" s="12"/>
      <c r="U1273" s="12"/>
      <c r="V1273" s="12"/>
    </row>
    <row r="1274" hidden="1">
      <c r="A1274" s="7" t="s">
        <v>2230</v>
      </c>
      <c r="B1274" s="8">
        <v>45863.0</v>
      </c>
      <c r="C1274" s="9" t="str">
        <f t="shared" si="1"/>
        <v>Juli</v>
      </c>
      <c r="D1274" s="10">
        <v>0.05347222222222222</v>
      </c>
      <c r="E1274" s="7" t="s">
        <v>33</v>
      </c>
      <c r="F1274" s="7" t="s">
        <v>1083</v>
      </c>
      <c r="G1274" s="7" t="s">
        <v>13</v>
      </c>
      <c r="H1274" s="7" t="s">
        <v>2231</v>
      </c>
      <c r="I1274" s="11">
        <v>6.285707668655E12</v>
      </c>
      <c r="K1274" s="12"/>
      <c r="L1274" s="12"/>
      <c r="M1274" s="12"/>
      <c r="N1274" s="12"/>
      <c r="O1274" s="12"/>
      <c r="P1274" s="12"/>
      <c r="Q1274" s="12"/>
      <c r="R1274" s="12"/>
      <c r="S1274" s="12"/>
      <c r="T1274" s="12"/>
      <c r="U1274" s="12"/>
      <c r="V1274" s="12"/>
    </row>
    <row r="1275" hidden="1">
      <c r="A1275" s="7" t="s">
        <v>2232</v>
      </c>
      <c r="B1275" s="8">
        <v>45864.0</v>
      </c>
      <c r="C1275" s="9" t="str">
        <f t="shared" si="1"/>
        <v>Juli</v>
      </c>
      <c r="D1275" s="10">
        <v>0.03819444444444445</v>
      </c>
      <c r="E1275" s="7" t="s">
        <v>50</v>
      </c>
      <c r="F1275" s="7" t="s">
        <v>51</v>
      </c>
      <c r="G1275" s="7" t="s">
        <v>13</v>
      </c>
      <c r="H1275" s="7" t="s">
        <v>2233</v>
      </c>
      <c r="I1275" s="11">
        <v>6.285173431354E12</v>
      </c>
      <c r="K1275" s="12"/>
      <c r="L1275" s="12"/>
      <c r="M1275" s="12"/>
      <c r="N1275" s="12"/>
      <c r="O1275" s="12"/>
      <c r="P1275" s="12"/>
      <c r="Q1275" s="12"/>
      <c r="R1275" s="12"/>
      <c r="S1275" s="12"/>
      <c r="T1275" s="12"/>
      <c r="U1275" s="12"/>
      <c r="V1275" s="12"/>
    </row>
    <row r="1276" hidden="1">
      <c r="A1276" s="7" t="s">
        <v>2234</v>
      </c>
      <c r="B1276" s="8">
        <v>45864.0</v>
      </c>
      <c r="C1276" s="9" t="str">
        <f t="shared" si="1"/>
        <v>Juli</v>
      </c>
      <c r="D1276" s="10">
        <v>0.041666666666666664</v>
      </c>
      <c r="E1276" s="7" t="s">
        <v>11</v>
      </c>
      <c r="F1276" s="7" t="s">
        <v>1083</v>
      </c>
      <c r="G1276" s="7" t="s">
        <v>13</v>
      </c>
      <c r="H1276" s="7" t="s">
        <v>2235</v>
      </c>
      <c r="I1276" s="11">
        <v>6.28560627488E12</v>
      </c>
      <c r="K1276" s="12"/>
      <c r="L1276" s="12"/>
      <c r="M1276" s="12"/>
      <c r="N1276" s="12"/>
      <c r="O1276" s="12"/>
      <c r="P1276" s="12"/>
      <c r="Q1276" s="12"/>
      <c r="R1276" s="12"/>
      <c r="S1276" s="12"/>
      <c r="T1276" s="12"/>
      <c r="U1276" s="12"/>
      <c r="V1276" s="12"/>
    </row>
    <row r="1277" hidden="1">
      <c r="A1277" s="7" t="s">
        <v>2236</v>
      </c>
      <c r="B1277" s="8">
        <v>45861.0</v>
      </c>
      <c r="C1277" s="9" t="str">
        <f t="shared" si="1"/>
        <v>Juli</v>
      </c>
      <c r="D1277" s="10">
        <v>0.05555555555555555</v>
      </c>
      <c r="E1277" s="7" t="s">
        <v>33</v>
      </c>
      <c r="F1277" s="7" t="s">
        <v>1083</v>
      </c>
      <c r="G1277" s="7" t="s">
        <v>13</v>
      </c>
      <c r="H1277" s="7" t="s">
        <v>2237</v>
      </c>
      <c r="I1277" s="11">
        <v>6.285707668655E12</v>
      </c>
      <c r="K1277" s="12"/>
      <c r="L1277" s="12"/>
      <c r="M1277" s="12"/>
      <c r="N1277" s="12"/>
      <c r="O1277" s="12"/>
      <c r="P1277" s="12"/>
      <c r="Q1277" s="12"/>
      <c r="R1277" s="12"/>
      <c r="S1277" s="12"/>
      <c r="T1277" s="12"/>
      <c r="U1277" s="12"/>
      <c r="V1277" s="12"/>
    </row>
    <row r="1278" hidden="1">
      <c r="A1278" s="7" t="s">
        <v>2238</v>
      </c>
      <c r="B1278" s="8">
        <v>45863.0</v>
      </c>
      <c r="C1278" s="9" t="str">
        <f t="shared" si="1"/>
        <v>Juli</v>
      </c>
      <c r="D1278" s="10">
        <v>0.041666666666666664</v>
      </c>
      <c r="E1278" s="7" t="s">
        <v>29</v>
      </c>
      <c r="F1278" s="7" t="s">
        <v>94</v>
      </c>
      <c r="G1278" s="7" t="s">
        <v>13</v>
      </c>
      <c r="H1278" s="7" t="s">
        <v>2239</v>
      </c>
      <c r="I1278" s="11">
        <v>8.1214281896E10</v>
      </c>
      <c r="K1278" s="12"/>
      <c r="L1278" s="12"/>
      <c r="M1278" s="12"/>
      <c r="N1278" s="12"/>
      <c r="O1278" s="12"/>
      <c r="P1278" s="12"/>
      <c r="Q1278" s="12"/>
      <c r="R1278" s="12"/>
      <c r="S1278" s="12"/>
      <c r="T1278" s="12"/>
      <c r="U1278" s="12"/>
      <c r="V1278" s="12"/>
    </row>
    <row r="1279" hidden="1">
      <c r="A1279" s="7" t="s">
        <v>2238</v>
      </c>
      <c r="B1279" s="8">
        <v>45864.0</v>
      </c>
      <c r="C1279" s="9" t="str">
        <f t="shared" si="1"/>
        <v>Juli</v>
      </c>
      <c r="D1279" s="10">
        <v>0.041666666666666664</v>
      </c>
      <c r="E1279" s="7" t="s">
        <v>29</v>
      </c>
      <c r="F1279" s="7" t="s">
        <v>94</v>
      </c>
      <c r="G1279" s="7" t="s">
        <v>13</v>
      </c>
      <c r="H1279" s="7" t="s">
        <v>2240</v>
      </c>
      <c r="I1279" s="11">
        <v>6.281214281896E12</v>
      </c>
      <c r="K1279" s="12"/>
      <c r="L1279" s="12"/>
      <c r="M1279" s="12"/>
      <c r="N1279" s="12"/>
      <c r="O1279" s="12"/>
      <c r="P1279" s="12"/>
      <c r="Q1279" s="12"/>
      <c r="R1279" s="12"/>
      <c r="S1279" s="12"/>
      <c r="T1279" s="12"/>
      <c r="U1279" s="12"/>
      <c r="V1279" s="12"/>
    </row>
    <row r="1280" hidden="1">
      <c r="A1280" s="7" t="s">
        <v>2241</v>
      </c>
      <c r="B1280" s="8">
        <v>45864.0</v>
      </c>
      <c r="C1280" s="9" t="str">
        <f t="shared" si="1"/>
        <v>Juli</v>
      </c>
      <c r="D1280" s="10">
        <v>0.04513888888888889</v>
      </c>
      <c r="E1280" s="7" t="s">
        <v>1078</v>
      </c>
      <c r="F1280" s="7" t="s">
        <v>17</v>
      </c>
      <c r="G1280" s="7" t="s">
        <v>13</v>
      </c>
      <c r="H1280" s="7" t="s">
        <v>2242</v>
      </c>
      <c r="I1280" s="11">
        <v>6.28978248704E11</v>
      </c>
      <c r="K1280" s="12"/>
      <c r="L1280" s="12"/>
      <c r="M1280" s="12"/>
      <c r="N1280" s="12"/>
      <c r="O1280" s="12"/>
      <c r="P1280" s="12"/>
      <c r="Q1280" s="12"/>
      <c r="R1280" s="12"/>
      <c r="S1280" s="12"/>
      <c r="T1280" s="12"/>
      <c r="U1280" s="12"/>
      <c r="V1280" s="12"/>
    </row>
    <row r="1281" hidden="1">
      <c r="A1281" s="7" t="s">
        <v>2238</v>
      </c>
      <c r="B1281" s="8">
        <v>45863.0</v>
      </c>
      <c r="C1281" s="9" t="str">
        <f t="shared" si="1"/>
        <v>Juli</v>
      </c>
      <c r="D1281" s="10">
        <v>0.041666666666666664</v>
      </c>
      <c r="E1281" s="7" t="s">
        <v>29</v>
      </c>
      <c r="F1281" s="7" t="s">
        <v>94</v>
      </c>
      <c r="G1281" s="7" t="s">
        <v>13</v>
      </c>
      <c r="H1281" s="7" t="s">
        <v>2243</v>
      </c>
      <c r="I1281" s="11">
        <v>6.281214281896E12</v>
      </c>
      <c r="K1281" s="12"/>
      <c r="L1281" s="12"/>
      <c r="M1281" s="12"/>
      <c r="N1281" s="12"/>
      <c r="O1281" s="12"/>
      <c r="P1281" s="12"/>
      <c r="Q1281" s="12"/>
      <c r="R1281" s="12"/>
      <c r="S1281" s="12"/>
      <c r="T1281" s="12"/>
      <c r="U1281" s="12"/>
      <c r="V1281" s="12"/>
    </row>
    <row r="1282" hidden="1">
      <c r="A1282" s="7" t="s">
        <v>2238</v>
      </c>
      <c r="B1282" s="8">
        <v>45863.0</v>
      </c>
      <c r="C1282" s="9" t="str">
        <f t="shared" si="1"/>
        <v>Juli</v>
      </c>
      <c r="D1282" s="10">
        <v>0.041666666666666664</v>
      </c>
      <c r="E1282" s="7" t="s">
        <v>29</v>
      </c>
      <c r="F1282" s="7" t="s">
        <v>100</v>
      </c>
      <c r="G1282" s="7" t="s">
        <v>13</v>
      </c>
      <c r="H1282" s="7" t="s">
        <v>2244</v>
      </c>
      <c r="I1282" s="11">
        <v>6.281214281896E12</v>
      </c>
      <c r="K1282" s="12"/>
      <c r="L1282" s="12"/>
      <c r="M1282" s="12"/>
      <c r="N1282" s="12"/>
      <c r="O1282" s="12"/>
      <c r="P1282" s="12"/>
      <c r="Q1282" s="12"/>
      <c r="R1282" s="12"/>
      <c r="S1282" s="12"/>
      <c r="T1282" s="12"/>
      <c r="U1282" s="12"/>
      <c r="V1282" s="12"/>
    </row>
    <row r="1283" hidden="1">
      <c r="A1283" s="7" t="s">
        <v>2238</v>
      </c>
      <c r="B1283" s="8">
        <v>45864.0</v>
      </c>
      <c r="C1283" s="9" t="str">
        <f t="shared" si="1"/>
        <v>Juli</v>
      </c>
      <c r="D1283" s="10">
        <v>0.04236111111111111</v>
      </c>
      <c r="E1283" s="7" t="s">
        <v>29</v>
      </c>
      <c r="F1283" s="7" t="s">
        <v>100</v>
      </c>
      <c r="G1283" s="7" t="s">
        <v>13</v>
      </c>
      <c r="H1283" s="7" t="s">
        <v>2245</v>
      </c>
      <c r="I1283" s="11">
        <v>6.281214281896E12</v>
      </c>
      <c r="K1283" s="12"/>
      <c r="L1283" s="12"/>
      <c r="M1283" s="12"/>
      <c r="N1283" s="12"/>
      <c r="O1283" s="12"/>
      <c r="P1283" s="12"/>
      <c r="Q1283" s="12"/>
      <c r="R1283" s="12"/>
      <c r="S1283" s="12"/>
      <c r="T1283" s="12"/>
      <c r="U1283" s="12"/>
      <c r="V1283" s="12"/>
    </row>
    <row r="1284" hidden="1">
      <c r="A1284" s="7" t="s">
        <v>2246</v>
      </c>
      <c r="B1284" s="8">
        <v>45846.0</v>
      </c>
      <c r="C1284" s="9" t="str">
        <f t="shared" si="1"/>
        <v>Juli</v>
      </c>
      <c r="D1284" s="10">
        <v>0.027777777777777776</v>
      </c>
      <c r="E1284" s="7" t="s">
        <v>147</v>
      </c>
      <c r="F1284" s="7" t="s">
        <v>148</v>
      </c>
      <c r="G1284" s="7" t="s">
        <v>13</v>
      </c>
      <c r="H1284" s="7" t="s">
        <v>2247</v>
      </c>
      <c r="I1284" s="11">
        <v>6.285213566484E12</v>
      </c>
      <c r="K1284" s="12"/>
      <c r="L1284" s="12"/>
      <c r="M1284" s="12"/>
      <c r="N1284" s="12"/>
      <c r="O1284" s="12"/>
      <c r="P1284" s="12"/>
      <c r="Q1284" s="12"/>
      <c r="R1284" s="12"/>
      <c r="S1284" s="12"/>
      <c r="T1284" s="12"/>
      <c r="U1284" s="12"/>
      <c r="V1284" s="12"/>
    </row>
    <row r="1285" hidden="1">
      <c r="A1285" s="7" t="s">
        <v>2248</v>
      </c>
      <c r="B1285" s="8">
        <v>45853.0</v>
      </c>
      <c r="C1285" s="9" t="str">
        <f t="shared" si="1"/>
        <v>Juli</v>
      </c>
      <c r="D1285" s="10">
        <v>0.027777777777777776</v>
      </c>
      <c r="E1285" s="7" t="s">
        <v>147</v>
      </c>
      <c r="F1285" s="7" t="s">
        <v>148</v>
      </c>
      <c r="G1285" s="7" t="s">
        <v>13</v>
      </c>
      <c r="H1285" s="7" t="s">
        <v>2249</v>
      </c>
      <c r="I1285" s="11">
        <v>6.285213566484E12</v>
      </c>
      <c r="K1285" s="12"/>
      <c r="L1285" s="12"/>
      <c r="M1285" s="12"/>
      <c r="N1285" s="12"/>
      <c r="O1285" s="12"/>
      <c r="P1285" s="12"/>
      <c r="Q1285" s="12"/>
      <c r="R1285" s="12"/>
      <c r="S1285" s="12"/>
      <c r="T1285" s="12"/>
      <c r="U1285" s="12"/>
      <c r="V1285" s="12"/>
    </row>
    <row r="1286" hidden="1">
      <c r="A1286" s="7" t="s">
        <v>2248</v>
      </c>
      <c r="B1286" s="8">
        <v>45854.0</v>
      </c>
      <c r="C1286" s="9" t="str">
        <f t="shared" si="1"/>
        <v>Juli</v>
      </c>
      <c r="D1286" s="10">
        <v>0.027777777777777776</v>
      </c>
      <c r="E1286" s="7" t="s">
        <v>147</v>
      </c>
      <c r="F1286" s="7" t="s">
        <v>148</v>
      </c>
      <c r="G1286" s="7" t="s">
        <v>13</v>
      </c>
      <c r="H1286" s="7" t="s">
        <v>2250</v>
      </c>
      <c r="I1286" s="11">
        <v>6.285213566484E12</v>
      </c>
      <c r="K1286" s="12"/>
      <c r="L1286" s="12"/>
      <c r="M1286" s="12"/>
      <c r="N1286" s="12"/>
      <c r="O1286" s="12"/>
      <c r="P1286" s="12"/>
      <c r="Q1286" s="12"/>
      <c r="R1286" s="12"/>
      <c r="S1286" s="12"/>
      <c r="T1286" s="12"/>
      <c r="U1286" s="12"/>
      <c r="V1286" s="12"/>
    </row>
    <row r="1287" hidden="1">
      <c r="A1287" s="7" t="s">
        <v>2248</v>
      </c>
      <c r="B1287" s="8">
        <v>45863.0</v>
      </c>
      <c r="C1287" s="9" t="str">
        <f t="shared" si="1"/>
        <v>Juli</v>
      </c>
      <c r="D1287" s="10">
        <v>0.027777777777777776</v>
      </c>
      <c r="E1287" s="7" t="s">
        <v>147</v>
      </c>
      <c r="F1287" s="7" t="s">
        <v>148</v>
      </c>
      <c r="G1287" s="7" t="s">
        <v>13</v>
      </c>
      <c r="H1287" s="7" t="s">
        <v>2251</v>
      </c>
      <c r="I1287" s="11">
        <v>6.285213566484E12</v>
      </c>
      <c r="K1287" s="12"/>
      <c r="L1287" s="12"/>
      <c r="M1287" s="12"/>
      <c r="N1287" s="12"/>
      <c r="O1287" s="12"/>
      <c r="P1287" s="12"/>
      <c r="Q1287" s="12"/>
      <c r="R1287" s="12"/>
      <c r="S1287" s="12"/>
      <c r="T1287" s="12"/>
      <c r="U1287" s="12"/>
      <c r="V1287" s="12"/>
    </row>
    <row r="1288" hidden="1">
      <c r="A1288" s="7" t="s">
        <v>2241</v>
      </c>
      <c r="B1288" s="8">
        <v>45864.0</v>
      </c>
      <c r="C1288" s="9" t="str">
        <f t="shared" si="1"/>
        <v>Juli</v>
      </c>
      <c r="D1288" s="10">
        <v>0.04027777777777778</v>
      </c>
      <c r="E1288" s="7" t="s">
        <v>1078</v>
      </c>
      <c r="F1288" s="7" t="s">
        <v>153</v>
      </c>
      <c r="G1288" s="7" t="s">
        <v>13</v>
      </c>
      <c r="H1288" s="7" t="s">
        <v>2252</v>
      </c>
      <c r="I1288" s="11">
        <v>6.28978248704E11</v>
      </c>
      <c r="K1288" s="12"/>
      <c r="L1288" s="12"/>
      <c r="M1288" s="12"/>
      <c r="N1288" s="12"/>
      <c r="O1288" s="12"/>
      <c r="P1288" s="12"/>
      <c r="Q1288" s="12"/>
      <c r="R1288" s="12"/>
      <c r="S1288" s="12"/>
      <c r="T1288" s="12"/>
      <c r="U1288" s="12"/>
      <c r="V1288" s="12"/>
    </row>
    <row r="1289" hidden="1">
      <c r="A1289" s="7" t="s">
        <v>2253</v>
      </c>
      <c r="B1289" s="8">
        <v>45865.0</v>
      </c>
      <c r="C1289" s="9" t="str">
        <f t="shared" si="1"/>
        <v>Juli</v>
      </c>
      <c r="D1289" s="10">
        <v>0.0625</v>
      </c>
      <c r="E1289" s="7" t="s">
        <v>163</v>
      </c>
      <c r="F1289" s="7" t="s">
        <v>174</v>
      </c>
      <c r="G1289" s="7" t="s">
        <v>13</v>
      </c>
      <c r="H1289" s="7" t="s">
        <v>2254</v>
      </c>
      <c r="I1289" s="11">
        <v>6.282142259313E12</v>
      </c>
      <c r="K1289" s="12"/>
      <c r="L1289" s="12"/>
      <c r="M1289" s="12"/>
      <c r="N1289" s="12"/>
      <c r="O1289" s="12"/>
      <c r="P1289" s="12"/>
      <c r="Q1289" s="12"/>
      <c r="R1289" s="12"/>
      <c r="S1289" s="12"/>
      <c r="T1289" s="12"/>
      <c r="U1289" s="12"/>
      <c r="V1289" s="12"/>
    </row>
    <row r="1290" hidden="1">
      <c r="A1290" s="7" t="s">
        <v>2255</v>
      </c>
      <c r="B1290" s="8">
        <v>45865.0</v>
      </c>
      <c r="C1290" s="9" t="str">
        <f t="shared" si="1"/>
        <v>Juli</v>
      </c>
      <c r="D1290" s="10">
        <v>0.05416666666666667</v>
      </c>
      <c r="E1290" s="7" t="s">
        <v>1078</v>
      </c>
      <c r="F1290" s="7" t="s">
        <v>153</v>
      </c>
      <c r="G1290" s="7" t="s">
        <v>13</v>
      </c>
      <c r="H1290" s="7" t="s">
        <v>2256</v>
      </c>
      <c r="I1290" s="11">
        <v>6.28978248704E11</v>
      </c>
      <c r="K1290" s="12"/>
      <c r="L1290" s="12"/>
      <c r="M1290" s="12"/>
      <c r="N1290" s="12"/>
      <c r="O1290" s="12"/>
      <c r="P1290" s="12"/>
      <c r="Q1290" s="12"/>
      <c r="R1290" s="12"/>
      <c r="S1290" s="12"/>
      <c r="T1290" s="12"/>
      <c r="U1290" s="12"/>
      <c r="V1290" s="12"/>
    </row>
    <row r="1291" hidden="1">
      <c r="A1291" s="7" t="s">
        <v>2257</v>
      </c>
      <c r="B1291" s="8">
        <v>45865.0</v>
      </c>
      <c r="C1291" s="9" t="str">
        <f t="shared" si="1"/>
        <v>Juli</v>
      </c>
      <c r="D1291" s="10">
        <v>0.04861111111111111</v>
      </c>
      <c r="E1291" s="7" t="s">
        <v>33</v>
      </c>
      <c r="F1291" s="7" t="s">
        <v>59</v>
      </c>
      <c r="G1291" s="7" t="s">
        <v>13</v>
      </c>
      <c r="H1291" s="7" t="s">
        <v>2258</v>
      </c>
      <c r="I1291" s="11">
        <v>6.28570766865E11</v>
      </c>
      <c r="K1291" s="12"/>
      <c r="L1291" s="12"/>
      <c r="M1291" s="12"/>
      <c r="N1291" s="12"/>
      <c r="O1291" s="12"/>
      <c r="P1291" s="12"/>
      <c r="Q1291" s="12"/>
      <c r="R1291" s="12"/>
      <c r="S1291" s="12"/>
      <c r="T1291" s="12"/>
      <c r="U1291" s="12"/>
      <c r="V1291" s="12"/>
    </row>
    <row r="1292" hidden="1">
      <c r="A1292" s="7" t="s">
        <v>2259</v>
      </c>
      <c r="B1292" s="8">
        <v>45840.0</v>
      </c>
      <c r="C1292" s="9" t="str">
        <f t="shared" si="1"/>
        <v>Juli</v>
      </c>
      <c r="D1292" s="10">
        <v>0.04236111111111111</v>
      </c>
      <c r="E1292" s="7" t="s">
        <v>212</v>
      </c>
      <c r="F1292" s="7" t="s">
        <v>164</v>
      </c>
      <c r="G1292" s="7" t="s">
        <v>13</v>
      </c>
      <c r="H1292" s="7" t="s">
        <v>1575</v>
      </c>
      <c r="I1292" s="11">
        <v>6.2895632016027E13</v>
      </c>
      <c r="K1292" s="12"/>
      <c r="L1292" s="12"/>
      <c r="M1292" s="12"/>
      <c r="N1292" s="12"/>
      <c r="O1292" s="12"/>
      <c r="P1292" s="12"/>
      <c r="Q1292" s="12"/>
      <c r="R1292" s="12"/>
      <c r="S1292" s="12"/>
      <c r="T1292" s="12"/>
      <c r="U1292" s="12"/>
      <c r="V1292" s="12"/>
    </row>
    <row r="1293" hidden="1">
      <c r="A1293" s="7" t="s">
        <v>2259</v>
      </c>
      <c r="B1293" s="8">
        <v>45847.0</v>
      </c>
      <c r="C1293" s="9" t="str">
        <f t="shared" si="1"/>
        <v>Juli</v>
      </c>
      <c r="D1293" s="10">
        <v>0.04027777777777778</v>
      </c>
      <c r="E1293" s="7" t="s">
        <v>212</v>
      </c>
      <c r="F1293" s="7" t="s">
        <v>164</v>
      </c>
      <c r="G1293" s="7" t="s">
        <v>13</v>
      </c>
      <c r="H1293" s="7" t="s">
        <v>2260</v>
      </c>
      <c r="I1293" s="11">
        <v>6.2895632016027E13</v>
      </c>
      <c r="K1293" s="12"/>
      <c r="L1293" s="12"/>
      <c r="M1293" s="12"/>
      <c r="N1293" s="12"/>
      <c r="O1293" s="12"/>
      <c r="P1293" s="12"/>
      <c r="Q1293" s="12"/>
      <c r="R1293" s="12"/>
      <c r="S1293" s="12"/>
      <c r="T1293" s="12"/>
      <c r="U1293" s="12"/>
      <c r="V1293" s="12"/>
    </row>
    <row r="1294" hidden="1">
      <c r="A1294" s="7" t="s">
        <v>2259</v>
      </c>
      <c r="B1294" s="8">
        <v>45854.0</v>
      </c>
      <c r="C1294" s="9" t="str">
        <f t="shared" si="1"/>
        <v>Juli</v>
      </c>
      <c r="D1294" s="10">
        <v>0.044444444444444446</v>
      </c>
      <c r="E1294" s="7" t="s">
        <v>212</v>
      </c>
      <c r="F1294" s="7" t="s">
        <v>164</v>
      </c>
      <c r="G1294" s="7" t="s">
        <v>13</v>
      </c>
      <c r="H1294" s="7" t="s">
        <v>2261</v>
      </c>
      <c r="I1294" s="11">
        <v>6.2895632016027E13</v>
      </c>
      <c r="K1294" s="12"/>
      <c r="L1294" s="12"/>
      <c r="M1294" s="12"/>
      <c r="N1294" s="12"/>
      <c r="O1294" s="12"/>
      <c r="P1294" s="12"/>
      <c r="Q1294" s="12"/>
      <c r="R1294" s="12"/>
      <c r="S1294" s="12"/>
      <c r="T1294" s="12"/>
      <c r="U1294" s="12"/>
      <c r="V1294" s="12"/>
    </row>
    <row r="1295" hidden="1">
      <c r="A1295" s="7" t="s">
        <v>2259</v>
      </c>
      <c r="B1295" s="8">
        <v>45861.0</v>
      </c>
      <c r="C1295" s="9" t="str">
        <f t="shared" si="1"/>
        <v>Juli</v>
      </c>
      <c r="D1295" s="10">
        <v>0.05347222222222222</v>
      </c>
      <c r="E1295" s="7" t="s">
        <v>212</v>
      </c>
      <c r="F1295" s="7" t="s">
        <v>164</v>
      </c>
      <c r="G1295" s="7" t="s">
        <v>13</v>
      </c>
      <c r="H1295" s="7" t="s">
        <v>2262</v>
      </c>
      <c r="I1295" s="11">
        <v>6.2895632016027E13</v>
      </c>
      <c r="K1295" s="12"/>
      <c r="L1295" s="12"/>
      <c r="M1295" s="12"/>
      <c r="N1295" s="12"/>
      <c r="O1295" s="12"/>
      <c r="P1295" s="12"/>
      <c r="Q1295" s="12"/>
      <c r="R1295" s="12"/>
      <c r="S1295" s="12"/>
      <c r="T1295" s="12"/>
      <c r="U1295" s="12"/>
      <c r="V1295" s="12"/>
    </row>
    <row r="1296" hidden="1">
      <c r="A1296" s="7" t="s">
        <v>2259</v>
      </c>
      <c r="B1296" s="8">
        <v>45842.0</v>
      </c>
      <c r="C1296" s="9" t="str">
        <f t="shared" si="1"/>
        <v>Juli</v>
      </c>
      <c r="D1296" s="10">
        <v>0.06111111111111111</v>
      </c>
      <c r="E1296" s="7" t="s">
        <v>212</v>
      </c>
      <c r="F1296" s="7" t="s">
        <v>34</v>
      </c>
      <c r="G1296" s="7" t="s">
        <v>13</v>
      </c>
      <c r="H1296" s="7" t="s">
        <v>2263</v>
      </c>
      <c r="I1296" s="11">
        <v>6.2895632016027E13</v>
      </c>
      <c r="K1296" s="12"/>
      <c r="L1296" s="12"/>
      <c r="M1296" s="12"/>
      <c r="N1296" s="12"/>
      <c r="O1296" s="12"/>
      <c r="P1296" s="12"/>
      <c r="Q1296" s="12"/>
      <c r="R1296" s="12"/>
      <c r="S1296" s="12"/>
      <c r="T1296" s="12"/>
      <c r="U1296" s="12"/>
      <c r="V1296" s="12"/>
    </row>
    <row r="1297" hidden="1">
      <c r="A1297" s="7" t="s">
        <v>2259</v>
      </c>
      <c r="B1297" s="8">
        <v>45849.0</v>
      </c>
      <c r="C1297" s="9" t="str">
        <f t="shared" si="1"/>
        <v>Juli</v>
      </c>
      <c r="D1297" s="10">
        <v>0.05625</v>
      </c>
      <c r="E1297" s="7" t="s">
        <v>212</v>
      </c>
      <c r="F1297" s="7" t="s">
        <v>34</v>
      </c>
      <c r="G1297" s="7" t="s">
        <v>13</v>
      </c>
      <c r="H1297" s="7" t="s">
        <v>2264</v>
      </c>
      <c r="I1297" s="11">
        <v>6.2895632016027E13</v>
      </c>
      <c r="K1297" s="12"/>
      <c r="L1297" s="12"/>
      <c r="M1297" s="12"/>
      <c r="N1297" s="12"/>
      <c r="O1297" s="12"/>
      <c r="P1297" s="12"/>
      <c r="Q1297" s="12"/>
      <c r="R1297" s="12"/>
      <c r="S1297" s="12"/>
      <c r="T1297" s="12"/>
      <c r="U1297" s="12"/>
      <c r="V1297" s="12"/>
    </row>
    <row r="1298" hidden="1">
      <c r="A1298" s="7" t="s">
        <v>2259</v>
      </c>
      <c r="B1298" s="8">
        <v>45856.0</v>
      </c>
      <c r="C1298" s="9" t="str">
        <f t="shared" si="1"/>
        <v>Juli</v>
      </c>
      <c r="D1298" s="10">
        <v>0.06458333333333334</v>
      </c>
      <c r="E1298" s="7" t="s">
        <v>212</v>
      </c>
      <c r="F1298" s="7" t="s">
        <v>34</v>
      </c>
      <c r="G1298" s="7" t="s">
        <v>13</v>
      </c>
      <c r="H1298" s="7" t="s">
        <v>2265</v>
      </c>
      <c r="I1298" s="11">
        <v>6.2895632016027E13</v>
      </c>
      <c r="K1298" s="12"/>
      <c r="L1298" s="12"/>
      <c r="M1298" s="12"/>
      <c r="N1298" s="12"/>
      <c r="O1298" s="12"/>
      <c r="P1298" s="12"/>
      <c r="Q1298" s="12"/>
      <c r="R1298" s="12"/>
      <c r="S1298" s="12"/>
      <c r="T1298" s="12"/>
      <c r="U1298" s="12"/>
      <c r="V1298" s="12"/>
    </row>
    <row r="1299" hidden="1">
      <c r="A1299" s="7" t="s">
        <v>2259</v>
      </c>
      <c r="B1299" s="8">
        <v>45863.0</v>
      </c>
      <c r="C1299" s="9" t="str">
        <f t="shared" si="1"/>
        <v>Juli</v>
      </c>
      <c r="D1299" s="10">
        <v>0.07013888888888889</v>
      </c>
      <c r="E1299" s="7" t="s">
        <v>212</v>
      </c>
      <c r="F1299" s="7" t="s">
        <v>34</v>
      </c>
      <c r="G1299" s="7" t="s">
        <v>13</v>
      </c>
      <c r="H1299" s="7" t="s">
        <v>2266</v>
      </c>
      <c r="I1299" s="11">
        <v>6.2895632016027E13</v>
      </c>
      <c r="K1299" s="12"/>
      <c r="L1299" s="12"/>
      <c r="M1299" s="12"/>
      <c r="N1299" s="12"/>
      <c r="O1299" s="12"/>
      <c r="P1299" s="12"/>
      <c r="Q1299" s="12"/>
      <c r="R1299" s="12"/>
      <c r="S1299" s="12"/>
      <c r="T1299" s="12"/>
      <c r="U1299" s="12"/>
      <c r="V1299" s="12"/>
    </row>
    <row r="1300" hidden="1">
      <c r="A1300" s="7" t="s">
        <v>2267</v>
      </c>
      <c r="B1300" s="8">
        <v>45865.0</v>
      </c>
      <c r="C1300" s="9" t="str">
        <f t="shared" si="1"/>
        <v>Juli</v>
      </c>
      <c r="D1300" s="10">
        <v>0.018055555555555554</v>
      </c>
      <c r="E1300" s="7" t="s">
        <v>1078</v>
      </c>
      <c r="F1300" s="7" t="s">
        <v>144</v>
      </c>
      <c r="G1300" s="7" t="s">
        <v>13</v>
      </c>
      <c r="H1300" s="7" t="s">
        <v>2268</v>
      </c>
      <c r="I1300" s="11">
        <v>6.28978248704E11</v>
      </c>
      <c r="K1300" s="12"/>
      <c r="L1300" s="12"/>
      <c r="M1300" s="12"/>
      <c r="N1300" s="12"/>
      <c r="O1300" s="12"/>
      <c r="P1300" s="12"/>
      <c r="Q1300" s="12"/>
      <c r="R1300" s="12"/>
      <c r="S1300" s="12"/>
      <c r="T1300" s="12"/>
      <c r="U1300" s="12"/>
      <c r="V1300" s="12"/>
    </row>
    <row r="1301" hidden="1">
      <c r="A1301" s="7" t="s">
        <v>2267</v>
      </c>
      <c r="B1301" s="8">
        <v>45865.0</v>
      </c>
      <c r="C1301" s="9" t="str">
        <f t="shared" si="1"/>
        <v>Juli</v>
      </c>
      <c r="D1301" s="10">
        <v>0.03958333333333333</v>
      </c>
      <c r="E1301" s="7" t="s">
        <v>1078</v>
      </c>
      <c r="F1301" s="7" t="s">
        <v>17</v>
      </c>
      <c r="G1301" s="7" t="s">
        <v>13</v>
      </c>
      <c r="H1301" s="7" t="s">
        <v>2269</v>
      </c>
      <c r="I1301" s="11">
        <v>6.28978248704E11</v>
      </c>
      <c r="K1301" s="12"/>
      <c r="L1301" s="12"/>
      <c r="M1301" s="12"/>
      <c r="N1301" s="12"/>
      <c r="O1301" s="12"/>
      <c r="P1301" s="12"/>
      <c r="Q1301" s="12"/>
      <c r="R1301" s="12"/>
      <c r="S1301" s="12"/>
      <c r="T1301" s="12"/>
      <c r="U1301" s="12"/>
      <c r="V1301" s="12"/>
    </row>
    <row r="1302" hidden="1">
      <c r="A1302" s="7" t="s">
        <v>2270</v>
      </c>
      <c r="B1302" s="8">
        <v>45866.0</v>
      </c>
      <c r="C1302" s="9" t="str">
        <f t="shared" si="1"/>
        <v>Juli</v>
      </c>
      <c r="D1302" s="10">
        <v>0.041666666666666664</v>
      </c>
      <c r="E1302" s="7" t="s">
        <v>1078</v>
      </c>
      <c r="F1302" s="7" t="s">
        <v>17</v>
      </c>
      <c r="G1302" s="7" t="s">
        <v>13</v>
      </c>
      <c r="H1302" s="7" t="s">
        <v>2271</v>
      </c>
      <c r="I1302" s="11">
        <v>6.289785248704E12</v>
      </c>
      <c r="K1302" s="12"/>
      <c r="L1302" s="12"/>
      <c r="M1302" s="12"/>
      <c r="N1302" s="12"/>
      <c r="O1302" s="12"/>
      <c r="P1302" s="12"/>
      <c r="Q1302" s="12"/>
      <c r="R1302" s="12"/>
      <c r="S1302" s="12"/>
      <c r="T1302" s="12"/>
      <c r="U1302" s="12"/>
      <c r="V1302" s="12"/>
    </row>
    <row r="1303" hidden="1">
      <c r="A1303" s="7" t="s">
        <v>2272</v>
      </c>
      <c r="B1303" s="8">
        <v>45839.0</v>
      </c>
      <c r="C1303" s="9" t="str">
        <f t="shared" si="1"/>
        <v>Juli</v>
      </c>
      <c r="D1303" s="10">
        <v>0.05416666666666667</v>
      </c>
      <c r="E1303" s="7" t="s">
        <v>115</v>
      </c>
      <c r="F1303" s="7" t="s">
        <v>169</v>
      </c>
      <c r="G1303" s="7" t="s">
        <v>13</v>
      </c>
      <c r="H1303" s="7" t="s">
        <v>2273</v>
      </c>
      <c r="I1303" s="11">
        <v>6.282328046193E12</v>
      </c>
      <c r="K1303" s="12"/>
      <c r="L1303" s="12"/>
      <c r="M1303" s="12"/>
      <c r="N1303" s="12"/>
      <c r="O1303" s="12"/>
      <c r="P1303" s="12"/>
      <c r="Q1303" s="12"/>
      <c r="R1303" s="12"/>
      <c r="S1303" s="12"/>
      <c r="T1303" s="12"/>
      <c r="U1303" s="12"/>
      <c r="V1303" s="12"/>
    </row>
    <row r="1304" hidden="1">
      <c r="A1304" s="7" t="s">
        <v>2274</v>
      </c>
      <c r="B1304" s="8">
        <v>45853.0</v>
      </c>
      <c r="C1304" s="9" t="str">
        <f t="shared" si="1"/>
        <v>Juli</v>
      </c>
      <c r="D1304" s="10">
        <v>0.05416666666666667</v>
      </c>
      <c r="E1304" s="7" t="s">
        <v>115</v>
      </c>
      <c r="F1304" s="7" t="s">
        <v>169</v>
      </c>
      <c r="G1304" s="7" t="s">
        <v>13</v>
      </c>
      <c r="H1304" s="7" t="s">
        <v>2275</v>
      </c>
      <c r="I1304" s="11">
        <v>6.282328046193E12</v>
      </c>
      <c r="K1304" s="12"/>
      <c r="L1304" s="12"/>
      <c r="M1304" s="12"/>
      <c r="N1304" s="12"/>
      <c r="O1304" s="12"/>
      <c r="P1304" s="12"/>
      <c r="Q1304" s="12"/>
      <c r="R1304" s="12"/>
      <c r="S1304" s="12"/>
      <c r="T1304" s="12"/>
      <c r="U1304" s="12"/>
      <c r="V1304" s="12"/>
    </row>
    <row r="1305" hidden="1">
      <c r="A1305" s="7" t="s">
        <v>2276</v>
      </c>
      <c r="B1305" s="8">
        <v>45861.0</v>
      </c>
      <c r="C1305" s="9" t="str">
        <f t="shared" si="1"/>
        <v>Juli</v>
      </c>
      <c r="D1305" s="10">
        <v>0.034722222222222224</v>
      </c>
      <c r="E1305" s="7" t="s">
        <v>115</v>
      </c>
      <c r="F1305" s="7" t="s">
        <v>116</v>
      </c>
      <c r="G1305" s="7" t="s">
        <v>13</v>
      </c>
      <c r="H1305" s="7" t="s">
        <v>2277</v>
      </c>
      <c r="I1305" s="11">
        <v>6.282328046193E12</v>
      </c>
      <c r="K1305" s="12"/>
      <c r="L1305" s="12"/>
      <c r="M1305" s="12"/>
      <c r="N1305" s="12"/>
      <c r="O1305" s="12"/>
      <c r="P1305" s="12"/>
      <c r="Q1305" s="12"/>
      <c r="R1305" s="12"/>
      <c r="S1305" s="12"/>
      <c r="T1305" s="12"/>
      <c r="U1305" s="12"/>
      <c r="V1305" s="12"/>
    </row>
    <row r="1306" hidden="1">
      <c r="A1306" s="7" t="s">
        <v>2278</v>
      </c>
      <c r="B1306" s="8">
        <v>45866.0</v>
      </c>
      <c r="C1306" s="9" t="str">
        <f t="shared" si="1"/>
        <v>Juli</v>
      </c>
      <c r="D1306" s="10">
        <v>0.02638888888888889</v>
      </c>
      <c r="E1306" s="7" t="s">
        <v>115</v>
      </c>
      <c r="F1306" s="7" t="s">
        <v>116</v>
      </c>
      <c r="G1306" s="7" t="s">
        <v>13</v>
      </c>
      <c r="H1306" s="7" t="s">
        <v>2279</v>
      </c>
      <c r="I1306" s="11">
        <v>6.282328046193E12</v>
      </c>
      <c r="K1306" s="12"/>
      <c r="L1306" s="12"/>
      <c r="M1306" s="12"/>
      <c r="N1306" s="12"/>
      <c r="O1306" s="12"/>
      <c r="P1306" s="12"/>
      <c r="Q1306" s="12"/>
      <c r="R1306" s="12"/>
      <c r="S1306" s="12"/>
      <c r="T1306" s="12"/>
      <c r="U1306" s="12"/>
      <c r="V1306" s="12"/>
    </row>
    <row r="1307" hidden="1">
      <c r="A1307" s="7" t="s">
        <v>2280</v>
      </c>
      <c r="B1307" s="8">
        <v>45867.0</v>
      </c>
      <c r="C1307" s="9" t="str">
        <f t="shared" si="1"/>
        <v>Juli</v>
      </c>
      <c r="D1307" s="10">
        <v>0.041666666666666664</v>
      </c>
      <c r="E1307" s="7" t="s">
        <v>33</v>
      </c>
      <c r="F1307" s="7" t="s">
        <v>54</v>
      </c>
      <c r="G1307" s="7" t="s">
        <v>13</v>
      </c>
      <c r="H1307" s="7" t="s">
        <v>2281</v>
      </c>
      <c r="I1307" s="11">
        <v>6.285707668655E12</v>
      </c>
      <c r="K1307" s="12"/>
      <c r="L1307" s="12"/>
      <c r="M1307" s="12"/>
      <c r="N1307" s="12"/>
      <c r="O1307" s="12"/>
      <c r="P1307" s="12"/>
      <c r="Q1307" s="12"/>
      <c r="R1307" s="12"/>
      <c r="S1307" s="12"/>
      <c r="T1307" s="12"/>
      <c r="U1307" s="12"/>
      <c r="V1307" s="12"/>
    </row>
    <row r="1308" hidden="1">
      <c r="A1308" s="7" t="s">
        <v>2282</v>
      </c>
      <c r="B1308" s="8">
        <v>45867.0</v>
      </c>
      <c r="C1308" s="9" t="str">
        <f t="shared" si="1"/>
        <v>Juli</v>
      </c>
      <c r="D1308" s="10">
        <v>0.049305555555555554</v>
      </c>
      <c r="E1308" s="7" t="s">
        <v>115</v>
      </c>
      <c r="F1308" s="7" t="s">
        <v>169</v>
      </c>
      <c r="G1308" s="7" t="s">
        <v>13</v>
      </c>
      <c r="H1308" s="7" t="s">
        <v>2283</v>
      </c>
      <c r="I1308" s="11">
        <v>6.282328046193E12</v>
      </c>
      <c r="K1308" s="12"/>
      <c r="L1308" s="12"/>
      <c r="M1308" s="12"/>
      <c r="N1308" s="12"/>
      <c r="O1308" s="12"/>
      <c r="P1308" s="12"/>
      <c r="Q1308" s="12"/>
      <c r="R1308" s="12"/>
      <c r="S1308" s="12"/>
      <c r="T1308" s="12"/>
      <c r="U1308" s="12"/>
      <c r="V1308" s="12"/>
    </row>
    <row r="1309" hidden="1">
      <c r="A1309" s="7" t="s">
        <v>2284</v>
      </c>
      <c r="B1309" s="8">
        <v>45866.0</v>
      </c>
      <c r="C1309" s="9" t="str">
        <f t="shared" si="1"/>
        <v>Juli</v>
      </c>
      <c r="D1309" s="10">
        <v>0.020833333333333332</v>
      </c>
      <c r="E1309" s="7" t="s">
        <v>44</v>
      </c>
      <c r="F1309" s="7" t="s">
        <v>45</v>
      </c>
      <c r="G1309" s="7" t="s">
        <v>13</v>
      </c>
      <c r="H1309" s="7" t="s">
        <v>2285</v>
      </c>
      <c r="I1309" s="11">
        <v>6.285291035544E12</v>
      </c>
      <c r="K1309" s="12"/>
      <c r="L1309" s="12"/>
      <c r="M1309" s="12"/>
      <c r="N1309" s="12"/>
      <c r="O1309" s="12"/>
      <c r="P1309" s="12"/>
      <c r="Q1309" s="12"/>
      <c r="R1309" s="12"/>
      <c r="S1309" s="12"/>
      <c r="T1309" s="12"/>
      <c r="U1309" s="12"/>
      <c r="V1309" s="12"/>
    </row>
    <row r="1310" hidden="1">
      <c r="A1310" s="7" t="s">
        <v>2286</v>
      </c>
      <c r="B1310" s="8">
        <v>45868.0</v>
      </c>
      <c r="C1310" s="9" t="str">
        <f t="shared" si="1"/>
        <v>Juli</v>
      </c>
      <c r="D1310" s="10">
        <v>0.03611111111111111</v>
      </c>
      <c r="E1310" s="7" t="s">
        <v>1078</v>
      </c>
      <c r="F1310" s="7" t="s">
        <v>17</v>
      </c>
      <c r="G1310" s="7" t="s">
        <v>13</v>
      </c>
      <c r="H1310" s="7" t="s">
        <v>2287</v>
      </c>
      <c r="I1310" s="11">
        <v>6.28978248704E11</v>
      </c>
      <c r="K1310" s="12"/>
      <c r="L1310" s="12"/>
      <c r="M1310" s="12"/>
      <c r="N1310" s="12"/>
      <c r="O1310" s="12"/>
      <c r="P1310" s="12"/>
      <c r="Q1310" s="12"/>
      <c r="R1310" s="12"/>
      <c r="S1310" s="12"/>
      <c r="T1310" s="12"/>
      <c r="U1310" s="12"/>
      <c r="V1310" s="12"/>
    </row>
    <row r="1311" hidden="1">
      <c r="A1311" s="7" t="s">
        <v>2288</v>
      </c>
      <c r="B1311" s="8">
        <v>45868.0</v>
      </c>
      <c r="C1311" s="9" t="str">
        <f t="shared" si="1"/>
        <v>Juli</v>
      </c>
      <c r="D1311" s="10">
        <v>0.04861111111111111</v>
      </c>
      <c r="E1311" s="7" t="s">
        <v>33</v>
      </c>
      <c r="F1311" s="7" t="s">
        <v>1083</v>
      </c>
      <c r="G1311" s="7" t="s">
        <v>13</v>
      </c>
      <c r="H1311" s="7" t="s">
        <v>2289</v>
      </c>
      <c r="I1311" s="11">
        <v>6.285707668655E12</v>
      </c>
      <c r="K1311" s="12"/>
      <c r="L1311" s="12"/>
      <c r="M1311" s="12"/>
      <c r="N1311" s="12"/>
      <c r="O1311" s="12"/>
      <c r="P1311" s="12"/>
      <c r="Q1311" s="12"/>
      <c r="R1311" s="12"/>
      <c r="S1311" s="12"/>
      <c r="T1311" s="12"/>
      <c r="U1311" s="12"/>
      <c r="V1311" s="12"/>
    </row>
    <row r="1312" hidden="1">
      <c r="A1312" s="7" t="s">
        <v>2286</v>
      </c>
      <c r="B1312" s="8">
        <v>45868.0</v>
      </c>
      <c r="C1312" s="9" t="str">
        <f t="shared" si="1"/>
        <v>Juli</v>
      </c>
      <c r="D1312" s="10">
        <v>0.02847222222222222</v>
      </c>
      <c r="E1312" s="7" t="s">
        <v>1078</v>
      </c>
      <c r="F1312" s="7" t="s">
        <v>144</v>
      </c>
      <c r="G1312" s="7" t="s">
        <v>13</v>
      </c>
      <c r="H1312" s="7" t="s">
        <v>2290</v>
      </c>
      <c r="I1312" s="11">
        <v>6.28978248704E11</v>
      </c>
      <c r="K1312" s="12"/>
      <c r="L1312" s="12"/>
      <c r="M1312" s="12"/>
      <c r="N1312" s="12"/>
      <c r="O1312" s="12"/>
      <c r="P1312" s="12"/>
      <c r="Q1312" s="12"/>
      <c r="R1312" s="12"/>
      <c r="S1312" s="12"/>
      <c r="T1312" s="12"/>
      <c r="U1312" s="12"/>
      <c r="V1312" s="12"/>
    </row>
    <row r="1313" hidden="1">
      <c r="A1313" s="7" t="s">
        <v>2291</v>
      </c>
      <c r="B1313" s="8">
        <v>45868.0</v>
      </c>
      <c r="C1313" s="9" t="str">
        <f t="shared" si="1"/>
        <v>Juli</v>
      </c>
      <c r="D1313" s="10">
        <v>0.05</v>
      </c>
      <c r="E1313" s="7" t="s">
        <v>33</v>
      </c>
      <c r="F1313" s="7" t="s">
        <v>34</v>
      </c>
      <c r="G1313" s="7" t="s">
        <v>13</v>
      </c>
      <c r="H1313" s="7" t="s">
        <v>2292</v>
      </c>
      <c r="I1313" s="11">
        <v>6.285707668655E12</v>
      </c>
      <c r="K1313" s="12"/>
      <c r="L1313" s="12"/>
      <c r="M1313" s="12"/>
      <c r="N1313" s="12"/>
      <c r="O1313" s="12"/>
      <c r="P1313" s="12"/>
      <c r="Q1313" s="12"/>
      <c r="R1313" s="12"/>
      <c r="S1313" s="12"/>
      <c r="T1313" s="12"/>
      <c r="U1313" s="12"/>
      <c r="V1313" s="12"/>
    </row>
    <row r="1314" hidden="1">
      <c r="A1314" s="7" t="s">
        <v>2286</v>
      </c>
      <c r="B1314" s="8">
        <v>45868.0</v>
      </c>
      <c r="C1314" s="9" t="str">
        <f t="shared" si="1"/>
        <v>Juli</v>
      </c>
      <c r="D1314" s="10">
        <v>0.03125</v>
      </c>
      <c r="E1314" s="7" t="s">
        <v>1078</v>
      </c>
      <c r="F1314" s="7" t="s">
        <v>105</v>
      </c>
      <c r="G1314" s="7" t="s">
        <v>13</v>
      </c>
      <c r="H1314" s="7" t="s">
        <v>2293</v>
      </c>
      <c r="I1314" s="11">
        <v>6.28978248704E11</v>
      </c>
      <c r="K1314" s="12"/>
      <c r="L1314" s="12"/>
      <c r="M1314" s="12"/>
      <c r="N1314" s="12"/>
      <c r="O1314" s="12"/>
      <c r="P1314" s="12"/>
      <c r="Q1314" s="12"/>
      <c r="R1314" s="12"/>
      <c r="S1314" s="12"/>
      <c r="T1314" s="12"/>
      <c r="U1314" s="12"/>
      <c r="V1314" s="12"/>
    </row>
    <row r="1315" hidden="1">
      <c r="A1315" s="7" t="s">
        <v>2294</v>
      </c>
      <c r="B1315" s="8">
        <v>45867.0</v>
      </c>
      <c r="C1315" s="9" t="str">
        <f t="shared" si="1"/>
        <v>Juli</v>
      </c>
      <c r="D1315" s="10">
        <v>0.019444444444444445</v>
      </c>
      <c r="E1315" s="7" t="s">
        <v>16</v>
      </c>
      <c r="F1315" s="7" t="s">
        <v>51</v>
      </c>
      <c r="G1315" s="7" t="s">
        <v>13</v>
      </c>
      <c r="H1315" s="7" t="s">
        <v>2295</v>
      </c>
      <c r="I1315" s="11">
        <v>6.281232193915E12</v>
      </c>
      <c r="K1315" s="12"/>
      <c r="L1315" s="12"/>
      <c r="M1315" s="12"/>
      <c r="N1315" s="12"/>
      <c r="O1315" s="12"/>
      <c r="P1315" s="12"/>
      <c r="Q1315" s="12"/>
      <c r="R1315" s="12"/>
      <c r="S1315" s="12"/>
      <c r="T1315" s="12"/>
      <c r="U1315" s="12"/>
      <c r="V1315" s="12"/>
    </row>
    <row r="1316" hidden="1">
      <c r="A1316" s="7" t="s">
        <v>2296</v>
      </c>
      <c r="B1316" s="8">
        <v>45868.0</v>
      </c>
      <c r="C1316" s="9" t="str">
        <f t="shared" si="1"/>
        <v>Juli</v>
      </c>
      <c r="D1316" s="10">
        <v>0.03333333333333333</v>
      </c>
      <c r="E1316" s="7" t="s">
        <v>16</v>
      </c>
      <c r="F1316" s="7" t="s">
        <v>51</v>
      </c>
      <c r="G1316" s="7" t="s">
        <v>13</v>
      </c>
      <c r="H1316" s="7" t="s">
        <v>2297</v>
      </c>
      <c r="I1316" s="11">
        <v>6.281232193915E12</v>
      </c>
      <c r="K1316" s="12"/>
      <c r="L1316" s="12"/>
      <c r="M1316" s="12"/>
      <c r="N1316" s="12"/>
      <c r="O1316" s="12"/>
      <c r="P1316" s="12"/>
      <c r="Q1316" s="12"/>
      <c r="R1316" s="12"/>
      <c r="S1316" s="12"/>
      <c r="T1316" s="12"/>
      <c r="U1316" s="12"/>
      <c r="V1316" s="12"/>
    </row>
    <row r="1317" hidden="1">
      <c r="A1317" s="7" t="s">
        <v>2298</v>
      </c>
      <c r="B1317" s="8">
        <v>45866.0</v>
      </c>
      <c r="C1317" s="9" t="str">
        <f t="shared" si="1"/>
        <v>Juli</v>
      </c>
      <c r="D1317" s="10">
        <v>0.04513888888888889</v>
      </c>
      <c r="E1317" s="7" t="s">
        <v>1078</v>
      </c>
      <c r="F1317" s="7" t="s">
        <v>153</v>
      </c>
      <c r="G1317" s="7" t="s">
        <v>13</v>
      </c>
      <c r="H1317" s="7" t="s">
        <v>2299</v>
      </c>
      <c r="I1317" s="11">
        <v>6.28978248704E11</v>
      </c>
      <c r="K1317" s="12"/>
      <c r="L1317" s="12"/>
      <c r="M1317" s="12"/>
      <c r="N1317" s="12"/>
      <c r="O1317" s="12"/>
      <c r="P1317" s="12"/>
      <c r="Q1317" s="12"/>
      <c r="R1317" s="12"/>
      <c r="S1317" s="12"/>
      <c r="T1317" s="12"/>
      <c r="U1317" s="12"/>
      <c r="V1317" s="12"/>
    </row>
    <row r="1318" hidden="1">
      <c r="A1318" s="7" t="s">
        <v>2300</v>
      </c>
      <c r="B1318" s="8">
        <v>45869.0</v>
      </c>
      <c r="C1318" s="9" t="str">
        <f t="shared" si="1"/>
        <v>Juli</v>
      </c>
      <c r="D1318" s="10">
        <v>0.04513888888888889</v>
      </c>
      <c r="E1318" s="7" t="s">
        <v>1078</v>
      </c>
      <c r="F1318" s="7" t="s">
        <v>105</v>
      </c>
      <c r="G1318" s="7" t="s">
        <v>13</v>
      </c>
      <c r="H1318" s="7" t="s">
        <v>2301</v>
      </c>
      <c r="I1318" s="11">
        <v>6.28978248704E11</v>
      </c>
      <c r="K1318" s="12"/>
      <c r="L1318" s="12"/>
      <c r="M1318" s="12"/>
      <c r="N1318" s="12"/>
      <c r="O1318" s="12"/>
      <c r="P1318" s="12"/>
      <c r="Q1318" s="12"/>
      <c r="R1318" s="12"/>
      <c r="S1318" s="12"/>
      <c r="T1318" s="12"/>
      <c r="U1318" s="12"/>
      <c r="V1318" s="12"/>
    </row>
    <row r="1319" hidden="1">
      <c r="A1319" s="7" t="s">
        <v>2302</v>
      </c>
      <c r="B1319" s="8">
        <v>45869.0</v>
      </c>
      <c r="C1319" s="9" t="str">
        <f t="shared" si="1"/>
        <v>Juli</v>
      </c>
      <c r="D1319" s="10">
        <v>0.03888888888888889</v>
      </c>
      <c r="E1319" s="7" t="s">
        <v>11</v>
      </c>
      <c r="F1319" s="7" t="s">
        <v>72</v>
      </c>
      <c r="G1319" s="7" t="s">
        <v>13</v>
      </c>
      <c r="H1319" s="7" t="s">
        <v>2303</v>
      </c>
      <c r="I1319" s="11">
        <v>6.28560627488E12</v>
      </c>
      <c r="K1319" s="12"/>
      <c r="L1319" s="12"/>
      <c r="M1319" s="12"/>
      <c r="N1319" s="12"/>
      <c r="O1319" s="12"/>
      <c r="P1319" s="12"/>
      <c r="Q1319" s="12"/>
      <c r="R1319" s="12"/>
      <c r="S1319" s="12"/>
      <c r="T1319" s="12"/>
      <c r="U1319" s="12"/>
      <c r="V1319" s="12"/>
    </row>
    <row r="1320" hidden="1">
      <c r="A1320" s="7" t="s">
        <v>2304</v>
      </c>
      <c r="B1320" s="8">
        <v>45869.0</v>
      </c>
      <c r="C1320" s="9" t="str">
        <f t="shared" si="1"/>
        <v>Juli</v>
      </c>
      <c r="D1320" s="10">
        <v>0.027777777777777776</v>
      </c>
      <c r="E1320" s="7" t="s">
        <v>66</v>
      </c>
      <c r="F1320" s="7" t="s">
        <v>67</v>
      </c>
      <c r="G1320" s="7" t="s">
        <v>13</v>
      </c>
      <c r="H1320" s="7" t="s">
        <v>2305</v>
      </c>
      <c r="I1320" s="11">
        <v>6.281332534354E12</v>
      </c>
      <c r="K1320" s="12"/>
      <c r="L1320" s="12"/>
      <c r="M1320" s="12"/>
      <c r="N1320" s="12"/>
      <c r="O1320" s="12"/>
      <c r="P1320" s="12"/>
      <c r="Q1320" s="12"/>
      <c r="R1320" s="12"/>
      <c r="S1320" s="12"/>
      <c r="T1320" s="12"/>
      <c r="U1320" s="12"/>
      <c r="V1320" s="12"/>
    </row>
    <row r="1321" hidden="1">
      <c r="A1321" s="7" t="s">
        <v>2304</v>
      </c>
      <c r="B1321" s="8">
        <v>45868.0</v>
      </c>
      <c r="C1321" s="9" t="str">
        <f t="shared" si="1"/>
        <v>Juli</v>
      </c>
      <c r="D1321" s="10">
        <v>0.020833333333333332</v>
      </c>
      <c r="E1321" s="7" t="s">
        <v>66</v>
      </c>
      <c r="F1321" s="7" t="s">
        <v>67</v>
      </c>
      <c r="G1321" s="7" t="s">
        <v>13</v>
      </c>
      <c r="H1321" s="7" t="s">
        <v>2306</v>
      </c>
      <c r="I1321" s="11">
        <v>6.281332534354E12</v>
      </c>
      <c r="K1321" s="12"/>
      <c r="L1321" s="12"/>
      <c r="M1321" s="12"/>
      <c r="N1321" s="12"/>
      <c r="O1321" s="12"/>
      <c r="P1321" s="12"/>
      <c r="Q1321" s="12"/>
      <c r="R1321" s="12"/>
      <c r="S1321" s="12"/>
      <c r="T1321" s="12"/>
      <c r="U1321" s="12"/>
      <c r="V1321" s="12"/>
    </row>
    <row r="1322" hidden="1">
      <c r="A1322" s="7" t="s">
        <v>2307</v>
      </c>
      <c r="B1322" s="8">
        <v>45868.0</v>
      </c>
      <c r="C1322" s="9" t="str">
        <f t="shared" si="1"/>
        <v>Juli</v>
      </c>
      <c r="D1322" s="10">
        <v>0.025</v>
      </c>
      <c r="E1322" s="7" t="s">
        <v>115</v>
      </c>
      <c r="F1322" s="7" t="s">
        <v>116</v>
      </c>
      <c r="G1322" s="7" t="s">
        <v>13</v>
      </c>
      <c r="H1322" s="7" t="s">
        <v>2308</v>
      </c>
      <c r="I1322" s="11">
        <v>6.282328046193E12</v>
      </c>
      <c r="K1322" s="12"/>
      <c r="L1322" s="12"/>
      <c r="M1322" s="12"/>
      <c r="N1322" s="12"/>
      <c r="O1322" s="12"/>
      <c r="P1322" s="12"/>
      <c r="Q1322" s="12"/>
      <c r="R1322" s="12"/>
      <c r="S1322" s="12"/>
      <c r="T1322" s="12"/>
      <c r="U1322" s="12"/>
      <c r="V1322" s="12"/>
    </row>
    <row r="1323" hidden="1">
      <c r="A1323" s="7" t="s">
        <v>2309</v>
      </c>
      <c r="B1323" s="8">
        <v>45869.0</v>
      </c>
      <c r="C1323" s="9" t="str">
        <f t="shared" si="1"/>
        <v>Juli</v>
      </c>
      <c r="D1323" s="10">
        <v>0.043055555555555555</v>
      </c>
      <c r="E1323" s="7" t="s">
        <v>33</v>
      </c>
      <c r="F1323" s="7" t="s">
        <v>34</v>
      </c>
      <c r="G1323" s="7" t="s">
        <v>13</v>
      </c>
      <c r="H1323" s="7" t="s">
        <v>2310</v>
      </c>
      <c r="I1323" s="11">
        <v>6.285707668655E12</v>
      </c>
      <c r="K1323" s="12"/>
      <c r="L1323" s="12"/>
      <c r="M1323" s="12"/>
      <c r="N1323" s="12"/>
      <c r="O1323" s="12"/>
      <c r="P1323" s="12"/>
      <c r="Q1323" s="12"/>
      <c r="R1323" s="12"/>
      <c r="S1323" s="12"/>
      <c r="T1323" s="12"/>
      <c r="U1323" s="12"/>
      <c r="V1323" s="12"/>
    </row>
    <row r="1324" hidden="1">
      <c r="A1324" s="7" t="s">
        <v>2311</v>
      </c>
      <c r="B1324" s="8">
        <v>45867.0</v>
      </c>
      <c r="C1324" s="9" t="str">
        <f t="shared" si="1"/>
        <v>Juli</v>
      </c>
      <c r="D1324" s="10">
        <v>0.041666666666666664</v>
      </c>
      <c r="E1324" s="7" t="s">
        <v>147</v>
      </c>
      <c r="F1324" s="7" t="s">
        <v>153</v>
      </c>
      <c r="G1324" s="7" t="s">
        <v>13</v>
      </c>
      <c r="H1324" s="7" t="s">
        <v>2312</v>
      </c>
      <c r="I1324" s="11">
        <v>6.285213566484E12</v>
      </c>
      <c r="K1324" s="12"/>
      <c r="L1324" s="12"/>
      <c r="M1324" s="12"/>
      <c r="N1324" s="12"/>
      <c r="O1324" s="12"/>
      <c r="P1324" s="12"/>
      <c r="Q1324" s="12"/>
      <c r="R1324" s="12"/>
      <c r="S1324" s="12"/>
      <c r="T1324" s="12"/>
      <c r="U1324" s="12"/>
      <c r="V1324" s="12"/>
    </row>
    <row r="1325" hidden="1">
      <c r="A1325" s="7" t="s">
        <v>2313</v>
      </c>
      <c r="B1325" s="8">
        <v>45867.0</v>
      </c>
      <c r="C1325" s="9" t="str">
        <f t="shared" si="1"/>
        <v>Juli</v>
      </c>
      <c r="D1325" s="10">
        <v>0.027777777777777776</v>
      </c>
      <c r="E1325" s="7" t="s">
        <v>147</v>
      </c>
      <c r="F1325" s="7" t="s">
        <v>148</v>
      </c>
      <c r="G1325" s="7" t="s">
        <v>13</v>
      </c>
      <c r="H1325" s="7" t="s">
        <v>2314</v>
      </c>
      <c r="I1325" s="11">
        <v>6.285213566484E12</v>
      </c>
      <c r="K1325" s="12"/>
      <c r="L1325" s="12"/>
      <c r="M1325" s="12"/>
      <c r="N1325" s="12"/>
      <c r="O1325" s="12"/>
      <c r="P1325" s="12"/>
      <c r="Q1325" s="12"/>
      <c r="R1325" s="12"/>
      <c r="S1325" s="12"/>
      <c r="T1325" s="12"/>
      <c r="U1325" s="12"/>
      <c r="V1325" s="12"/>
    </row>
    <row r="1326" hidden="1">
      <c r="A1326" s="7" t="s">
        <v>2313</v>
      </c>
      <c r="B1326" s="8">
        <v>45868.0</v>
      </c>
      <c r="C1326" s="9" t="str">
        <f t="shared" si="1"/>
        <v>Juli</v>
      </c>
      <c r="D1326" s="10">
        <v>0.027777777777777776</v>
      </c>
      <c r="E1326" s="7" t="s">
        <v>147</v>
      </c>
      <c r="F1326" s="7" t="s">
        <v>148</v>
      </c>
      <c r="G1326" s="7" t="s">
        <v>13</v>
      </c>
      <c r="H1326" s="7" t="s">
        <v>2315</v>
      </c>
      <c r="I1326" s="11">
        <v>6.285213566484E12</v>
      </c>
      <c r="K1326" s="12"/>
      <c r="L1326" s="12"/>
      <c r="M1326" s="12"/>
      <c r="N1326" s="12"/>
      <c r="O1326" s="12"/>
      <c r="P1326" s="12"/>
      <c r="Q1326" s="12"/>
      <c r="R1326" s="12"/>
      <c r="S1326" s="12"/>
      <c r="T1326" s="12"/>
      <c r="U1326" s="12"/>
      <c r="V1326" s="12"/>
    </row>
    <row r="1327" hidden="1">
      <c r="A1327" s="7" t="s">
        <v>2316</v>
      </c>
      <c r="B1327" s="8">
        <v>45870.0</v>
      </c>
      <c r="C1327" s="9" t="str">
        <f t="shared" si="1"/>
        <v>Agustus</v>
      </c>
      <c r="D1327" s="10">
        <v>0.041666666666666664</v>
      </c>
      <c r="E1327" s="7" t="s">
        <v>66</v>
      </c>
      <c r="F1327" s="7" t="s">
        <v>17</v>
      </c>
      <c r="G1327" s="7" t="s">
        <v>13</v>
      </c>
      <c r="H1327" s="7" t="s">
        <v>2317</v>
      </c>
      <c r="I1327" s="11">
        <v>6.281332534354E12</v>
      </c>
      <c r="K1327" s="12"/>
      <c r="L1327" s="12"/>
      <c r="M1327" s="12"/>
      <c r="N1327" s="12"/>
      <c r="O1327" s="12"/>
      <c r="P1327" s="12"/>
      <c r="Q1327" s="12"/>
      <c r="R1327" s="12"/>
      <c r="S1327" s="12"/>
      <c r="T1327" s="12"/>
      <c r="U1327" s="12"/>
      <c r="V1327" s="12"/>
    </row>
    <row r="1328" hidden="1">
      <c r="A1328" s="7" t="s">
        <v>2318</v>
      </c>
      <c r="B1328" s="8">
        <v>45869.0</v>
      </c>
      <c r="C1328" s="9" t="str">
        <f t="shared" si="1"/>
        <v>Juli</v>
      </c>
      <c r="D1328" s="10">
        <v>0.024305555555555556</v>
      </c>
      <c r="E1328" s="7" t="s">
        <v>44</v>
      </c>
      <c r="F1328" s="7" t="s">
        <v>45</v>
      </c>
      <c r="G1328" s="7" t="s">
        <v>13</v>
      </c>
      <c r="H1328" s="7" t="s">
        <v>2319</v>
      </c>
      <c r="I1328" s="11">
        <v>6.285291035544E12</v>
      </c>
      <c r="K1328" s="12"/>
      <c r="L1328" s="12"/>
      <c r="M1328" s="12"/>
      <c r="N1328" s="12"/>
      <c r="O1328" s="12"/>
      <c r="P1328" s="12"/>
      <c r="Q1328" s="12"/>
      <c r="R1328" s="12"/>
      <c r="S1328" s="12"/>
      <c r="T1328" s="12"/>
      <c r="U1328" s="12"/>
      <c r="V1328" s="12"/>
    </row>
    <row r="1329" hidden="1">
      <c r="A1329" s="7" t="s">
        <v>2320</v>
      </c>
      <c r="B1329" s="8">
        <v>45870.0</v>
      </c>
      <c r="C1329" s="9" t="str">
        <f t="shared" si="1"/>
        <v>Agustus</v>
      </c>
      <c r="D1329" s="10">
        <v>0.027777777777777776</v>
      </c>
      <c r="E1329" s="7" t="s">
        <v>1078</v>
      </c>
      <c r="F1329" s="7" t="s">
        <v>144</v>
      </c>
      <c r="G1329" s="7" t="s">
        <v>13</v>
      </c>
      <c r="H1329" s="7" t="s">
        <v>2321</v>
      </c>
      <c r="I1329" s="11">
        <v>6.28978248704E11</v>
      </c>
      <c r="K1329" s="12"/>
      <c r="L1329" s="12"/>
      <c r="M1329" s="12"/>
      <c r="N1329" s="12"/>
      <c r="O1329" s="12"/>
      <c r="P1329" s="12"/>
      <c r="Q1329" s="12"/>
      <c r="R1329" s="12"/>
      <c r="S1329" s="12"/>
      <c r="T1329" s="12"/>
      <c r="U1329" s="12"/>
      <c r="V1329" s="12"/>
    </row>
    <row r="1330" hidden="1">
      <c r="A1330" s="7" t="s">
        <v>2322</v>
      </c>
      <c r="B1330" s="8">
        <v>45870.0</v>
      </c>
      <c r="C1330" s="9" t="str">
        <f t="shared" si="1"/>
        <v>Agustus</v>
      </c>
      <c r="D1330" s="10">
        <v>6.944444444444445E-4</v>
      </c>
      <c r="E1330" s="7" t="s">
        <v>11</v>
      </c>
      <c r="F1330" s="7" t="s">
        <v>72</v>
      </c>
      <c r="G1330" s="7" t="s">
        <v>13</v>
      </c>
      <c r="H1330" s="7" t="s">
        <v>2323</v>
      </c>
      <c r="I1330" s="11">
        <v>6.28560627488E12</v>
      </c>
      <c r="K1330" s="12"/>
      <c r="L1330" s="12"/>
      <c r="M1330" s="12"/>
      <c r="N1330" s="12"/>
      <c r="O1330" s="12"/>
      <c r="P1330" s="12"/>
      <c r="Q1330" s="12"/>
      <c r="R1330" s="12"/>
      <c r="S1330" s="12"/>
      <c r="T1330" s="12"/>
      <c r="U1330" s="12"/>
      <c r="V1330" s="12"/>
    </row>
    <row r="1331" hidden="1">
      <c r="A1331" s="7" t="s">
        <v>2324</v>
      </c>
      <c r="B1331" s="8">
        <v>45870.0</v>
      </c>
      <c r="C1331" s="9" t="str">
        <f t="shared" si="1"/>
        <v>Agustus</v>
      </c>
      <c r="D1331" s="10">
        <v>0.020833333333333332</v>
      </c>
      <c r="E1331" s="7" t="s">
        <v>1078</v>
      </c>
      <c r="F1331" s="7" t="s">
        <v>116</v>
      </c>
      <c r="G1331" s="7" t="s">
        <v>13</v>
      </c>
      <c r="H1331" s="7" t="s">
        <v>2325</v>
      </c>
      <c r="I1331" s="11">
        <v>6.28978248704E11</v>
      </c>
      <c r="K1331" s="12"/>
      <c r="L1331" s="12"/>
      <c r="M1331" s="12"/>
      <c r="N1331" s="12"/>
      <c r="O1331" s="12"/>
      <c r="P1331" s="12"/>
      <c r="Q1331" s="12"/>
      <c r="R1331" s="12"/>
      <c r="S1331" s="12"/>
      <c r="T1331" s="12"/>
      <c r="U1331" s="12"/>
      <c r="V1331" s="12"/>
    </row>
    <row r="1332" hidden="1">
      <c r="A1332" s="7" t="s">
        <v>2326</v>
      </c>
      <c r="B1332" s="8">
        <v>45870.0</v>
      </c>
      <c r="C1332" s="9" t="str">
        <f t="shared" si="1"/>
        <v>Agustus</v>
      </c>
      <c r="D1332" s="10">
        <v>0.04861111111111111</v>
      </c>
      <c r="E1332" s="7" t="s">
        <v>163</v>
      </c>
      <c r="F1332" s="7" t="s">
        <v>174</v>
      </c>
      <c r="G1332" s="7" t="s">
        <v>13</v>
      </c>
      <c r="H1332" s="7" t="s">
        <v>2327</v>
      </c>
      <c r="I1332" s="11">
        <v>6.282142259313E12</v>
      </c>
      <c r="K1332" s="12"/>
      <c r="L1332" s="12"/>
      <c r="M1332" s="12"/>
      <c r="N1332" s="12"/>
      <c r="O1332" s="12"/>
      <c r="P1332" s="12"/>
      <c r="Q1332" s="12"/>
      <c r="R1332" s="12"/>
      <c r="S1332" s="12"/>
      <c r="T1332" s="12"/>
      <c r="U1332" s="12"/>
      <c r="V1332" s="12"/>
    </row>
    <row r="1333" hidden="1">
      <c r="A1333" s="7" t="s">
        <v>2328</v>
      </c>
      <c r="B1333" s="8">
        <v>45870.0</v>
      </c>
      <c r="C1333" s="9" t="str">
        <f t="shared" si="1"/>
        <v>Agustus</v>
      </c>
      <c r="D1333" s="10">
        <v>0.049305555555555554</v>
      </c>
      <c r="E1333" s="7" t="s">
        <v>37</v>
      </c>
      <c r="F1333" s="7" t="s">
        <v>197</v>
      </c>
      <c r="G1333" s="7" t="s">
        <v>13</v>
      </c>
      <c r="H1333" s="7" t="s">
        <v>2329</v>
      </c>
      <c r="I1333" s="11">
        <v>6.285746146893E12</v>
      </c>
      <c r="K1333" s="12"/>
      <c r="L1333" s="12"/>
      <c r="M1333" s="12"/>
      <c r="N1333" s="12"/>
      <c r="O1333" s="12"/>
      <c r="P1333" s="12"/>
      <c r="Q1333" s="12"/>
      <c r="R1333" s="12"/>
      <c r="S1333" s="12"/>
      <c r="T1333" s="12"/>
      <c r="U1333" s="12"/>
      <c r="V1333" s="12"/>
    </row>
    <row r="1334" hidden="1">
      <c r="A1334" s="7" t="s">
        <v>2330</v>
      </c>
      <c r="B1334" s="8">
        <v>45870.0</v>
      </c>
      <c r="C1334" s="9" t="str">
        <f t="shared" si="1"/>
        <v>Agustus</v>
      </c>
      <c r="D1334" s="10">
        <v>6.944444444444445E-4</v>
      </c>
      <c r="E1334" s="7" t="s">
        <v>33</v>
      </c>
      <c r="F1334" s="7" t="s">
        <v>1083</v>
      </c>
      <c r="G1334" s="7" t="s">
        <v>13</v>
      </c>
      <c r="H1334" s="7" t="s">
        <v>2331</v>
      </c>
      <c r="I1334" s="11">
        <v>6.285707668655E12</v>
      </c>
      <c r="K1334" s="12"/>
      <c r="L1334" s="12"/>
      <c r="M1334" s="12"/>
      <c r="N1334" s="12"/>
      <c r="O1334" s="12"/>
      <c r="P1334" s="12"/>
      <c r="Q1334" s="12"/>
      <c r="R1334" s="12"/>
      <c r="S1334" s="12"/>
      <c r="T1334" s="12"/>
      <c r="U1334" s="12"/>
      <c r="V1334" s="12"/>
    </row>
    <row r="1335" hidden="1">
      <c r="A1335" s="7" t="s">
        <v>2330</v>
      </c>
      <c r="B1335" s="8">
        <v>45869.0</v>
      </c>
      <c r="C1335" s="9" t="str">
        <f t="shared" si="1"/>
        <v>Juli</v>
      </c>
      <c r="D1335" s="10">
        <v>0.041666666666666664</v>
      </c>
      <c r="E1335" s="7" t="s">
        <v>33</v>
      </c>
      <c r="F1335" s="7" t="s">
        <v>1083</v>
      </c>
      <c r="G1335" s="7" t="s">
        <v>13</v>
      </c>
      <c r="H1335" s="7" t="s">
        <v>2332</v>
      </c>
      <c r="I1335" s="11">
        <v>6.285707668655E12</v>
      </c>
      <c r="K1335" s="12"/>
      <c r="L1335" s="12"/>
      <c r="M1335" s="12"/>
      <c r="N1335" s="12"/>
      <c r="O1335" s="12"/>
      <c r="P1335" s="12"/>
      <c r="Q1335" s="12"/>
      <c r="R1335" s="12"/>
      <c r="S1335" s="12"/>
      <c r="T1335" s="12"/>
      <c r="U1335" s="12"/>
      <c r="V1335" s="12"/>
    </row>
    <row r="1336" hidden="1">
      <c r="A1336" s="7" t="s">
        <v>2333</v>
      </c>
      <c r="B1336" s="8">
        <v>45871.0</v>
      </c>
      <c r="C1336" s="9" t="str">
        <f t="shared" si="1"/>
        <v>Agustus</v>
      </c>
      <c r="D1336" s="10">
        <v>0.052083333333333336</v>
      </c>
      <c r="E1336" s="7" t="s">
        <v>11</v>
      </c>
      <c r="F1336" s="7" t="s">
        <v>1083</v>
      </c>
      <c r="G1336" s="7" t="s">
        <v>13</v>
      </c>
      <c r="H1336" s="7" t="s">
        <v>2334</v>
      </c>
      <c r="I1336" s="11">
        <v>6.28560627488E12</v>
      </c>
      <c r="K1336" s="12"/>
      <c r="L1336" s="12"/>
      <c r="M1336" s="12"/>
      <c r="N1336" s="12"/>
      <c r="O1336" s="12"/>
      <c r="P1336" s="12"/>
      <c r="Q1336" s="12"/>
      <c r="R1336" s="12"/>
      <c r="S1336" s="12"/>
      <c r="T1336" s="12"/>
      <c r="U1336" s="12"/>
      <c r="V1336" s="12"/>
    </row>
    <row r="1337" hidden="1">
      <c r="A1337" s="7" t="s">
        <v>2335</v>
      </c>
      <c r="B1337" s="8">
        <v>45865.0</v>
      </c>
      <c r="C1337" s="9" t="str">
        <f t="shared" si="1"/>
        <v>Juli</v>
      </c>
      <c r="D1337" s="10">
        <v>0.04236111111111111</v>
      </c>
      <c r="E1337" s="7" t="s">
        <v>20</v>
      </c>
      <c r="F1337" s="7" t="s">
        <v>30</v>
      </c>
      <c r="G1337" s="7" t="s">
        <v>13</v>
      </c>
      <c r="H1337" s="7" t="s">
        <v>2336</v>
      </c>
      <c r="I1337" s="11">
        <v>6.28972529354E11</v>
      </c>
      <c r="K1337" s="12"/>
      <c r="L1337" s="12"/>
      <c r="M1337" s="12"/>
      <c r="N1337" s="12"/>
      <c r="O1337" s="12"/>
      <c r="P1337" s="12"/>
      <c r="Q1337" s="12"/>
      <c r="R1337" s="12"/>
      <c r="S1337" s="12"/>
      <c r="T1337" s="12"/>
      <c r="U1337" s="12"/>
      <c r="V1337" s="12"/>
    </row>
    <row r="1338" hidden="1">
      <c r="A1338" s="7" t="s">
        <v>2335</v>
      </c>
      <c r="B1338" s="8">
        <v>45871.0</v>
      </c>
      <c r="C1338" s="9" t="str">
        <f t="shared" si="1"/>
        <v>Agustus</v>
      </c>
      <c r="D1338" s="10">
        <v>0.04027777777777778</v>
      </c>
      <c r="E1338" s="7" t="s">
        <v>20</v>
      </c>
      <c r="F1338" s="7" t="s">
        <v>30</v>
      </c>
      <c r="G1338" s="7" t="s">
        <v>13</v>
      </c>
      <c r="H1338" s="7" t="s">
        <v>2337</v>
      </c>
      <c r="I1338" s="11">
        <v>6.28972529354E11</v>
      </c>
      <c r="K1338" s="12"/>
      <c r="L1338" s="12"/>
      <c r="M1338" s="12"/>
      <c r="N1338" s="12"/>
      <c r="O1338" s="12"/>
      <c r="P1338" s="12"/>
      <c r="Q1338" s="12"/>
      <c r="R1338" s="12"/>
      <c r="S1338" s="12"/>
      <c r="T1338" s="12"/>
      <c r="U1338" s="12"/>
      <c r="V1338" s="12"/>
    </row>
    <row r="1339" hidden="1">
      <c r="A1339" s="7" t="s">
        <v>2338</v>
      </c>
      <c r="B1339" s="8">
        <v>45870.0</v>
      </c>
      <c r="C1339" s="9" t="str">
        <f t="shared" si="1"/>
        <v>Agustus</v>
      </c>
      <c r="D1339" s="10">
        <v>0.024305555555555556</v>
      </c>
      <c r="E1339" s="7" t="s">
        <v>44</v>
      </c>
      <c r="F1339" s="7" t="s">
        <v>45</v>
      </c>
      <c r="G1339" s="7" t="s">
        <v>13</v>
      </c>
      <c r="H1339" s="7" t="s">
        <v>2339</v>
      </c>
      <c r="I1339" s="11">
        <v>6.285291035544E12</v>
      </c>
      <c r="K1339" s="12"/>
      <c r="L1339" s="12"/>
      <c r="M1339" s="12"/>
      <c r="N1339" s="12"/>
      <c r="O1339" s="12"/>
      <c r="P1339" s="12"/>
      <c r="Q1339" s="12"/>
      <c r="R1339" s="12"/>
      <c r="S1339" s="12"/>
      <c r="T1339" s="12"/>
      <c r="U1339" s="12"/>
      <c r="V1339" s="12"/>
    </row>
    <row r="1340" hidden="1">
      <c r="A1340" s="7" t="s">
        <v>2340</v>
      </c>
      <c r="B1340" s="8">
        <v>45871.0</v>
      </c>
      <c r="C1340" s="9" t="str">
        <f t="shared" si="1"/>
        <v>Agustus</v>
      </c>
      <c r="D1340" s="10">
        <v>0.041666666666666664</v>
      </c>
      <c r="E1340" s="7" t="s">
        <v>33</v>
      </c>
      <c r="F1340" s="7" t="s">
        <v>59</v>
      </c>
      <c r="G1340" s="7" t="s">
        <v>13</v>
      </c>
      <c r="H1340" s="7" t="s">
        <v>2341</v>
      </c>
      <c r="I1340" s="11">
        <v>6.285707668655E12</v>
      </c>
      <c r="K1340" s="12"/>
      <c r="L1340" s="12"/>
      <c r="M1340" s="12"/>
      <c r="N1340" s="12"/>
      <c r="O1340" s="12"/>
      <c r="P1340" s="12"/>
      <c r="Q1340" s="12"/>
      <c r="R1340" s="12"/>
      <c r="S1340" s="12"/>
      <c r="T1340" s="12"/>
      <c r="U1340" s="12"/>
      <c r="V1340" s="12"/>
    </row>
    <row r="1341" hidden="1">
      <c r="A1341" s="7" t="s">
        <v>2342</v>
      </c>
      <c r="B1341" s="8">
        <v>45872.0</v>
      </c>
      <c r="C1341" s="9" t="str">
        <f t="shared" si="1"/>
        <v>Agustus</v>
      </c>
      <c r="D1341" s="10">
        <v>0.04722222222222222</v>
      </c>
      <c r="E1341" s="7" t="s">
        <v>20</v>
      </c>
      <c r="F1341" s="7" t="s">
        <v>30</v>
      </c>
      <c r="G1341" s="7" t="s">
        <v>13</v>
      </c>
      <c r="H1341" s="7" t="s">
        <v>2343</v>
      </c>
      <c r="I1341" s="11">
        <v>6.28972529354E11</v>
      </c>
      <c r="K1341" s="12"/>
      <c r="L1341" s="12"/>
      <c r="M1341" s="12"/>
      <c r="N1341" s="12"/>
      <c r="O1341" s="12"/>
      <c r="P1341" s="12"/>
      <c r="Q1341" s="12"/>
      <c r="R1341" s="12"/>
      <c r="S1341" s="12"/>
      <c r="T1341" s="12"/>
      <c r="U1341" s="12"/>
      <c r="V1341" s="12"/>
    </row>
    <row r="1342" hidden="1">
      <c r="A1342" s="7" t="s">
        <v>2344</v>
      </c>
      <c r="B1342" s="8">
        <v>45871.0</v>
      </c>
      <c r="C1342" s="9" t="str">
        <f t="shared" si="1"/>
        <v>Agustus</v>
      </c>
      <c r="D1342" s="10">
        <v>0.041666666666666664</v>
      </c>
      <c r="E1342" s="7" t="s">
        <v>1078</v>
      </c>
      <c r="F1342" s="7" t="s">
        <v>153</v>
      </c>
      <c r="G1342" s="7" t="s">
        <v>13</v>
      </c>
      <c r="H1342" s="7" t="s">
        <v>2345</v>
      </c>
      <c r="I1342" s="11">
        <v>6.28978248704E11</v>
      </c>
      <c r="K1342" s="12"/>
      <c r="L1342" s="12"/>
      <c r="M1342" s="12"/>
      <c r="N1342" s="12"/>
      <c r="O1342" s="12"/>
      <c r="P1342" s="12"/>
      <c r="Q1342" s="12"/>
      <c r="R1342" s="12"/>
      <c r="S1342" s="12"/>
      <c r="T1342" s="12"/>
      <c r="U1342" s="12"/>
      <c r="V1342" s="12"/>
    </row>
    <row r="1343" hidden="1">
      <c r="A1343" s="7" t="s">
        <v>2346</v>
      </c>
      <c r="B1343" s="8">
        <v>45872.0</v>
      </c>
      <c r="C1343" s="9" t="str">
        <f t="shared" si="1"/>
        <v>Agustus</v>
      </c>
      <c r="D1343" s="10">
        <v>0.041666666666666664</v>
      </c>
      <c r="E1343" s="7" t="s">
        <v>1078</v>
      </c>
      <c r="F1343" s="7" t="s">
        <v>153</v>
      </c>
      <c r="G1343" s="7" t="s">
        <v>13</v>
      </c>
      <c r="H1343" s="7" t="s">
        <v>2347</v>
      </c>
      <c r="I1343" s="11">
        <v>6.28978248704E11</v>
      </c>
      <c r="K1343" s="12"/>
      <c r="L1343" s="12"/>
      <c r="M1343" s="12"/>
      <c r="N1343" s="12"/>
      <c r="O1343" s="12"/>
      <c r="P1343" s="12"/>
      <c r="Q1343" s="12"/>
      <c r="R1343" s="12"/>
      <c r="S1343" s="12"/>
      <c r="T1343" s="12"/>
      <c r="U1343" s="12"/>
      <c r="V1343" s="12"/>
    </row>
    <row r="1344" hidden="1">
      <c r="A1344" s="7" t="s">
        <v>2346</v>
      </c>
      <c r="B1344" s="8">
        <v>45872.0</v>
      </c>
      <c r="C1344" s="9" t="str">
        <f t="shared" si="1"/>
        <v>Agustus</v>
      </c>
      <c r="D1344" s="10">
        <v>0.03819444444444445</v>
      </c>
      <c r="E1344" s="7" t="s">
        <v>1078</v>
      </c>
      <c r="F1344" s="7" t="s">
        <v>17</v>
      </c>
      <c r="G1344" s="7" t="s">
        <v>13</v>
      </c>
      <c r="H1344" s="7" t="s">
        <v>2348</v>
      </c>
      <c r="I1344" s="11">
        <v>6.28978248704E11</v>
      </c>
      <c r="K1344" s="12"/>
      <c r="L1344" s="12"/>
      <c r="M1344" s="12"/>
      <c r="N1344" s="12"/>
      <c r="O1344" s="12"/>
      <c r="P1344" s="12"/>
      <c r="Q1344" s="12"/>
      <c r="R1344" s="12"/>
      <c r="S1344" s="12"/>
      <c r="T1344" s="12"/>
      <c r="U1344" s="12"/>
      <c r="V1344" s="12"/>
    </row>
    <row r="1345" hidden="1">
      <c r="A1345" s="7" t="s">
        <v>2349</v>
      </c>
      <c r="B1345" s="8">
        <v>45872.0</v>
      </c>
      <c r="C1345" s="9" t="str">
        <f t="shared" si="1"/>
        <v>Agustus</v>
      </c>
      <c r="D1345" s="10">
        <v>0.06111111111111111</v>
      </c>
      <c r="E1345" s="7" t="s">
        <v>163</v>
      </c>
      <c r="F1345" s="7" t="s">
        <v>174</v>
      </c>
      <c r="G1345" s="7" t="s">
        <v>13</v>
      </c>
      <c r="H1345" s="7" t="s">
        <v>2350</v>
      </c>
      <c r="I1345" s="11">
        <v>6.282142259313E12</v>
      </c>
      <c r="K1345" s="12"/>
      <c r="L1345" s="12"/>
      <c r="M1345" s="12"/>
      <c r="N1345" s="12"/>
      <c r="O1345" s="12"/>
      <c r="P1345" s="12"/>
      <c r="Q1345" s="12"/>
      <c r="R1345" s="12"/>
      <c r="S1345" s="12"/>
      <c r="T1345" s="12"/>
      <c r="U1345" s="12"/>
      <c r="V1345" s="12"/>
    </row>
    <row r="1346" hidden="1">
      <c r="A1346" s="7" t="s">
        <v>2351</v>
      </c>
      <c r="B1346" s="8">
        <v>45873.0</v>
      </c>
      <c r="C1346" s="9" t="str">
        <f t="shared" si="1"/>
        <v>Agustus</v>
      </c>
      <c r="D1346" s="10">
        <v>0.027777777777777776</v>
      </c>
      <c r="E1346" s="7" t="s">
        <v>66</v>
      </c>
      <c r="F1346" s="7" t="s">
        <v>67</v>
      </c>
      <c r="G1346" s="7" t="s">
        <v>13</v>
      </c>
      <c r="H1346" s="7" t="s">
        <v>2352</v>
      </c>
      <c r="I1346" s="11">
        <v>6.281332534354E12</v>
      </c>
      <c r="K1346" s="12"/>
      <c r="L1346" s="12"/>
      <c r="M1346" s="12"/>
      <c r="N1346" s="12"/>
      <c r="O1346" s="12"/>
      <c r="P1346" s="12"/>
      <c r="Q1346" s="12"/>
      <c r="R1346" s="12"/>
      <c r="S1346" s="12"/>
      <c r="T1346" s="12"/>
      <c r="U1346" s="12"/>
      <c r="V1346" s="12"/>
    </row>
    <row r="1347" hidden="1">
      <c r="A1347" s="7" t="s">
        <v>2353</v>
      </c>
      <c r="B1347" s="8">
        <v>45873.0</v>
      </c>
      <c r="C1347" s="9" t="str">
        <f t="shared" si="1"/>
        <v>Agustus</v>
      </c>
      <c r="D1347" s="10">
        <v>0.030555555555555555</v>
      </c>
      <c r="E1347" s="7" t="s">
        <v>33</v>
      </c>
      <c r="F1347" s="7" t="s">
        <v>59</v>
      </c>
      <c r="G1347" s="7" t="s">
        <v>13</v>
      </c>
      <c r="H1347" s="7" t="s">
        <v>2354</v>
      </c>
      <c r="I1347" s="11">
        <v>6.285707668655E12</v>
      </c>
      <c r="K1347" s="12"/>
      <c r="L1347" s="12"/>
      <c r="M1347" s="12"/>
      <c r="N1347" s="12"/>
      <c r="O1347" s="12"/>
      <c r="P1347" s="12"/>
      <c r="Q1347" s="12"/>
      <c r="R1347" s="12"/>
      <c r="S1347" s="12"/>
      <c r="T1347" s="12"/>
      <c r="U1347" s="12"/>
      <c r="V1347" s="12"/>
    </row>
    <row r="1348" hidden="1">
      <c r="A1348" s="7" t="s">
        <v>2355</v>
      </c>
      <c r="B1348" s="8">
        <v>45874.0</v>
      </c>
      <c r="C1348" s="9" t="str">
        <f t="shared" si="1"/>
        <v>Agustus</v>
      </c>
      <c r="D1348" s="10">
        <v>0.02013888888888889</v>
      </c>
      <c r="E1348" s="7" t="s">
        <v>1078</v>
      </c>
      <c r="F1348" s="7" t="s">
        <v>144</v>
      </c>
      <c r="G1348" s="7" t="s">
        <v>13</v>
      </c>
      <c r="H1348" s="7" t="s">
        <v>2356</v>
      </c>
      <c r="I1348" s="11">
        <v>6.28978248704E11</v>
      </c>
      <c r="K1348" s="12"/>
      <c r="L1348" s="12"/>
      <c r="M1348" s="12"/>
      <c r="N1348" s="12"/>
      <c r="O1348" s="12"/>
      <c r="P1348" s="12"/>
      <c r="Q1348" s="12"/>
      <c r="R1348" s="12"/>
      <c r="S1348" s="12"/>
      <c r="T1348" s="12"/>
      <c r="U1348" s="12"/>
      <c r="V1348" s="12"/>
    </row>
    <row r="1349" hidden="1">
      <c r="A1349" s="7" t="s">
        <v>2357</v>
      </c>
      <c r="B1349" s="8">
        <v>45873.0</v>
      </c>
      <c r="C1349" s="9" t="str">
        <f t="shared" si="1"/>
        <v>Agustus</v>
      </c>
      <c r="D1349" s="10">
        <v>0.024305555555555556</v>
      </c>
      <c r="E1349" s="7" t="s">
        <v>44</v>
      </c>
      <c r="F1349" s="7" t="s">
        <v>45</v>
      </c>
      <c r="G1349" s="7" t="s">
        <v>13</v>
      </c>
      <c r="H1349" s="7" t="s">
        <v>2358</v>
      </c>
      <c r="I1349" s="11">
        <v>6.285291035544E12</v>
      </c>
      <c r="K1349" s="12"/>
      <c r="L1349" s="12"/>
      <c r="M1349" s="12"/>
      <c r="N1349" s="12"/>
      <c r="O1349" s="12"/>
      <c r="P1349" s="12"/>
      <c r="Q1349" s="12"/>
      <c r="R1349" s="12"/>
      <c r="S1349" s="12"/>
      <c r="T1349" s="12"/>
      <c r="U1349" s="12"/>
      <c r="V1349" s="12"/>
    </row>
    <row r="1350" hidden="1">
      <c r="A1350" s="7" t="s">
        <v>2359</v>
      </c>
      <c r="B1350" s="8">
        <v>45874.0</v>
      </c>
      <c r="C1350" s="9" t="str">
        <f t="shared" si="1"/>
        <v>Agustus</v>
      </c>
      <c r="D1350" s="10">
        <v>0.024305555555555556</v>
      </c>
      <c r="E1350" s="7" t="s">
        <v>44</v>
      </c>
      <c r="F1350" s="7" t="s">
        <v>45</v>
      </c>
      <c r="G1350" s="7" t="s">
        <v>13</v>
      </c>
      <c r="H1350" s="7" t="s">
        <v>2360</v>
      </c>
      <c r="I1350" s="11">
        <v>6.285291035544E12</v>
      </c>
      <c r="K1350" s="12"/>
      <c r="L1350" s="12"/>
      <c r="M1350" s="12"/>
      <c r="N1350" s="12"/>
      <c r="O1350" s="12"/>
      <c r="P1350" s="12"/>
      <c r="Q1350" s="12"/>
      <c r="R1350" s="12"/>
      <c r="S1350" s="12"/>
      <c r="T1350" s="12"/>
      <c r="U1350" s="12"/>
      <c r="V1350" s="12"/>
    </row>
    <row r="1351" hidden="1">
      <c r="A1351" s="7" t="s">
        <v>2361</v>
      </c>
      <c r="B1351" s="8">
        <v>45875.0</v>
      </c>
      <c r="C1351" s="9" t="str">
        <f t="shared" si="1"/>
        <v>Agustus</v>
      </c>
      <c r="D1351" s="10">
        <v>0.05555555555555555</v>
      </c>
      <c r="E1351" s="7" t="s">
        <v>11</v>
      </c>
      <c r="F1351" s="7" t="s">
        <v>72</v>
      </c>
      <c r="G1351" s="7" t="s">
        <v>13</v>
      </c>
      <c r="H1351" s="7" t="s">
        <v>2362</v>
      </c>
      <c r="I1351" s="11">
        <v>6.28560627488E12</v>
      </c>
      <c r="K1351" s="12"/>
      <c r="L1351" s="12"/>
      <c r="M1351" s="12"/>
      <c r="N1351" s="12"/>
      <c r="O1351" s="12"/>
      <c r="P1351" s="12"/>
      <c r="Q1351" s="12"/>
      <c r="R1351" s="12"/>
      <c r="S1351" s="12"/>
      <c r="T1351" s="12"/>
      <c r="U1351" s="12"/>
      <c r="V1351" s="12"/>
    </row>
    <row r="1352" hidden="1">
      <c r="A1352" s="7" t="s">
        <v>2363</v>
      </c>
      <c r="B1352" s="8">
        <v>45874.0</v>
      </c>
      <c r="C1352" s="9" t="str">
        <f t="shared" si="1"/>
        <v>Agustus</v>
      </c>
      <c r="D1352" s="10">
        <v>0.04861111111111111</v>
      </c>
      <c r="E1352" s="7" t="s">
        <v>33</v>
      </c>
      <c r="F1352" s="7" t="s">
        <v>1083</v>
      </c>
      <c r="G1352" s="7" t="s">
        <v>13</v>
      </c>
      <c r="H1352" s="7" t="s">
        <v>2364</v>
      </c>
      <c r="I1352" s="11">
        <v>6.285707668655E12</v>
      </c>
      <c r="K1352" s="12"/>
      <c r="L1352" s="12"/>
      <c r="M1352" s="12"/>
      <c r="N1352" s="12"/>
      <c r="O1352" s="12"/>
      <c r="P1352" s="12"/>
      <c r="Q1352" s="12"/>
      <c r="R1352" s="12"/>
      <c r="S1352" s="12"/>
      <c r="T1352" s="12"/>
      <c r="U1352" s="12"/>
      <c r="V1352" s="12"/>
    </row>
    <row r="1353" hidden="1">
      <c r="A1353" s="7" t="s">
        <v>2363</v>
      </c>
      <c r="B1353" s="8">
        <v>45875.0</v>
      </c>
      <c r="C1353" s="9" t="str">
        <f t="shared" si="1"/>
        <v>Agustus</v>
      </c>
      <c r="D1353" s="10">
        <v>0.05486111111111111</v>
      </c>
      <c r="E1353" s="7" t="s">
        <v>33</v>
      </c>
      <c r="F1353" s="7" t="s">
        <v>1083</v>
      </c>
      <c r="G1353" s="7" t="s">
        <v>13</v>
      </c>
      <c r="H1353" s="7" t="s">
        <v>2365</v>
      </c>
      <c r="I1353" s="11">
        <v>6.285707668654E12</v>
      </c>
      <c r="K1353" s="12"/>
      <c r="L1353" s="12"/>
      <c r="M1353" s="12"/>
      <c r="N1353" s="12"/>
      <c r="O1353" s="12"/>
      <c r="P1353" s="12"/>
      <c r="Q1353" s="12"/>
      <c r="R1353" s="12"/>
      <c r="S1353" s="12"/>
      <c r="T1353" s="12"/>
      <c r="U1353" s="12"/>
      <c r="V1353" s="12"/>
    </row>
    <row r="1354" hidden="1">
      <c r="A1354" s="7" t="s">
        <v>2366</v>
      </c>
      <c r="B1354" s="8">
        <v>45871.0</v>
      </c>
      <c r="C1354" s="9" t="str">
        <f t="shared" si="1"/>
        <v>Agustus</v>
      </c>
      <c r="D1354" s="10">
        <v>0.013888888888888888</v>
      </c>
      <c r="E1354" s="7" t="s">
        <v>29</v>
      </c>
      <c r="F1354" s="7" t="s">
        <v>144</v>
      </c>
      <c r="G1354" s="7" t="s">
        <v>13</v>
      </c>
      <c r="H1354" s="7" t="s">
        <v>2367</v>
      </c>
      <c r="I1354" s="11">
        <v>6.281214281896E12</v>
      </c>
      <c r="K1354" s="12"/>
      <c r="L1354" s="12"/>
      <c r="M1354" s="12"/>
      <c r="N1354" s="12"/>
      <c r="O1354" s="12"/>
      <c r="P1354" s="12"/>
      <c r="Q1354" s="12"/>
      <c r="R1354" s="12"/>
      <c r="S1354" s="12"/>
      <c r="T1354" s="12"/>
      <c r="U1354" s="12"/>
      <c r="V1354" s="12"/>
    </row>
    <row r="1355" hidden="1">
      <c r="A1355" s="7" t="s">
        <v>2366</v>
      </c>
      <c r="B1355" s="8">
        <v>45875.0</v>
      </c>
      <c r="C1355" s="9" t="str">
        <f t="shared" si="1"/>
        <v>Agustus</v>
      </c>
      <c r="D1355" s="10">
        <v>0.030555555555555555</v>
      </c>
      <c r="E1355" s="7" t="s">
        <v>29</v>
      </c>
      <c r="F1355" s="7" t="s">
        <v>144</v>
      </c>
      <c r="G1355" s="7" t="s">
        <v>13</v>
      </c>
      <c r="H1355" s="7" t="s">
        <v>2368</v>
      </c>
      <c r="I1355" s="11">
        <v>6.281214281896E12</v>
      </c>
      <c r="K1355" s="12"/>
      <c r="L1355" s="12"/>
      <c r="M1355" s="12"/>
      <c r="N1355" s="12"/>
      <c r="O1355" s="12"/>
      <c r="P1355" s="12"/>
      <c r="Q1355" s="12"/>
      <c r="R1355" s="12"/>
      <c r="S1355" s="12"/>
      <c r="T1355" s="12"/>
      <c r="U1355" s="12"/>
      <c r="V1355" s="12"/>
    </row>
    <row r="1356" hidden="1">
      <c r="A1356" s="7" t="s">
        <v>2369</v>
      </c>
      <c r="B1356" s="8">
        <v>45870.0</v>
      </c>
      <c r="C1356" s="9" t="str">
        <f t="shared" si="1"/>
        <v>Agustus</v>
      </c>
      <c r="D1356" s="10">
        <v>0.041666666666666664</v>
      </c>
      <c r="E1356" s="7" t="s">
        <v>29</v>
      </c>
      <c r="F1356" s="7" t="s">
        <v>100</v>
      </c>
      <c r="G1356" s="7" t="s">
        <v>13</v>
      </c>
      <c r="H1356" s="7" t="s">
        <v>2370</v>
      </c>
      <c r="I1356" s="11">
        <v>6.281214281896E12</v>
      </c>
      <c r="K1356" s="12"/>
      <c r="L1356" s="12"/>
      <c r="M1356" s="12"/>
      <c r="N1356" s="12"/>
      <c r="O1356" s="12"/>
      <c r="P1356" s="12"/>
      <c r="Q1356" s="12"/>
      <c r="R1356" s="12"/>
      <c r="S1356" s="12"/>
      <c r="T1356" s="12"/>
      <c r="U1356" s="12"/>
      <c r="V1356" s="12"/>
    </row>
    <row r="1357" hidden="1">
      <c r="A1357" s="7" t="s">
        <v>2371</v>
      </c>
      <c r="B1357" s="8">
        <v>45876.0</v>
      </c>
      <c r="C1357" s="9" t="str">
        <f t="shared" si="1"/>
        <v>Agustus</v>
      </c>
      <c r="D1357" s="10">
        <v>0.050694444444444445</v>
      </c>
      <c r="E1357" s="7" t="s">
        <v>11</v>
      </c>
      <c r="F1357" s="7" t="s">
        <v>72</v>
      </c>
      <c r="G1357" s="7" t="s">
        <v>13</v>
      </c>
      <c r="H1357" s="7" t="s">
        <v>2372</v>
      </c>
      <c r="I1357" s="11">
        <v>6.28560627488E12</v>
      </c>
      <c r="K1357" s="12"/>
      <c r="L1357" s="12"/>
      <c r="M1357" s="12"/>
      <c r="N1357" s="12"/>
      <c r="O1357" s="12"/>
      <c r="P1357" s="12"/>
      <c r="Q1357" s="12"/>
      <c r="R1357" s="12"/>
      <c r="S1357" s="12"/>
      <c r="T1357" s="12"/>
      <c r="U1357" s="12"/>
      <c r="V1357" s="12"/>
    </row>
    <row r="1358" hidden="1">
      <c r="A1358" s="7" t="s">
        <v>2369</v>
      </c>
      <c r="B1358" s="8">
        <v>45874.0</v>
      </c>
      <c r="C1358" s="9" t="str">
        <f t="shared" si="1"/>
        <v>Agustus</v>
      </c>
      <c r="D1358" s="10">
        <v>0.04861111111111111</v>
      </c>
      <c r="E1358" s="7" t="s">
        <v>29</v>
      </c>
      <c r="F1358" s="7" t="s">
        <v>169</v>
      </c>
      <c r="G1358" s="7" t="s">
        <v>13</v>
      </c>
      <c r="H1358" s="7" t="s">
        <v>2373</v>
      </c>
      <c r="I1358" s="11">
        <v>6.281214281896E12</v>
      </c>
      <c r="K1358" s="12"/>
      <c r="L1358" s="12"/>
      <c r="M1358" s="12"/>
      <c r="N1358" s="12"/>
      <c r="O1358" s="12"/>
      <c r="P1358" s="12"/>
      <c r="Q1358" s="12"/>
      <c r="R1358" s="12"/>
      <c r="S1358" s="12"/>
      <c r="T1358" s="12"/>
      <c r="U1358" s="12"/>
      <c r="V1358" s="12"/>
    </row>
    <row r="1359" hidden="1">
      <c r="A1359" s="7" t="s">
        <v>2374</v>
      </c>
      <c r="B1359" s="8">
        <v>45876.0</v>
      </c>
      <c r="C1359" s="9" t="str">
        <f t="shared" si="1"/>
        <v>Agustus</v>
      </c>
      <c r="D1359" s="10">
        <v>0.04097222222222222</v>
      </c>
      <c r="E1359" s="7" t="s">
        <v>1078</v>
      </c>
      <c r="F1359" s="7" t="s">
        <v>144</v>
      </c>
      <c r="G1359" s="7" t="s">
        <v>13</v>
      </c>
      <c r="H1359" s="7" t="s">
        <v>2375</v>
      </c>
      <c r="I1359" s="11">
        <v>6.28978248704E11</v>
      </c>
      <c r="K1359" s="12"/>
      <c r="L1359" s="12"/>
      <c r="M1359" s="12"/>
      <c r="N1359" s="12"/>
      <c r="O1359" s="12"/>
      <c r="P1359" s="12"/>
      <c r="Q1359" s="12"/>
      <c r="R1359" s="12"/>
      <c r="S1359" s="12"/>
      <c r="T1359" s="12"/>
      <c r="U1359" s="12"/>
      <c r="V1359" s="12"/>
    </row>
    <row r="1360" hidden="1">
      <c r="A1360" s="7" t="s">
        <v>2376</v>
      </c>
      <c r="B1360" s="8">
        <v>45876.0</v>
      </c>
      <c r="C1360" s="9" t="str">
        <f t="shared" si="1"/>
        <v>Agustus</v>
      </c>
      <c r="D1360" s="10">
        <v>0.025694444444444443</v>
      </c>
      <c r="E1360" s="7" t="s">
        <v>50</v>
      </c>
      <c r="F1360" s="7" t="s">
        <v>51</v>
      </c>
      <c r="G1360" s="7" t="s">
        <v>13</v>
      </c>
      <c r="H1360" s="7" t="s">
        <v>2377</v>
      </c>
      <c r="I1360" s="11">
        <v>8.5173431354E10</v>
      </c>
      <c r="K1360" s="12"/>
      <c r="L1360" s="12"/>
      <c r="M1360" s="12"/>
      <c r="N1360" s="12"/>
      <c r="O1360" s="12"/>
      <c r="P1360" s="12"/>
      <c r="Q1360" s="12"/>
      <c r="R1360" s="12"/>
      <c r="S1360" s="12"/>
      <c r="T1360" s="12"/>
      <c r="U1360" s="12"/>
      <c r="V1360" s="12"/>
    </row>
    <row r="1361" hidden="1">
      <c r="A1361" s="7" t="s">
        <v>2376</v>
      </c>
      <c r="B1361" s="8">
        <v>45870.0</v>
      </c>
      <c r="C1361" s="9" t="str">
        <f t="shared" si="1"/>
        <v>Agustus</v>
      </c>
      <c r="D1361" s="10">
        <v>0.03125</v>
      </c>
      <c r="E1361" s="7" t="s">
        <v>50</v>
      </c>
      <c r="F1361" s="7" t="s">
        <v>54</v>
      </c>
      <c r="G1361" s="7" t="s">
        <v>13</v>
      </c>
      <c r="H1361" s="7" t="s">
        <v>2378</v>
      </c>
      <c r="I1361" s="11">
        <v>8.5173431354E10</v>
      </c>
      <c r="K1361" s="12"/>
      <c r="L1361" s="12"/>
      <c r="M1361" s="12"/>
      <c r="N1361" s="12"/>
      <c r="O1361" s="12"/>
      <c r="P1361" s="12"/>
      <c r="Q1361" s="12"/>
      <c r="R1361" s="12"/>
      <c r="S1361" s="12"/>
      <c r="T1361" s="12"/>
      <c r="U1361" s="12"/>
      <c r="V1361" s="12"/>
    </row>
    <row r="1362" hidden="1">
      <c r="A1362" s="7" t="s">
        <v>2379</v>
      </c>
      <c r="B1362" s="8">
        <v>45876.0</v>
      </c>
      <c r="C1362" s="9" t="str">
        <f t="shared" si="1"/>
        <v>Agustus</v>
      </c>
      <c r="D1362" s="10">
        <v>0.013888888888888888</v>
      </c>
      <c r="E1362" s="7" t="s">
        <v>1078</v>
      </c>
      <c r="F1362" s="7" t="s">
        <v>105</v>
      </c>
      <c r="G1362" s="7" t="s">
        <v>13</v>
      </c>
      <c r="H1362" s="7" t="s">
        <v>2380</v>
      </c>
      <c r="I1362" s="11">
        <v>6.28978248704E11</v>
      </c>
      <c r="K1362" s="12"/>
      <c r="L1362" s="12"/>
      <c r="M1362" s="12"/>
      <c r="N1362" s="12"/>
      <c r="O1362" s="12"/>
      <c r="P1362" s="12"/>
      <c r="Q1362" s="12"/>
      <c r="R1362" s="12"/>
      <c r="S1362" s="12"/>
      <c r="T1362" s="12"/>
      <c r="U1362" s="12"/>
      <c r="V1362" s="12"/>
    </row>
    <row r="1363" hidden="1">
      <c r="A1363" s="7" t="s">
        <v>2381</v>
      </c>
      <c r="B1363" s="8">
        <v>45874.0</v>
      </c>
      <c r="C1363" s="9" t="str">
        <f t="shared" si="1"/>
        <v>Agustus</v>
      </c>
      <c r="D1363" s="10">
        <v>0.027777777777777776</v>
      </c>
      <c r="E1363" s="7" t="s">
        <v>66</v>
      </c>
      <c r="F1363" s="7" t="s">
        <v>67</v>
      </c>
      <c r="G1363" s="7" t="s">
        <v>13</v>
      </c>
      <c r="H1363" s="7" t="s">
        <v>2382</v>
      </c>
      <c r="I1363" s="11">
        <v>6.281332534354E12</v>
      </c>
      <c r="K1363" s="12"/>
      <c r="L1363" s="12"/>
      <c r="M1363" s="12"/>
      <c r="N1363" s="12"/>
      <c r="O1363" s="12"/>
      <c r="P1363" s="12"/>
      <c r="Q1363" s="12"/>
      <c r="R1363" s="12"/>
      <c r="S1363" s="12"/>
      <c r="T1363" s="12"/>
      <c r="U1363" s="12"/>
      <c r="V1363" s="12"/>
    </row>
    <row r="1364" hidden="1">
      <c r="A1364" s="7" t="s">
        <v>2383</v>
      </c>
      <c r="B1364" s="8">
        <v>45877.0</v>
      </c>
      <c r="C1364" s="9" t="str">
        <f t="shared" si="1"/>
        <v>Agustus</v>
      </c>
      <c r="D1364" s="10">
        <v>0.04097222222222222</v>
      </c>
      <c r="E1364" s="7" t="s">
        <v>66</v>
      </c>
      <c r="F1364" s="7" t="s">
        <v>17</v>
      </c>
      <c r="G1364" s="7" t="s">
        <v>13</v>
      </c>
      <c r="H1364" s="7" t="s">
        <v>2384</v>
      </c>
      <c r="I1364" s="11">
        <v>6.281332534354E12</v>
      </c>
      <c r="K1364" s="12"/>
      <c r="L1364" s="12"/>
      <c r="M1364" s="12"/>
      <c r="N1364" s="12"/>
      <c r="O1364" s="12"/>
      <c r="P1364" s="12"/>
      <c r="Q1364" s="12"/>
      <c r="R1364" s="12"/>
      <c r="S1364" s="12"/>
      <c r="T1364" s="12"/>
      <c r="U1364" s="12"/>
      <c r="V1364" s="12"/>
    </row>
    <row r="1365" hidden="1">
      <c r="A1365" s="7" t="s">
        <v>2385</v>
      </c>
      <c r="B1365" s="8">
        <v>45876.0</v>
      </c>
      <c r="C1365" s="9" t="str">
        <f t="shared" si="1"/>
        <v>Agustus</v>
      </c>
      <c r="D1365" s="10">
        <v>0.025</v>
      </c>
      <c r="E1365" s="7" t="s">
        <v>44</v>
      </c>
      <c r="F1365" s="7" t="s">
        <v>45</v>
      </c>
      <c r="G1365" s="7" t="s">
        <v>13</v>
      </c>
      <c r="H1365" s="7" t="s">
        <v>2386</v>
      </c>
      <c r="I1365" s="11">
        <v>6.285291035544E12</v>
      </c>
      <c r="K1365" s="12"/>
      <c r="L1365" s="12"/>
      <c r="M1365" s="12"/>
      <c r="N1365" s="12"/>
      <c r="O1365" s="12"/>
      <c r="P1365" s="12"/>
      <c r="Q1365" s="12"/>
      <c r="R1365" s="12"/>
      <c r="S1365" s="12"/>
      <c r="T1365" s="12"/>
      <c r="U1365" s="12"/>
      <c r="V1365" s="12"/>
    </row>
    <row r="1366" hidden="1">
      <c r="A1366" s="7" t="s">
        <v>2387</v>
      </c>
      <c r="B1366" s="8">
        <v>45877.0</v>
      </c>
      <c r="C1366" s="9" t="str">
        <f t="shared" si="1"/>
        <v>Agustus</v>
      </c>
      <c r="D1366" s="10">
        <v>0.021527777777777778</v>
      </c>
      <c r="E1366" s="7" t="s">
        <v>1078</v>
      </c>
      <c r="F1366" s="7" t="s">
        <v>144</v>
      </c>
      <c r="G1366" s="7" t="s">
        <v>13</v>
      </c>
      <c r="H1366" s="7" t="s">
        <v>2388</v>
      </c>
      <c r="I1366" s="11">
        <v>6.28978248704E11</v>
      </c>
      <c r="K1366" s="12"/>
      <c r="L1366" s="12"/>
      <c r="M1366" s="12"/>
      <c r="N1366" s="12"/>
      <c r="O1366" s="12"/>
      <c r="P1366" s="12"/>
      <c r="Q1366" s="12"/>
      <c r="R1366" s="12"/>
      <c r="S1366" s="12"/>
      <c r="T1366" s="12"/>
      <c r="U1366" s="12"/>
      <c r="V1366" s="12"/>
    </row>
    <row r="1367" hidden="1">
      <c r="A1367" s="7" t="s">
        <v>2389</v>
      </c>
      <c r="B1367" s="8">
        <v>45877.0</v>
      </c>
      <c r="C1367" s="9" t="str">
        <f t="shared" si="1"/>
        <v>Agustus</v>
      </c>
      <c r="D1367" s="10">
        <v>0.030555555555555555</v>
      </c>
      <c r="E1367" s="7" t="s">
        <v>1078</v>
      </c>
      <c r="F1367" s="7" t="s">
        <v>105</v>
      </c>
      <c r="G1367" s="7" t="s">
        <v>13</v>
      </c>
      <c r="H1367" s="7" t="s">
        <v>2390</v>
      </c>
      <c r="I1367" s="11">
        <v>6.28978248704E11</v>
      </c>
      <c r="K1367" s="12"/>
      <c r="L1367" s="12"/>
      <c r="M1367" s="12"/>
      <c r="N1367" s="12"/>
      <c r="O1367" s="12"/>
      <c r="P1367" s="12"/>
      <c r="Q1367" s="12"/>
      <c r="R1367" s="12"/>
      <c r="S1367" s="12"/>
      <c r="T1367" s="12"/>
      <c r="U1367" s="12"/>
      <c r="V1367" s="12"/>
    </row>
    <row r="1368" hidden="1">
      <c r="A1368" s="7" t="s">
        <v>2391</v>
      </c>
      <c r="B1368" s="8">
        <v>45877.0</v>
      </c>
      <c r="C1368" s="9" t="str">
        <f t="shared" si="1"/>
        <v>Agustus</v>
      </c>
      <c r="D1368" s="10">
        <v>0.027777777777777776</v>
      </c>
      <c r="E1368" s="7" t="s">
        <v>1078</v>
      </c>
      <c r="F1368" s="7" t="s">
        <v>116</v>
      </c>
      <c r="G1368" s="7" t="s">
        <v>13</v>
      </c>
      <c r="H1368" s="7" t="s">
        <v>2392</v>
      </c>
      <c r="I1368" s="11">
        <v>6.28978248704E11</v>
      </c>
      <c r="K1368" s="12"/>
      <c r="L1368" s="12"/>
      <c r="M1368" s="12"/>
      <c r="N1368" s="12"/>
      <c r="O1368" s="12"/>
      <c r="P1368" s="12"/>
      <c r="Q1368" s="12"/>
      <c r="R1368" s="12"/>
      <c r="S1368" s="12"/>
      <c r="T1368" s="12"/>
      <c r="U1368" s="12"/>
      <c r="V1368" s="12"/>
    </row>
    <row r="1369" hidden="1">
      <c r="A1369" s="7" t="s">
        <v>2393</v>
      </c>
      <c r="B1369" s="8">
        <v>45876.0</v>
      </c>
      <c r="C1369" s="9" t="str">
        <f t="shared" si="1"/>
        <v>Agustus</v>
      </c>
      <c r="D1369" s="10">
        <v>0.041666666666666664</v>
      </c>
      <c r="E1369" s="7" t="s">
        <v>33</v>
      </c>
      <c r="F1369" s="7" t="s">
        <v>1083</v>
      </c>
      <c r="G1369" s="7" t="s">
        <v>13</v>
      </c>
      <c r="H1369" s="7" t="s">
        <v>2394</v>
      </c>
      <c r="I1369" s="11">
        <v>8.5707668655E10</v>
      </c>
      <c r="K1369" s="12"/>
      <c r="L1369" s="12"/>
      <c r="M1369" s="12"/>
      <c r="N1369" s="12"/>
      <c r="O1369" s="12"/>
      <c r="P1369" s="12"/>
      <c r="Q1369" s="12"/>
      <c r="R1369" s="12"/>
      <c r="S1369" s="12"/>
      <c r="T1369" s="12"/>
      <c r="U1369" s="12"/>
      <c r="V1369" s="12"/>
    </row>
    <row r="1370" hidden="1">
      <c r="A1370" s="7" t="s">
        <v>2395</v>
      </c>
      <c r="B1370" s="8">
        <v>45877.0</v>
      </c>
      <c r="C1370" s="9" t="str">
        <f t="shared" si="1"/>
        <v>Agustus</v>
      </c>
      <c r="D1370" s="10">
        <v>0.041666666666666664</v>
      </c>
      <c r="E1370" s="7" t="s">
        <v>33</v>
      </c>
      <c r="F1370" s="7" t="s">
        <v>1083</v>
      </c>
      <c r="G1370" s="7" t="s">
        <v>13</v>
      </c>
      <c r="H1370" s="7" t="s">
        <v>2396</v>
      </c>
      <c r="I1370" s="11">
        <v>6.285707668655E12</v>
      </c>
      <c r="K1370" s="12"/>
      <c r="L1370" s="12"/>
      <c r="M1370" s="12"/>
      <c r="N1370" s="12"/>
      <c r="O1370" s="12"/>
      <c r="P1370" s="12"/>
      <c r="Q1370" s="12"/>
      <c r="R1370" s="12"/>
      <c r="S1370" s="12"/>
      <c r="T1370" s="12"/>
      <c r="U1370" s="12"/>
      <c r="V1370" s="12"/>
    </row>
    <row r="1371" hidden="1">
      <c r="A1371" s="7" t="s">
        <v>2397</v>
      </c>
      <c r="B1371" s="8">
        <v>45877.0</v>
      </c>
      <c r="C1371" s="9" t="str">
        <f t="shared" si="1"/>
        <v>Agustus</v>
      </c>
      <c r="D1371" s="10">
        <v>0.041666666666666664</v>
      </c>
      <c r="E1371" s="7" t="s">
        <v>20</v>
      </c>
      <c r="F1371" s="7" t="s">
        <v>30</v>
      </c>
      <c r="G1371" s="7" t="s">
        <v>13</v>
      </c>
      <c r="H1371" s="7" t="s">
        <v>2398</v>
      </c>
      <c r="I1371" s="11">
        <v>6.28972529354E11</v>
      </c>
      <c r="K1371" s="12"/>
      <c r="L1371" s="12"/>
      <c r="M1371" s="12"/>
      <c r="N1371" s="12"/>
      <c r="O1371" s="12"/>
      <c r="P1371" s="12"/>
      <c r="Q1371" s="12"/>
      <c r="R1371" s="12"/>
      <c r="S1371" s="12"/>
      <c r="T1371" s="12"/>
      <c r="U1371" s="12"/>
      <c r="V1371" s="12"/>
    </row>
    <row r="1372" hidden="1">
      <c r="A1372" s="7" t="s">
        <v>2399</v>
      </c>
      <c r="B1372" s="8">
        <v>45878.0</v>
      </c>
      <c r="C1372" s="9" t="str">
        <f t="shared" si="1"/>
        <v>Agustus</v>
      </c>
      <c r="D1372" s="10">
        <v>0.041666666666666664</v>
      </c>
      <c r="E1372" s="7" t="s">
        <v>66</v>
      </c>
      <c r="F1372" s="7" t="s">
        <v>17</v>
      </c>
      <c r="G1372" s="7" t="s">
        <v>13</v>
      </c>
      <c r="H1372" s="7" t="s">
        <v>2400</v>
      </c>
      <c r="I1372" s="11">
        <v>6.281332534354E12</v>
      </c>
      <c r="K1372" s="12"/>
      <c r="L1372" s="12"/>
      <c r="M1372" s="12"/>
      <c r="N1372" s="12"/>
      <c r="O1372" s="12"/>
      <c r="P1372" s="12"/>
      <c r="Q1372" s="12"/>
      <c r="R1372" s="12"/>
      <c r="S1372" s="12"/>
      <c r="T1372" s="12"/>
      <c r="U1372" s="12"/>
      <c r="V1372" s="12"/>
    </row>
    <row r="1373" hidden="1">
      <c r="A1373" s="7" t="s">
        <v>2401</v>
      </c>
      <c r="B1373" s="8">
        <v>45878.0</v>
      </c>
      <c r="C1373" s="9" t="str">
        <f t="shared" si="1"/>
        <v>Agustus</v>
      </c>
      <c r="D1373" s="10">
        <v>0.041666666666666664</v>
      </c>
      <c r="E1373" s="7" t="s">
        <v>11</v>
      </c>
      <c r="F1373" s="7" t="s">
        <v>1083</v>
      </c>
      <c r="G1373" s="7" t="s">
        <v>13</v>
      </c>
      <c r="H1373" s="7" t="s">
        <v>2402</v>
      </c>
      <c r="I1373" s="11">
        <v>6.28560627488E12</v>
      </c>
      <c r="K1373" s="12"/>
      <c r="L1373" s="12"/>
      <c r="M1373" s="12"/>
      <c r="N1373" s="12"/>
      <c r="O1373" s="12"/>
      <c r="P1373" s="12"/>
      <c r="Q1373" s="12"/>
      <c r="R1373" s="12"/>
      <c r="S1373" s="12"/>
      <c r="T1373" s="12"/>
      <c r="U1373" s="12"/>
      <c r="V1373" s="12"/>
    </row>
    <row r="1374" hidden="1">
      <c r="A1374" s="7" t="s">
        <v>2403</v>
      </c>
      <c r="B1374" s="8">
        <v>45878.0</v>
      </c>
      <c r="C1374" s="9" t="str">
        <f t="shared" si="1"/>
        <v>Agustus</v>
      </c>
      <c r="D1374" s="10">
        <v>0.04027777777777778</v>
      </c>
      <c r="E1374" s="7" t="s">
        <v>20</v>
      </c>
      <c r="F1374" s="7" t="s">
        <v>30</v>
      </c>
      <c r="G1374" s="7" t="s">
        <v>13</v>
      </c>
      <c r="H1374" s="7" t="s">
        <v>2404</v>
      </c>
      <c r="I1374" s="11">
        <v>6.28972529354E11</v>
      </c>
      <c r="K1374" s="12"/>
      <c r="L1374" s="12"/>
      <c r="M1374" s="12"/>
      <c r="N1374" s="12"/>
      <c r="O1374" s="12"/>
      <c r="P1374" s="12"/>
      <c r="Q1374" s="12"/>
      <c r="R1374" s="12"/>
      <c r="S1374" s="12"/>
      <c r="T1374" s="12"/>
      <c r="U1374" s="12"/>
      <c r="V1374" s="12"/>
    </row>
    <row r="1375" hidden="1">
      <c r="A1375" s="7" t="s">
        <v>2405</v>
      </c>
      <c r="B1375" s="8">
        <v>45878.0</v>
      </c>
      <c r="C1375" s="9" t="str">
        <f t="shared" si="1"/>
        <v>Agustus</v>
      </c>
      <c r="D1375" s="10">
        <v>0.041666666666666664</v>
      </c>
      <c r="E1375" s="7" t="s">
        <v>1078</v>
      </c>
      <c r="F1375" s="7" t="s">
        <v>153</v>
      </c>
      <c r="G1375" s="7" t="s">
        <v>13</v>
      </c>
      <c r="H1375" s="7" t="s">
        <v>2406</v>
      </c>
      <c r="I1375" s="11">
        <v>6.28978248704E11</v>
      </c>
      <c r="K1375" s="12"/>
      <c r="L1375" s="12"/>
      <c r="M1375" s="12"/>
      <c r="N1375" s="12"/>
      <c r="O1375" s="12"/>
      <c r="P1375" s="12"/>
      <c r="Q1375" s="12"/>
      <c r="R1375" s="12"/>
      <c r="S1375" s="12"/>
      <c r="T1375" s="12"/>
      <c r="U1375" s="12"/>
      <c r="V1375" s="12"/>
    </row>
    <row r="1376" hidden="1">
      <c r="A1376" s="7" t="s">
        <v>2407</v>
      </c>
      <c r="B1376" s="8">
        <v>45877.0</v>
      </c>
      <c r="C1376" s="9" t="str">
        <f t="shared" si="1"/>
        <v>Agustus</v>
      </c>
      <c r="D1376" s="10">
        <v>0.03125</v>
      </c>
      <c r="E1376" s="7" t="s">
        <v>33</v>
      </c>
      <c r="F1376" s="7" t="s">
        <v>59</v>
      </c>
      <c r="G1376" s="7" t="s">
        <v>13</v>
      </c>
      <c r="H1376" s="7" t="s">
        <v>2408</v>
      </c>
      <c r="I1376" s="11">
        <v>6.285707668655E12</v>
      </c>
      <c r="K1376" s="12"/>
      <c r="L1376" s="12"/>
      <c r="M1376" s="12"/>
      <c r="N1376" s="12"/>
      <c r="O1376" s="12"/>
      <c r="P1376" s="12"/>
      <c r="Q1376" s="12"/>
      <c r="R1376" s="12"/>
      <c r="S1376" s="12"/>
      <c r="T1376" s="12"/>
      <c r="U1376" s="12"/>
      <c r="V1376" s="12"/>
    </row>
    <row r="1377" hidden="1">
      <c r="A1377" s="7" t="s">
        <v>2409</v>
      </c>
      <c r="B1377" s="8">
        <v>45879.0</v>
      </c>
      <c r="C1377" s="9" t="str">
        <f t="shared" si="1"/>
        <v>Agustus</v>
      </c>
      <c r="D1377" s="10">
        <v>0.041666666666666664</v>
      </c>
      <c r="E1377" s="7" t="s">
        <v>1078</v>
      </c>
      <c r="F1377" s="7" t="s">
        <v>153</v>
      </c>
      <c r="G1377" s="7" t="s">
        <v>13</v>
      </c>
      <c r="H1377" s="7" t="s">
        <v>2410</v>
      </c>
      <c r="I1377" s="11">
        <v>6.28978248704E11</v>
      </c>
      <c r="K1377" s="12"/>
      <c r="L1377" s="12"/>
      <c r="M1377" s="12"/>
      <c r="N1377" s="12"/>
      <c r="O1377" s="12"/>
      <c r="P1377" s="12"/>
      <c r="Q1377" s="12"/>
      <c r="R1377" s="12"/>
      <c r="S1377" s="12"/>
      <c r="T1377" s="12"/>
      <c r="U1377" s="12"/>
      <c r="V1377" s="12"/>
    </row>
    <row r="1378" hidden="1">
      <c r="A1378" s="7" t="s">
        <v>2411</v>
      </c>
      <c r="B1378" s="8">
        <v>45877.0</v>
      </c>
      <c r="C1378" s="9" t="str">
        <f t="shared" si="1"/>
        <v>Agustus</v>
      </c>
      <c r="D1378" s="10">
        <v>0.020833333333333332</v>
      </c>
      <c r="E1378" s="7" t="s">
        <v>44</v>
      </c>
      <c r="F1378" s="7" t="s">
        <v>45</v>
      </c>
      <c r="G1378" s="7" t="s">
        <v>13</v>
      </c>
      <c r="H1378" s="7" t="s">
        <v>2412</v>
      </c>
      <c r="I1378" s="11">
        <v>6.285291035544E12</v>
      </c>
      <c r="K1378" s="12"/>
      <c r="L1378" s="12"/>
      <c r="M1378" s="12"/>
      <c r="N1378" s="12"/>
      <c r="O1378" s="12"/>
      <c r="P1378" s="12"/>
      <c r="Q1378" s="12"/>
      <c r="R1378" s="12"/>
      <c r="S1378" s="12"/>
      <c r="T1378" s="12"/>
      <c r="U1378" s="12"/>
      <c r="V1378" s="12"/>
    </row>
    <row r="1379" hidden="1">
      <c r="A1379" s="7" t="s">
        <v>2413</v>
      </c>
      <c r="B1379" s="8">
        <v>45880.0</v>
      </c>
      <c r="C1379" s="9" t="str">
        <f t="shared" si="1"/>
        <v>Agustus</v>
      </c>
      <c r="D1379" s="10">
        <v>0.041666666666666664</v>
      </c>
      <c r="E1379" s="7" t="s">
        <v>1078</v>
      </c>
      <c r="F1379" s="7" t="s">
        <v>17</v>
      </c>
      <c r="G1379" s="7" t="s">
        <v>13</v>
      </c>
      <c r="H1379" s="7" t="s">
        <v>2414</v>
      </c>
      <c r="I1379" s="11">
        <v>6.28978248704E11</v>
      </c>
      <c r="K1379" s="12"/>
      <c r="L1379" s="12"/>
      <c r="M1379" s="12"/>
      <c r="N1379" s="12"/>
      <c r="O1379" s="12"/>
      <c r="P1379" s="12"/>
      <c r="Q1379" s="12"/>
      <c r="R1379" s="12"/>
      <c r="S1379" s="12"/>
      <c r="T1379" s="12"/>
      <c r="U1379" s="12"/>
      <c r="V1379" s="12"/>
    </row>
    <row r="1380" hidden="1">
      <c r="A1380" s="7" t="s">
        <v>2415</v>
      </c>
      <c r="B1380" s="8">
        <v>45876.0</v>
      </c>
      <c r="C1380" s="9" t="str">
        <f t="shared" si="1"/>
        <v>Agustus</v>
      </c>
      <c r="D1380" s="10">
        <v>0.03958333333333333</v>
      </c>
      <c r="E1380" s="7" t="s">
        <v>33</v>
      </c>
      <c r="F1380" s="7" t="s">
        <v>54</v>
      </c>
      <c r="G1380" s="7" t="s">
        <v>13</v>
      </c>
      <c r="H1380" s="7" t="s">
        <v>2416</v>
      </c>
      <c r="I1380" s="11">
        <v>6.285707668655E12</v>
      </c>
      <c r="K1380" s="12"/>
      <c r="L1380" s="12"/>
      <c r="M1380" s="12"/>
      <c r="N1380" s="12"/>
      <c r="O1380" s="12"/>
      <c r="P1380" s="12"/>
      <c r="Q1380" s="12"/>
      <c r="R1380" s="12"/>
      <c r="S1380" s="12"/>
      <c r="T1380" s="12"/>
      <c r="U1380" s="12"/>
      <c r="V1380" s="12"/>
    </row>
    <row r="1381" hidden="1">
      <c r="A1381" s="7" t="s">
        <v>2417</v>
      </c>
      <c r="B1381" s="8">
        <v>45880.0</v>
      </c>
      <c r="C1381" s="9" t="str">
        <f t="shared" si="1"/>
        <v>Agustus</v>
      </c>
      <c r="D1381" s="10">
        <v>0.027777777777777776</v>
      </c>
      <c r="E1381" s="7" t="s">
        <v>66</v>
      </c>
      <c r="F1381" s="7" t="s">
        <v>67</v>
      </c>
      <c r="G1381" s="7" t="s">
        <v>13</v>
      </c>
      <c r="H1381" s="7" t="s">
        <v>2418</v>
      </c>
      <c r="I1381" s="11">
        <v>6.281332534354E12</v>
      </c>
      <c r="K1381" s="12"/>
      <c r="L1381" s="12"/>
      <c r="M1381" s="12"/>
      <c r="N1381" s="12"/>
      <c r="O1381" s="12"/>
      <c r="P1381" s="12"/>
      <c r="Q1381" s="12"/>
      <c r="R1381" s="12"/>
      <c r="S1381" s="12"/>
      <c r="T1381" s="12"/>
      <c r="U1381" s="12"/>
      <c r="V1381" s="12"/>
    </row>
    <row r="1382" hidden="1">
      <c r="A1382" s="7" t="s">
        <v>2419</v>
      </c>
      <c r="B1382" s="8">
        <v>45880.0</v>
      </c>
      <c r="C1382" s="9" t="str">
        <f t="shared" si="1"/>
        <v>Agustus</v>
      </c>
      <c r="D1382" s="10">
        <v>0.027777777777777776</v>
      </c>
      <c r="E1382" s="7" t="s">
        <v>44</v>
      </c>
      <c r="F1382" s="7" t="s">
        <v>45</v>
      </c>
      <c r="G1382" s="7" t="s">
        <v>13</v>
      </c>
      <c r="H1382" s="7" t="s">
        <v>2420</v>
      </c>
      <c r="I1382" s="11">
        <v>6.285291035544E12</v>
      </c>
      <c r="K1382" s="12"/>
      <c r="L1382" s="12"/>
      <c r="M1382" s="12"/>
      <c r="N1382" s="12"/>
      <c r="O1382" s="12"/>
      <c r="P1382" s="12"/>
      <c r="Q1382" s="12"/>
      <c r="R1382" s="12"/>
      <c r="S1382" s="12"/>
      <c r="T1382" s="12"/>
      <c r="U1382" s="12"/>
      <c r="V1382" s="12"/>
    </row>
    <row r="1383" hidden="1">
      <c r="A1383" s="7" t="s">
        <v>2421</v>
      </c>
      <c r="B1383" s="8">
        <v>45881.0</v>
      </c>
      <c r="C1383" s="9" t="str">
        <f t="shared" si="1"/>
        <v>Agustus</v>
      </c>
      <c r="D1383" s="10">
        <v>0.03263888888888889</v>
      </c>
      <c r="E1383" s="7" t="s">
        <v>37</v>
      </c>
      <c r="F1383" s="7" t="s">
        <v>127</v>
      </c>
      <c r="G1383" s="7" t="s">
        <v>13</v>
      </c>
      <c r="H1383" s="7" t="s">
        <v>2422</v>
      </c>
      <c r="I1383" s="11">
        <v>6.285746146893E12</v>
      </c>
      <c r="K1383" s="12"/>
      <c r="L1383" s="12"/>
      <c r="M1383" s="12"/>
      <c r="N1383" s="12"/>
      <c r="O1383" s="12"/>
      <c r="P1383" s="12"/>
      <c r="Q1383" s="12"/>
      <c r="R1383" s="12"/>
      <c r="S1383" s="12"/>
      <c r="T1383" s="12"/>
      <c r="U1383" s="12"/>
      <c r="V1383" s="12"/>
    </row>
    <row r="1384" hidden="1">
      <c r="A1384" s="7" t="s">
        <v>2423</v>
      </c>
      <c r="B1384" s="8">
        <v>45881.0</v>
      </c>
      <c r="C1384" s="9" t="str">
        <f t="shared" si="1"/>
        <v>Agustus</v>
      </c>
      <c r="D1384" s="10">
        <v>0.041666666666666664</v>
      </c>
      <c r="E1384" s="7" t="s">
        <v>1078</v>
      </c>
      <c r="F1384" s="7" t="s">
        <v>153</v>
      </c>
      <c r="G1384" s="7" t="s">
        <v>13</v>
      </c>
      <c r="H1384" s="7" t="s">
        <v>2424</v>
      </c>
      <c r="I1384" s="11">
        <v>6.28978248704E11</v>
      </c>
      <c r="K1384" s="12"/>
      <c r="L1384" s="12"/>
      <c r="M1384" s="12"/>
      <c r="N1384" s="12"/>
      <c r="O1384" s="12"/>
      <c r="P1384" s="12"/>
      <c r="Q1384" s="12"/>
      <c r="R1384" s="12"/>
      <c r="S1384" s="12"/>
      <c r="T1384" s="12"/>
      <c r="U1384" s="12"/>
      <c r="V1384" s="12"/>
    </row>
    <row r="1385" hidden="1">
      <c r="A1385" s="7" t="s">
        <v>2423</v>
      </c>
      <c r="B1385" s="8">
        <v>45881.0</v>
      </c>
      <c r="C1385" s="9" t="str">
        <f t="shared" si="1"/>
        <v>Agustus</v>
      </c>
      <c r="D1385" s="10">
        <v>0.041666666666666664</v>
      </c>
      <c r="E1385" s="7" t="s">
        <v>1078</v>
      </c>
      <c r="F1385" s="7" t="s">
        <v>17</v>
      </c>
      <c r="G1385" s="7" t="s">
        <v>13</v>
      </c>
      <c r="H1385" s="7" t="s">
        <v>2425</v>
      </c>
      <c r="I1385" s="11">
        <v>6.28978248704E11</v>
      </c>
      <c r="K1385" s="12"/>
      <c r="L1385" s="12"/>
      <c r="M1385" s="12"/>
      <c r="N1385" s="12"/>
      <c r="O1385" s="12"/>
      <c r="P1385" s="12"/>
      <c r="Q1385" s="12"/>
      <c r="R1385" s="12"/>
      <c r="S1385" s="12"/>
      <c r="T1385" s="12"/>
      <c r="U1385" s="12"/>
      <c r="V1385" s="12"/>
    </row>
    <row r="1386" hidden="1">
      <c r="A1386" s="7" t="s">
        <v>2426</v>
      </c>
      <c r="B1386" s="8">
        <v>45881.0</v>
      </c>
      <c r="C1386" s="9" t="str">
        <f t="shared" si="1"/>
        <v>Agustus</v>
      </c>
      <c r="D1386" s="10">
        <v>0.04513888888888889</v>
      </c>
      <c r="E1386" s="7" t="s">
        <v>33</v>
      </c>
      <c r="F1386" s="7" t="s">
        <v>1083</v>
      </c>
      <c r="G1386" s="7" t="s">
        <v>13</v>
      </c>
      <c r="H1386" s="7" t="s">
        <v>2427</v>
      </c>
      <c r="I1386" s="11">
        <v>6.285707668655E12</v>
      </c>
      <c r="K1386" s="12"/>
      <c r="L1386" s="12"/>
      <c r="M1386" s="12"/>
      <c r="N1386" s="12"/>
      <c r="O1386" s="12"/>
      <c r="P1386" s="12"/>
      <c r="Q1386" s="12"/>
      <c r="R1386" s="12"/>
      <c r="S1386" s="12"/>
      <c r="T1386" s="12"/>
      <c r="U1386" s="12"/>
      <c r="V1386" s="12"/>
    </row>
    <row r="1387" hidden="1">
      <c r="A1387" s="7" t="s">
        <v>2428</v>
      </c>
      <c r="B1387" s="8">
        <v>45881.0</v>
      </c>
      <c r="C1387" s="9" t="str">
        <f t="shared" si="1"/>
        <v>Agustus</v>
      </c>
      <c r="D1387" s="10">
        <v>0.027777777777777776</v>
      </c>
      <c r="E1387" s="7" t="s">
        <v>66</v>
      </c>
      <c r="F1387" s="7" t="s">
        <v>67</v>
      </c>
      <c r="G1387" s="7" t="s">
        <v>13</v>
      </c>
      <c r="H1387" s="7" t="s">
        <v>2429</v>
      </c>
      <c r="I1387" s="11">
        <v>6.281332534354E12</v>
      </c>
      <c r="K1387" s="12"/>
      <c r="L1387" s="12"/>
      <c r="M1387" s="12"/>
      <c r="N1387" s="12"/>
      <c r="O1387" s="12"/>
      <c r="P1387" s="12"/>
      <c r="Q1387" s="12"/>
      <c r="R1387" s="12"/>
      <c r="S1387" s="12"/>
      <c r="T1387" s="12"/>
      <c r="U1387" s="12"/>
      <c r="V1387" s="12"/>
    </row>
    <row r="1388" hidden="1">
      <c r="A1388" s="7" t="s">
        <v>2430</v>
      </c>
      <c r="B1388" s="8">
        <v>45882.0</v>
      </c>
      <c r="C1388" s="9" t="str">
        <f t="shared" si="1"/>
        <v>Agustus</v>
      </c>
      <c r="D1388" s="10">
        <v>0.024305555555555556</v>
      </c>
      <c r="E1388" s="7" t="s">
        <v>37</v>
      </c>
      <c r="F1388" s="7" t="s">
        <v>127</v>
      </c>
      <c r="G1388" s="7" t="s">
        <v>13</v>
      </c>
      <c r="H1388" s="7" t="s">
        <v>2431</v>
      </c>
      <c r="I1388" s="11">
        <v>6.285746146893E12</v>
      </c>
      <c r="K1388" s="12"/>
      <c r="L1388" s="12"/>
      <c r="M1388" s="12"/>
      <c r="N1388" s="12"/>
      <c r="O1388" s="12"/>
      <c r="P1388" s="12"/>
      <c r="Q1388" s="12"/>
      <c r="R1388" s="12"/>
      <c r="S1388" s="12"/>
      <c r="T1388" s="12"/>
      <c r="U1388" s="12"/>
      <c r="V1388" s="12"/>
    </row>
    <row r="1389" hidden="1">
      <c r="A1389" s="7" t="s">
        <v>2432</v>
      </c>
      <c r="B1389" s="8">
        <v>45878.0</v>
      </c>
      <c r="C1389" s="9" t="str">
        <f t="shared" si="1"/>
        <v>Agustus</v>
      </c>
      <c r="D1389" s="10">
        <v>0.0</v>
      </c>
      <c r="E1389" s="7" t="s">
        <v>37</v>
      </c>
      <c r="F1389" s="7" t="s">
        <v>127</v>
      </c>
      <c r="G1389" s="7" t="s">
        <v>41</v>
      </c>
      <c r="H1389" s="7" t="s">
        <v>2433</v>
      </c>
      <c r="I1389" s="11">
        <v>6.285746146893E12</v>
      </c>
      <c r="K1389" s="12"/>
      <c r="L1389" s="12"/>
      <c r="M1389" s="12"/>
      <c r="N1389" s="12"/>
      <c r="O1389" s="12"/>
      <c r="P1389" s="12"/>
      <c r="Q1389" s="12"/>
      <c r="R1389" s="12"/>
      <c r="S1389" s="12"/>
      <c r="T1389" s="12"/>
      <c r="U1389" s="12"/>
      <c r="V1389" s="12"/>
    </row>
    <row r="1390" hidden="1">
      <c r="A1390" s="7" t="s">
        <v>2434</v>
      </c>
      <c r="B1390" s="8">
        <v>45881.0</v>
      </c>
      <c r="C1390" s="9" t="str">
        <f t="shared" si="1"/>
        <v>Agustus</v>
      </c>
      <c r="D1390" s="10">
        <v>0.027777777777777776</v>
      </c>
      <c r="E1390" s="7" t="s">
        <v>44</v>
      </c>
      <c r="F1390" s="7" t="s">
        <v>45</v>
      </c>
      <c r="G1390" s="7" t="s">
        <v>13</v>
      </c>
      <c r="H1390" s="7" t="s">
        <v>2435</v>
      </c>
      <c r="I1390" s="11">
        <v>6.285291035544E12</v>
      </c>
      <c r="K1390" s="12"/>
      <c r="L1390" s="12"/>
      <c r="M1390" s="12"/>
      <c r="N1390" s="12"/>
      <c r="O1390" s="12"/>
      <c r="P1390" s="12"/>
      <c r="Q1390" s="12"/>
      <c r="R1390" s="12"/>
      <c r="S1390" s="12"/>
      <c r="T1390" s="12"/>
      <c r="U1390" s="12"/>
      <c r="V1390" s="12"/>
    </row>
    <row r="1391" hidden="1">
      <c r="A1391" s="7" t="s">
        <v>2436</v>
      </c>
      <c r="B1391" s="8">
        <v>45882.0</v>
      </c>
      <c r="C1391" s="9" t="str">
        <f t="shared" si="1"/>
        <v>Agustus</v>
      </c>
      <c r="D1391" s="10">
        <v>0.05763888888888889</v>
      </c>
      <c r="E1391" s="7" t="s">
        <v>11</v>
      </c>
      <c r="F1391" s="7" t="s">
        <v>72</v>
      </c>
      <c r="G1391" s="7" t="s">
        <v>13</v>
      </c>
      <c r="H1391" s="7" t="s">
        <v>2437</v>
      </c>
      <c r="I1391" s="11">
        <v>6.28560627488E12</v>
      </c>
      <c r="K1391" s="12"/>
      <c r="L1391" s="12"/>
      <c r="M1391" s="12"/>
      <c r="N1391" s="12"/>
      <c r="O1391" s="12"/>
      <c r="P1391" s="12"/>
      <c r="Q1391" s="12"/>
      <c r="R1391" s="12"/>
      <c r="S1391" s="12"/>
      <c r="T1391" s="12"/>
      <c r="U1391" s="12"/>
      <c r="V1391" s="12"/>
    </row>
    <row r="1392" hidden="1">
      <c r="A1392" s="7" t="s">
        <v>2438</v>
      </c>
      <c r="B1392" s="8">
        <v>45883.0</v>
      </c>
      <c r="C1392" s="9" t="str">
        <f t="shared" si="1"/>
        <v>Agustus</v>
      </c>
      <c r="D1392" s="10">
        <v>0.02638888888888889</v>
      </c>
      <c r="E1392" s="7" t="s">
        <v>37</v>
      </c>
      <c r="F1392" s="7" t="s">
        <v>127</v>
      </c>
      <c r="G1392" s="7" t="s">
        <v>13</v>
      </c>
      <c r="H1392" s="7" t="s">
        <v>2439</v>
      </c>
      <c r="I1392" s="11">
        <v>6.285746146893E12</v>
      </c>
      <c r="K1392" s="12"/>
      <c r="L1392" s="12"/>
      <c r="M1392" s="12"/>
      <c r="N1392" s="12"/>
      <c r="O1392" s="12"/>
      <c r="P1392" s="12"/>
      <c r="Q1392" s="12"/>
      <c r="R1392" s="12"/>
      <c r="S1392" s="12"/>
      <c r="T1392" s="12"/>
      <c r="U1392" s="12"/>
      <c r="V1392" s="12"/>
    </row>
    <row r="1393" hidden="1">
      <c r="A1393" s="7" t="s">
        <v>2440</v>
      </c>
      <c r="B1393" s="8">
        <v>45882.0</v>
      </c>
      <c r="C1393" s="9" t="str">
        <f t="shared" si="1"/>
        <v>Agustus</v>
      </c>
      <c r="D1393" s="10">
        <v>0.029861111111111113</v>
      </c>
      <c r="E1393" s="7" t="s">
        <v>37</v>
      </c>
      <c r="F1393" s="7" t="s">
        <v>197</v>
      </c>
      <c r="G1393" s="7" t="s">
        <v>13</v>
      </c>
      <c r="H1393" s="7" t="s">
        <v>2441</v>
      </c>
      <c r="I1393" s="11">
        <v>6.285746146893E12</v>
      </c>
      <c r="K1393" s="12"/>
      <c r="L1393" s="12"/>
      <c r="M1393" s="12"/>
      <c r="N1393" s="12"/>
      <c r="O1393" s="12"/>
      <c r="P1393" s="12"/>
      <c r="Q1393" s="12"/>
      <c r="R1393" s="12"/>
      <c r="S1393" s="12"/>
      <c r="T1393" s="12"/>
      <c r="U1393" s="12"/>
      <c r="V1393" s="12"/>
    </row>
    <row r="1394" hidden="1">
      <c r="A1394" s="7" t="s">
        <v>2442</v>
      </c>
      <c r="B1394" s="8">
        <v>45883.0</v>
      </c>
      <c r="C1394" s="9" t="str">
        <f t="shared" si="1"/>
        <v>Agustus</v>
      </c>
      <c r="D1394" s="10">
        <v>0.03680555555555556</v>
      </c>
      <c r="E1394" s="7" t="s">
        <v>20</v>
      </c>
      <c r="F1394" s="7" t="s">
        <v>62</v>
      </c>
      <c r="G1394" s="7" t="s">
        <v>13</v>
      </c>
      <c r="H1394" s="7" t="s">
        <v>2443</v>
      </c>
      <c r="I1394" s="11">
        <v>6.28972529354E11</v>
      </c>
      <c r="K1394" s="12"/>
      <c r="L1394" s="12"/>
      <c r="M1394" s="12"/>
      <c r="N1394" s="12"/>
      <c r="O1394" s="12"/>
      <c r="P1394" s="12"/>
      <c r="Q1394" s="12"/>
      <c r="R1394" s="12"/>
      <c r="S1394" s="12"/>
      <c r="T1394" s="12"/>
      <c r="U1394" s="12"/>
      <c r="V1394" s="12"/>
    </row>
    <row r="1395" hidden="1">
      <c r="A1395" s="7" t="s">
        <v>2444</v>
      </c>
      <c r="B1395" s="8">
        <v>45883.0</v>
      </c>
      <c r="C1395" s="9" t="str">
        <f t="shared" si="1"/>
        <v>Agustus</v>
      </c>
      <c r="D1395" s="10">
        <v>6.944444444444445E-4</v>
      </c>
      <c r="E1395" s="7" t="s">
        <v>11</v>
      </c>
      <c r="F1395" s="7" t="s">
        <v>82</v>
      </c>
      <c r="G1395" s="7" t="s">
        <v>13</v>
      </c>
      <c r="H1395" s="7" t="s">
        <v>2445</v>
      </c>
      <c r="I1395" s="11">
        <v>6.28560627488E12</v>
      </c>
      <c r="K1395" s="12"/>
      <c r="L1395" s="12"/>
      <c r="M1395" s="12"/>
      <c r="N1395" s="12"/>
      <c r="O1395" s="12"/>
      <c r="P1395" s="12"/>
      <c r="Q1395" s="12"/>
      <c r="R1395" s="12"/>
      <c r="S1395" s="12"/>
      <c r="T1395" s="12"/>
      <c r="U1395" s="12"/>
      <c r="V1395" s="12"/>
    </row>
    <row r="1396" hidden="1">
      <c r="A1396" s="7" t="s">
        <v>2446</v>
      </c>
      <c r="B1396" s="8">
        <v>45884.0</v>
      </c>
      <c r="C1396" s="9" t="str">
        <f t="shared" si="1"/>
        <v>Agustus</v>
      </c>
      <c r="D1396" s="10">
        <v>0.041666666666666664</v>
      </c>
      <c r="E1396" s="7" t="s">
        <v>29</v>
      </c>
      <c r="F1396" s="7" t="s">
        <v>30</v>
      </c>
      <c r="G1396" s="7" t="s">
        <v>13</v>
      </c>
      <c r="H1396" s="7" t="s">
        <v>2447</v>
      </c>
      <c r="I1396" s="11">
        <v>6.281214281896E12</v>
      </c>
      <c r="K1396" s="12"/>
      <c r="L1396" s="12"/>
      <c r="M1396" s="12"/>
      <c r="N1396" s="12"/>
      <c r="O1396" s="12"/>
      <c r="P1396" s="12"/>
      <c r="Q1396" s="12"/>
      <c r="R1396" s="12"/>
      <c r="S1396" s="12"/>
      <c r="T1396" s="12"/>
      <c r="U1396" s="12"/>
      <c r="V1396" s="12"/>
    </row>
    <row r="1397" hidden="1">
      <c r="A1397" s="7" t="s">
        <v>2448</v>
      </c>
      <c r="B1397" s="8">
        <v>45884.0</v>
      </c>
      <c r="C1397" s="9" t="str">
        <f t="shared" si="1"/>
        <v>Agustus</v>
      </c>
      <c r="D1397" s="10">
        <v>0.041666666666666664</v>
      </c>
      <c r="E1397" s="7" t="s">
        <v>11</v>
      </c>
      <c r="F1397" s="7" t="s">
        <v>82</v>
      </c>
      <c r="G1397" s="7" t="s">
        <v>13</v>
      </c>
      <c r="H1397" s="7" t="s">
        <v>2449</v>
      </c>
      <c r="I1397" s="11">
        <v>6.28560627488E12</v>
      </c>
      <c r="K1397" s="12"/>
      <c r="L1397" s="12"/>
      <c r="M1397" s="12"/>
      <c r="N1397" s="12"/>
      <c r="O1397" s="12"/>
      <c r="P1397" s="12"/>
      <c r="Q1397" s="12"/>
      <c r="R1397" s="12"/>
      <c r="S1397" s="12"/>
      <c r="T1397" s="12"/>
      <c r="U1397" s="12"/>
      <c r="V1397" s="12"/>
    </row>
    <row r="1398" hidden="1">
      <c r="A1398" s="7" t="s">
        <v>2450</v>
      </c>
      <c r="B1398" s="8">
        <v>45884.0</v>
      </c>
      <c r="C1398" s="9" t="str">
        <f t="shared" si="1"/>
        <v>Agustus</v>
      </c>
      <c r="D1398" s="10">
        <v>0.016666666666666666</v>
      </c>
      <c r="E1398" s="7" t="s">
        <v>37</v>
      </c>
      <c r="F1398" s="7" t="s">
        <v>127</v>
      </c>
      <c r="G1398" s="7" t="s">
        <v>13</v>
      </c>
      <c r="H1398" s="7" t="s">
        <v>2451</v>
      </c>
      <c r="I1398" s="11">
        <v>6.285746146893E12</v>
      </c>
      <c r="K1398" s="12"/>
      <c r="L1398" s="12"/>
      <c r="M1398" s="12"/>
      <c r="N1398" s="12"/>
      <c r="O1398" s="12"/>
      <c r="P1398" s="12"/>
      <c r="Q1398" s="12"/>
      <c r="R1398" s="12"/>
      <c r="S1398" s="12"/>
      <c r="T1398" s="12"/>
      <c r="U1398" s="12"/>
      <c r="V1398" s="12"/>
    </row>
    <row r="1399" hidden="1">
      <c r="A1399" s="7" t="s">
        <v>2452</v>
      </c>
      <c r="B1399" s="8">
        <v>45884.0</v>
      </c>
      <c r="C1399" s="9" t="str">
        <f t="shared" si="1"/>
        <v>Agustus</v>
      </c>
      <c r="D1399" s="10">
        <v>0.013888888888888888</v>
      </c>
      <c r="E1399" s="7" t="s">
        <v>37</v>
      </c>
      <c r="F1399" s="7" t="s">
        <v>130</v>
      </c>
      <c r="G1399" s="7" t="s">
        <v>13</v>
      </c>
      <c r="H1399" s="7" t="s">
        <v>2453</v>
      </c>
      <c r="I1399" s="11">
        <v>6.285746146893E12</v>
      </c>
      <c r="K1399" s="12"/>
      <c r="L1399" s="12"/>
      <c r="M1399" s="12"/>
      <c r="N1399" s="12"/>
      <c r="O1399" s="12"/>
      <c r="P1399" s="12"/>
      <c r="Q1399" s="12"/>
      <c r="R1399" s="12"/>
      <c r="S1399" s="12"/>
      <c r="T1399" s="12"/>
      <c r="U1399" s="12"/>
      <c r="V1399" s="12"/>
    </row>
    <row r="1400" hidden="1">
      <c r="A1400" s="7" t="s">
        <v>2454</v>
      </c>
      <c r="B1400" s="8">
        <v>45883.0</v>
      </c>
      <c r="C1400" s="9" t="str">
        <f t="shared" si="1"/>
        <v>Agustus</v>
      </c>
      <c r="D1400" s="10">
        <v>0.04513888888888889</v>
      </c>
      <c r="E1400" s="7" t="s">
        <v>81</v>
      </c>
      <c r="F1400" s="7" t="s">
        <v>72</v>
      </c>
      <c r="G1400" s="7" t="s">
        <v>13</v>
      </c>
      <c r="H1400" s="7" t="s">
        <v>2455</v>
      </c>
      <c r="I1400" s="11">
        <v>6.281225113337E12</v>
      </c>
      <c r="K1400" s="12"/>
      <c r="L1400" s="12"/>
      <c r="M1400" s="12"/>
      <c r="N1400" s="12"/>
      <c r="O1400" s="12"/>
      <c r="P1400" s="12"/>
      <c r="Q1400" s="12"/>
      <c r="R1400" s="12"/>
      <c r="S1400" s="12"/>
      <c r="T1400" s="12"/>
      <c r="U1400" s="12"/>
      <c r="V1400" s="12"/>
    </row>
    <row r="1401" hidden="1">
      <c r="A1401" s="7" t="s">
        <v>2456</v>
      </c>
      <c r="B1401" s="8">
        <v>45884.0</v>
      </c>
      <c r="C1401" s="9" t="str">
        <f t="shared" si="1"/>
        <v>Agustus</v>
      </c>
      <c r="D1401" s="10">
        <v>0.05</v>
      </c>
      <c r="E1401" s="7" t="s">
        <v>33</v>
      </c>
      <c r="F1401" s="7" t="s">
        <v>1083</v>
      </c>
      <c r="G1401" s="7" t="s">
        <v>13</v>
      </c>
      <c r="H1401" s="7" t="s">
        <v>2457</v>
      </c>
      <c r="I1401" s="11">
        <v>6.285707668655E12</v>
      </c>
      <c r="K1401" s="12"/>
      <c r="L1401" s="12"/>
      <c r="M1401" s="12"/>
      <c r="N1401" s="12"/>
      <c r="O1401" s="12"/>
      <c r="P1401" s="12"/>
      <c r="Q1401" s="12"/>
      <c r="R1401" s="12"/>
      <c r="S1401" s="12"/>
      <c r="T1401" s="12"/>
      <c r="U1401" s="12"/>
      <c r="V1401" s="12"/>
    </row>
    <row r="1402" hidden="1">
      <c r="A1402" s="7" t="s">
        <v>2456</v>
      </c>
      <c r="B1402" s="8">
        <v>45882.0</v>
      </c>
      <c r="C1402" s="9" t="str">
        <f t="shared" si="1"/>
        <v>Agustus</v>
      </c>
      <c r="D1402" s="10">
        <v>0.04513888888888889</v>
      </c>
      <c r="E1402" s="7" t="s">
        <v>33</v>
      </c>
      <c r="F1402" s="7" t="s">
        <v>1083</v>
      </c>
      <c r="G1402" s="7" t="s">
        <v>13</v>
      </c>
      <c r="H1402" s="7" t="s">
        <v>2458</v>
      </c>
      <c r="I1402" s="11">
        <v>6.285707668655E12</v>
      </c>
      <c r="K1402" s="12"/>
      <c r="L1402" s="12"/>
      <c r="M1402" s="12"/>
      <c r="N1402" s="12"/>
      <c r="O1402" s="12"/>
      <c r="P1402" s="12"/>
      <c r="Q1402" s="12"/>
      <c r="R1402" s="12"/>
      <c r="S1402" s="12"/>
      <c r="T1402" s="12"/>
      <c r="U1402" s="12"/>
      <c r="V1402" s="12"/>
    </row>
    <row r="1403" hidden="1">
      <c r="A1403" s="7" t="s">
        <v>2459</v>
      </c>
      <c r="B1403" s="8">
        <v>45883.0</v>
      </c>
      <c r="C1403" s="9" t="str">
        <f t="shared" si="1"/>
        <v>Agustus</v>
      </c>
      <c r="D1403" s="10">
        <v>0.05555555555555555</v>
      </c>
      <c r="E1403" s="7" t="s">
        <v>1078</v>
      </c>
      <c r="F1403" s="7" t="s">
        <v>105</v>
      </c>
      <c r="G1403" s="7" t="s">
        <v>13</v>
      </c>
      <c r="H1403" s="7" t="s">
        <v>2460</v>
      </c>
      <c r="I1403" s="11">
        <v>6.28978248704E11</v>
      </c>
      <c r="K1403" s="12"/>
      <c r="L1403" s="12"/>
      <c r="M1403" s="12"/>
      <c r="N1403" s="12"/>
      <c r="O1403" s="12"/>
      <c r="P1403" s="12"/>
      <c r="Q1403" s="12"/>
      <c r="R1403" s="12"/>
      <c r="S1403" s="12"/>
      <c r="T1403" s="12"/>
      <c r="U1403" s="12"/>
      <c r="V1403" s="12"/>
    </row>
    <row r="1404" hidden="1">
      <c r="A1404" s="7" t="s">
        <v>2459</v>
      </c>
      <c r="B1404" s="8">
        <v>45884.0</v>
      </c>
      <c r="C1404" s="9" t="str">
        <f t="shared" si="1"/>
        <v>Agustus</v>
      </c>
      <c r="D1404" s="10">
        <v>0.03263888888888889</v>
      </c>
      <c r="E1404" s="7" t="s">
        <v>1078</v>
      </c>
      <c r="F1404" s="7" t="s">
        <v>105</v>
      </c>
      <c r="G1404" s="7" t="s">
        <v>13</v>
      </c>
      <c r="H1404" s="7" t="s">
        <v>2461</v>
      </c>
      <c r="I1404" s="11">
        <v>6.28978248704E11</v>
      </c>
      <c r="K1404" s="12"/>
      <c r="L1404" s="12"/>
      <c r="M1404" s="12"/>
      <c r="N1404" s="12"/>
      <c r="O1404" s="12"/>
      <c r="P1404" s="12"/>
      <c r="Q1404" s="12"/>
      <c r="R1404" s="12"/>
      <c r="S1404" s="12"/>
      <c r="T1404" s="12"/>
      <c r="U1404" s="12"/>
      <c r="V1404" s="12"/>
    </row>
    <row r="1405" hidden="1">
      <c r="A1405" s="7" t="s">
        <v>2456</v>
      </c>
      <c r="B1405" s="8">
        <v>45884.0</v>
      </c>
      <c r="C1405" s="9" t="str">
        <f t="shared" si="1"/>
        <v>Agustus</v>
      </c>
      <c r="D1405" s="10">
        <v>0.034722222222222224</v>
      </c>
      <c r="E1405" s="7" t="s">
        <v>33</v>
      </c>
      <c r="F1405" s="7" t="s">
        <v>59</v>
      </c>
      <c r="G1405" s="7" t="s">
        <v>13</v>
      </c>
      <c r="H1405" s="7" t="s">
        <v>2462</v>
      </c>
      <c r="I1405" s="11">
        <v>6.285707668655E12</v>
      </c>
      <c r="K1405" s="12"/>
      <c r="L1405" s="12"/>
      <c r="M1405" s="12"/>
      <c r="N1405" s="12"/>
      <c r="O1405" s="12"/>
      <c r="P1405" s="12"/>
      <c r="Q1405" s="12"/>
      <c r="R1405" s="12"/>
      <c r="S1405" s="12"/>
      <c r="T1405" s="12"/>
      <c r="U1405" s="12"/>
      <c r="V1405" s="12"/>
    </row>
    <row r="1406" hidden="1">
      <c r="A1406" s="7" t="s">
        <v>2459</v>
      </c>
      <c r="B1406" s="8">
        <v>45884.0</v>
      </c>
      <c r="C1406" s="9" t="str">
        <f t="shared" si="1"/>
        <v>Agustus</v>
      </c>
      <c r="D1406" s="10">
        <v>0.03125</v>
      </c>
      <c r="E1406" s="7" t="s">
        <v>1078</v>
      </c>
      <c r="F1406" s="7" t="s">
        <v>116</v>
      </c>
      <c r="G1406" s="7" t="s">
        <v>13</v>
      </c>
      <c r="H1406" s="7" t="s">
        <v>2463</v>
      </c>
      <c r="I1406" s="11">
        <v>6.28978248704E11</v>
      </c>
      <c r="K1406" s="12"/>
      <c r="L1406" s="12"/>
      <c r="M1406" s="12"/>
      <c r="N1406" s="12"/>
      <c r="O1406" s="12"/>
      <c r="P1406" s="12"/>
      <c r="Q1406" s="12"/>
      <c r="R1406" s="12"/>
      <c r="S1406" s="12"/>
      <c r="T1406" s="12"/>
      <c r="U1406" s="12"/>
      <c r="V1406" s="12"/>
    </row>
    <row r="1407" hidden="1">
      <c r="A1407" s="7" t="s">
        <v>2464</v>
      </c>
      <c r="B1407" s="8">
        <v>45884.0</v>
      </c>
      <c r="C1407" s="9" t="str">
        <f t="shared" si="1"/>
        <v>Agustus</v>
      </c>
      <c r="D1407" s="10">
        <v>0.050694444444444445</v>
      </c>
      <c r="E1407" s="7" t="s">
        <v>81</v>
      </c>
      <c r="F1407" s="7" t="s">
        <v>169</v>
      </c>
      <c r="G1407" s="7" t="s">
        <v>13</v>
      </c>
      <c r="H1407" s="7" t="s">
        <v>2465</v>
      </c>
      <c r="I1407" s="11">
        <v>6.2812225113337E13</v>
      </c>
      <c r="K1407" s="12"/>
      <c r="L1407" s="12"/>
      <c r="M1407" s="12"/>
      <c r="N1407" s="12"/>
      <c r="O1407" s="12"/>
      <c r="P1407" s="12"/>
      <c r="Q1407" s="12"/>
      <c r="R1407" s="12"/>
      <c r="S1407" s="12"/>
      <c r="T1407" s="12"/>
      <c r="U1407" s="12"/>
      <c r="V1407" s="12"/>
    </row>
    <row r="1408" hidden="1">
      <c r="A1408" s="7" t="s">
        <v>2466</v>
      </c>
      <c r="B1408" s="8">
        <v>45885.0</v>
      </c>
      <c r="C1408" s="9" t="str">
        <f t="shared" si="1"/>
        <v>Agustus</v>
      </c>
      <c r="D1408" s="10">
        <v>0.027777777777777776</v>
      </c>
      <c r="E1408" s="7" t="s">
        <v>1078</v>
      </c>
      <c r="F1408" s="7" t="s">
        <v>17</v>
      </c>
      <c r="G1408" s="7" t="s">
        <v>13</v>
      </c>
      <c r="H1408" s="7" t="s">
        <v>2467</v>
      </c>
      <c r="I1408" s="11">
        <v>6.28978248704E11</v>
      </c>
      <c r="K1408" s="12"/>
      <c r="L1408" s="12"/>
      <c r="M1408" s="12"/>
      <c r="N1408" s="12"/>
      <c r="O1408" s="12"/>
      <c r="P1408" s="12"/>
      <c r="Q1408" s="12"/>
      <c r="R1408" s="12"/>
      <c r="S1408" s="12"/>
      <c r="T1408" s="12"/>
      <c r="U1408" s="12"/>
      <c r="V1408" s="12"/>
    </row>
    <row r="1409" hidden="1">
      <c r="A1409" s="7" t="s">
        <v>2468</v>
      </c>
      <c r="B1409" s="8">
        <v>45885.0</v>
      </c>
      <c r="C1409" s="9" t="str">
        <f t="shared" si="1"/>
        <v>Agustus</v>
      </c>
      <c r="D1409" s="10">
        <v>0.041666666666666664</v>
      </c>
      <c r="E1409" s="7" t="s">
        <v>11</v>
      </c>
      <c r="F1409" s="7" t="s">
        <v>1083</v>
      </c>
      <c r="G1409" s="7" t="s">
        <v>13</v>
      </c>
      <c r="H1409" s="7" t="s">
        <v>2469</v>
      </c>
      <c r="I1409" s="11">
        <v>6.28560627488E12</v>
      </c>
      <c r="K1409" s="12"/>
      <c r="L1409" s="12"/>
      <c r="M1409" s="12"/>
      <c r="N1409" s="12"/>
      <c r="O1409" s="12"/>
      <c r="P1409" s="12"/>
      <c r="Q1409" s="12"/>
      <c r="R1409" s="12"/>
      <c r="S1409" s="12"/>
      <c r="T1409" s="12"/>
      <c r="U1409" s="12"/>
      <c r="V1409" s="12"/>
    </row>
    <row r="1410" hidden="1">
      <c r="A1410" s="7" t="s">
        <v>2470</v>
      </c>
      <c r="B1410" s="8">
        <v>45886.0</v>
      </c>
      <c r="C1410" s="9" t="str">
        <f t="shared" si="1"/>
        <v>Agustus</v>
      </c>
      <c r="D1410" s="10">
        <v>0.034722222222222224</v>
      </c>
      <c r="E1410" s="7" t="s">
        <v>1078</v>
      </c>
      <c r="F1410" s="7" t="s">
        <v>153</v>
      </c>
      <c r="G1410" s="7" t="s">
        <v>13</v>
      </c>
      <c r="H1410" s="7" t="s">
        <v>2471</v>
      </c>
      <c r="I1410" s="11">
        <v>6.28978248704E11</v>
      </c>
      <c r="K1410" s="12"/>
      <c r="L1410" s="12"/>
      <c r="M1410" s="12"/>
      <c r="N1410" s="12"/>
      <c r="O1410" s="12"/>
      <c r="P1410" s="12"/>
      <c r="Q1410" s="12"/>
      <c r="R1410" s="12"/>
      <c r="S1410" s="12"/>
      <c r="T1410" s="12"/>
      <c r="U1410" s="12"/>
      <c r="V1410" s="12"/>
    </row>
    <row r="1411" hidden="1">
      <c r="A1411" s="7" t="s">
        <v>2472</v>
      </c>
      <c r="B1411" s="8">
        <v>45886.0</v>
      </c>
      <c r="C1411" s="9" t="str">
        <f t="shared" si="1"/>
        <v>Agustus</v>
      </c>
      <c r="D1411" s="10">
        <v>0.034722222222222224</v>
      </c>
      <c r="E1411" s="7" t="s">
        <v>1078</v>
      </c>
      <c r="F1411" s="7" t="s">
        <v>17</v>
      </c>
      <c r="G1411" s="7" t="s">
        <v>13</v>
      </c>
      <c r="H1411" s="7" t="s">
        <v>2473</v>
      </c>
      <c r="I1411" s="11">
        <v>6.28978248704E11</v>
      </c>
      <c r="K1411" s="12"/>
      <c r="L1411" s="12"/>
      <c r="M1411" s="12"/>
      <c r="N1411" s="12"/>
      <c r="O1411" s="12"/>
      <c r="P1411" s="12"/>
      <c r="Q1411" s="12"/>
      <c r="R1411" s="12"/>
      <c r="S1411" s="12"/>
      <c r="T1411" s="12"/>
      <c r="U1411" s="12"/>
      <c r="V1411" s="12"/>
    </row>
    <row r="1412" hidden="1">
      <c r="A1412" s="7" t="s">
        <v>2474</v>
      </c>
      <c r="B1412" s="8">
        <v>45885.0</v>
      </c>
      <c r="C1412" s="9" t="str">
        <f t="shared" si="1"/>
        <v>Agustus</v>
      </c>
      <c r="D1412" s="10">
        <v>0.03819444444444445</v>
      </c>
      <c r="E1412" s="7" t="s">
        <v>33</v>
      </c>
      <c r="F1412" s="7" t="s">
        <v>59</v>
      </c>
      <c r="G1412" s="7" t="s">
        <v>13</v>
      </c>
      <c r="H1412" s="7" t="s">
        <v>2475</v>
      </c>
      <c r="I1412" s="11">
        <v>6.285707668655E12</v>
      </c>
      <c r="K1412" s="12"/>
      <c r="L1412" s="12"/>
      <c r="M1412" s="12"/>
      <c r="N1412" s="12"/>
      <c r="O1412" s="12"/>
      <c r="P1412" s="12"/>
      <c r="Q1412" s="12"/>
      <c r="R1412" s="12"/>
      <c r="S1412" s="12"/>
      <c r="T1412" s="12"/>
      <c r="U1412" s="12"/>
      <c r="V1412" s="12"/>
    </row>
    <row r="1413" hidden="1">
      <c r="A1413" s="7" t="s">
        <v>2476</v>
      </c>
      <c r="B1413" s="8">
        <v>45887.0</v>
      </c>
      <c r="C1413" s="9" t="str">
        <f t="shared" si="1"/>
        <v>Agustus</v>
      </c>
      <c r="D1413" s="10">
        <v>0.041666666666666664</v>
      </c>
      <c r="E1413" s="7" t="s">
        <v>1078</v>
      </c>
      <c r="F1413" s="7" t="s">
        <v>153</v>
      </c>
      <c r="G1413" s="7" t="s">
        <v>13</v>
      </c>
      <c r="H1413" s="7" t="s">
        <v>2477</v>
      </c>
      <c r="I1413" s="11">
        <v>6.28978248704E11</v>
      </c>
      <c r="K1413" s="12"/>
      <c r="L1413" s="12"/>
      <c r="M1413" s="12"/>
      <c r="N1413" s="12"/>
      <c r="O1413" s="12"/>
      <c r="P1413" s="12"/>
      <c r="Q1413" s="12"/>
      <c r="R1413" s="12"/>
      <c r="S1413" s="12"/>
      <c r="T1413" s="12"/>
      <c r="U1413" s="12"/>
      <c r="V1413" s="12"/>
    </row>
    <row r="1414" hidden="1">
      <c r="A1414" s="7" t="s">
        <v>2478</v>
      </c>
      <c r="B1414" s="8">
        <v>45888.0</v>
      </c>
      <c r="C1414" s="9" t="str">
        <f t="shared" si="1"/>
        <v>Agustus</v>
      </c>
      <c r="D1414" s="10">
        <v>0.03125</v>
      </c>
      <c r="E1414" s="7" t="s">
        <v>1078</v>
      </c>
      <c r="F1414" s="7" t="s">
        <v>17</v>
      </c>
      <c r="G1414" s="7" t="s">
        <v>13</v>
      </c>
      <c r="H1414" s="7" t="s">
        <v>2479</v>
      </c>
      <c r="I1414" s="11">
        <v>6.28978248704E11</v>
      </c>
      <c r="K1414" s="12"/>
      <c r="L1414" s="12"/>
      <c r="M1414" s="12"/>
      <c r="N1414" s="12"/>
      <c r="O1414" s="12"/>
      <c r="P1414" s="12"/>
      <c r="Q1414" s="12"/>
      <c r="R1414" s="12"/>
      <c r="S1414" s="12"/>
      <c r="T1414" s="12"/>
      <c r="U1414" s="12"/>
      <c r="V1414" s="12"/>
    </row>
    <row r="1415" hidden="1">
      <c r="A1415" s="7" t="s">
        <v>2480</v>
      </c>
      <c r="B1415" s="8">
        <v>45888.0</v>
      </c>
      <c r="C1415" s="9" t="str">
        <f t="shared" si="1"/>
        <v>Agustus</v>
      </c>
      <c r="D1415" s="10">
        <v>0.034722222222222224</v>
      </c>
      <c r="E1415" s="7" t="s">
        <v>1078</v>
      </c>
      <c r="F1415" s="7" t="s">
        <v>153</v>
      </c>
      <c r="G1415" s="7" t="s">
        <v>13</v>
      </c>
      <c r="H1415" s="7" t="s">
        <v>2481</v>
      </c>
      <c r="I1415" s="11">
        <v>6.28978248704E11</v>
      </c>
      <c r="K1415" s="12"/>
      <c r="L1415" s="12"/>
      <c r="M1415" s="12"/>
      <c r="N1415" s="12"/>
      <c r="O1415" s="12"/>
      <c r="P1415" s="12"/>
      <c r="Q1415" s="12"/>
      <c r="R1415" s="12"/>
      <c r="S1415" s="12"/>
      <c r="T1415" s="12"/>
      <c r="U1415" s="12"/>
      <c r="V1415" s="12"/>
    </row>
    <row r="1416" hidden="1">
      <c r="A1416" s="7" t="s">
        <v>2482</v>
      </c>
      <c r="B1416" s="8">
        <v>45887.0</v>
      </c>
      <c r="C1416" s="9" t="str">
        <f t="shared" si="1"/>
        <v>Agustus</v>
      </c>
      <c r="D1416" s="10">
        <v>0.024305555555555556</v>
      </c>
      <c r="E1416" s="7" t="s">
        <v>44</v>
      </c>
      <c r="F1416" s="7" t="s">
        <v>45</v>
      </c>
      <c r="G1416" s="7" t="s">
        <v>13</v>
      </c>
      <c r="H1416" s="7" t="s">
        <v>2483</v>
      </c>
      <c r="I1416" s="11">
        <v>6.285291035544E12</v>
      </c>
      <c r="K1416" s="12"/>
      <c r="L1416" s="12"/>
      <c r="M1416" s="12"/>
      <c r="N1416" s="12"/>
      <c r="O1416" s="12"/>
      <c r="P1416" s="12"/>
      <c r="Q1416" s="12"/>
      <c r="R1416" s="12"/>
      <c r="S1416" s="12"/>
      <c r="T1416" s="12"/>
      <c r="U1416" s="12"/>
      <c r="V1416" s="12"/>
    </row>
    <row r="1417" hidden="1">
      <c r="A1417" s="7" t="s">
        <v>2484</v>
      </c>
      <c r="B1417" s="8">
        <v>45888.0</v>
      </c>
      <c r="C1417" s="9" t="str">
        <f t="shared" si="1"/>
        <v>Agustus</v>
      </c>
      <c r="D1417" s="10">
        <v>0.017361111111111112</v>
      </c>
      <c r="E1417" s="7" t="s">
        <v>66</v>
      </c>
      <c r="F1417" s="7" t="s">
        <v>67</v>
      </c>
      <c r="G1417" s="7" t="s">
        <v>13</v>
      </c>
      <c r="H1417" s="7" t="s">
        <v>2485</v>
      </c>
      <c r="I1417" s="11">
        <v>6.281332534354E12</v>
      </c>
      <c r="K1417" s="12"/>
      <c r="L1417" s="12"/>
      <c r="M1417" s="12"/>
      <c r="N1417" s="12"/>
      <c r="O1417" s="12"/>
      <c r="P1417" s="12"/>
      <c r="Q1417" s="12"/>
      <c r="R1417" s="12"/>
      <c r="S1417" s="12"/>
      <c r="T1417" s="12"/>
      <c r="U1417" s="12"/>
      <c r="V1417" s="12"/>
    </row>
    <row r="1418" hidden="1">
      <c r="A1418" s="7" t="s">
        <v>2484</v>
      </c>
      <c r="B1418" s="8">
        <v>45887.0</v>
      </c>
      <c r="C1418" s="9" t="str">
        <f t="shared" si="1"/>
        <v>Agustus</v>
      </c>
      <c r="D1418" s="10">
        <v>0.020833333333333332</v>
      </c>
      <c r="E1418" s="7" t="s">
        <v>66</v>
      </c>
      <c r="F1418" s="7" t="s">
        <v>67</v>
      </c>
      <c r="G1418" s="7" t="s">
        <v>13</v>
      </c>
      <c r="H1418" s="7" t="s">
        <v>2486</v>
      </c>
      <c r="I1418" s="11">
        <v>6.281332534354E12</v>
      </c>
      <c r="K1418" s="12"/>
      <c r="L1418" s="12"/>
      <c r="M1418" s="12"/>
      <c r="N1418" s="12"/>
      <c r="O1418" s="12"/>
      <c r="P1418" s="12"/>
      <c r="Q1418" s="12"/>
      <c r="R1418" s="12"/>
      <c r="S1418" s="12"/>
      <c r="T1418" s="12"/>
      <c r="U1418" s="12"/>
      <c r="V1418" s="12"/>
    </row>
    <row r="1419" hidden="1">
      <c r="A1419" s="7" t="s">
        <v>2487</v>
      </c>
      <c r="B1419" s="8">
        <v>45888.0</v>
      </c>
      <c r="C1419" s="9" t="str">
        <f t="shared" si="1"/>
        <v>Agustus</v>
      </c>
      <c r="D1419" s="10">
        <v>0.02361111111111111</v>
      </c>
      <c r="E1419" s="7" t="s">
        <v>33</v>
      </c>
      <c r="F1419" s="7" t="s">
        <v>59</v>
      </c>
      <c r="G1419" s="7" t="s">
        <v>13</v>
      </c>
      <c r="H1419" s="7" t="s">
        <v>2488</v>
      </c>
      <c r="I1419" s="11">
        <v>6.285707668655E12</v>
      </c>
      <c r="K1419" s="12"/>
      <c r="L1419" s="12"/>
      <c r="M1419" s="12"/>
      <c r="N1419" s="12"/>
      <c r="O1419" s="12"/>
      <c r="P1419" s="12"/>
      <c r="Q1419" s="12"/>
      <c r="R1419" s="12"/>
      <c r="S1419" s="12"/>
      <c r="T1419" s="12"/>
      <c r="U1419" s="12"/>
      <c r="V1419" s="12"/>
    </row>
    <row r="1420" hidden="1">
      <c r="A1420" s="7" t="s">
        <v>2489</v>
      </c>
      <c r="B1420" s="8">
        <v>45889.0</v>
      </c>
      <c r="C1420" s="9" t="str">
        <f t="shared" si="1"/>
        <v>Agustus</v>
      </c>
      <c r="D1420" s="10">
        <v>0.03125</v>
      </c>
      <c r="E1420" s="7" t="s">
        <v>81</v>
      </c>
      <c r="F1420" s="7" t="s">
        <v>82</v>
      </c>
      <c r="G1420" s="7" t="s">
        <v>13</v>
      </c>
      <c r="H1420" s="7" t="s">
        <v>2490</v>
      </c>
      <c r="I1420" s="11">
        <v>6.2281225113337E13</v>
      </c>
      <c r="K1420" s="12"/>
      <c r="L1420" s="12"/>
      <c r="M1420" s="12"/>
      <c r="N1420" s="12"/>
      <c r="O1420" s="12"/>
      <c r="P1420" s="12"/>
      <c r="Q1420" s="12"/>
      <c r="R1420" s="12"/>
      <c r="S1420" s="12"/>
      <c r="T1420" s="12"/>
      <c r="U1420" s="12"/>
      <c r="V1420" s="12"/>
    </row>
    <row r="1421" hidden="1">
      <c r="A1421" s="7" t="s">
        <v>2491</v>
      </c>
      <c r="B1421" s="8">
        <v>45888.0</v>
      </c>
      <c r="C1421" s="9" t="str">
        <f t="shared" si="1"/>
        <v>Agustus</v>
      </c>
      <c r="D1421" s="10">
        <v>0.024305555555555556</v>
      </c>
      <c r="E1421" s="7" t="s">
        <v>44</v>
      </c>
      <c r="F1421" s="7" t="s">
        <v>45</v>
      </c>
      <c r="G1421" s="7" t="s">
        <v>13</v>
      </c>
      <c r="H1421" s="7" t="s">
        <v>2492</v>
      </c>
      <c r="I1421" s="11">
        <v>6.285291035544E12</v>
      </c>
      <c r="K1421" s="12"/>
      <c r="L1421" s="12"/>
      <c r="M1421" s="12"/>
      <c r="N1421" s="12"/>
      <c r="O1421" s="12"/>
      <c r="P1421" s="12"/>
      <c r="Q1421" s="12"/>
      <c r="R1421" s="12"/>
      <c r="S1421" s="12"/>
      <c r="T1421" s="12"/>
      <c r="U1421" s="12"/>
      <c r="V1421" s="12"/>
    </row>
    <row r="1422" hidden="1">
      <c r="A1422" s="7" t="s">
        <v>2493</v>
      </c>
      <c r="B1422" s="8">
        <v>45889.0</v>
      </c>
      <c r="C1422" s="9" t="str">
        <f t="shared" si="1"/>
        <v>Agustus</v>
      </c>
      <c r="D1422" s="10">
        <v>0.041666666666666664</v>
      </c>
      <c r="E1422" s="7" t="s">
        <v>11</v>
      </c>
      <c r="F1422" s="7" t="s">
        <v>72</v>
      </c>
      <c r="G1422" s="7" t="s">
        <v>13</v>
      </c>
      <c r="H1422" s="7" t="s">
        <v>2494</v>
      </c>
      <c r="I1422" s="11">
        <v>6.28560627488E12</v>
      </c>
      <c r="K1422" s="12"/>
      <c r="L1422" s="12"/>
      <c r="M1422" s="12"/>
      <c r="N1422" s="12"/>
      <c r="O1422" s="12"/>
      <c r="P1422" s="12"/>
      <c r="Q1422" s="12"/>
      <c r="R1422" s="12"/>
      <c r="S1422" s="12"/>
      <c r="T1422" s="12"/>
      <c r="U1422" s="12"/>
      <c r="V1422" s="12"/>
    </row>
    <row r="1423" hidden="1">
      <c r="A1423" s="7" t="s">
        <v>2495</v>
      </c>
      <c r="B1423" s="8">
        <v>45888.0</v>
      </c>
      <c r="C1423" s="9" t="str">
        <f t="shared" si="1"/>
        <v>Agustus</v>
      </c>
      <c r="D1423" s="10">
        <v>6.944444444444445E-4</v>
      </c>
      <c r="E1423" s="7" t="s">
        <v>37</v>
      </c>
      <c r="F1423" s="7" t="s">
        <v>127</v>
      </c>
      <c r="G1423" s="7" t="s">
        <v>156</v>
      </c>
      <c r="H1423" s="7" t="s">
        <v>2496</v>
      </c>
      <c r="I1423" s="11">
        <v>6.285746146893E12</v>
      </c>
      <c r="K1423" s="12"/>
      <c r="L1423" s="12"/>
      <c r="M1423" s="12"/>
      <c r="N1423" s="12"/>
      <c r="O1423" s="12"/>
      <c r="P1423" s="12"/>
      <c r="Q1423" s="12"/>
      <c r="R1423" s="12"/>
      <c r="S1423" s="12"/>
      <c r="T1423" s="12"/>
      <c r="U1423" s="12"/>
      <c r="V1423" s="12"/>
    </row>
    <row r="1424" hidden="1">
      <c r="A1424" s="7" t="s">
        <v>2495</v>
      </c>
      <c r="B1424" s="8">
        <v>45888.0</v>
      </c>
      <c r="C1424" s="9" t="str">
        <f t="shared" si="1"/>
        <v>Agustus</v>
      </c>
      <c r="D1424" s="10">
        <v>6.944444444444445E-4</v>
      </c>
      <c r="E1424" s="7" t="s">
        <v>37</v>
      </c>
      <c r="F1424" s="7" t="s">
        <v>62</v>
      </c>
      <c r="G1424" s="7" t="s">
        <v>156</v>
      </c>
      <c r="H1424" s="7" t="s">
        <v>2496</v>
      </c>
      <c r="I1424" s="11">
        <v>6.285746146893E12</v>
      </c>
      <c r="K1424" s="12"/>
      <c r="L1424" s="12"/>
      <c r="M1424" s="12"/>
      <c r="N1424" s="12"/>
      <c r="O1424" s="12"/>
      <c r="P1424" s="12"/>
      <c r="Q1424" s="12"/>
      <c r="R1424" s="12"/>
      <c r="S1424" s="12"/>
      <c r="T1424" s="12"/>
      <c r="U1424" s="12"/>
      <c r="V1424" s="12"/>
    </row>
    <row r="1425" hidden="1">
      <c r="A1425" s="7" t="s">
        <v>2495</v>
      </c>
      <c r="B1425" s="8">
        <v>45885.0</v>
      </c>
      <c r="C1425" s="9" t="str">
        <f t="shared" si="1"/>
        <v>Agustus</v>
      </c>
      <c r="D1425" s="10">
        <v>6.944444444444445E-4</v>
      </c>
      <c r="E1425" s="7" t="s">
        <v>37</v>
      </c>
      <c r="F1425" s="7" t="s">
        <v>127</v>
      </c>
      <c r="G1425" s="7" t="s">
        <v>41</v>
      </c>
      <c r="H1425" s="7" t="s">
        <v>2497</v>
      </c>
      <c r="I1425" s="11">
        <v>6.285746146893E12</v>
      </c>
      <c r="K1425" s="12"/>
      <c r="L1425" s="12"/>
      <c r="M1425" s="12"/>
      <c r="N1425" s="12"/>
      <c r="O1425" s="12"/>
      <c r="P1425" s="12"/>
      <c r="Q1425" s="12"/>
      <c r="R1425" s="12"/>
      <c r="S1425" s="12"/>
      <c r="T1425" s="12"/>
      <c r="U1425" s="12"/>
      <c r="V1425" s="12"/>
    </row>
    <row r="1426" hidden="1">
      <c r="A1426" s="7" t="s">
        <v>2495</v>
      </c>
      <c r="B1426" s="8">
        <v>45884.0</v>
      </c>
      <c r="C1426" s="9" t="str">
        <f t="shared" si="1"/>
        <v>Agustus</v>
      </c>
      <c r="D1426" s="10">
        <v>0.03819444444444445</v>
      </c>
      <c r="E1426" s="7" t="s">
        <v>37</v>
      </c>
      <c r="F1426" s="7" t="s">
        <v>197</v>
      </c>
      <c r="G1426" s="7" t="s">
        <v>13</v>
      </c>
      <c r="H1426" s="7" t="s">
        <v>2498</v>
      </c>
      <c r="I1426" s="11">
        <v>6.285746146893E12</v>
      </c>
      <c r="K1426" s="12"/>
      <c r="L1426" s="12"/>
      <c r="M1426" s="12"/>
      <c r="N1426" s="12"/>
      <c r="O1426" s="12"/>
      <c r="P1426" s="12"/>
      <c r="Q1426" s="12"/>
      <c r="R1426" s="12"/>
      <c r="S1426" s="12"/>
      <c r="T1426" s="12"/>
      <c r="U1426" s="12"/>
      <c r="V1426" s="12"/>
    </row>
    <row r="1427" hidden="1">
      <c r="A1427" s="7" t="s">
        <v>2499</v>
      </c>
      <c r="B1427" s="8">
        <v>45889.0</v>
      </c>
      <c r="C1427" s="9" t="str">
        <f t="shared" si="1"/>
        <v>Agustus</v>
      </c>
      <c r="D1427" s="10">
        <v>0.020833333333333332</v>
      </c>
      <c r="E1427" s="7" t="s">
        <v>20</v>
      </c>
      <c r="F1427" s="7" t="s">
        <v>21</v>
      </c>
      <c r="G1427" s="7" t="s">
        <v>13</v>
      </c>
      <c r="H1427" s="7" t="s">
        <v>2500</v>
      </c>
      <c r="I1427" s="11">
        <v>6.28972529354E11</v>
      </c>
      <c r="K1427" s="12"/>
      <c r="L1427" s="12"/>
      <c r="M1427" s="12"/>
      <c r="N1427" s="12"/>
      <c r="O1427" s="12"/>
      <c r="P1427" s="12"/>
      <c r="Q1427" s="12"/>
      <c r="R1427" s="12"/>
      <c r="S1427" s="12"/>
      <c r="T1427" s="12"/>
      <c r="U1427" s="12"/>
      <c r="V1427" s="12"/>
    </row>
    <row r="1428" hidden="1">
      <c r="A1428" s="7" t="s">
        <v>2501</v>
      </c>
      <c r="B1428" s="8">
        <v>45889.0</v>
      </c>
      <c r="C1428" s="9" t="str">
        <f t="shared" si="1"/>
        <v>Agustus</v>
      </c>
      <c r="D1428" s="10">
        <v>0.05555555555555555</v>
      </c>
      <c r="E1428" s="7" t="s">
        <v>33</v>
      </c>
      <c r="F1428" s="7" t="s">
        <v>1083</v>
      </c>
      <c r="G1428" s="7" t="s">
        <v>13</v>
      </c>
      <c r="H1428" s="7" t="s">
        <v>2502</v>
      </c>
      <c r="I1428" s="11">
        <v>6.285707668655E12</v>
      </c>
      <c r="K1428" s="12"/>
      <c r="L1428" s="12"/>
      <c r="M1428" s="12"/>
      <c r="N1428" s="12"/>
      <c r="O1428" s="12"/>
      <c r="P1428" s="12"/>
      <c r="Q1428" s="12"/>
      <c r="R1428" s="12"/>
      <c r="S1428" s="12"/>
      <c r="T1428" s="12"/>
      <c r="U1428" s="12"/>
      <c r="V1428" s="12"/>
    </row>
    <row r="1429" hidden="1">
      <c r="A1429" s="7" t="s">
        <v>2503</v>
      </c>
      <c r="B1429" s="8">
        <v>45884.0</v>
      </c>
      <c r="C1429" s="9" t="str">
        <f t="shared" si="1"/>
        <v>Agustus</v>
      </c>
      <c r="D1429" s="10">
        <v>0.034722222222222224</v>
      </c>
      <c r="E1429" s="7" t="s">
        <v>37</v>
      </c>
      <c r="F1429" s="7" t="s">
        <v>62</v>
      </c>
      <c r="G1429" s="7" t="s">
        <v>13</v>
      </c>
      <c r="H1429" s="7" t="s">
        <v>2504</v>
      </c>
      <c r="I1429" s="11">
        <v>6.285746146893E12</v>
      </c>
      <c r="K1429" s="12"/>
      <c r="L1429" s="12"/>
      <c r="M1429" s="12"/>
      <c r="N1429" s="12"/>
      <c r="O1429" s="12"/>
      <c r="P1429" s="12"/>
      <c r="Q1429" s="12"/>
      <c r="R1429" s="12"/>
      <c r="S1429" s="12"/>
      <c r="T1429" s="12"/>
      <c r="U1429" s="12"/>
      <c r="V1429" s="12"/>
    </row>
    <row r="1430" hidden="1">
      <c r="A1430" s="7" t="s">
        <v>2505</v>
      </c>
      <c r="B1430" s="8">
        <v>45890.0</v>
      </c>
      <c r="C1430" s="9" t="str">
        <f t="shared" si="1"/>
        <v>Agustus</v>
      </c>
      <c r="D1430" s="10">
        <v>0.024305555555555556</v>
      </c>
      <c r="E1430" s="7" t="s">
        <v>11</v>
      </c>
      <c r="F1430" s="7" t="s">
        <v>82</v>
      </c>
      <c r="G1430" s="7" t="s">
        <v>13</v>
      </c>
      <c r="H1430" s="7" t="s">
        <v>2506</v>
      </c>
      <c r="I1430" s="11">
        <v>6.28560627488E12</v>
      </c>
      <c r="K1430" s="12"/>
      <c r="L1430" s="12"/>
      <c r="M1430" s="12"/>
      <c r="N1430" s="12"/>
      <c r="O1430" s="12"/>
      <c r="P1430" s="12"/>
      <c r="Q1430" s="12"/>
      <c r="R1430" s="12"/>
      <c r="S1430" s="12"/>
      <c r="T1430" s="12"/>
      <c r="U1430" s="12"/>
      <c r="V1430" s="12"/>
    </row>
    <row r="1431" hidden="1">
      <c r="A1431" s="7" t="s">
        <v>2507</v>
      </c>
      <c r="B1431" s="8">
        <v>45890.0</v>
      </c>
      <c r="C1431" s="9" t="str">
        <f t="shared" si="1"/>
        <v>Agustus</v>
      </c>
      <c r="D1431" s="10">
        <v>0.04027777777777778</v>
      </c>
      <c r="E1431" s="7" t="s">
        <v>37</v>
      </c>
      <c r="F1431" s="7" t="s">
        <v>197</v>
      </c>
      <c r="G1431" s="7" t="s">
        <v>13</v>
      </c>
      <c r="H1431" s="7" t="s">
        <v>2508</v>
      </c>
      <c r="I1431" s="11">
        <v>6.285746146893E12</v>
      </c>
      <c r="K1431" s="12"/>
      <c r="L1431" s="12"/>
      <c r="M1431" s="12"/>
      <c r="N1431" s="12"/>
      <c r="O1431" s="12"/>
      <c r="P1431" s="12"/>
      <c r="Q1431" s="12"/>
      <c r="R1431" s="12"/>
      <c r="S1431" s="12"/>
      <c r="T1431" s="12"/>
      <c r="U1431" s="12"/>
      <c r="V1431" s="12"/>
    </row>
    <row r="1432" hidden="1">
      <c r="A1432" s="7" t="s">
        <v>2509</v>
      </c>
      <c r="B1432" s="8">
        <v>45890.0</v>
      </c>
      <c r="C1432" s="9" t="str">
        <f t="shared" si="1"/>
        <v>Agustus</v>
      </c>
      <c r="D1432" s="10">
        <v>0.027777777777777776</v>
      </c>
      <c r="E1432" s="7" t="s">
        <v>20</v>
      </c>
      <c r="F1432" s="7" t="s">
        <v>62</v>
      </c>
      <c r="G1432" s="7" t="s">
        <v>13</v>
      </c>
      <c r="H1432" s="7" t="s">
        <v>2510</v>
      </c>
      <c r="I1432" s="11">
        <v>6.28972529354E11</v>
      </c>
      <c r="K1432" s="12"/>
      <c r="L1432" s="12"/>
      <c r="M1432" s="12"/>
      <c r="N1432" s="12"/>
      <c r="O1432" s="12"/>
      <c r="P1432" s="12"/>
      <c r="Q1432" s="12"/>
      <c r="R1432" s="12"/>
      <c r="S1432" s="12"/>
      <c r="T1432" s="12"/>
      <c r="U1432" s="12"/>
      <c r="V1432" s="12"/>
    </row>
    <row r="1433" hidden="1">
      <c r="A1433" s="7" t="s">
        <v>2511</v>
      </c>
      <c r="B1433" s="8">
        <v>45890.0</v>
      </c>
      <c r="C1433" s="9" t="str">
        <f t="shared" si="1"/>
        <v>Agustus</v>
      </c>
      <c r="D1433" s="10">
        <v>0.020833333333333332</v>
      </c>
      <c r="E1433" s="7" t="s">
        <v>1078</v>
      </c>
      <c r="F1433" s="7" t="s">
        <v>144</v>
      </c>
      <c r="G1433" s="7" t="s">
        <v>13</v>
      </c>
      <c r="H1433" s="7" t="s">
        <v>2512</v>
      </c>
      <c r="I1433" s="11">
        <v>6.28978248704E11</v>
      </c>
      <c r="K1433" s="12"/>
      <c r="L1433" s="12"/>
      <c r="M1433" s="12"/>
      <c r="N1433" s="12"/>
      <c r="O1433" s="12"/>
      <c r="P1433" s="12"/>
      <c r="Q1433" s="12"/>
      <c r="R1433" s="12"/>
      <c r="S1433" s="12"/>
      <c r="T1433" s="12"/>
      <c r="U1433" s="12"/>
      <c r="V1433" s="12"/>
    </row>
    <row r="1434" hidden="1">
      <c r="A1434" s="7" t="s">
        <v>2513</v>
      </c>
      <c r="B1434" s="8">
        <v>45891.0</v>
      </c>
      <c r="C1434" s="9" t="str">
        <f t="shared" si="1"/>
        <v>Agustus</v>
      </c>
      <c r="D1434" s="10">
        <v>0.020833333333333332</v>
      </c>
      <c r="E1434" s="7" t="s">
        <v>44</v>
      </c>
      <c r="F1434" s="7" t="s">
        <v>45</v>
      </c>
      <c r="G1434" s="7" t="s">
        <v>13</v>
      </c>
      <c r="H1434" s="7" t="s">
        <v>2514</v>
      </c>
      <c r="I1434" s="11">
        <v>6.285291035544E12</v>
      </c>
      <c r="K1434" s="12"/>
      <c r="L1434" s="12"/>
      <c r="M1434" s="12"/>
      <c r="N1434" s="12"/>
      <c r="O1434" s="12"/>
      <c r="P1434" s="12"/>
      <c r="Q1434" s="12"/>
      <c r="R1434" s="12"/>
      <c r="S1434" s="12"/>
      <c r="T1434" s="12"/>
      <c r="U1434" s="12"/>
      <c r="V1434" s="12"/>
    </row>
    <row r="1435" hidden="1">
      <c r="A1435" s="7" t="s">
        <v>2511</v>
      </c>
      <c r="B1435" s="8">
        <v>45890.0</v>
      </c>
      <c r="C1435" s="9" t="str">
        <f t="shared" si="1"/>
        <v>Agustus</v>
      </c>
      <c r="D1435" s="10">
        <v>0.05763888888888889</v>
      </c>
      <c r="E1435" s="7" t="s">
        <v>1078</v>
      </c>
      <c r="F1435" s="7" t="s">
        <v>169</v>
      </c>
      <c r="G1435" s="7" t="s">
        <v>13</v>
      </c>
      <c r="H1435" s="7" t="s">
        <v>2515</v>
      </c>
      <c r="I1435" s="11">
        <v>6.28978248704E11</v>
      </c>
      <c r="K1435" s="12"/>
      <c r="L1435" s="12"/>
      <c r="M1435" s="12"/>
      <c r="N1435" s="12"/>
      <c r="O1435" s="12"/>
      <c r="P1435" s="12"/>
      <c r="Q1435" s="12"/>
      <c r="R1435" s="12"/>
      <c r="S1435" s="12"/>
      <c r="T1435" s="12"/>
      <c r="U1435" s="12"/>
      <c r="V1435" s="12"/>
    </row>
    <row r="1436" hidden="1">
      <c r="A1436" s="7" t="s">
        <v>2516</v>
      </c>
      <c r="B1436" s="8">
        <v>45891.0</v>
      </c>
      <c r="C1436" s="9" t="str">
        <f t="shared" si="1"/>
        <v>Agustus</v>
      </c>
      <c r="D1436" s="10">
        <v>0.04652777777777778</v>
      </c>
      <c r="E1436" s="7" t="s">
        <v>66</v>
      </c>
      <c r="F1436" s="7" t="s">
        <v>17</v>
      </c>
      <c r="G1436" s="7" t="s">
        <v>13</v>
      </c>
      <c r="H1436" s="7" t="s">
        <v>2517</v>
      </c>
      <c r="I1436" s="11">
        <v>6.281332534354E12</v>
      </c>
      <c r="K1436" s="12"/>
      <c r="L1436" s="12"/>
      <c r="M1436" s="12"/>
      <c r="N1436" s="12"/>
      <c r="O1436" s="12"/>
      <c r="P1436" s="12"/>
      <c r="Q1436" s="12"/>
      <c r="R1436" s="12"/>
      <c r="S1436" s="12"/>
      <c r="T1436" s="12"/>
      <c r="U1436" s="12"/>
      <c r="V1436" s="12"/>
    </row>
    <row r="1437" hidden="1">
      <c r="A1437" s="7" t="s">
        <v>2518</v>
      </c>
      <c r="B1437" s="8">
        <v>45891.0</v>
      </c>
      <c r="C1437" s="9" t="str">
        <f t="shared" si="1"/>
        <v>Agustus</v>
      </c>
      <c r="D1437" s="15">
        <v>0.02013888888888889</v>
      </c>
      <c r="E1437" s="7" t="s">
        <v>1078</v>
      </c>
      <c r="F1437" s="7" t="s">
        <v>144</v>
      </c>
      <c r="G1437" s="7" t="s">
        <v>13</v>
      </c>
      <c r="H1437" s="7" t="s">
        <v>2519</v>
      </c>
      <c r="I1437" s="11">
        <v>6.28978248704E11</v>
      </c>
      <c r="K1437" s="12"/>
      <c r="L1437" s="12"/>
      <c r="M1437" s="12"/>
      <c r="N1437" s="12"/>
      <c r="O1437" s="12"/>
      <c r="P1437" s="12"/>
      <c r="Q1437" s="12"/>
      <c r="R1437" s="12"/>
      <c r="S1437" s="12"/>
      <c r="T1437" s="12"/>
      <c r="U1437" s="12"/>
      <c r="V1437" s="12"/>
    </row>
    <row r="1438" hidden="1">
      <c r="A1438" s="7" t="s">
        <v>2520</v>
      </c>
      <c r="B1438" s="8">
        <v>45891.0</v>
      </c>
      <c r="C1438" s="9" t="str">
        <f t="shared" si="1"/>
        <v>Agustus</v>
      </c>
      <c r="D1438" s="15">
        <v>0.03194444444444444</v>
      </c>
      <c r="E1438" s="7" t="s">
        <v>11</v>
      </c>
      <c r="F1438" s="7" t="s">
        <v>82</v>
      </c>
      <c r="G1438" s="7" t="s">
        <v>13</v>
      </c>
      <c r="H1438" s="7" t="s">
        <v>2521</v>
      </c>
      <c r="I1438" s="11">
        <v>6.28560627488E12</v>
      </c>
      <c r="K1438" s="12"/>
      <c r="L1438" s="12"/>
      <c r="M1438" s="12"/>
      <c r="N1438" s="12"/>
      <c r="O1438" s="12"/>
      <c r="P1438" s="12"/>
      <c r="Q1438" s="12"/>
      <c r="R1438" s="12"/>
      <c r="S1438" s="12"/>
      <c r="T1438" s="12"/>
      <c r="U1438" s="12"/>
      <c r="V1438" s="12"/>
    </row>
    <row r="1439" hidden="1">
      <c r="A1439" s="7" t="s">
        <v>2522</v>
      </c>
      <c r="B1439" s="8">
        <v>45891.0</v>
      </c>
      <c r="C1439" s="9" t="str">
        <f t="shared" si="1"/>
        <v>Agustus</v>
      </c>
      <c r="D1439" s="15">
        <v>0.03263888888888889</v>
      </c>
      <c r="E1439" s="7" t="s">
        <v>37</v>
      </c>
      <c r="F1439" s="7" t="s">
        <v>62</v>
      </c>
      <c r="G1439" s="7" t="s">
        <v>13</v>
      </c>
      <c r="H1439" s="7" t="s">
        <v>2523</v>
      </c>
      <c r="I1439" s="11">
        <v>6.285746146893E12</v>
      </c>
      <c r="K1439" s="12"/>
      <c r="L1439" s="12"/>
      <c r="M1439" s="12"/>
      <c r="N1439" s="12"/>
      <c r="O1439" s="12"/>
      <c r="P1439" s="12"/>
      <c r="Q1439" s="12"/>
      <c r="R1439" s="12"/>
      <c r="S1439" s="12"/>
      <c r="T1439" s="12"/>
      <c r="U1439" s="12"/>
      <c r="V1439" s="12"/>
    </row>
    <row r="1440" hidden="1">
      <c r="A1440" s="7" t="s">
        <v>2524</v>
      </c>
      <c r="B1440" s="8">
        <v>45891.0</v>
      </c>
      <c r="C1440" s="9" t="str">
        <f t="shared" si="1"/>
        <v>Agustus</v>
      </c>
      <c r="D1440" s="15">
        <v>0.02638888888888889</v>
      </c>
      <c r="E1440" s="7" t="s">
        <v>37</v>
      </c>
      <c r="F1440" s="7" t="s">
        <v>127</v>
      </c>
      <c r="G1440" s="7" t="s">
        <v>13</v>
      </c>
      <c r="H1440" s="7" t="s">
        <v>2525</v>
      </c>
      <c r="I1440" s="11">
        <v>6.285746146893E12</v>
      </c>
      <c r="K1440" s="12"/>
      <c r="L1440" s="12"/>
      <c r="M1440" s="12"/>
      <c r="N1440" s="12"/>
      <c r="O1440" s="12"/>
      <c r="P1440" s="12"/>
      <c r="Q1440" s="12"/>
      <c r="R1440" s="12"/>
      <c r="S1440" s="12"/>
      <c r="T1440" s="12"/>
      <c r="U1440" s="12"/>
      <c r="V1440" s="12"/>
    </row>
    <row r="1441" hidden="1">
      <c r="A1441" s="7" t="s">
        <v>2526</v>
      </c>
      <c r="B1441" s="8">
        <v>45891.0</v>
      </c>
      <c r="C1441" s="9" t="str">
        <f t="shared" si="1"/>
        <v>Agustus</v>
      </c>
      <c r="D1441" s="15">
        <v>0.022916666666666665</v>
      </c>
      <c r="E1441" s="7" t="s">
        <v>1078</v>
      </c>
      <c r="F1441" s="7" t="s">
        <v>116</v>
      </c>
      <c r="G1441" s="7" t="s">
        <v>13</v>
      </c>
      <c r="H1441" s="7" t="s">
        <v>2527</v>
      </c>
      <c r="I1441" s="11">
        <v>6.28978248704E11</v>
      </c>
      <c r="K1441" s="12"/>
      <c r="L1441" s="12"/>
      <c r="M1441" s="12"/>
      <c r="N1441" s="12"/>
      <c r="O1441" s="12"/>
      <c r="P1441" s="12"/>
      <c r="Q1441" s="12"/>
      <c r="R1441" s="12"/>
      <c r="S1441" s="12"/>
      <c r="T1441" s="12"/>
      <c r="U1441" s="12"/>
      <c r="V1441" s="12"/>
    </row>
    <row r="1442" hidden="1">
      <c r="A1442" s="7" t="s">
        <v>2528</v>
      </c>
      <c r="B1442" s="8">
        <v>45891.0</v>
      </c>
      <c r="C1442" s="9" t="str">
        <f t="shared" si="1"/>
        <v>Agustus</v>
      </c>
      <c r="D1442" s="15">
        <v>0.04513888888888889</v>
      </c>
      <c r="E1442" s="7" t="s">
        <v>37</v>
      </c>
      <c r="F1442" s="7" t="s">
        <v>197</v>
      </c>
      <c r="G1442" s="7" t="s">
        <v>13</v>
      </c>
      <c r="H1442" s="7" t="s">
        <v>2529</v>
      </c>
      <c r="I1442" s="11">
        <v>6.285746146893E12</v>
      </c>
      <c r="K1442" s="12"/>
      <c r="L1442" s="12"/>
      <c r="M1442" s="12"/>
      <c r="N1442" s="12"/>
      <c r="O1442" s="12"/>
      <c r="P1442" s="12"/>
      <c r="Q1442" s="12"/>
      <c r="R1442" s="12"/>
      <c r="S1442" s="12"/>
      <c r="T1442" s="12"/>
      <c r="U1442" s="12"/>
      <c r="V1442" s="12"/>
    </row>
    <row r="1443" hidden="1">
      <c r="A1443" s="7" t="s">
        <v>2530</v>
      </c>
      <c r="B1443" s="8">
        <v>45889.0</v>
      </c>
      <c r="C1443" s="9" t="str">
        <f t="shared" si="1"/>
        <v>Agustus</v>
      </c>
      <c r="D1443" s="15">
        <v>0.04861111111111111</v>
      </c>
      <c r="E1443" s="7" t="s">
        <v>33</v>
      </c>
      <c r="F1443" s="7" t="s">
        <v>1083</v>
      </c>
      <c r="G1443" s="7" t="s">
        <v>13</v>
      </c>
      <c r="H1443" s="7" t="s">
        <v>2531</v>
      </c>
      <c r="I1443" s="11">
        <v>6.285707668655E12</v>
      </c>
      <c r="K1443" s="12"/>
      <c r="L1443" s="12"/>
      <c r="M1443" s="12"/>
      <c r="N1443" s="12"/>
      <c r="O1443" s="12"/>
      <c r="P1443" s="12"/>
      <c r="Q1443" s="12"/>
      <c r="R1443" s="12"/>
      <c r="S1443" s="12"/>
      <c r="T1443" s="12"/>
      <c r="U1443" s="12"/>
      <c r="V1443" s="12"/>
    </row>
    <row r="1444" hidden="1">
      <c r="A1444" s="7" t="s">
        <v>2530</v>
      </c>
      <c r="B1444" s="8">
        <v>45890.0</v>
      </c>
      <c r="C1444" s="9" t="str">
        <f t="shared" si="1"/>
        <v>Agustus</v>
      </c>
      <c r="D1444" s="15">
        <v>0.043055555555555555</v>
      </c>
      <c r="E1444" s="7" t="s">
        <v>33</v>
      </c>
      <c r="F1444" s="7" t="s">
        <v>1083</v>
      </c>
      <c r="G1444" s="7" t="s">
        <v>13</v>
      </c>
      <c r="H1444" s="7" t="s">
        <v>2532</v>
      </c>
      <c r="I1444" s="11">
        <v>6.285707668955E12</v>
      </c>
      <c r="K1444" s="12"/>
      <c r="L1444" s="12"/>
      <c r="M1444" s="12"/>
      <c r="N1444" s="12"/>
      <c r="O1444" s="12"/>
      <c r="P1444" s="12"/>
      <c r="Q1444" s="12"/>
      <c r="R1444" s="12"/>
      <c r="S1444" s="12"/>
      <c r="T1444" s="12"/>
      <c r="U1444" s="12"/>
      <c r="V1444" s="12"/>
    </row>
    <row r="1445" hidden="1">
      <c r="A1445" s="7" t="s">
        <v>2530</v>
      </c>
      <c r="B1445" s="8">
        <v>45891.0</v>
      </c>
      <c r="C1445" s="9" t="str">
        <f t="shared" si="1"/>
        <v>Agustus</v>
      </c>
      <c r="D1445" s="15">
        <v>0.052083333333333336</v>
      </c>
      <c r="E1445" s="7" t="s">
        <v>33</v>
      </c>
      <c r="F1445" s="7" t="s">
        <v>1083</v>
      </c>
      <c r="G1445" s="7" t="s">
        <v>13</v>
      </c>
      <c r="H1445" s="7" t="s">
        <v>2533</v>
      </c>
      <c r="I1445" s="11">
        <v>6.285707668655E12</v>
      </c>
      <c r="K1445" s="12"/>
      <c r="L1445" s="12"/>
      <c r="M1445" s="12"/>
      <c r="N1445" s="12"/>
      <c r="O1445" s="12"/>
      <c r="P1445" s="12"/>
      <c r="Q1445" s="12"/>
      <c r="R1445" s="12"/>
      <c r="S1445" s="12"/>
      <c r="T1445" s="12"/>
      <c r="U1445" s="12"/>
      <c r="V1445" s="12"/>
    </row>
    <row r="1446" hidden="1">
      <c r="A1446" s="7" t="s">
        <v>2530</v>
      </c>
      <c r="B1446" s="8">
        <v>45889.0</v>
      </c>
      <c r="C1446" s="9" t="str">
        <f t="shared" si="1"/>
        <v>Agustus</v>
      </c>
      <c r="D1446" s="15">
        <v>0.052083333333333336</v>
      </c>
      <c r="E1446" s="7" t="s">
        <v>33</v>
      </c>
      <c r="F1446" s="7" t="s">
        <v>34</v>
      </c>
      <c r="G1446" s="7" t="s">
        <v>13</v>
      </c>
      <c r="H1446" s="7" t="s">
        <v>2534</v>
      </c>
      <c r="I1446" s="11">
        <v>6.285707668655E12</v>
      </c>
      <c r="K1446" s="12"/>
      <c r="L1446" s="12"/>
      <c r="M1446" s="12"/>
      <c r="N1446" s="12"/>
      <c r="O1446" s="12"/>
      <c r="P1446" s="12"/>
      <c r="Q1446" s="12"/>
      <c r="R1446" s="12"/>
      <c r="S1446" s="12"/>
      <c r="T1446" s="12"/>
      <c r="U1446" s="12"/>
      <c r="V1446" s="12"/>
    </row>
    <row r="1447" hidden="1">
      <c r="A1447" s="7" t="s">
        <v>2535</v>
      </c>
      <c r="B1447" s="8">
        <v>45890.0</v>
      </c>
      <c r="C1447" s="9" t="str">
        <f t="shared" si="1"/>
        <v>Agustus</v>
      </c>
      <c r="D1447" s="15">
        <v>0.020833333333333332</v>
      </c>
      <c r="E1447" s="7" t="s">
        <v>1078</v>
      </c>
      <c r="F1447" s="7" t="s">
        <v>105</v>
      </c>
      <c r="G1447" s="7" t="s">
        <v>13</v>
      </c>
      <c r="H1447" s="7" t="s">
        <v>2536</v>
      </c>
      <c r="I1447" s="11">
        <v>6.28978248704E11</v>
      </c>
      <c r="K1447" s="12"/>
      <c r="L1447" s="12"/>
      <c r="M1447" s="12"/>
      <c r="N1447" s="12"/>
      <c r="O1447" s="12"/>
      <c r="P1447" s="12"/>
      <c r="Q1447" s="12"/>
      <c r="R1447" s="12"/>
      <c r="S1447" s="12"/>
      <c r="T1447" s="12"/>
      <c r="U1447" s="12"/>
      <c r="V1447" s="12"/>
    </row>
    <row r="1448" hidden="1">
      <c r="A1448" s="7" t="s">
        <v>2530</v>
      </c>
      <c r="B1448" s="8">
        <v>45890.0</v>
      </c>
      <c r="C1448" s="9" t="str">
        <f t="shared" si="1"/>
        <v>Agustus</v>
      </c>
      <c r="D1448" s="15">
        <v>0.010416666666666666</v>
      </c>
      <c r="E1448" s="7" t="s">
        <v>33</v>
      </c>
      <c r="F1448" s="7" t="s">
        <v>148</v>
      </c>
      <c r="G1448" s="7" t="s">
        <v>13</v>
      </c>
      <c r="H1448" s="7" t="s">
        <v>2537</v>
      </c>
      <c r="I1448" s="11">
        <v>6.285707668655E12</v>
      </c>
      <c r="K1448" s="12"/>
      <c r="L1448" s="12"/>
      <c r="M1448" s="12"/>
      <c r="N1448" s="12"/>
      <c r="O1448" s="12"/>
      <c r="P1448" s="12"/>
      <c r="Q1448" s="12"/>
      <c r="R1448" s="12"/>
      <c r="S1448" s="12"/>
      <c r="T1448" s="12"/>
      <c r="U1448" s="12"/>
      <c r="V1448" s="12"/>
    </row>
    <row r="1449" hidden="1">
      <c r="A1449" s="7" t="s">
        <v>2538</v>
      </c>
      <c r="B1449" s="8">
        <v>45892.0</v>
      </c>
      <c r="C1449" s="9" t="str">
        <f t="shared" si="1"/>
        <v>Agustus</v>
      </c>
      <c r="D1449" s="15">
        <v>0.034722222222222224</v>
      </c>
      <c r="E1449" s="7" t="s">
        <v>66</v>
      </c>
      <c r="F1449" s="7" t="s">
        <v>17</v>
      </c>
      <c r="G1449" s="7" t="s">
        <v>13</v>
      </c>
      <c r="H1449" s="7" t="s">
        <v>2539</v>
      </c>
      <c r="I1449" s="11">
        <v>6.281332534354E12</v>
      </c>
      <c r="K1449" s="12"/>
      <c r="L1449" s="12"/>
      <c r="M1449" s="12"/>
      <c r="N1449" s="12"/>
      <c r="O1449" s="12"/>
      <c r="P1449" s="12"/>
      <c r="Q1449" s="12"/>
      <c r="R1449" s="12"/>
      <c r="S1449" s="12"/>
      <c r="T1449" s="12"/>
      <c r="U1449" s="12"/>
      <c r="V1449" s="12"/>
    </row>
    <row r="1450" hidden="1">
      <c r="A1450" s="7" t="s">
        <v>2540</v>
      </c>
      <c r="B1450" s="8">
        <v>45885.0</v>
      </c>
      <c r="C1450" s="9" t="str">
        <f t="shared" si="1"/>
        <v>Agustus</v>
      </c>
      <c r="D1450" s="15">
        <v>0.034722222222222224</v>
      </c>
      <c r="E1450" s="7" t="s">
        <v>29</v>
      </c>
      <c r="F1450" s="7" t="s">
        <v>30</v>
      </c>
      <c r="G1450" s="7" t="s">
        <v>13</v>
      </c>
      <c r="H1450" s="7" t="s">
        <v>2541</v>
      </c>
      <c r="I1450" s="11">
        <v>6.281214281896E12</v>
      </c>
      <c r="K1450" s="12"/>
      <c r="L1450" s="12"/>
      <c r="M1450" s="12"/>
      <c r="N1450" s="12"/>
      <c r="O1450" s="12"/>
      <c r="P1450" s="12"/>
      <c r="Q1450" s="12"/>
      <c r="R1450" s="12"/>
      <c r="S1450" s="12"/>
      <c r="T1450" s="12"/>
      <c r="U1450" s="12"/>
      <c r="V1450" s="12"/>
    </row>
    <row r="1451" hidden="1">
      <c r="A1451" s="7" t="s">
        <v>2542</v>
      </c>
      <c r="B1451" s="8">
        <v>45892.0</v>
      </c>
      <c r="C1451" s="9" t="str">
        <f t="shared" si="1"/>
        <v>Agustus</v>
      </c>
      <c r="D1451" s="15">
        <v>0.029861111111111113</v>
      </c>
      <c r="E1451" s="7" t="s">
        <v>37</v>
      </c>
      <c r="F1451" s="7" t="s">
        <v>127</v>
      </c>
      <c r="G1451" s="7" t="s">
        <v>13</v>
      </c>
      <c r="H1451" s="7" t="s">
        <v>2543</v>
      </c>
      <c r="I1451" s="11">
        <v>6.285746146893E12</v>
      </c>
      <c r="K1451" s="12"/>
      <c r="L1451" s="12"/>
      <c r="M1451" s="12"/>
      <c r="N1451" s="12"/>
      <c r="O1451" s="12"/>
      <c r="P1451" s="12"/>
      <c r="Q1451" s="12"/>
      <c r="R1451" s="12"/>
      <c r="S1451" s="12"/>
      <c r="T1451" s="12"/>
      <c r="U1451" s="12"/>
      <c r="V1451" s="12"/>
    </row>
    <row r="1452" hidden="1">
      <c r="A1452" s="7" t="s">
        <v>2540</v>
      </c>
      <c r="B1452" s="8">
        <v>45889.0</v>
      </c>
      <c r="C1452" s="9" t="str">
        <f t="shared" si="1"/>
        <v>Agustus</v>
      </c>
      <c r="D1452" s="15">
        <v>0.041666666666666664</v>
      </c>
      <c r="E1452" s="7" t="s">
        <v>29</v>
      </c>
      <c r="F1452" s="7" t="s">
        <v>94</v>
      </c>
      <c r="G1452" s="7" t="s">
        <v>13</v>
      </c>
      <c r="H1452" s="7" t="s">
        <v>2544</v>
      </c>
      <c r="I1452" s="11">
        <v>6.281214281896E12</v>
      </c>
      <c r="K1452" s="12"/>
      <c r="L1452" s="12"/>
      <c r="M1452" s="12"/>
      <c r="N1452" s="12"/>
      <c r="O1452" s="12"/>
      <c r="P1452" s="12"/>
      <c r="Q1452" s="12"/>
      <c r="R1452" s="12"/>
      <c r="S1452" s="12"/>
      <c r="T1452" s="12"/>
      <c r="U1452" s="12"/>
      <c r="V1452" s="12"/>
    </row>
    <row r="1453" hidden="1">
      <c r="A1453" s="7" t="s">
        <v>2540</v>
      </c>
      <c r="B1453" s="8">
        <v>45891.0</v>
      </c>
      <c r="C1453" s="9" t="str">
        <f t="shared" si="1"/>
        <v>Agustus</v>
      </c>
      <c r="D1453" s="15">
        <v>0.041666666666666664</v>
      </c>
      <c r="E1453" s="7" t="s">
        <v>29</v>
      </c>
      <c r="F1453" s="7" t="s">
        <v>94</v>
      </c>
      <c r="G1453" s="7" t="s">
        <v>13</v>
      </c>
      <c r="H1453" s="7" t="s">
        <v>2545</v>
      </c>
      <c r="I1453" s="11">
        <v>6.281214281896E12</v>
      </c>
      <c r="K1453" s="12"/>
      <c r="L1453" s="12"/>
      <c r="M1453" s="12"/>
      <c r="N1453" s="12"/>
      <c r="O1453" s="12"/>
      <c r="P1453" s="12"/>
      <c r="Q1453" s="12"/>
      <c r="R1453" s="12"/>
      <c r="S1453" s="12"/>
      <c r="T1453" s="12"/>
      <c r="U1453" s="12"/>
      <c r="V1453" s="12"/>
    </row>
    <row r="1454" hidden="1">
      <c r="A1454" s="7" t="s">
        <v>2546</v>
      </c>
      <c r="B1454" s="8">
        <v>45892.0</v>
      </c>
      <c r="C1454" s="9" t="str">
        <f t="shared" si="1"/>
        <v>Agustus</v>
      </c>
      <c r="D1454" s="15">
        <v>0.04722222222222222</v>
      </c>
      <c r="E1454" s="7" t="s">
        <v>11</v>
      </c>
      <c r="F1454" s="7" t="s">
        <v>1083</v>
      </c>
      <c r="G1454" s="7" t="s">
        <v>13</v>
      </c>
      <c r="H1454" s="7" t="s">
        <v>2547</v>
      </c>
      <c r="I1454" s="11">
        <v>6.28560627488E12</v>
      </c>
      <c r="K1454" s="12"/>
      <c r="L1454" s="12"/>
      <c r="M1454" s="12"/>
      <c r="N1454" s="12"/>
      <c r="O1454" s="12"/>
      <c r="P1454" s="12"/>
      <c r="Q1454" s="12"/>
      <c r="R1454" s="12"/>
      <c r="S1454" s="12"/>
      <c r="T1454" s="12"/>
      <c r="U1454" s="12"/>
      <c r="V1454" s="12"/>
    </row>
    <row r="1455" hidden="1">
      <c r="A1455" s="7" t="s">
        <v>2548</v>
      </c>
      <c r="B1455" s="8">
        <v>45893.0</v>
      </c>
      <c r="C1455" s="9" t="str">
        <f t="shared" si="1"/>
        <v>Agustus</v>
      </c>
      <c r="D1455" s="15">
        <v>0.04236111111111111</v>
      </c>
      <c r="E1455" s="7" t="s">
        <v>20</v>
      </c>
      <c r="F1455" s="7" t="s">
        <v>21</v>
      </c>
      <c r="G1455" s="7" t="s">
        <v>13</v>
      </c>
      <c r="H1455" s="7" t="s">
        <v>2549</v>
      </c>
      <c r="I1455" s="11">
        <v>6.28972529354E11</v>
      </c>
      <c r="K1455" s="12"/>
      <c r="L1455" s="12"/>
      <c r="M1455" s="12"/>
      <c r="N1455" s="12"/>
      <c r="O1455" s="12"/>
      <c r="P1455" s="12"/>
      <c r="Q1455" s="12"/>
      <c r="R1455" s="12"/>
      <c r="S1455" s="12"/>
      <c r="T1455" s="12"/>
      <c r="U1455" s="12"/>
      <c r="V1455" s="12"/>
    </row>
    <row r="1456" hidden="1">
      <c r="A1456" s="7" t="s">
        <v>2550</v>
      </c>
      <c r="B1456" s="8">
        <v>45874.0</v>
      </c>
      <c r="C1456" s="9" t="str">
        <f t="shared" si="1"/>
        <v>Agustus</v>
      </c>
      <c r="D1456" s="15">
        <v>0.0</v>
      </c>
      <c r="E1456" s="7" t="s">
        <v>147</v>
      </c>
      <c r="F1456" s="7" t="s">
        <v>148</v>
      </c>
      <c r="G1456" s="7" t="s">
        <v>156</v>
      </c>
      <c r="H1456" s="7" t="s">
        <v>2551</v>
      </c>
      <c r="I1456" s="11">
        <v>6.285213566484E12</v>
      </c>
      <c r="K1456" s="12"/>
      <c r="L1456" s="12"/>
      <c r="M1456" s="12"/>
      <c r="N1456" s="12"/>
      <c r="O1456" s="12"/>
      <c r="P1456" s="12"/>
      <c r="Q1456" s="12"/>
      <c r="R1456" s="12"/>
      <c r="S1456" s="12"/>
      <c r="T1456" s="12"/>
      <c r="U1456" s="12"/>
      <c r="V1456" s="12"/>
    </row>
    <row r="1457" hidden="1">
      <c r="A1457" s="7" t="s">
        <v>2552</v>
      </c>
      <c r="B1457" s="8">
        <v>45875.0</v>
      </c>
      <c r="C1457" s="9" t="str">
        <f t="shared" si="1"/>
        <v>Agustus</v>
      </c>
      <c r="D1457" s="15">
        <v>0.027777777777777776</v>
      </c>
      <c r="E1457" s="7" t="s">
        <v>147</v>
      </c>
      <c r="F1457" s="7" t="s">
        <v>148</v>
      </c>
      <c r="G1457" s="7" t="s">
        <v>13</v>
      </c>
      <c r="H1457" s="7" t="s">
        <v>2553</v>
      </c>
      <c r="I1457" s="11">
        <v>6.285213566484E12</v>
      </c>
      <c r="K1457" s="12"/>
      <c r="L1457" s="12"/>
      <c r="M1457" s="12"/>
      <c r="N1457" s="12"/>
      <c r="O1457" s="12"/>
      <c r="P1457" s="12"/>
      <c r="Q1457" s="12"/>
      <c r="R1457" s="12"/>
      <c r="S1457" s="12"/>
      <c r="T1457" s="12"/>
      <c r="U1457" s="12"/>
      <c r="V1457" s="12"/>
    </row>
    <row r="1458" hidden="1">
      <c r="A1458" s="7" t="s">
        <v>2552</v>
      </c>
      <c r="B1458" s="8">
        <v>45881.0</v>
      </c>
      <c r="C1458" s="9" t="str">
        <f t="shared" si="1"/>
        <v>Agustus</v>
      </c>
      <c r="D1458" s="15">
        <v>0.027777777777777776</v>
      </c>
      <c r="E1458" s="7" t="s">
        <v>147</v>
      </c>
      <c r="F1458" s="7" t="s">
        <v>148</v>
      </c>
      <c r="G1458" s="7" t="s">
        <v>13</v>
      </c>
      <c r="H1458" s="7" t="s">
        <v>2554</v>
      </c>
      <c r="I1458" s="11">
        <v>6.285213566484E12</v>
      </c>
      <c r="K1458" s="12"/>
      <c r="L1458" s="12"/>
      <c r="M1458" s="12"/>
      <c r="N1458" s="12"/>
      <c r="O1458" s="12"/>
      <c r="P1458" s="12"/>
      <c r="Q1458" s="12"/>
      <c r="R1458" s="12"/>
      <c r="S1458" s="12"/>
      <c r="T1458" s="12"/>
      <c r="U1458" s="12"/>
      <c r="V1458" s="12"/>
    </row>
    <row r="1459" hidden="1">
      <c r="A1459" s="7" t="s">
        <v>2555</v>
      </c>
      <c r="B1459" s="8">
        <v>45882.0</v>
      </c>
      <c r="C1459" s="9" t="str">
        <f t="shared" si="1"/>
        <v>Agustus</v>
      </c>
      <c r="D1459" s="15">
        <v>0.027777777777777776</v>
      </c>
      <c r="E1459" s="7" t="s">
        <v>147</v>
      </c>
      <c r="F1459" s="7" t="s">
        <v>148</v>
      </c>
      <c r="G1459" s="7" t="s">
        <v>13</v>
      </c>
      <c r="H1459" s="7" t="s">
        <v>2556</v>
      </c>
      <c r="I1459" s="11">
        <v>6.285213566484E12</v>
      </c>
      <c r="K1459" s="12"/>
      <c r="L1459" s="12"/>
      <c r="M1459" s="12"/>
      <c r="N1459" s="12"/>
      <c r="O1459" s="12"/>
      <c r="P1459" s="12"/>
      <c r="Q1459" s="12"/>
      <c r="R1459" s="12"/>
      <c r="S1459" s="12"/>
      <c r="T1459" s="12"/>
      <c r="U1459" s="12"/>
      <c r="V1459" s="12"/>
    </row>
    <row r="1460" hidden="1">
      <c r="A1460" s="7" t="s">
        <v>2557</v>
      </c>
      <c r="B1460" s="8">
        <v>45888.0</v>
      </c>
      <c r="C1460" s="9" t="str">
        <f t="shared" si="1"/>
        <v>Agustus</v>
      </c>
      <c r="D1460" s="15">
        <v>0.013888888888888888</v>
      </c>
      <c r="E1460" s="7" t="s">
        <v>147</v>
      </c>
      <c r="F1460" s="7" t="s">
        <v>148</v>
      </c>
      <c r="G1460" s="7" t="s">
        <v>13</v>
      </c>
      <c r="H1460" s="7" t="s">
        <v>2558</v>
      </c>
      <c r="I1460" s="11">
        <v>6.285213566484E12</v>
      </c>
      <c r="K1460" s="12"/>
      <c r="L1460" s="12"/>
      <c r="M1460" s="12"/>
      <c r="N1460" s="12"/>
      <c r="O1460" s="12"/>
      <c r="P1460" s="12"/>
      <c r="Q1460" s="12"/>
      <c r="R1460" s="12"/>
      <c r="S1460" s="12"/>
      <c r="T1460" s="12"/>
      <c r="U1460" s="12"/>
      <c r="V1460" s="12"/>
    </row>
    <row r="1461" hidden="1">
      <c r="A1461" s="7" t="s">
        <v>2559</v>
      </c>
      <c r="B1461" s="8">
        <v>45889.0</v>
      </c>
      <c r="C1461" s="9" t="str">
        <f t="shared" si="1"/>
        <v>Agustus</v>
      </c>
      <c r="D1461" s="15">
        <v>0.020833333333333332</v>
      </c>
      <c r="E1461" s="7" t="s">
        <v>147</v>
      </c>
      <c r="F1461" s="7" t="s">
        <v>148</v>
      </c>
      <c r="G1461" s="7" t="s">
        <v>13</v>
      </c>
      <c r="H1461" s="7" t="s">
        <v>2560</v>
      </c>
      <c r="I1461" s="11">
        <v>6.285213566484E12</v>
      </c>
      <c r="K1461" s="12"/>
      <c r="L1461" s="12"/>
      <c r="M1461" s="12"/>
      <c r="N1461" s="12"/>
      <c r="O1461" s="12"/>
      <c r="P1461" s="12"/>
      <c r="Q1461" s="12"/>
      <c r="R1461" s="12"/>
      <c r="S1461" s="12"/>
      <c r="T1461" s="12"/>
      <c r="U1461" s="12"/>
      <c r="V1461" s="12"/>
    </row>
    <row r="1462" hidden="1">
      <c r="A1462" s="7" t="s">
        <v>2561</v>
      </c>
      <c r="B1462" s="8">
        <v>45893.0</v>
      </c>
      <c r="C1462" s="9" t="str">
        <f t="shared" si="1"/>
        <v>Agustus</v>
      </c>
      <c r="D1462" s="15">
        <v>0.014583333333333334</v>
      </c>
      <c r="E1462" s="7" t="s">
        <v>1078</v>
      </c>
      <c r="F1462" s="7" t="s">
        <v>144</v>
      </c>
      <c r="G1462" s="7" t="s">
        <v>13</v>
      </c>
      <c r="H1462" s="7" t="s">
        <v>2562</v>
      </c>
      <c r="I1462" s="11">
        <v>6.28978248704E11</v>
      </c>
      <c r="K1462" s="12"/>
      <c r="L1462" s="12"/>
      <c r="M1462" s="12"/>
      <c r="N1462" s="12"/>
      <c r="O1462" s="12"/>
      <c r="P1462" s="12"/>
      <c r="Q1462" s="12"/>
      <c r="R1462" s="12"/>
      <c r="S1462" s="12"/>
      <c r="T1462" s="12"/>
      <c r="U1462" s="12"/>
      <c r="V1462" s="12"/>
    </row>
    <row r="1463" hidden="1">
      <c r="A1463" s="7" t="s">
        <v>2563</v>
      </c>
      <c r="B1463" s="8">
        <v>45893.0</v>
      </c>
      <c r="C1463" s="9" t="str">
        <f t="shared" si="1"/>
        <v>Agustus</v>
      </c>
      <c r="D1463" s="15">
        <v>0.04097222222222222</v>
      </c>
      <c r="E1463" s="7" t="s">
        <v>1078</v>
      </c>
      <c r="F1463" s="7" t="s">
        <v>153</v>
      </c>
      <c r="G1463" s="7" t="s">
        <v>13</v>
      </c>
      <c r="H1463" s="7" t="s">
        <v>2564</v>
      </c>
      <c r="I1463" s="11">
        <v>6.28978248704E11</v>
      </c>
      <c r="K1463" s="12"/>
      <c r="L1463" s="12"/>
      <c r="M1463" s="12"/>
      <c r="N1463" s="12"/>
      <c r="O1463" s="12"/>
      <c r="P1463" s="12"/>
      <c r="Q1463" s="12"/>
      <c r="R1463" s="12"/>
      <c r="S1463" s="12"/>
      <c r="T1463" s="12"/>
      <c r="U1463" s="12"/>
      <c r="V1463" s="12"/>
    </row>
    <row r="1464" hidden="1">
      <c r="A1464" s="7" t="s">
        <v>2563</v>
      </c>
      <c r="B1464" s="8">
        <v>45893.0</v>
      </c>
      <c r="C1464" s="9" t="str">
        <f t="shared" si="1"/>
        <v>Agustus</v>
      </c>
      <c r="D1464" s="15">
        <v>0.044444444444444446</v>
      </c>
      <c r="E1464" s="7" t="s">
        <v>1078</v>
      </c>
      <c r="F1464" s="7" t="s">
        <v>153</v>
      </c>
      <c r="G1464" s="7" t="s">
        <v>13</v>
      </c>
      <c r="H1464" s="7" t="s">
        <v>2565</v>
      </c>
      <c r="I1464" s="11">
        <v>6.28978248704E11</v>
      </c>
      <c r="K1464" s="12"/>
      <c r="L1464" s="12"/>
      <c r="M1464" s="12"/>
      <c r="N1464" s="12"/>
      <c r="O1464" s="12"/>
      <c r="P1464" s="12"/>
      <c r="Q1464" s="12"/>
      <c r="R1464" s="12"/>
      <c r="S1464" s="12"/>
      <c r="T1464" s="12"/>
      <c r="U1464" s="12"/>
      <c r="V1464" s="12"/>
    </row>
    <row r="1465" hidden="1">
      <c r="A1465" s="7" t="s">
        <v>2566</v>
      </c>
      <c r="B1465" s="8">
        <v>45894.0</v>
      </c>
      <c r="C1465" s="9" t="str">
        <f t="shared" si="1"/>
        <v>Agustus</v>
      </c>
      <c r="D1465" s="15">
        <v>0.03819444444444445</v>
      </c>
      <c r="E1465" s="7" t="s">
        <v>1078</v>
      </c>
      <c r="F1465" s="7" t="s">
        <v>17</v>
      </c>
      <c r="G1465" s="7" t="s">
        <v>13</v>
      </c>
      <c r="H1465" s="7" t="s">
        <v>2567</v>
      </c>
      <c r="I1465" s="11">
        <v>6.28978248704E11</v>
      </c>
      <c r="K1465" s="12"/>
      <c r="L1465" s="12"/>
      <c r="M1465" s="12"/>
      <c r="N1465" s="12"/>
      <c r="O1465" s="12"/>
      <c r="P1465" s="12"/>
      <c r="Q1465" s="12"/>
      <c r="R1465" s="12"/>
      <c r="S1465" s="12"/>
      <c r="T1465" s="12"/>
      <c r="U1465" s="12"/>
      <c r="V1465" s="12"/>
    </row>
    <row r="1466" hidden="1">
      <c r="A1466" s="7" t="s">
        <v>2566</v>
      </c>
      <c r="B1466" s="8">
        <v>45894.0</v>
      </c>
      <c r="C1466" s="9" t="str">
        <f t="shared" si="1"/>
        <v>Agustus</v>
      </c>
      <c r="D1466" s="15">
        <v>0.024305555555555556</v>
      </c>
      <c r="E1466" s="7" t="s">
        <v>1078</v>
      </c>
      <c r="F1466" s="7" t="s">
        <v>144</v>
      </c>
      <c r="G1466" s="7" t="s">
        <v>13</v>
      </c>
      <c r="H1466" s="7" t="s">
        <v>2568</v>
      </c>
      <c r="I1466" s="11">
        <v>6.28978248704E11</v>
      </c>
      <c r="K1466" s="12"/>
      <c r="L1466" s="12"/>
      <c r="M1466" s="12"/>
      <c r="N1466" s="12"/>
      <c r="O1466" s="12"/>
      <c r="P1466" s="12"/>
      <c r="Q1466" s="12"/>
      <c r="R1466" s="12"/>
      <c r="S1466" s="12"/>
      <c r="T1466" s="12"/>
      <c r="U1466" s="12"/>
      <c r="V1466" s="12"/>
    </row>
    <row r="1467" hidden="1">
      <c r="A1467" s="7" t="s">
        <v>2566</v>
      </c>
      <c r="B1467" s="8">
        <v>45894.0</v>
      </c>
      <c r="C1467" s="9" t="str">
        <f t="shared" si="1"/>
        <v>Agustus</v>
      </c>
      <c r="D1467" s="15">
        <v>0.020833333333333332</v>
      </c>
      <c r="E1467" s="7" t="s">
        <v>1078</v>
      </c>
      <c r="F1467" s="7" t="s">
        <v>116</v>
      </c>
      <c r="G1467" s="7" t="s">
        <v>13</v>
      </c>
      <c r="H1467" s="7" t="s">
        <v>2569</v>
      </c>
      <c r="I1467" s="11">
        <v>6.28978248704E11</v>
      </c>
      <c r="K1467" s="12"/>
      <c r="L1467" s="12"/>
      <c r="M1467" s="12"/>
      <c r="N1467" s="12"/>
      <c r="O1467" s="12"/>
      <c r="P1467" s="12"/>
      <c r="Q1467" s="12"/>
      <c r="R1467" s="12"/>
      <c r="S1467" s="12"/>
      <c r="T1467" s="12"/>
      <c r="U1467" s="12"/>
      <c r="V1467" s="12"/>
    </row>
    <row r="1468" hidden="1">
      <c r="A1468" s="7" t="s">
        <v>2570</v>
      </c>
      <c r="B1468" s="8">
        <v>45895.0</v>
      </c>
      <c r="C1468" s="9" t="str">
        <f t="shared" si="1"/>
        <v>Agustus</v>
      </c>
      <c r="D1468" s="15">
        <v>0.03263888888888889</v>
      </c>
      <c r="E1468" s="7" t="s">
        <v>1078</v>
      </c>
      <c r="F1468" s="7" t="s">
        <v>153</v>
      </c>
      <c r="G1468" s="7" t="s">
        <v>13</v>
      </c>
      <c r="H1468" s="7" t="s">
        <v>2571</v>
      </c>
      <c r="I1468" s="11">
        <v>6.28978248704E11</v>
      </c>
      <c r="K1468" s="12"/>
      <c r="L1468" s="12"/>
      <c r="M1468" s="12"/>
      <c r="N1468" s="12"/>
      <c r="O1468" s="12"/>
      <c r="P1468" s="12"/>
      <c r="Q1468" s="12"/>
      <c r="R1468" s="12"/>
      <c r="S1468" s="12"/>
      <c r="T1468" s="12"/>
      <c r="U1468" s="12"/>
      <c r="V1468" s="12"/>
    </row>
    <row r="1469" hidden="1">
      <c r="A1469" s="7" t="s">
        <v>2572</v>
      </c>
      <c r="B1469" s="8">
        <v>45895.0</v>
      </c>
      <c r="C1469" s="9" t="str">
        <f t="shared" si="1"/>
        <v>Agustus</v>
      </c>
      <c r="D1469" s="15">
        <v>6.944444444444445E-4</v>
      </c>
      <c r="E1469" s="7" t="s">
        <v>1078</v>
      </c>
      <c r="F1469" s="7" t="s">
        <v>17</v>
      </c>
      <c r="G1469" s="7" t="s">
        <v>13</v>
      </c>
      <c r="H1469" s="7" t="s">
        <v>2573</v>
      </c>
      <c r="I1469" s="11">
        <v>6.28978248704E11</v>
      </c>
      <c r="K1469" s="12"/>
      <c r="L1469" s="12"/>
      <c r="M1469" s="12"/>
      <c r="N1469" s="12"/>
      <c r="O1469" s="12"/>
      <c r="P1469" s="12"/>
      <c r="Q1469" s="12"/>
      <c r="R1469" s="12"/>
      <c r="S1469" s="12"/>
      <c r="T1469" s="12"/>
      <c r="U1469" s="12"/>
      <c r="V1469" s="12"/>
    </row>
    <row r="1470" hidden="1">
      <c r="A1470" s="7" t="s">
        <v>2574</v>
      </c>
      <c r="B1470" s="8">
        <v>45895.0</v>
      </c>
      <c r="C1470" s="9" t="str">
        <f t="shared" si="1"/>
        <v>Agustus</v>
      </c>
      <c r="D1470" s="15">
        <v>0.04791666666666667</v>
      </c>
      <c r="E1470" s="7" t="s">
        <v>20</v>
      </c>
      <c r="F1470" s="7" t="s">
        <v>62</v>
      </c>
      <c r="G1470" s="7" t="s">
        <v>13</v>
      </c>
      <c r="H1470" s="7" t="s">
        <v>2575</v>
      </c>
      <c r="I1470" s="11">
        <v>6.28972529354E11</v>
      </c>
      <c r="K1470" s="12"/>
      <c r="L1470" s="12"/>
      <c r="M1470" s="12"/>
      <c r="N1470" s="12"/>
      <c r="O1470" s="12"/>
      <c r="P1470" s="12"/>
      <c r="Q1470" s="12"/>
      <c r="R1470" s="12"/>
      <c r="S1470" s="12"/>
      <c r="T1470" s="12"/>
      <c r="U1470" s="12"/>
      <c r="V1470" s="12"/>
    </row>
    <row r="1471" hidden="1">
      <c r="A1471" s="7" t="s">
        <v>2576</v>
      </c>
      <c r="B1471" s="8">
        <v>45874.0</v>
      </c>
      <c r="C1471" s="9" t="str">
        <f t="shared" si="1"/>
        <v>Agustus</v>
      </c>
      <c r="D1471" s="15">
        <v>0.022222222222222223</v>
      </c>
      <c r="E1471" s="7" t="s">
        <v>16</v>
      </c>
      <c r="F1471" s="7" t="s">
        <v>51</v>
      </c>
      <c r="G1471" s="7" t="s">
        <v>13</v>
      </c>
      <c r="H1471" s="7" t="s">
        <v>2577</v>
      </c>
      <c r="I1471" s="11">
        <v>6.281232193915E12</v>
      </c>
      <c r="K1471" s="12"/>
      <c r="L1471" s="12"/>
      <c r="M1471" s="12"/>
      <c r="N1471" s="12"/>
      <c r="O1471" s="12"/>
      <c r="P1471" s="12"/>
      <c r="Q1471" s="12"/>
      <c r="R1471" s="12"/>
      <c r="S1471" s="12"/>
      <c r="T1471" s="12"/>
      <c r="U1471" s="12"/>
      <c r="V1471" s="12"/>
    </row>
    <row r="1472" hidden="1">
      <c r="A1472" s="7" t="s">
        <v>2578</v>
      </c>
      <c r="B1472" s="8">
        <v>45875.0</v>
      </c>
      <c r="C1472" s="9" t="str">
        <f t="shared" si="1"/>
        <v>Agustus</v>
      </c>
      <c r="D1472" s="15">
        <v>0.022222222222222223</v>
      </c>
      <c r="E1472" s="7" t="s">
        <v>16</v>
      </c>
      <c r="F1472" s="7" t="s">
        <v>51</v>
      </c>
      <c r="G1472" s="7" t="s">
        <v>13</v>
      </c>
      <c r="H1472" s="7" t="s">
        <v>2579</v>
      </c>
      <c r="I1472" s="11">
        <v>6.281232193915E12</v>
      </c>
      <c r="K1472" s="12"/>
      <c r="L1472" s="12"/>
      <c r="M1472" s="12"/>
      <c r="N1472" s="12"/>
      <c r="O1472" s="12"/>
      <c r="P1472" s="12"/>
      <c r="Q1472" s="12"/>
      <c r="R1472" s="12"/>
      <c r="S1472" s="12"/>
      <c r="T1472" s="12"/>
      <c r="U1472" s="12"/>
      <c r="V1472" s="12"/>
    </row>
    <row r="1473" hidden="1">
      <c r="A1473" s="7" t="s">
        <v>2580</v>
      </c>
      <c r="B1473" s="8">
        <v>45895.0</v>
      </c>
      <c r="C1473" s="9" t="str">
        <f t="shared" si="1"/>
        <v>Agustus</v>
      </c>
      <c r="D1473" s="15">
        <v>0.020833333333333332</v>
      </c>
      <c r="E1473" s="7" t="s">
        <v>66</v>
      </c>
      <c r="F1473" s="7" t="s">
        <v>67</v>
      </c>
      <c r="G1473" s="7" t="s">
        <v>13</v>
      </c>
      <c r="H1473" s="7" t="s">
        <v>2581</v>
      </c>
      <c r="I1473" s="11">
        <v>6.281332534354E12</v>
      </c>
      <c r="K1473" s="12"/>
      <c r="L1473" s="12"/>
      <c r="M1473" s="12"/>
      <c r="N1473" s="12"/>
      <c r="O1473" s="12"/>
      <c r="P1473" s="12"/>
      <c r="Q1473" s="12"/>
      <c r="R1473" s="12"/>
      <c r="S1473" s="12"/>
      <c r="T1473" s="12"/>
      <c r="U1473" s="12"/>
      <c r="V1473" s="12"/>
    </row>
    <row r="1474" hidden="1">
      <c r="A1474" s="7" t="s">
        <v>2582</v>
      </c>
      <c r="B1474" s="8">
        <v>45889.0</v>
      </c>
      <c r="C1474" s="9" t="str">
        <f t="shared" si="1"/>
        <v>Agustus</v>
      </c>
      <c r="D1474" s="15">
        <v>0.020833333333333332</v>
      </c>
      <c r="E1474" s="7" t="s">
        <v>66</v>
      </c>
      <c r="F1474" s="7" t="s">
        <v>67</v>
      </c>
      <c r="G1474" s="7" t="s">
        <v>13</v>
      </c>
      <c r="H1474" s="7" t="s">
        <v>2583</v>
      </c>
      <c r="I1474" s="11">
        <v>6.281332534354E12</v>
      </c>
      <c r="K1474" s="12"/>
      <c r="L1474" s="12"/>
      <c r="M1474" s="12"/>
      <c r="N1474" s="12"/>
      <c r="O1474" s="12"/>
      <c r="P1474" s="12"/>
      <c r="Q1474" s="12"/>
      <c r="R1474" s="12"/>
      <c r="S1474" s="12"/>
      <c r="T1474" s="12"/>
      <c r="U1474" s="12"/>
      <c r="V1474" s="12"/>
    </row>
    <row r="1475" hidden="1">
      <c r="A1475" s="7" t="s">
        <v>2582</v>
      </c>
      <c r="B1475" s="8">
        <v>45890.0</v>
      </c>
      <c r="C1475" s="9" t="str">
        <f t="shared" si="1"/>
        <v>Agustus</v>
      </c>
      <c r="D1475" s="15">
        <v>0.020833333333333332</v>
      </c>
      <c r="E1475" s="7" t="s">
        <v>66</v>
      </c>
      <c r="F1475" s="7" t="s">
        <v>67</v>
      </c>
      <c r="G1475" s="7" t="s">
        <v>13</v>
      </c>
      <c r="H1475" s="7" t="s">
        <v>2583</v>
      </c>
      <c r="I1475" s="11">
        <v>6.281332534354E12</v>
      </c>
      <c r="K1475" s="12"/>
      <c r="L1475" s="12"/>
      <c r="M1475" s="12"/>
      <c r="N1475" s="12"/>
      <c r="O1475" s="12"/>
      <c r="P1475" s="12"/>
      <c r="Q1475" s="12"/>
      <c r="R1475" s="12"/>
      <c r="S1475" s="12"/>
      <c r="T1475" s="12"/>
      <c r="U1475" s="12"/>
      <c r="V1475" s="12"/>
    </row>
    <row r="1476" hidden="1">
      <c r="A1476" s="7" t="s">
        <v>2584</v>
      </c>
      <c r="B1476" s="8">
        <v>38590.0</v>
      </c>
      <c r="C1476" s="9" t="str">
        <f t="shared" si="1"/>
        <v>Agustus</v>
      </c>
      <c r="D1476" s="15">
        <v>0.024305555555555556</v>
      </c>
      <c r="E1476" s="7" t="s">
        <v>44</v>
      </c>
      <c r="F1476" s="7" t="s">
        <v>45</v>
      </c>
      <c r="G1476" s="7" t="s">
        <v>13</v>
      </c>
      <c r="H1476" s="7" t="s">
        <v>2585</v>
      </c>
      <c r="I1476" s="11">
        <v>6.285291035544E12</v>
      </c>
      <c r="K1476" s="12"/>
      <c r="L1476" s="12"/>
      <c r="M1476" s="12"/>
      <c r="N1476" s="12"/>
      <c r="O1476" s="12"/>
      <c r="P1476" s="12"/>
      <c r="Q1476" s="12"/>
      <c r="R1476" s="12"/>
      <c r="S1476" s="12"/>
      <c r="T1476" s="12"/>
      <c r="U1476" s="12"/>
      <c r="V1476" s="12"/>
    </row>
    <row r="1477" hidden="1">
      <c r="A1477" s="7" t="s">
        <v>2586</v>
      </c>
      <c r="B1477" s="8">
        <v>45896.0</v>
      </c>
      <c r="C1477" s="9" t="str">
        <f t="shared" si="1"/>
        <v>Agustus</v>
      </c>
      <c r="D1477" s="15">
        <v>0.027777777777777776</v>
      </c>
      <c r="E1477" s="7" t="s">
        <v>37</v>
      </c>
      <c r="F1477" s="7" t="s">
        <v>127</v>
      </c>
      <c r="G1477" s="7" t="s">
        <v>13</v>
      </c>
      <c r="H1477" s="7" t="s">
        <v>2587</v>
      </c>
      <c r="I1477" s="11">
        <v>6.285746146893E12</v>
      </c>
      <c r="K1477" s="12"/>
      <c r="L1477" s="12"/>
      <c r="M1477" s="12"/>
      <c r="N1477" s="12"/>
      <c r="O1477" s="12"/>
      <c r="P1477" s="12"/>
      <c r="Q1477" s="12"/>
      <c r="R1477" s="12"/>
      <c r="S1477" s="12"/>
      <c r="T1477" s="12"/>
      <c r="U1477" s="12"/>
      <c r="V1477" s="12"/>
    </row>
    <row r="1478" hidden="1">
      <c r="A1478" s="7" t="s">
        <v>2588</v>
      </c>
      <c r="B1478" s="8">
        <v>45896.0</v>
      </c>
      <c r="C1478" s="9" t="str">
        <f t="shared" si="1"/>
        <v>Agustus</v>
      </c>
      <c r="D1478" s="15">
        <v>0.05</v>
      </c>
      <c r="E1478" s="7" t="s">
        <v>11</v>
      </c>
      <c r="F1478" s="7" t="s">
        <v>72</v>
      </c>
      <c r="G1478" s="7" t="s">
        <v>13</v>
      </c>
      <c r="H1478" s="7" t="s">
        <v>2589</v>
      </c>
      <c r="I1478" s="11">
        <v>6.28560627488E12</v>
      </c>
      <c r="K1478" s="12"/>
      <c r="L1478" s="12"/>
      <c r="M1478" s="12"/>
      <c r="N1478" s="12"/>
      <c r="O1478" s="12"/>
      <c r="P1478" s="12"/>
      <c r="Q1478" s="12"/>
      <c r="R1478" s="12"/>
      <c r="S1478" s="12"/>
      <c r="T1478" s="12"/>
      <c r="U1478" s="12"/>
      <c r="V1478" s="12"/>
    </row>
    <row r="1479" hidden="1">
      <c r="A1479" s="7" t="s">
        <v>2590</v>
      </c>
      <c r="B1479" s="8">
        <v>45896.0</v>
      </c>
      <c r="C1479" s="9" t="str">
        <f t="shared" si="1"/>
        <v>Agustus</v>
      </c>
      <c r="D1479" s="15">
        <v>0.05277777777777778</v>
      </c>
      <c r="E1479" s="7" t="s">
        <v>37</v>
      </c>
      <c r="F1479" s="7" t="s">
        <v>197</v>
      </c>
      <c r="G1479" s="7" t="s">
        <v>13</v>
      </c>
      <c r="H1479" s="7" t="s">
        <v>2591</v>
      </c>
      <c r="I1479" s="11">
        <v>6.285746146893E12</v>
      </c>
      <c r="K1479" s="12"/>
      <c r="L1479" s="12"/>
      <c r="M1479" s="12"/>
      <c r="N1479" s="12"/>
      <c r="O1479" s="12"/>
      <c r="P1479" s="12"/>
      <c r="Q1479" s="12"/>
      <c r="R1479" s="12"/>
      <c r="S1479" s="12"/>
      <c r="T1479" s="12"/>
      <c r="U1479" s="12"/>
      <c r="V1479" s="12"/>
    </row>
    <row r="1480" hidden="1">
      <c r="A1480" s="7" t="s">
        <v>2592</v>
      </c>
      <c r="B1480" s="8">
        <v>45881.0</v>
      </c>
      <c r="C1480" s="9" t="str">
        <f t="shared" si="1"/>
        <v>Agustus</v>
      </c>
      <c r="D1480" s="15">
        <v>0.027777777777777776</v>
      </c>
      <c r="E1480" s="7" t="s">
        <v>16</v>
      </c>
      <c r="F1480" s="7" t="s">
        <v>51</v>
      </c>
      <c r="G1480" s="7" t="s">
        <v>13</v>
      </c>
      <c r="H1480" s="7" t="s">
        <v>2593</v>
      </c>
      <c r="I1480" s="11">
        <v>6.281232193915E12</v>
      </c>
      <c r="K1480" s="12"/>
      <c r="L1480" s="12"/>
      <c r="M1480" s="12"/>
      <c r="N1480" s="12"/>
      <c r="O1480" s="12"/>
      <c r="P1480" s="12"/>
      <c r="Q1480" s="12"/>
      <c r="R1480" s="12"/>
      <c r="S1480" s="12"/>
      <c r="T1480" s="12"/>
      <c r="U1480" s="12"/>
      <c r="V1480" s="12"/>
    </row>
    <row r="1481" hidden="1">
      <c r="A1481" s="7" t="s">
        <v>2594</v>
      </c>
      <c r="B1481" s="8">
        <v>45882.0</v>
      </c>
      <c r="C1481" s="9" t="str">
        <f t="shared" si="1"/>
        <v>Agustus</v>
      </c>
      <c r="D1481" s="15">
        <v>0.022222222222222223</v>
      </c>
      <c r="E1481" s="7" t="s">
        <v>16</v>
      </c>
      <c r="F1481" s="7" t="s">
        <v>51</v>
      </c>
      <c r="G1481" s="7" t="s">
        <v>13</v>
      </c>
      <c r="H1481" s="7" t="s">
        <v>2595</v>
      </c>
      <c r="I1481" s="11">
        <v>6.281232193915E12</v>
      </c>
      <c r="K1481" s="12"/>
      <c r="L1481" s="12"/>
      <c r="M1481" s="12"/>
      <c r="N1481" s="12"/>
      <c r="O1481" s="12"/>
      <c r="P1481" s="12"/>
      <c r="Q1481" s="12"/>
      <c r="R1481" s="12"/>
      <c r="S1481" s="12"/>
      <c r="T1481" s="12"/>
      <c r="U1481" s="12"/>
      <c r="V1481" s="12"/>
    </row>
    <row r="1482" hidden="1">
      <c r="A1482" s="7" t="s">
        <v>2596</v>
      </c>
      <c r="B1482" s="8">
        <v>45888.0</v>
      </c>
      <c r="C1482" s="9" t="str">
        <f t="shared" si="1"/>
        <v>Agustus</v>
      </c>
      <c r="D1482" s="15">
        <v>0.024305555555555556</v>
      </c>
      <c r="E1482" s="7" t="s">
        <v>16</v>
      </c>
      <c r="F1482" s="7" t="s">
        <v>51</v>
      </c>
      <c r="G1482" s="7" t="s">
        <v>13</v>
      </c>
      <c r="H1482" s="7" t="s">
        <v>2597</v>
      </c>
      <c r="I1482" s="11">
        <v>6.281232193915E12</v>
      </c>
      <c r="K1482" s="12"/>
      <c r="L1482" s="12"/>
      <c r="M1482" s="12"/>
      <c r="N1482" s="12"/>
      <c r="O1482" s="12"/>
      <c r="P1482" s="12"/>
      <c r="Q1482" s="12"/>
      <c r="R1482" s="12"/>
      <c r="S1482" s="12"/>
      <c r="T1482" s="12"/>
      <c r="U1482" s="12"/>
      <c r="V1482" s="12"/>
    </row>
    <row r="1483" hidden="1">
      <c r="A1483" s="7" t="s">
        <v>2598</v>
      </c>
      <c r="B1483" s="8">
        <v>45895.0</v>
      </c>
      <c r="C1483" s="9" t="str">
        <f t="shared" si="1"/>
        <v>Agustus</v>
      </c>
      <c r="D1483" s="15">
        <v>0.034027777777777775</v>
      </c>
      <c r="E1483" s="7" t="s">
        <v>16</v>
      </c>
      <c r="F1483" s="7" t="s">
        <v>51</v>
      </c>
      <c r="G1483" s="7" t="s">
        <v>13</v>
      </c>
      <c r="H1483" s="7" t="s">
        <v>2599</v>
      </c>
      <c r="I1483" s="11">
        <v>6.281232193915E12</v>
      </c>
      <c r="K1483" s="12"/>
      <c r="L1483" s="12"/>
      <c r="M1483" s="12"/>
      <c r="N1483" s="12"/>
      <c r="O1483" s="12"/>
      <c r="P1483" s="12"/>
      <c r="Q1483" s="12"/>
      <c r="R1483" s="12"/>
      <c r="S1483" s="12"/>
      <c r="T1483" s="12"/>
      <c r="U1483" s="12"/>
      <c r="V1483" s="12"/>
    </row>
    <row r="1484" hidden="1">
      <c r="A1484" s="7" t="s">
        <v>2600</v>
      </c>
      <c r="B1484" s="8">
        <v>45896.0</v>
      </c>
      <c r="C1484" s="9" t="str">
        <f t="shared" si="1"/>
        <v>Agustus</v>
      </c>
      <c r="D1484" s="15">
        <v>0.022916666666666665</v>
      </c>
      <c r="E1484" s="7" t="s">
        <v>11</v>
      </c>
      <c r="F1484" s="7" t="s">
        <v>12</v>
      </c>
      <c r="G1484" s="7" t="s">
        <v>13</v>
      </c>
      <c r="H1484" s="7" t="s">
        <v>2601</v>
      </c>
      <c r="I1484" s="11">
        <v>6.28560627488E12</v>
      </c>
      <c r="K1484" s="12"/>
      <c r="L1484" s="12"/>
      <c r="M1484" s="12"/>
      <c r="N1484" s="12"/>
      <c r="O1484" s="12"/>
      <c r="P1484" s="12"/>
      <c r="Q1484" s="12"/>
      <c r="R1484" s="12"/>
      <c r="S1484" s="12"/>
      <c r="T1484" s="12"/>
      <c r="U1484" s="12"/>
      <c r="V1484" s="12"/>
    </row>
    <row r="1485" hidden="1">
      <c r="A1485" s="7" t="s">
        <v>2602</v>
      </c>
      <c r="B1485" s="8">
        <v>45896.0</v>
      </c>
      <c r="C1485" s="9" t="str">
        <f t="shared" si="1"/>
        <v>Agustus</v>
      </c>
      <c r="D1485" s="15">
        <v>0.019444444444444445</v>
      </c>
      <c r="E1485" s="7" t="s">
        <v>29</v>
      </c>
      <c r="F1485" s="7" t="s">
        <v>144</v>
      </c>
      <c r="G1485" s="7" t="s">
        <v>13</v>
      </c>
      <c r="H1485" s="7" t="s">
        <v>2603</v>
      </c>
      <c r="I1485" s="11">
        <v>6.281214281896E12</v>
      </c>
      <c r="K1485" s="12"/>
      <c r="L1485" s="12"/>
      <c r="M1485" s="12"/>
      <c r="N1485" s="12"/>
      <c r="O1485" s="12"/>
      <c r="P1485" s="12"/>
      <c r="Q1485" s="12"/>
      <c r="R1485" s="12"/>
      <c r="S1485" s="12"/>
      <c r="T1485" s="12"/>
      <c r="U1485" s="12"/>
      <c r="V1485" s="12"/>
    </row>
    <row r="1486" hidden="1">
      <c r="A1486" s="7" t="s">
        <v>2604</v>
      </c>
      <c r="B1486" s="8">
        <v>45897.0</v>
      </c>
      <c r="C1486" s="9" t="str">
        <f t="shared" si="1"/>
        <v>Agustus</v>
      </c>
      <c r="D1486" s="15">
        <v>0.03819444444444445</v>
      </c>
      <c r="E1486" s="7" t="s">
        <v>11</v>
      </c>
      <c r="F1486" s="7" t="s">
        <v>82</v>
      </c>
      <c r="G1486" s="7" t="s">
        <v>13</v>
      </c>
      <c r="H1486" s="7" t="s">
        <v>2605</v>
      </c>
      <c r="I1486" s="11">
        <v>6.28560627488E12</v>
      </c>
      <c r="K1486" s="12"/>
      <c r="L1486" s="12"/>
      <c r="M1486" s="12"/>
      <c r="N1486" s="12"/>
      <c r="O1486" s="12"/>
      <c r="P1486" s="12"/>
      <c r="Q1486" s="12"/>
      <c r="R1486" s="12"/>
      <c r="S1486" s="12"/>
      <c r="T1486" s="12"/>
      <c r="U1486" s="12"/>
      <c r="V1486" s="12"/>
    </row>
    <row r="1487" hidden="1">
      <c r="A1487" s="7" t="s">
        <v>2606</v>
      </c>
      <c r="B1487" s="8">
        <v>45897.0</v>
      </c>
      <c r="C1487" s="9" t="str">
        <f t="shared" si="1"/>
        <v>Agustus</v>
      </c>
      <c r="D1487" s="15">
        <v>0.04097222222222222</v>
      </c>
      <c r="E1487" s="7" t="s">
        <v>11</v>
      </c>
      <c r="F1487" s="7" t="s">
        <v>72</v>
      </c>
      <c r="G1487" s="7" t="s">
        <v>13</v>
      </c>
      <c r="H1487" s="7" t="s">
        <v>2607</v>
      </c>
      <c r="I1487" s="11">
        <v>6.28560627488E12</v>
      </c>
      <c r="K1487" s="12"/>
      <c r="L1487" s="12"/>
      <c r="M1487" s="12"/>
      <c r="N1487" s="12"/>
      <c r="O1487" s="12"/>
      <c r="P1487" s="12"/>
      <c r="Q1487" s="12"/>
      <c r="R1487" s="12"/>
      <c r="S1487" s="12"/>
      <c r="T1487" s="12"/>
      <c r="U1487" s="12"/>
      <c r="V1487" s="12"/>
    </row>
    <row r="1488" hidden="1">
      <c r="A1488" s="7" t="s">
        <v>2608</v>
      </c>
      <c r="B1488" s="8">
        <v>45897.0</v>
      </c>
      <c r="C1488" s="9" t="str">
        <f t="shared" si="1"/>
        <v>Agustus</v>
      </c>
      <c r="D1488" s="15">
        <v>0.027777777777777776</v>
      </c>
      <c r="E1488" s="7" t="s">
        <v>1078</v>
      </c>
      <c r="F1488" s="7" t="s">
        <v>144</v>
      </c>
      <c r="G1488" s="7" t="s">
        <v>13</v>
      </c>
      <c r="H1488" s="7" t="s">
        <v>2609</v>
      </c>
      <c r="I1488" s="11">
        <v>6.28978248704E11</v>
      </c>
      <c r="K1488" s="12"/>
      <c r="L1488" s="12"/>
      <c r="M1488" s="12"/>
      <c r="N1488" s="12"/>
      <c r="O1488" s="12"/>
      <c r="P1488" s="12"/>
      <c r="Q1488" s="12"/>
      <c r="R1488" s="12"/>
      <c r="S1488" s="12"/>
      <c r="T1488" s="12"/>
      <c r="U1488" s="12"/>
      <c r="V1488" s="12"/>
    </row>
    <row r="1489" hidden="1">
      <c r="A1489" s="7" t="s">
        <v>2610</v>
      </c>
      <c r="B1489" s="8">
        <v>45897.0</v>
      </c>
      <c r="C1489" s="9" t="str">
        <f t="shared" si="1"/>
        <v>Agustus</v>
      </c>
      <c r="D1489" s="15">
        <v>0.035416666666666666</v>
      </c>
      <c r="E1489" s="7" t="s">
        <v>1078</v>
      </c>
      <c r="F1489" s="7" t="s">
        <v>105</v>
      </c>
      <c r="G1489" s="7" t="s">
        <v>13</v>
      </c>
      <c r="H1489" s="7" t="s">
        <v>2611</v>
      </c>
      <c r="I1489" s="11">
        <v>6.28978248704E11</v>
      </c>
      <c r="K1489" s="12"/>
      <c r="L1489" s="12"/>
      <c r="M1489" s="12"/>
      <c r="N1489" s="12"/>
      <c r="O1489" s="12"/>
      <c r="P1489" s="12"/>
      <c r="Q1489" s="12"/>
      <c r="R1489" s="12"/>
      <c r="S1489" s="12"/>
      <c r="T1489" s="12"/>
      <c r="U1489" s="12"/>
      <c r="V1489" s="12"/>
    </row>
    <row r="1490" hidden="1">
      <c r="A1490" s="7" t="s">
        <v>2612</v>
      </c>
      <c r="B1490" s="8">
        <v>45898.0</v>
      </c>
      <c r="C1490" s="9" t="str">
        <f t="shared" si="1"/>
        <v>Agustus</v>
      </c>
      <c r="D1490" s="15">
        <v>0.0</v>
      </c>
      <c r="E1490" s="7" t="s">
        <v>37</v>
      </c>
      <c r="F1490" s="7" t="s">
        <v>127</v>
      </c>
      <c r="G1490" s="7" t="s">
        <v>41</v>
      </c>
      <c r="H1490" s="7" t="s">
        <v>2613</v>
      </c>
      <c r="I1490" s="11">
        <v>6.285746146893E12</v>
      </c>
      <c r="K1490" s="12"/>
      <c r="L1490" s="12"/>
      <c r="M1490" s="12"/>
      <c r="N1490" s="12"/>
      <c r="O1490" s="12"/>
      <c r="P1490" s="12"/>
      <c r="Q1490" s="12"/>
      <c r="R1490" s="12"/>
      <c r="S1490" s="12"/>
      <c r="T1490" s="12"/>
      <c r="U1490" s="12"/>
      <c r="V1490" s="12"/>
    </row>
    <row r="1491" hidden="1">
      <c r="A1491" s="7" t="s">
        <v>2614</v>
      </c>
      <c r="B1491" s="8">
        <v>45898.0</v>
      </c>
      <c r="C1491" s="9" t="str">
        <f t="shared" si="1"/>
        <v>Agustus</v>
      </c>
      <c r="D1491" s="15">
        <v>0.0</v>
      </c>
      <c r="E1491" s="7" t="s">
        <v>37</v>
      </c>
      <c r="F1491" s="7" t="s">
        <v>62</v>
      </c>
      <c r="G1491" s="7" t="s">
        <v>41</v>
      </c>
      <c r="H1491" s="7" t="s">
        <v>2615</v>
      </c>
      <c r="I1491" s="11">
        <v>6.285746146893E12</v>
      </c>
      <c r="K1491" s="12"/>
      <c r="L1491" s="12"/>
      <c r="M1491" s="12"/>
      <c r="N1491" s="12"/>
      <c r="O1491" s="12"/>
      <c r="P1491" s="12"/>
      <c r="Q1491" s="12"/>
      <c r="R1491" s="12"/>
      <c r="S1491" s="12"/>
      <c r="T1491" s="12"/>
      <c r="U1491" s="12"/>
      <c r="V1491" s="12"/>
    </row>
    <row r="1492" hidden="1">
      <c r="A1492" s="7" t="s">
        <v>2616</v>
      </c>
      <c r="B1492" s="8">
        <v>45877.0</v>
      </c>
      <c r="C1492" s="9" t="str">
        <f t="shared" si="1"/>
        <v>Agustus</v>
      </c>
      <c r="D1492" s="15">
        <v>0.010416666666666666</v>
      </c>
      <c r="E1492" s="7" t="s">
        <v>37</v>
      </c>
      <c r="F1492" s="7" t="s">
        <v>197</v>
      </c>
      <c r="G1492" s="7" t="s">
        <v>13</v>
      </c>
      <c r="H1492" s="7" t="s">
        <v>2617</v>
      </c>
      <c r="I1492" s="11">
        <v>6.285746146893E12</v>
      </c>
      <c r="K1492" s="12"/>
      <c r="L1492" s="12"/>
      <c r="M1492" s="12"/>
      <c r="N1492" s="12"/>
      <c r="O1492" s="12"/>
      <c r="P1492" s="12"/>
      <c r="Q1492" s="12"/>
      <c r="R1492" s="12"/>
      <c r="S1492" s="12"/>
      <c r="T1492" s="12"/>
      <c r="U1492" s="12"/>
      <c r="V1492" s="12"/>
    </row>
    <row r="1493" hidden="1">
      <c r="A1493" s="7" t="s">
        <v>2618</v>
      </c>
      <c r="B1493" s="8">
        <v>45877.0</v>
      </c>
      <c r="C1493" s="9" t="str">
        <f t="shared" si="1"/>
        <v>Agustus</v>
      </c>
      <c r="D1493" s="15">
        <v>0.009027777777777777</v>
      </c>
      <c r="E1493" s="7" t="s">
        <v>37</v>
      </c>
      <c r="F1493" s="7" t="s">
        <v>127</v>
      </c>
      <c r="G1493" s="7" t="s">
        <v>22</v>
      </c>
      <c r="H1493" s="7" t="s">
        <v>2619</v>
      </c>
      <c r="I1493" s="11">
        <v>6.285746146893E12</v>
      </c>
      <c r="K1493" s="12"/>
      <c r="L1493" s="12"/>
      <c r="M1493" s="12"/>
      <c r="N1493" s="12"/>
      <c r="O1493" s="12"/>
      <c r="P1493" s="12"/>
      <c r="Q1493" s="12"/>
      <c r="R1493" s="12"/>
      <c r="S1493" s="12"/>
      <c r="T1493" s="12"/>
      <c r="U1493" s="12"/>
      <c r="V1493" s="12"/>
    </row>
    <row r="1494" hidden="1">
      <c r="A1494" s="7" t="s">
        <v>2620</v>
      </c>
      <c r="B1494" s="8">
        <v>45875.0</v>
      </c>
      <c r="C1494" s="9" t="str">
        <f t="shared" si="1"/>
        <v>Agustus</v>
      </c>
      <c r="D1494" s="15">
        <v>0.052083333333333336</v>
      </c>
      <c r="E1494" s="7" t="s">
        <v>37</v>
      </c>
      <c r="F1494" s="7" t="s">
        <v>197</v>
      </c>
      <c r="G1494" s="7" t="s">
        <v>13</v>
      </c>
      <c r="H1494" s="7" t="s">
        <v>2621</v>
      </c>
      <c r="I1494" s="11">
        <v>6.285746146893E12</v>
      </c>
      <c r="K1494" s="12"/>
      <c r="L1494" s="12"/>
      <c r="M1494" s="12"/>
      <c r="N1494" s="12"/>
      <c r="O1494" s="12"/>
      <c r="P1494" s="12"/>
      <c r="Q1494" s="12"/>
      <c r="R1494" s="12"/>
      <c r="S1494" s="12"/>
      <c r="T1494" s="12"/>
      <c r="U1494" s="12"/>
      <c r="V1494" s="12"/>
    </row>
    <row r="1495" hidden="1">
      <c r="A1495" s="7" t="s">
        <v>2622</v>
      </c>
      <c r="B1495" s="8">
        <v>45875.0</v>
      </c>
      <c r="C1495" s="9" t="str">
        <f t="shared" si="1"/>
        <v>Agustus</v>
      </c>
      <c r="D1495" s="15">
        <v>0.025</v>
      </c>
      <c r="E1495" s="7" t="s">
        <v>37</v>
      </c>
      <c r="F1495" s="7" t="s">
        <v>127</v>
      </c>
      <c r="G1495" s="7" t="s">
        <v>13</v>
      </c>
      <c r="H1495" s="7" t="s">
        <v>2623</v>
      </c>
      <c r="I1495" s="11">
        <v>6.285746146893E12</v>
      </c>
      <c r="K1495" s="12"/>
      <c r="L1495" s="12"/>
      <c r="M1495" s="12"/>
      <c r="N1495" s="12"/>
      <c r="O1495" s="12"/>
      <c r="P1495" s="12"/>
      <c r="Q1495" s="12"/>
      <c r="R1495" s="12"/>
      <c r="S1495" s="12"/>
      <c r="T1495" s="12"/>
      <c r="U1495" s="12"/>
      <c r="V1495" s="12"/>
    </row>
    <row r="1496" hidden="1">
      <c r="A1496" s="7" t="s">
        <v>2624</v>
      </c>
      <c r="B1496" s="8">
        <v>45889.0</v>
      </c>
      <c r="C1496" s="9" t="str">
        <f t="shared" si="1"/>
        <v>Agustus</v>
      </c>
      <c r="D1496" s="15">
        <v>0.020833333333333332</v>
      </c>
      <c r="E1496" s="7" t="s">
        <v>37</v>
      </c>
      <c r="F1496" s="7" t="s">
        <v>197</v>
      </c>
      <c r="G1496" s="7" t="s">
        <v>13</v>
      </c>
      <c r="H1496" s="7" t="s">
        <v>2625</v>
      </c>
      <c r="I1496" s="11">
        <v>6.285746146893E12</v>
      </c>
      <c r="K1496" s="12"/>
      <c r="L1496" s="12"/>
      <c r="M1496" s="12"/>
      <c r="N1496" s="12"/>
      <c r="O1496" s="12"/>
      <c r="P1496" s="12"/>
      <c r="Q1496" s="12"/>
      <c r="R1496" s="12"/>
      <c r="S1496" s="12"/>
      <c r="T1496" s="12"/>
      <c r="U1496" s="12"/>
      <c r="V1496" s="12"/>
    </row>
    <row r="1497" hidden="1">
      <c r="A1497" s="7" t="s">
        <v>2626</v>
      </c>
      <c r="B1497" s="8">
        <v>45876.0</v>
      </c>
      <c r="C1497" s="9" t="str">
        <f t="shared" si="1"/>
        <v>Agustus</v>
      </c>
      <c r="D1497" s="15">
        <v>0.027777777777777776</v>
      </c>
      <c r="E1497" s="7" t="s">
        <v>37</v>
      </c>
      <c r="F1497" s="7" t="s">
        <v>127</v>
      </c>
      <c r="G1497" s="7" t="s">
        <v>13</v>
      </c>
      <c r="H1497" s="7" t="s">
        <v>2627</v>
      </c>
      <c r="I1497" s="11">
        <v>6.285746146893E12</v>
      </c>
      <c r="K1497" s="12"/>
      <c r="L1497" s="12"/>
      <c r="M1497" s="12"/>
      <c r="N1497" s="12"/>
      <c r="O1497" s="12"/>
      <c r="P1497" s="12"/>
      <c r="Q1497" s="12"/>
      <c r="R1497" s="12"/>
      <c r="S1497" s="12"/>
      <c r="T1497" s="12"/>
      <c r="U1497" s="12"/>
      <c r="V1497" s="12"/>
    </row>
    <row r="1498" hidden="1">
      <c r="A1498" s="7" t="s">
        <v>2628</v>
      </c>
      <c r="B1498" s="8">
        <v>45895.0</v>
      </c>
      <c r="C1498" s="9" t="str">
        <f t="shared" si="1"/>
        <v>Agustus</v>
      </c>
      <c r="D1498" s="15">
        <v>0.022222222222222223</v>
      </c>
      <c r="E1498" s="7" t="s">
        <v>37</v>
      </c>
      <c r="F1498" s="7" t="s">
        <v>197</v>
      </c>
      <c r="G1498" s="7" t="s">
        <v>13</v>
      </c>
      <c r="H1498" s="7" t="s">
        <v>2629</v>
      </c>
      <c r="I1498" s="11">
        <v>6.285746146893E12</v>
      </c>
      <c r="K1498" s="12"/>
      <c r="L1498" s="12"/>
      <c r="M1498" s="12"/>
      <c r="N1498" s="12"/>
      <c r="O1498" s="12"/>
      <c r="P1498" s="12"/>
      <c r="Q1498" s="12"/>
      <c r="R1498" s="12"/>
      <c r="S1498" s="12"/>
      <c r="T1498" s="12"/>
      <c r="U1498" s="12"/>
      <c r="V1498" s="12"/>
    </row>
    <row r="1499" hidden="1">
      <c r="A1499" s="7" t="s">
        <v>2630</v>
      </c>
      <c r="B1499" s="8">
        <v>45898.0</v>
      </c>
      <c r="C1499" s="9" t="str">
        <f t="shared" si="1"/>
        <v>Agustus</v>
      </c>
      <c r="D1499" s="15">
        <v>0.05138888888888889</v>
      </c>
      <c r="E1499" s="7" t="s">
        <v>37</v>
      </c>
      <c r="F1499" s="7" t="s">
        <v>197</v>
      </c>
      <c r="G1499" s="7" t="s">
        <v>13</v>
      </c>
      <c r="H1499" s="7" t="s">
        <v>2631</v>
      </c>
      <c r="I1499" s="11">
        <v>6.285746146893E12</v>
      </c>
      <c r="K1499" s="12"/>
      <c r="L1499" s="12"/>
      <c r="M1499" s="12"/>
      <c r="N1499" s="12"/>
      <c r="O1499" s="12"/>
      <c r="P1499" s="12"/>
      <c r="Q1499" s="12"/>
      <c r="R1499" s="12"/>
      <c r="S1499" s="12"/>
      <c r="T1499" s="12"/>
      <c r="U1499" s="12"/>
      <c r="V1499" s="12"/>
    </row>
    <row r="1500" hidden="1">
      <c r="A1500" s="7" t="s">
        <v>2632</v>
      </c>
      <c r="B1500" s="8">
        <v>45881.0</v>
      </c>
      <c r="C1500" s="9" t="str">
        <f t="shared" si="1"/>
        <v>Agustus</v>
      </c>
      <c r="D1500" s="15">
        <v>0.059027777777777776</v>
      </c>
      <c r="E1500" s="7" t="s">
        <v>115</v>
      </c>
      <c r="F1500" s="7" t="s">
        <v>169</v>
      </c>
      <c r="G1500" s="7" t="s">
        <v>13</v>
      </c>
      <c r="H1500" s="7" t="s">
        <v>2633</v>
      </c>
      <c r="I1500" s="11">
        <v>6.282328046193E12</v>
      </c>
      <c r="K1500" s="12"/>
      <c r="L1500" s="12"/>
      <c r="M1500" s="12"/>
      <c r="N1500" s="12"/>
      <c r="O1500" s="12"/>
      <c r="P1500" s="12"/>
      <c r="Q1500" s="12"/>
      <c r="R1500" s="12"/>
      <c r="S1500" s="12"/>
      <c r="T1500" s="12"/>
      <c r="U1500" s="12"/>
      <c r="V1500" s="12"/>
    </row>
    <row r="1501" hidden="1">
      <c r="A1501" s="7" t="s">
        <v>2632</v>
      </c>
      <c r="B1501" s="8">
        <v>45888.0</v>
      </c>
      <c r="C1501" s="9" t="str">
        <f t="shared" si="1"/>
        <v>Agustus</v>
      </c>
      <c r="D1501" s="15">
        <v>0.059722222222222225</v>
      </c>
      <c r="E1501" s="7" t="s">
        <v>115</v>
      </c>
      <c r="F1501" s="7" t="s">
        <v>169</v>
      </c>
      <c r="G1501" s="7" t="s">
        <v>13</v>
      </c>
      <c r="H1501" s="7" t="s">
        <v>2634</v>
      </c>
      <c r="I1501" s="11">
        <v>6.282328046193E12</v>
      </c>
      <c r="K1501" s="12"/>
      <c r="L1501" s="12"/>
      <c r="M1501" s="12"/>
      <c r="N1501" s="12"/>
      <c r="O1501" s="12"/>
      <c r="P1501" s="12"/>
      <c r="Q1501" s="12"/>
      <c r="R1501" s="12"/>
      <c r="S1501" s="12"/>
      <c r="T1501" s="12"/>
      <c r="U1501" s="12"/>
      <c r="V1501" s="12"/>
    </row>
    <row r="1502" hidden="1">
      <c r="A1502" s="7" t="s">
        <v>2632</v>
      </c>
      <c r="B1502" s="8">
        <v>45896.0</v>
      </c>
      <c r="C1502" s="9" t="str">
        <f t="shared" si="1"/>
        <v>Agustus</v>
      </c>
      <c r="D1502" s="15">
        <v>0.050694444444444445</v>
      </c>
      <c r="E1502" s="7" t="s">
        <v>115</v>
      </c>
      <c r="F1502" s="7" t="s">
        <v>169</v>
      </c>
      <c r="G1502" s="7" t="s">
        <v>13</v>
      </c>
      <c r="H1502" s="7" t="s">
        <v>2635</v>
      </c>
      <c r="I1502" s="11">
        <v>6.282328046193E12</v>
      </c>
      <c r="K1502" s="12"/>
      <c r="L1502" s="12"/>
      <c r="M1502" s="12"/>
      <c r="N1502" s="12"/>
      <c r="O1502" s="12"/>
      <c r="P1502" s="12"/>
      <c r="Q1502" s="12"/>
      <c r="R1502" s="12"/>
      <c r="S1502" s="12"/>
      <c r="T1502" s="12"/>
      <c r="U1502" s="12"/>
      <c r="V1502" s="12"/>
    </row>
    <row r="1503" hidden="1">
      <c r="A1503" s="7" t="s">
        <v>2636</v>
      </c>
      <c r="B1503" s="8">
        <v>45888.0</v>
      </c>
      <c r="C1503" s="9" t="str">
        <f t="shared" si="1"/>
        <v>Agustus</v>
      </c>
      <c r="D1503" s="15">
        <v>0.022916666666666665</v>
      </c>
      <c r="E1503" s="7" t="s">
        <v>115</v>
      </c>
      <c r="F1503" s="7" t="s">
        <v>116</v>
      </c>
      <c r="G1503" s="7" t="s">
        <v>13</v>
      </c>
      <c r="H1503" s="7" t="s">
        <v>2637</v>
      </c>
      <c r="I1503" s="11">
        <v>6.282328046193E12</v>
      </c>
      <c r="K1503" s="12"/>
      <c r="L1503" s="12"/>
      <c r="M1503" s="12"/>
      <c r="N1503" s="12"/>
      <c r="O1503" s="12"/>
      <c r="P1503" s="12"/>
      <c r="Q1503" s="12"/>
      <c r="R1503" s="12"/>
      <c r="S1503" s="12"/>
      <c r="T1503" s="12"/>
      <c r="U1503" s="12"/>
      <c r="V1503" s="12"/>
    </row>
    <row r="1504" hidden="1">
      <c r="A1504" s="7" t="s">
        <v>2636</v>
      </c>
      <c r="B1504" s="8">
        <v>45896.0</v>
      </c>
      <c r="C1504" s="9" t="str">
        <f t="shared" si="1"/>
        <v>Agustus</v>
      </c>
      <c r="D1504" s="15">
        <v>0.027083333333333334</v>
      </c>
      <c r="E1504" s="7" t="s">
        <v>115</v>
      </c>
      <c r="F1504" s="7" t="s">
        <v>116</v>
      </c>
      <c r="G1504" s="7" t="s">
        <v>13</v>
      </c>
      <c r="H1504" s="7" t="s">
        <v>2638</v>
      </c>
      <c r="I1504" s="11">
        <v>6.282328046193E12</v>
      </c>
      <c r="K1504" s="12"/>
      <c r="L1504" s="12"/>
      <c r="M1504" s="12"/>
      <c r="N1504" s="12"/>
      <c r="O1504" s="12"/>
      <c r="P1504" s="12"/>
      <c r="Q1504" s="12"/>
      <c r="R1504" s="12"/>
      <c r="S1504" s="12"/>
      <c r="T1504" s="12"/>
      <c r="U1504" s="12"/>
      <c r="V1504" s="12"/>
    </row>
    <row r="1505" hidden="1">
      <c r="A1505" s="7" t="s">
        <v>2639</v>
      </c>
      <c r="B1505" s="8">
        <v>45898.0</v>
      </c>
      <c r="C1505" s="9" t="str">
        <f t="shared" si="1"/>
        <v>Agustus</v>
      </c>
      <c r="D1505" s="15">
        <v>0.015277777777777777</v>
      </c>
      <c r="E1505" s="7" t="s">
        <v>1078</v>
      </c>
      <c r="F1505" s="7" t="s">
        <v>144</v>
      </c>
      <c r="G1505" s="7" t="s">
        <v>13</v>
      </c>
      <c r="H1505" s="7" t="s">
        <v>2640</v>
      </c>
      <c r="I1505" s="11">
        <v>6.28978248704E11</v>
      </c>
      <c r="K1505" s="12"/>
      <c r="L1505" s="12"/>
      <c r="M1505" s="12"/>
      <c r="N1505" s="12"/>
      <c r="O1505" s="12"/>
      <c r="P1505" s="12"/>
      <c r="Q1505" s="12"/>
      <c r="R1505" s="12"/>
      <c r="S1505" s="12"/>
      <c r="T1505" s="12"/>
      <c r="U1505" s="12"/>
      <c r="V1505" s="12"/>
    </row>
    <row r="1506" hidden="1">
      <c r="A1506" s="7" t="s">
        <v>2639</v>
      </c>
      <c r="B1506" s="8">
        <v>45898.0</v>
      </c>
      <c r="C1506" s="9" t="str">
        <f t="shared" si="1"/>
        <v>Agustus</v>
      </c>
      <c r="D1506" s="15">
        <v>0.029861111111111113</v>
      </c>
      <c r="E1506" s="7" t="s">
        <v>1078</v>
      </c>
      <c r="F1506" s="7" t="s">
        <v>105</v>
      </c>
      <c r="G1506" s="7" t="s">
        <v>13</v>
      </c>
      <c r="H1506" s="7" t="s">
        <v>2641</v>
      </c>
      <c r="I1506" s="11">
        <v>6.28978248704E11</v>
      </c>
      <c r="K1506" s="12"/>
      <c r="L1506" s="12"/>
      <c r="M1506" s="12"/>
      <c r="N1506" s="12"/>
      <c r="O1506" s="12"/>
      <c r="P1506" s="12"/>
      <c r="Q1506" s="12"/>
      <c r="R1506" s="12"/>
      <c r="S1506" s="12"/>
      <c r="T1506" s="12"/>
      <c r="U1506" s="12"/>
      <c r="V1506" s="12"/>
    </row>
    <row r="1507" hidden="1">
      <c r="A1507" s="7" t="s">
        <v>2642</v>
      </c>
      <c r="B1507" s="8">
        <v>45898.0</v>
      </c>
      <c r="C1507" s="9" t="str">
        <f t="shared" si="1"/>
        <v>Agustus</v>
      </c>
      <c r="D1507" s="15">
        <v>0.010416666666666666</v>
      </c>
      <c r="E1507" s="7" t="s">
        <v>1078</v>
      </c>
      <c r="F1507" s="7" t="s">
        <v>116</v>
      </c>
      <c r="G1507" s="7" t="s">
        <v>13</v>
      </c>
      <c r="H1507" s="7" t="s">
        <v>2643</v>
      </c>
      <c r="I1507" s="11">
        <v>6.28978248704E11</v>
      </c>
      <c r="K1507" s="12"/>
      <c r="L1507" s="12"/>
      <c r="M1507" s="12"/>
      <c r="N1507" s="12"/>
      <c r="O1507" s="12"/>
      <c r="P1507" s="12"/>
      <c r="Q1507" s="12"/>
      <c r="R1507" s="12"/>
      <c r="S1507" s="12"/>
      <c r="T1507" s="12"/>
      <c r="U1507" s="12"/>
      <c r="V1507" s="12"/>
    </row>
    <row r="1508" hidden="1">
      <c r="A1508" s="7" t="s">
        <v>2644</v>
      </c>
      <c r="B1508" s="8">
        <v>45899.0</v>
      </c>
      <c r="C1508" s="9" t="str">
        <f t="shared" si="1"/>
        <v>Agustus</v>
      </c>
      <c r="D1508" s="15">
        <v>0.04861111111111111</v>
      </c>
      <c r="E1508" s="7" t="s">
        <v>11</v>
      </c>
      <c r="F1508" s="7" t="s">
        <v>1083</v>
      </c>
      <c r="G1508" s="7" t="s">
        <v>13</v>
      </c>
      <c r="H1508" s="7" t="s">
        <v>2645</v>
      </c>
      <c r="I1508" s="11">
        <v>6.28560627488E12</v>
      </c>
      <c r="K1508" s="12"/>
      <c r="L1508" s="12"/>
      <c r="M1508" s="12"/>
      <c r="N1508" s="12"/>
      <c r="O1508" s="12"/>
      <c r="P1508" s="12"/>
      <c r="Q1508" s="12"/>
      <c r="R1508" s="12"/>
      <c r="S1508" s="12"/>
      <c r="T1508" s="12"/>
      <c r="U1508" s="12"/>
      <c r="V1508" s="12"/>
    </row>
    <row r="1509" hidden="1">
      <c r="A1509" s="7" t="s">
        <v>2646</v>
      </c>
      <c r="B1509" s="8">
        <v>45897.0</v>
      </c>
      <c r="C1509" s="9" t="str">
        <f t="shared" si="1"/>
        <v>Agustus</v>
      </c>
      <c r="D1509" s="15">
        <v>0.024305555555555556</v>
      </c>
      <c r="E1509" s="7" t="s">
        <v>44</v>
      </c>
      <c r="F1509" s="7" t="s">
        <v>45</v>
      </c>
      <c r="G1509" s="7" t="s">
        <v>13</v>
      </c>
      <c r="H1509" s="7" t="s">
        <v>2647</v>
      </c>
      <c r="I1509" s="11">
        <v>6.285291035544E12</v>
      </c>
      <c r="K1509" s="12"/>
      <c r="L1509" s="12"/>
      <c r="M1509" s="12"/>
      <c r="N1509" s="12"/>
      <c r="O1509" s="12"/>
      <c r="P1509" s="12"/>
      <c r="Q1509" s="12"/>
      <c r="R1509" s="12"/>
      <c r="S1509" s="12"/>
      <c r="T1509" s="12"/>
      <c r="U1509" s="12"/>
      <c r="V1509" s="12"/>
    </row>
    <row r="1510" hidden="1">
      <c r="A1510" s="7" t="s">
        <v>2648</v>
      </c>
      <c r="B1510" s="8">
        <v>45898.0</v>
      </c>
      <c r="C1510" s="9" t="str">
        <f t="shared" si="1"/>
        <v>Agustus</v>
      </c>
      <c r="D1510" s="15">
        <v>0.024305555555555556</v>
      </c>
      <c r="E1510" s="7" t="s">
        <v>44</v>
      </c>
      <c r="F1510" s="7" t="s">
        <v>45</v>
      </c>
      <c r="G1510" s="7" t="s">
        <v>13</v>
      </c>
      <c r="H1510" s="7" t="s">
        <v>2647</v>
      </c>
      <c r="I1510" s="11">
        <v>6.285291035544E12</v>
      </c>
      <c r="K1510" s="12"/>
      <c r="L1510" s="12"/>
      <c r="M1510" s="12"/>
      <c r="N1510" s="12"/>
      <c r="O1510" s="12"/>
      <c r="P1510" s="12"/>
      <c r="Q1510" s="12"/>
      <c r="R1510" s="12"/>
      <c r="S1510" s="12"/>
      <c r="T1510" s="12"/>
      <c r="U1510" s="12"/>
      <c r="V1510" s="12"/>
    </row>
    <row r="1511" hidden="1">
      <c r="A1511" s="7" t="s">
        <v>2649</v>
      </c>
      <c r="B1511" s="8">
        <v>45898.0</v>
      </c>
      <c r="C1511" s="9" t="str">
        <f t="shared" si="1"/>
        <v>Agustus</v>
      </c>
      <c r="D1511" s="15">
        <v>0.041666666666666664</v>
      </c>
      <c r="E1511" s="7" t="s">
        <v>33</v>
      </c>
      <c r="F1511" s="7" t="s">
        <v>54</v>
      </c>
      <c r="G1511" s="7" t="s">
        <v>13</v>
      </c>
      <c r="H1511" s="7" t="s">
        <v>2650</v>
      </c>
      <c r="I1511" s="11">
        <v>6.285707668655E12</v>
      </c>
      <c r="K1511" s="12"/>
      <c r="L1511" s="12"/>
      <c r="M1511" s="12"/>
      <c r="N1511" s="12"/>
      <c r="O1511" s="12"/>
      <c r="P1511" s="12"/>
      <c r="Q1511" s="12"/>
      <c r="R1511" s="12"/>
      <c r="S1511" s="12"/>
      <c r="T1511" s="12"/>
      <c r="U1511" s="12"/>
      <c r="V1511" s="12"/>
    </row>
    <row r="1512" hidden="1">
      <c r="A1512" s="7" t="s">
        <v>2651</v>
      </c>
      <c r="B1512" s="8">
        <v>45875.0</v>
      </c>
      <c r="C1512" s="9" t="str">
        <f t="shared" si="1"/>
        <v>Agustus</v>
      </c>
      <c r="D1512" s="15">
        <v>0.041666666666666664</v>
      </c>
      <c r="E1512" s="7" t="s">
        <v>147</v>
      </c>
      <c r="F1512" s="7" t="s">
        <v>153</v>
      </c>
      <c r="G1512" s="7" t="s">
        <v>13</v>
      </c>
      <c r="H1512" s="7" t="s">
        <v>2652</v>
      </c>
      <c r="I1512" s="11">
        <v>6.285213566484E12</v>
      </c>
      <c r="K1512" s="12"/>
      <c r="L1512" s="12"/>
      <c r="M1512" s="12"/>
      <c r="N1512" s="12"/>
      <c r="O1512" s="12"/>
      <c r="P1512" s="12"/>
      <c r="Q1512" s="12"/>
      <c r="R1512" s="12"/>
      <c r="S1512" s="12"/>
      <c r="T1512" s="12"/>
      <c r="U1512" s="12"/>
      <c r="V1512" s="12"/>
    </row>
    <row r="1513" hidden="1">
      <c r="A1513" s="7" t="s">
        <v>2653</v>
      </c>
      <c r="B1513" s="8">
        <v>45882.0</v>
      </c>
      <c r="C1513" s="9" t="str">
        <f t="shared" si="1"/>
        <v>Agustus</v>
      </c>
      <c r="D1513" s="15">
        <v>0.041666666666666664</v>
      </c>
      <c r="E1513" s="7" t="s">
        <v>147</v>
      </c>
      <c r="F1513" s="7" t="s">
        <v>153</v>
      </c>
      <c r="G1513" s="7" t="s">
        <v>13</v>
      </c>
      <c r="H1513" s="7" t="s">
        <v>2654</v>
      </c>
      <c r="I1513" s="11">
        <v>6.285213566484E12</v>
      </c>
      <c r="K1513" s="12"/>
      <c r="L1513" s="12"/>
      <c r="M1513" s="12"/>
      <c r="N1513" s="12"/>
      <c r="O1513" s="12"/>
      <c r="P1513" s="12"/>
      <c r="Q1513" s="12"/>
      <c r="R1513" s="12"/>
      <c r="S1513" s="12"/>
      <c r="T1513" s="12"/>
      <c r="U1513" s="12"/>
      <c r="V1513" s="12"/>
    </row>
    <row r="1514" hidden="1">
      <c r="A1514" s="7" t="s">
        <v>2655</v>
      </c>
      <c r="B1514" s="8">
        <v>45889.0</v>
      </c>
      <c r="C1514" s="9" t="str">
        <f t="shared" si="1"/>
        <v>Agustus</v>
      </c>
      <c r="D1514" s="15">
        <v>0.027777777777777776</v>
      </c>
      <c r="E1514" s="7" t="s">
        <v>147</v>
      </c>
      <c r="F1514" s="7" t="s">
        <v>153</v>
      </c>
      <c r="G1514" s="7" t="s">
        <v>13</v>
      </c>
      <c r="H1514" s="7" t="s">
        <v>2656</v>
      </c>
      <c r="I1514" s="11">
        <v>6.285213566484E12</v>
      </c>
      <c r="K1514" s="12"/>
      <c r="L1514" s="12"/>
      <c r="M1514" s="12"/>
      <c r="N1514" s="12"/>
      <c r="O1514" s="12"/>
      <c r="P1514" s="12"/>
      <c r="Q1514" s="12"/>
      <c r="R1514" s="12"/>
      <c r="S1514" s="12"/>
      <c r="T1514" s="12"/>
      <c r="U1514" s="12"/>
      <c r="V1514" s="12"/>
    </row>
    <row r="1515" hidden="1">
      <c r="A1515" s="7" t="s">
        <v>2657</v>
      </c>
      <c r="B1515" s="8">
        <v>45896.0</v>
      </c>
      <c r="C1515" s="9" t="str">
        <f t="shared" si="1"/>
        <v>Agustus</v>
      </c>
      <c r="D1515" s="15">
        <v>0.027777777777777776</v>
      </c>
      <c r="E1515" s="7" t="s">
        <v>147</v>
      </c>
      <c r="F1515" s="7" t="s">
        <v>153</v>
      </c>
      <c r="G1515" s="7" t="s">
        <v>13</v>
      </c>
      <c r="H1515" s="7" t="s">
        <v>2658</v>
      </c>
      <c r="I1515" s="11">
        <v>6.285213566484E12</v>
      </c>
      <c r="K1515" s="12"/>
      <c r="L1515" s="12"/>
      <c r="M1515" s="12"/>
      <c r="N1515" s="12"/>
      <c r="O1515" s="12"/>
      <c r="P1515" s="12"/>
      <c r="Q1515" s="12"/>
      <c r="R1515" s="12"/>
      <c r="S1515" s="12"/>
      <c r="T1515" s="12"/>
      <c r="U1515" s="12"/>
      <c r="V1515" s="12"/>
    </row>
    <row r="1516" hidden="1">
      <c r="A1516" s="7" t="s">
        <v>2659</v>
      </c>
      <c r="B1516" s="8">
        <v>45895.0</v>
      </c>
      <c r="C1516" s="9" t="str">
        <f t="shared" si="1"/>
        <v>Agustus</v>
      </c>
      <c r="D1516" s="15">
        <v>0.020833333333333332</v>
      </c>
      <c r="E1516" s="7" t="s">
        <v>147</v>
      </c>
      <c r="F1516" s="7" t="s">
        <v>148</v>
      </c>
      <c r="G1516" s="7" t="s">
        <v>13</v>
      </c>
      <c r="H1516" s="7" t="s">
        <v>2660</v>
      </c>
      <c r="I1516" s="11">
        <v>6.285213566484E12</v>
      </c>
      <c r="K1516" s="12"/>
      <c r="L1516" s="12"/>
      <c r="M1516" s="12"/>
      <c r="N1516" s="12"/>
      <c r="O1516" s="12"/>
      <c r="P1516" s="12"/>
      <c r="Q1516" s="12"/>
      <c r="R1516" s="12"/>
      <c r="S1516" s="12"/>
      <c r="T1516" s="12"/>
      <c r="U1516" s="12"/>
      <c r="V1516" s="12"/>
    </row>
    <row r="1517" hidden="1">
      <c r="A1517" s="7" t="s">
        <v>2659</v>
      </c>
      <c r="B1517" s="8">
        <v>45896.0</v>
      </c>
      <c r="C1517" s="9" t="str">
        <f t="shared" si="1"/>
        <v>Agustus</v>
      </c>
      <c r="D1517" s="15">
        <v>0.0</v>
      </c>
      <c r="E1517" s="7" t="s">
        <v>147</v>
      </c>
      <c r="F1517" s="7" t="s">
        <v>148</v>
      </c>
      <c r="G1517" s="7" t="s">
        <v>156</v>
      </c>
      <c r="H1517" s="7" t="s">
        <v>2661</v>
      </c>
      <c r="I1517" s="11">
        <v>6.285213566484E12</v>
      </c>
      <c r="K1517" s="12"/>
      <c r="L1517" s="12"/>
      <c r="M1517" s="12"/>
      <c r="N1517" s="12"/>
      <c r="O1517" s="12"/>
      <c r="P1517" s="12"/>
      <c r="Q1517" s="12"/>
      <c r="R1517" s="12"/>
      <c r="S1517" s="12"/>
      <c r="T1517" s="12"/>
      <c r="U1517" s="12"/>
      <c r="V1517" s="12"/>
    </row>
    <row r="1518" hidden="1">
      <c r="A1518" s="7" t="s">
        <v>2662</v>
      </c>
      <c r="B1518" s="8">
        <v>45875.0</v>
      </c>
      <c r="C1518" s="9" t="str">
        <f t="shared" si="1"/>
        <v>Agustus</v>
      </c>
      <c r="D1518" s="15">
        <v>0.0</v>
      </c>
      <c r="E1518" s="7" t="s">
        <v>147</v>
      </c>
      <c r="F1518" s="7" t="s">
        <v>105</v>
      </c>
      <c r="G1518" s="7" t="s">
        <v>156</v>
      </c>
      <c r="H1518" s="7" t="s">
        <v>2663</v>
      </c>
      <c r="I1518" s="11">
        <v>6.285213566484E12</v>
      </c>
      <c r="K1518" s="12"/>
      <c r="L1518" s="12"/>
      <c r="M1518" s="12"/>
      <c r="N1518" s="12"/>
      <c r="O1518" s="12"/>
      <c r="P1518" s="12"/>
      <c r="Q1518" s="12"/>
      <c r="R1518" s="12"/>
      <c r="S1518" s="12"/>
      <c r="T1518" s="12"/>
      <c r="U1518" s="12"/>
      <c r="V1518" s="12"/>
    </row>
    <row r="1519" hidden="1">
      <c r="A1519" s="7" t="s">
        <v>2662</v>
      </c>
      <c r="B1519" s="8">
        <v>45882.0</v>
      </c>
      <c r="C1519" s="9" t="str">
        <f t="shared" si="1"/>
        <v>Agustus</v>
      </c>
      <c r="D1519" s="15">
        <v>0.027777777777777776</v>
      </c>
      <c r="E1519" s="7" t="s">
        <v>147</v>
      </c>
      <c r="F1519" s="7" t="s">
        <v>105</v>
      </c>
      <c r="G1519" s="7" t="s">
        <v>13</v>
      </c>
      <c r="H1519" s="7" t="s">
        <v>2664</v>
      </c>
      <c r="I1519" s="11">
        <v>6.285213566484E12</v>
      </c>
      <c r="K1519" s="12"/>
      <c r="L1519" s="12"/>
      <c r="M1519" s="12"/>
      <c r="N1519" s="12"/>
      <c r="O1519" s="12"/>
      <c r="P1519" s="12"/>
      <c r="Q1519" s="12"/>
      <c r="R1519" s="12"/>
      <c r="S1519" s="12"/>
      <c r="T1519" s="12"/>
      <c r="U1519" s="12"/>
      <c r="V1519" s="12"/>
    </row>
    <row r="1520" hidden="1">
      <c r="A1520" s="7" t="s">
        <v>2662</v>
      </c>
      <c r="B1520" s="8">
        <v>45889.0</v>
      </c>
      <c r="C1520" s="9" t="str">
        <f t="shared" si="1"/>
        <v>Agustus</v>
      </c>
      <c r="D1520" s="15">
        <v>0.024305555555555556</v>
      </c>
      <c r="E1520" s="7" t="s">
        <v>147</v>
      </c>
      <c r="F1520" s="7" t="s">
        <v>105</v>
      </c>
      <c r="G1520" s="7" t="s">
        <v>13</v>
      </c>
      <c r="H1520" s="7" t="s">
        <v>2665</v>
      </c>
      <c r="I1520" s="11">
        <v>6.285213566484E12</v>
      </c>
      <c r="K1520" s="12"/>
      <c r="L1520" s="12"/>
      <c r="M1520" s="12"/>
      <c r="N1520" s="12"/>
      <c r="O1520" s="12"/>
      <c r="P1520" s="12"/>
      <c r="Q1520" s="12"/>
      <c r="R1520" s="12"/>
      <c r="S1520" s="12"/>
      <c r="T1520" s="12"/>
      <c r="U1520" s="12"/>
      <c r="V1520" s="12"/>
    </row>
    <row r="1521" hidden="1">
      <c r="A1521" s="7" t="s">
        <v>2662</v>
      </c>
      <c r="B1521" s="8">
        <v>45896.0</v>
      </c>
      <c r="C1521" s="9" t="str">
        <f t="shared" si="1"/>
        <v>Agustus</v>
      </c>
      <c r="D1521" s="15">
        <v>0.0</v>
      </c>
      <c r="E1521" s="7" t="s">
        <v>147</v>
      </c>
      <c r="F1521" s="7" t="s">
        <v>105</v>
      </c>
      <c r="G1521" s="7" t="s">
        <v>156</v>
      </c>
      <c r="H1521" s="7" t="s">
        <v>2666</v>
      </c>
      <c r="I1521" s="11">
        <v>6.285213566484E12</v>
      </c>
      <c r="K1521" s="12"/>
      <c r="L1521" s="12"/>
      <c r="M1521" s="12"/>
      <c r="N1521" s="12"/>
      <c r="O1521" s="12"/>
      <c r="P1521" s="12"/>
      <c r="Q1521" s="12"/>
      <c r="R1521" s="12"/>
      <c r="S1521" s="12"/>
      <c r="T1521" s="12"/>
      <c r="U1521" s="12"/>
      <c r="V1521" s="12"/>
    </row>
    <row r="1522" hidden="1">
      <c r="A1522" s="7" t="s">
        <v>2667</v>
      </c>
      <c r="B1522" s="8">
        <v>45891.0</v>
      </c>
      <c r="C1522" s="9" t="str">
        <f t="shared" si="1"/>
        <v>Agustus</v>
      </c>
      <c r="D1522" s="15">
        <v>0.03333333333333333</v>
      </c>
      <c r="E1522" s="7" t="s">
        <v>50</v>
      </c>
      <c r="F1522" s="7" t="s">
        <v>54</v>
      </c>
      <c r="G1522" s="7" t="s">
        <v>13</v>
      </c>
      <c r="H1522" s="7" t="s">
        <v>2668</v>
      </c>
      <c r="I1522" s="11">
        <v>6.285173431354E12</v>
      </c>
      <c r="K1522" s="12"/>
      <c r="L1522" s="12"/>
      <c r="M1522" s="12"/>
      <c r="N1522" s="12"/>
      <c r="O1522" s="12"/>
      <c r="P1522" s="12"/>
      <c r="Q1522" s="12"/>
      <c r="R1522" s="12"/>
      <c r="S1522" s="12"/>
      <c r="T1522" s="12"/>
      <c r="U1522" s="12"/>
      <c r="V1522" s="12"/>
    </row>
    <row r="1523" hidden="1">
      <c r="A1523" s="7" t="s">
        <v>2667</v>
      </c>
      <c r="B1523" s="8">
        <v>45884.0</v>
      </c>
      <c r="C1523" s="9" t="str">
        <f t="shared" si="1"/>
        <v>Agustus</v>
      </c>
      <c r="D1523" s="15">
        <v>0.027777777777777776</v>
      </c>
      <c r="E1523" s="7" t="s">
        <v>50</v>
      </c>
      <c r="F1523" s="7" t="s">
        <v>51</v>
      </c>
      <c r="G1523" s="7" t="s">
        <v>13</v>
      </c>
      <c r="H1523" s="7" t="s">
        <v>2669</v>
      </c>
      <c r="I1523" s="11">
        <v>6.285173431354E12</v>
      </c>
      <c r="K1523" s="12"/>
      <c r="L1523" s="12"/>
      <c r="M1523" s="12"/>
      <c r="N1523" s="12"/>
      <c r="O1523" s="12"/>
      <c r="P1523" s="12"/>
      <c r="Q1523" s="12"/>
      <c r="R1523" s="12"/>
      <c r="S1523" s="12"/>
      <c r="T1523" s="12"/>
      <c r="U1523" s="12"/>
      <c r="V1523" s="12"/>
    </row>
    <row r="1524" hidden="1">
      <c r="A1524" s="7" t="s">
        <v>2667</v>
      </c>
      <c r="B1524" s="8">
        <v>45891.0</v>
      </c>
      <c r="C1524" s="9" t="str">
        <f t="shared" si="1"/>
        <v>Agustus</v>
      </c>
      <c r="D1524" s="15">
        <v>0.027083333333333334</v>
      </c>
      <c r="E1524" s="7" t="s">
        <v>50</v>
      </c>
      <c r="F1524" s="7" t="s">
        <v>51</v>
      </c>
      <c r="G1524" s="7" t="s">
        <v>13</v>
      </c>
      <c r="H1524" s="7" t="s">
        <v>2670</v>
      </c>
      <c r="I1524" s="11">
        <v>6.285173431354E12</v>
      </c>
      <c r="K1524" s="12"/>
      <c r="L1524" s="12"/>
      <c r="M1524" s="12"/>
      <c r="N1524" s="12"/>
      <c r="O1524" s="12"/>
      <c r="P1524" s="12"/>
      <c r="Q1524" s="12"/>
      <c r="R1524" s="12"/>
      <c r="S1524" s="12"/>
      <c r="T1524" s="12"/>
      <c r="U1524" s="12"/>
      <c r="V1524" s="12"/>
    </row>
    <row r="1525" hidden="1">
      <c r="A1525" s="7" t="s">
        <v>2667</v>
      </c>
      <c r="B1525" s="8">
        <v>45898.0</v>
      </c>
      <c r="C1525" s="9" t="str">
        <f t="shared" si="1"/>
        <v>Agustus</v>
      </c>
      <c r="D1525" s="15">
        <v>0.034722222222222224</v>
      </c>
      <c r="E1525" s="7" t="s">
        <v>50</v>
      </c>
      <c r="F1525" s="7" t="s">
        <v>51</v>
      </c>
      <c r="G1525" s="7" t="s">
        <v>13</v>
      </c>
      <c r="H1525" s="7" t="s">
        <v>2671</v>
      </c>
      <c r="I1525" s="11">
        <v>6.285173431354E12</v>
      </c>
      <c r="K1525" s="12"/>
      <c r="L1525" s="12"/>
      <c r="M1525" s="12"/>
      <c r="N1525" s="12"/>
      <c r="O1525" s="12"/>
      <c r="P1525" s="12"/>
      <c r="Q1525" s="12"/>
      <c r="R1525" s="12"/>
      <c r="S1525" s="12"/>
      <c r="T1525" s="12"/>
      <c r="U1525" s="12"/>
      <c r="V1525" s="12"/>
    </row>
    <row r="1526" hidden="1">
      <c r="A1526" s="7" t="s">
        <v>2672</v>
      </c>
      <c r="B1526" s="8">
        <v>45874.0</v>
      </c>
      <c r="C1526" s="9" t="str">
        <f t="shared" si="1"/>
        <v>Agustus</v>
      </c>
      <c r="D1526" s="15">
        <v>0.017361111111111112</v>
      </c>
      <c r="E1526" s="7" t="s">
        <v>16</v>
      </c>
      <c r="F1526" s="7" t="s">
        <v>130</v>
      </c>
      <c r="G1526" s="7" t="s">
        <v>13</v>
      </c>
      <c r="H1526" s="7" t="s">
        <v>2673</v>
      </c>
      <c r="I1526" s="11">
        <v>6.281232193915E12</v>
      </c>
      <c r="K1526" s="12"/>
      <c r="L1526" s="12"/>
      <c r="M1526" s="12"/>
      <c r="N1526" s="12"/>
      <c r="O1526" s="12"/>
      <c r="P1526" s="12"/>
      <c r="Q1526" s="12"/>
      <c r="R1526" s="12"/>
      <c r="S1526" s="12"/>
      <c r="T1526" s="12"/>
      <c r="U1526" s="12"/>
      <c r="V1526" s="12"/>
    </row>
    <row r="1527" hidden="1">
      <c r="A1527" s="7" t="s">
        <v>2674</v>
      </c>
      <c r="B1527" s="8">
        <v>45876.0</v>
      </c>
      <c r="C1527" s="9" t="str">
        <f t="shared" si="1"/>
        <v>Agustus</v>
      </c>
      <c r="D1527" s="15">
        <v>0.03333333333333333</v>
      </c>
      <c r="E1527" s="7" t="s">
        <v>16</v>
      </c>
      <c r="F1527" s="7" t="s">
        <v>130</v>
      </c>
      <c r="G1527" s="7" t="s">
        <v>13</v>
      </c>
      <c r="H1527" s="7" t="s">
        <v>2675</v>
      </c>
      <c r="I1527" s="11">
        <v>6.281232193915E12</v>
      </c>
      <c r="K1527" s="12"/>
      <c r="L1527" s="12"/>
      <c r="M1527" s="12"/>
      <c r="N1527" s="12"/>
      <c r="O1527" s="12"/>
      <c r="P1527" s="12"/>
      <c r="Q1527" s="12"/>
      <c r="R1527" s="12"/>
      <c r="S1527" s="12"/>
      <c r="T1527" s="12"/>
      <c r="U1527" s="12"/>
      <c r="V1527" s="12"/>
    </row>
    <row r="1528" hidden="1">
      <c r="A1528" s="7" t="s">
        <v>2676</v>
      </c>
      <c r="B1528" s="8">
        <v>45881.0</v>
      </c>
      <c r="C1528" s="9" t="str">
        <f t="shared" si="1"/>
        <v>Agustus</v>
      </c>
      <c r="D1528" s="15">
        <v>0.027083333333333334</v>
      </c>
      <c r="E1528" s="7" t="s">
        <v>16</v>
      </c>
      <c r="F1528" s="7" t="s">
        <v>130</v>
      </c>
      <c r="G1528" s="7" t="s">
        <v>13</v>
      </c>
      <c r="H1528" s="7" t="s">
        <v>2677</v>
      </c>
      <c r="I1528" s="11">
        <v>6.281232193915E12</v>
      </c>
      <c r="K1528" s="12"/>
      <c r="L1528" s="12"/>
      <c r="M1528" s="12"/>
      <c r="N1528" s="12"/>
      <c r="O1528" s="12"/>
      <c r="P1528" s="12"/>
      <c r="Q1528" s="12"/>
      <c r="R1528" s="12"/>
      <c r="S1528" s="12"/>
      <c r="T1528" s="12"/>
      <c r="U1528" s="12"/>
      <c r="V1528" s="12"/>
    </row>
    <row r="1529" hidden="1">
      <c r="A1529" s="7" t="s">
        <v>2678</v>
      </c>
      <c r="B1529" s="8">
        <v>45882.0</v>
      </c>
      <c r="C1529" s="9" t="str">
        <f t="shared" si="1"/>
        <v>Agustus</v>
      </c>
      <c r="D1529" s="15">
        <v>0.025</v>
      </c>
      <c r="E1529" s="7" t="s">
        <v>16</v>
      </c>
      <c r="F1529" s="7" t="s">
        <v>130</v>
      </c>
      <c r="G1529" s="7" t="s">
        <v>13</v>
      </c>
      <c r="H1529" s="7" t="s">
        <v>2679</v>
      </c>
      <c r="I1529" s="11">
        <v>6.281232193915E12</v>
      </c>
      <c r="K1529" s="12"/>
      <c r="L1529" s="12"/>
      <c r="M1529" s="12"/>
      <c r="N1529" s="12"/>
      <c r="O1529" s="12"/>
      <c r="P1529" s="12"/>
      <c r="Q1529" s="12"/>
      <c r="R1529" s="12"/>
      <c r="S1529" s="12"/>
      <c r="T1529" s="12"/>
      <c r="U1529" s="12"/>
      <c r="V1529" s="12"/>
    </row>
    <row r="1530" hidden="1">
      <c r="A1530" s="7" t="s">
        <v>2680</v>
      </c>
      <c r="B1530" s="8">
        <v>45883.0</v>
      </c>
      <c r="C1530" s="9" t="str">
        <f t="shared" si="1"/>
        <v>Agustus</v>
      </c>
      <c r="D1530" s="15">
        <v>0.027083333333333334</v>
      </c>
      <c r="E1530" s="7" t="s">
        <v>16</v>
      </c>
      <c r="F1530" s="7" t="s">
        <v>130</v>
      </c>
      <c r="G1530" s="7" t="s">
        <v>13</v>
      </c>
      <c r="H1530" s="7" t="s">
        <v>2681</v>
      </c>
      <c r="I1530" s="11">
        <v>6.281232193915E12</v>
      </c>
      <c r="K1530" s="12"/>
      <c r="L1530" s="12"/>
      <c r="M1530" s="12"/>
      <c r="N1530" s="12"/>
      <c r="O1530" s="12"/>
      <c r="P1530" s="12"/>
      <c r="Q1530" s="12"/>
      <c r="R1530" s="12"/>
      <c r="S1530" s="12"/>
      <c r="T1530" s="12"/>
      <c r="U1530" s="12"/>
      <c r="V1530" s="12"/>
    </row>
    <row r="1531" hidden="1">
      <c r="A1531" s="7" t="s">
        <v>2682</v>
      </c>
      <c r="B1531" s="8">
        <v>45884.0</v>
      </c>
      <c r="C1531" s="9" t="str">
        <f t="shared" si="1"/>
        <v>Agustus</v>
      </c>
      <c r="D1531" s="15">
        <v>0.013888888888888888</v>
      </c>
      <c r="E1531" s="7" t="s">
        <v>16</v>
      </c>
      <c r="F1531" s="7" t="s">
        <v>130</v>
      </c>
      <c r="G1531" s="7" t="s">
        <v>13</v>
      </c>
      <c r="H1531" s="7" t="s">
        <v>2683</v>
      </c>
      <c r="I1531" s="11">
        <v>6.281232193915E12</v>
      </c>
      <c r="K1531" s="12"/>
      <c r="L1531" s="12"/>
      <c r="M1531" s="12"/>
      <c r="N1531" s="12"/>
      <c r="O1531" s="12"/>
      <c r="P1531" s="12"/>
      <c r="Q1531" s="12"/>
      <c r="R1531" s="12"/>
      <c r="S1531" s="12"/>
      <c r="T1531" s="12"/>
      <c r="U1531" s="12"/>
      <c r="V1531" s="12"/>
    </row>
    <row r="1532" hidden="1">
      <c r="A1532" s="7" t="s">
        <v>2684</v>
      </c>
      <c r="B1532" s="8">
        <v>45889.0</v>
      </c>
      <c r="C1532" s="9" t="str">
        <f t="shared" si="1"/>
        <v>Agustus</v>
      </c>
      <c r="D1532" s="15">
        <v>0.015277777777777777</v>
      </c>
      <c r="E1532" s="7" t="s">
        <v>16</v>
      </c>
      <c r="F1532" s="7" t="s">
        <v>130</v>
      </c>
      <c r="G1532" s="7" t="s">
        <v>13</v>
      </c>
      <c r="H1532" s="7" t="s">
        <v>2685</v>
      </c>
      <c r="I1532" s="11">
        <v>6.281232193915E12</v>
      </c>
      <c r="K1532" s="12"/>
      <c r="L1532" s="12"/>
      <c r="M1532" s="12"/>
      <c r="N1532" s="12"/>
      <c r="O1532" s="12"/>
      <c r="P1532" s="12"/>
      <c r="Q1532" s="12"/>
      <c r="R1532" s="12"/>
      <c r="S1532" s="12"/>
      <c r="T1532" s="12"/>
      <c r="U1532" s="12"/>
      <c r="V1532" s="12"/>
    </row>
    <row r="1533" hidden="1">
      <c r="A1533" s="7" t="s">
        <v>2686</v>
      </c>
      <c r="B1533" s="8">
        <v>45895.0</v>
      </c>
      <c r="C1533" s="9" t="str">
        <f t="shared" si="1"/>
        <v>Agustus</v>
      </c>
      <c r="D1533" s="15">
        <v>0.021527777777777778</v>
      </c>
      <c r="E1533" s="7" t="s">
        <v>16</v>
      </c>
      <c r="F1533" s="7" t="s">
        <v>130</v>
      </c>
      <c r="G1533" s="7" t="s">
        <v>13</v>
      </c>
      <c r="H1533" s="7" t="s">
        <v>2687</v>
      </c>
      <c r="I1533" s="11">
        <v>6.281232193915E12</v>
      </c>
      <c r="K1533" s="12"/>
      <c r="L1533" s="12"/>
      <c r="M1533" s="12"/>
      <c r="N1533" s="12"/>
      <c r="O1533" s="12"/>
      <c r="P1533" s="12"/>
      <c r="Q1533" s="12"/>
      <c r="R1533" s="12"/>
      <c r="S1533" s="12"/>
      <c r="T1533" s="12"/>
      <c r="U1533" s="12"/>
      <c r="V1533" s="12"/>
    </row>
    <row r="1534" hidden="1">
      <c r="A1534" s="7" t="s">
        <v>2688</v>
      </c>
      <c r="B1534" s="8">
        <v>45896.0</v>
      </c>
      <c r="C1534" s="9" t="str">
        <f t="shared" si="1"/>
        <v>Agustus</v>
      </c>
      <c r="D1534" s="15">
        <v>0.013888888888888888</v>
      </c>
      <c r="E1534" s="7" t="s">
        <v>16</v>
      </c>
      <c r="F1534" s="7" t="s">
        <v>130</v>
      </c>
      <c r="G1534" s="7" t="s">
        <v>13</v>
      </c>
      <c r="H1534" s="7" t="s">
        <v>2689</v>
      </c>
      <c r="I1534" s="11">
        <v>6.281232193915E12</v>
      </c>
      <c r="K1534" s="12"/>
      <c r="L1534" s="12"/>
      <c r="M1534" s="12"/>
      <c r="N1534" s="12"/>
      <c r="O1534" s="12"/>
      <c r="P1534" s="12"/>
      <c r="Q1534" s="12"/>
      <c r="R1534" s="12"/>
      <c r="S1534" s="12"/>
      <c r="T1534" s="12"/>
      <c r="U1534" s="12"/>
      <c r="V1534" s="12"/>
    </row>
    <row r="1535" hidden="1">
      <c r="A1535" s="7" t="s">
        <v>2690</v>
      </c>
      <c r="B1535" s="8">
        <v>45876.0</v>
      </c>
      <c r="C1535" s="9" t="str">
        <f t="shared" si="1"/>
        <v>Agustus</v>
      </c>
      <c r="D1535" s="15">
        <v>0.050694444444444445</v>
      </c>
      <c r="E1535" s="7" t="s">
        <v>16</v>
      </c>
      <c r="F1535" s="7" t="s">
        <v>197</v>
      </c>
      <c r="G1535" s="7" t="s">
        <v>13</v>
      </c>
      <c r="H1535" s="7" t="s">
        <v>2691</v>
      </c>
      <c r="I1535" s="11">
        <v>6.281232193915E12</v>
      </c>
      <c r="K1535" s="12"/>
      <c r="L1535" s="12"/>
      <c r="M1535" s="12"/>
      <c r="N1535" s="12"/>
      <c r="O1535" s="12"/>
      <c r="P1535" s="12"/>
      <c r="Q1535" s="12"/>
      <c r="R1535" s="12"/>
      <c r="S1535" s="12"/>
      <c r="T1535" s="12"/>
      <c r="U1535" s="12"/>
      <c r="V1535" s="12"/>
    </row>
    <row r="1536" hidden="1">
      <c r="A1536" s="7" t="s">
        <v>2692</v>
      </c>
      <c r="B1536" s="8">
        <v>45881.0</v>
      </c>
      <c r="C1536" s="9" t="str">
        <f t="shared" si="1"/>
        <v>Agustus</v>
      </c>
      <c r="D1536" s="15">
        <v>0.03819444444444445</v>
      </c>
      <c r="E1536" s="7" t="s">
        <v>16</v>
      </c>
      <c r="F1536" s="7" t="s">
        <v>197</v>
      </c>
      <c r="G1536" s="7" t="s">
        <v>13</v>
      </c>
      <c r="H1536" s="7" t="s">
        <v>2693</v>
      </c>
      <c r="I1536" s="11">
        <v>6.281232193915E12</v>
      </c>
      <c r="K1536" s="12"/>
      <c r="L1536" s="12"/>
      <c r="M1536" s="12"/>
      <c r="N1536" s="12"/>
      <c r="O1536" s="12"/>
      <c r="P1536" s="12"/>
      <c r="Q1536" s="12"/>
      <c r="R1536" s="12"/>
      <c r="S1536" s="12"/>
      <c r="T1536" s="12"/>
      <c r="U1536" s="12"/>
      <c r="V1536" s="12"/>
    </row>
    <row r="1537" hidden="1">
      <c r="A1537" s="7" t="s">
        <v>2694</v>
      </c>
      <c r="B1537" s="8">
        <v>45883.0</v>
      </c>
      <c r="C1537" s="9" t="str">
        <f t="shared" si="1"/>
        <v>Agustus</v>
      </c>
      <c r="D1537" s="15">
        <v>0.04097222222222222</v>
      </c>
      <c r="E1537" s="7" t="s">
        <v>16</v>
      </c>
      <c r="F1537" s="7" t="s">
        <v>197</v>
      </c>
      <c r="G1537" s="7" t="s">
        <v>13</v>
      </c>
      <c r="H1537" s="7" t="s">
        <v>2695</v>
      </c>
      <c r="I1537" s="11">
        <v>6.281232193915E12</v>
      </c>
      <c r="K1537" s="12"/>
      <c r="L1537" s="12"/>
      <c r="M1537" s="12"/>
      <c r="N1537" s="12"/>
      <c r="O1537" s="12"/>
      <c r="P1537" s="12"/>
      <c r="Q1537" s="12"/>
      <c r="R1537" s="12"/>
      <c r="S1537" s="12"/>
      <c r="T1537" s="12"/>
      <c r="U1537" s="12"/>
      <c r="V1537" s="12"/>
    </row>
    <row r="1538" hidden="1">
      <c r="A1538" s="7" t="s">
        <v>2696</v>
      </c>
      <c r="B1538" s="8">
        <v>45889.0</v>
      </c>
      <c r="C1538" s="9" t="str">
        <f t="shared" si="1"/>
        <v>Agustus</v>
      </c>
      <c r="D1538" s="15">
        <v>0.018055555555555554</v>
      </c>
      <c r="E1538" s="7" t="s">
        <v>16</v>
      </c>
      <c r="F1538" s="7" t="s">
        <v>197</v>
      </c>
      <c r="G1538" s="7" t="s">
        <v>13</v>
      </c>
      <c r="H1538" s="7" t="s">
        <v>2697</v>
      </c>
      <c r="I1538" s="11">
        <v>6.281232193915E12</v>
      </c>
      <c r="K1538" s="12"/>
      <c r="L1538" s="12"/>
      <c r="M1538" s="12"/>
      <c r="N1538" s="12"/>
      <c r="O1538" s="12"/>
      <c r="P1538" s="12"/>
      <c r="Q1538" s="12"/>
      <c r="R1538" s="12"/>
      <c r="S1538" s="12"/>
      <c r="T1538" s="12"/>
      <c r="U1538" s="12"/>
      <c r="V1538" s="12"/>
    </row>
    <row r="1539" hidden="1">
      <c r="A1539" s="14">
        <v>45901.79027777778</v>
      </c>
      <c r="B1539" s="8">
        <v>45899.0</v>
      </c>
      <c r="C1539" s="9" t="str">
        <f t="shared" si="1"/>
        <v>Agustus</v>
      </c>
      <c r="D1539" s="15">
        <v>0.041666666666666664</v>
      </c>
      <c r="E1539" s="7" t="s">
        <v>1078</v>
      </c>
      <c r="F1539" s="7" t="s">
        <v>17</v>
      </c>
      <c r="G1539" s="7" t="s">
        <v>13</v>
      </c>
      <c r="H1539" s="7" t="s">
        <v>2698</v>
      </c>
      <c r="I1539" s="11">
        <v>6.28978248704E11</v>
      </c>
      <c r="K1539" s="12"/>
      <c r="L1539" s="12"/>
      <c r="M1539" s="12"/>
      <c r="N1539" s="12"/>
      <c r="O1539" s="12"/>
      <c r="P1539" s="12"/>
      <c r="Q1539" s="12"/>
      <c r="R1539" s="12"/>
      <c r="S1539" s="12"/>
      <c r="T1539" s="12"/>
      <c r="U1539" s="12"/>
      <c r="V1539" s="12"/>
    </row>
    <row r="1540" hidden="1">
      <c r="A1540" s="14">
        <v>45901.79027777778</v>
      </c>
      <c r="B1540" s="8">
        <v>45899.0</v>
      </c>
      <c r="C1540" s="9" t="str">
        <f t="shared" si="1"/>
        <v>Agustus</v>
      </c>
      <c r="D1540" s="15">
        <v>0.04375</v>
      </c>
      <c r="E1540" s="7" t="s">
        <v>1078</v>
      </c>
      <c r="F1540" s="7" t="s">
        <v>153</v>
      </c>
      <c r="G1540" s="7" t="s">
        <v>13</v>
      </c>
      <c r="H1540" s="7" t="s">
        <v>2699</v>
      </c>
      <c r="I1540" s="11">
        <v>6.28978248704E11</v>
      </c>
      <c r="K1540" s="12"/>
      <c r="L1540" s="12"/>
      <c r="M1540" s="12"/>
      <c r="N1540" s="12"/>
      <c r="O1540" s="12"/>
      <c r="P1540" s="12"/>
      <c r="Q1540" s="12"/>
      <c r="R1540" s="12"/>
      <c r="S1540" s="12"/>
      <c r="T1540" s="12"/>
      <c r="U1540" s="12"/>
      <c r="V1540" s="12"/>
    </row>
    <row r="1541" hidden="1">
      <c r="A1541" s="14">
        <v>45901.79027777778</v>
      </c>
      <c r="B1541" s="8">
        <v>45901.0</v>
      </c>
      <c r="C1541" s="9" t="str">
        <f t="shared" si="1"/>
        <v>September</v>
      </c>
      <c r="D1541" s="15">
        <v>0.011805555555555555</v>
      </c>
      <c r="E1541" s="7" t="s">
        <v>1078</v>
      </c>
      <c r="F1541" s="7" t="s">
        <v>144</v>
      </c>
      <c r="G1541" s="7" t="s">
        <v>13</v>
      </c>
      <c r="H1541" s="7" t="s">
        <v>2700</v>
      </c>
      <c r="I1541" s="11">
        <v>6.28978248704E11</v>
      </c>
      <c r="K1541" s="12"/>
      <c r="L1541" s="12"/>
      <c r="M1541" s="12"/>
      <c r="N1541" s="12"/>
      <c r="O1541" s="12"/>
      <c r="P1541" s="12"/>
      <c r="Q1541" s="12"/>
      <c r="R1541" s="12"/>
      <c r="S1541" s="12"/>
      <c r="T1541" s="12"/>
      <c r="U1541" s="12"/>
      <c r="V1541" s="12"/>
    </row>
    <row r="1542" hidden="1">
      <c r="A1542" s="14">
        <v>45901.808333333334</v>
      </c>
      <c r="B1542" s="8">
        <v>45901.0</v>
      </c>
      <c r="C1542" s="9" t="str">
        <f t="shared" si="1"/>
        <v>September</v>
      </c>
      <c r="D1542" s="15">
        <v>0.03888888888888889</v>
      </c>
      <c r="E1542" s="7" t="s">
        <v>1078</v>
      </c>
      <c r="F1542" s="7" t="s">
        <v>17</v>
      </c>
      <c r="G1542" s="7" t="s">
        <v>13</v>
      </c>
      <c r="H1542" s="7" t="s">
        <v>2701</v>
      </c>
      <c r="I1542" s="11">
        <v>6.28978248704E11</v>
      </c>
      <c r="K1542" s="12"/>
      <c r="L1542" s="12"/>
      <c r="M1542" s="12"/>
      <c r="N1542" s="12"/>
      <c r="O1542" s="12"/>
      <c r="P1542" s="12"/>
      <c r="Q1542" s="12"/>
      <c r="R1542" s="12"/>
      <c r="S1542" s="12"/>
      <c r="T1542" s="12"/>
      <c r="U1542" s="12"/>
      <c r="V1542" s="12"/>
    </row>
    <row r="1543" hidden="1">
      <c r="A1543" s="14">
        <v>45902.33263888889</v>
      </c>
      <c r="B1543" s="8">
        <v>45902.0</v>
      </c>
      <c r="C1543" s="9" t="str">
        <f t="shared" si="1"/>
        <v>September</v>
      </c>
      <c r="D1543" s="15">
        <v>0.03611111111111111</v>
      </c>
      <c r="E1543" s="7" t="s">
        <v>20</v>
      </c>
      <c r="F1543" s="7" t="s">
        <v>62</v>
      </c>
      <c r="G1543" s="7" t="s">
        <v>13</v>
      </c>
      <c r="H1543" s="7" t="s">
        <v>2702</v>
      </c>
      <c r="I1543" s="11">
        <v>6.28972529354E11</v>
      </c>
      <c r="K1543" s="12"/>
      <c r="L1543" s="12"/>
      <c r="M1543" s="12"/>
      <c r="N1543" s="12"/>
      <c r="O1543" s="12"/>
      <c r="P1543" s="12"/>
      <c r="Q1543" s="12"/>
      <c r="R1543" s="12"/>
      <c r="S1543" s="12"/>
      <c r="T1543" s="12"/>
      <c r="U1543" s="12"/>
      <c r="V1543" s="12"/>
    </row>
    <row r="1544" hidden="1">
      <c r="A1544" s="14">
        <v>45902.33194444444</v>
      </c>
      <c r="B1544" s="8">
        <v>45902.0</v>
      </c>
      <c r="C1544" s="9" t="str">
        <f t="shared" si="1"/>
        <v>September</v>
      </c>
      <c r="D1544" s="15">
        <v>0.041666666666666664</v>
      </c>
      <c r="E1544" s="7" t="s">
        <v>11</v>
      </c>
      <c r="F1544" s="7" t="s">
        <v>82</v>
      </c>
      <c r="G1544" s="7" t="s">
        <v>13</v>
      </c>
      <c r="H1544" s="7" t="s">
        <v>2703</v>
      </c>
      <c r="I1544" s="11">
        <v>6.28560627488E12</v>
      </c>
      <c r="K1544" s="12"/>
      <c r="L1544" s="12"/>
      <c r="M1544" s="12"/>
      <c r="N1544" s="12"/>
      <c r="O1544" s="12"/>
      <c r="P1544" s="12"/>
      <c r="Q1544" s="12"/>
      <c r="R1544" s="12"/>
      <c r="S1544" s="12"/>
      <c r="T1544" s="12"/>
      <c r="U1544" s="12"/>
      <c r="V1544" s="12"/>
    </row>
    <row r="1545" hidden="1">
      <c r="A1545" s="14">
        <v>45902.37708333333</v>
      </c>
      <c r="B1545" s="8">
        <v>45902.0</v>
      </c>
      <c r="C1545" s="9" t="str">
        <f t="shared" si="1"/>
        <v>September</v>
      </c>
      <c r="D1545" s="15">
        <v>0.02638888888888889</v>
      </c>
      <c r="E1545" s="7" t="s">
        <v>37</v>
      </c>
      <c r="F1545" s="7" t="s">
        <v>130</v>
      </c>
      <c r="G1545" s="7" t="s">
        <v>13</v>
      </c>
      <c r="H1545" s="7" t="s">
        <v>2704</v>
      </c>
      <c r="I1545" s="11">
        <v>6.285746146893E12</v>
      </c>
      <c r="K1545" s="12"/>
      <c r="L1545" s="12"/>
      <c r="M1545" s="12"/>
      <c r="N1545" s="12"/>
      <c r="O1545" s="12"/>
      <c r="P1545" s="12"/>
      <c r="Q1545" s="12"/>
      <c r="R1545" s="12"/>
      <c r="S1545" s="12"/>
      <c r="T1545" s="12"/>
      <c r="U1545" s="12"/>
      <c r="V1545" s="12"/>
    </row>
    <row r="1546" hidden="1">
      <c r="A1546" s="14">
        <v>45902.384722222225</v>
      </c>
      <c r="B1546" s="8">
        <v>45902.0</v>
      </c>
      <c r="C1546" s="9" t="str">
        <f t="shared" si="1"/>
        <v>September</v>
      </c>
      <c r="D1546" s="15">
        <v>0.03125</v>
      </c>
      <c r="E1546" s="7" t="s">
        <v>37</v>
      </c>
      <c r="F1546" s="7" t="s">
        <v>127</v>
      </c>
      <c r="G1546" s="7" t="s">
        <v>13</v>
      </c>
      <c r="H1546" s="7" t="s">
        <v>2705</v>
      </c>
      <c r="I1546" s="11">
        <v>6.285746146893E12</v>
      </c>
      <c r="K1546" s="12"/>
      <c r="L1546" s="12"/>
      <c r="M1546" s="12"/>
      <c r="N1546" s="12"/>
      <c r="O1546" s="12"/>
      <c r="P1546" s="12"/>
      <c r="Q1546" s="12"/>
      <c r="R1546" s="12"/>
      <c r="S1546" s="12"/>
      <c r="T1546" s="12"/>
      <c r="U1546" s="12"/>
      <c r="V1546" s="12"/>
    </row>
    <row r="1547" hidden="1">
      <c r="A1547" s="14">
        <v>45902.40625</v>
      </c>
      <c r="B1547" s="8">
        <v>45902.0</v>
      </c>
      <c r="C1547" s="9" t="str">
        <f t="shared" si="1"/>
        <v>September</v>
      </c>
      <c r="D1547" s="15">
        <v>0.03819444444444445</v>
      </c>
      <c r="E1547" s="7" t="s">
        <v>1078</v>
      </c>
      <c r="F1547" s="7" t="s">
        <v>17</v>
      </c>
      <c r="G1547" s="7" t="s">
        <v>13</v>
      </c>
      <c r="H1547" s="7" t="s">
        <v>2706</v>
      </c>
      <c r="I1547" s="11">
        <v>6.28978248704E11</v>
      </c>
      <c r="K1547" s="12"/>
      <c r="L1547" s="12"/>
      <c r="M1547" s="12"/>
      <c r="N1547" s="12"/>
      <c r="O1547" s="12"/>
      <c r="P1547" s="12"/>
      <c r="Q1547" s="12"/>
      <c r="R1547" s="12"/>
      <c r="S1547" s="12"/>
      <c r="T1547" s="12"/>
      <c r="U1547" s="12"/>
      <c r="V1547" s="12"/>
    </row>
    <row r="1548" hidden="1">
      <c r="A1548" s="14">
        <v>45902.40833333333</v>
      </c>
      <c r="B1548" s="8">
        <v>45901.0</v>
      </c>
      <c r="C1548" s="9" t="str">
        <f t="shared" si="1"/>
        <v>September</v>
      </c>
      <c r="D1548" s="15">
        <v>0.01875</v>
      </c>
      <c r="E1548" s="7" t="s">
        <v>1078</v>
      </c>
      <c r="F1548" s="7" t="s">
        <v>116</v>
      </c>
      <c r="G1548" s="7" t="s">
        <v>13</v>
      </c>
      <c r="H1548" s="7" t="s">
        <v>2707</v>
      </c>
      <c r="I1548" s="11">
        <v>6.28978248704E11</v>
      </c>
      <c r="K1548" s="12"/>
      <c r="L1548" s="12"/>
      <c r="M1548" s="12"/>
      <c r="N1548" s="12"/>
      <c r="O1548" s="12"/>
      <c r="P1548" s="12"/>
      <c r="Q1548" s="12"/>
      <c r="R1548" s="12"/>
      <c r="S1548" s="12"/>
      <c r="T1548" s="12"/>
      <c r="U1548" s="12"/>
      <c r="V1548" s="12"/>
    </row>
    <row r="1549" hidden="1">
      <c r="A1549" s="14">
        <v>45902.413194444445</v>
      </c>
      <c r="B1549" s="8">
        <v>45901.0</v>
      </c>
      <c r="C1549" s="9" t="str">
        <f t="shared" si="1"/>
        <v>September</v>
      </c>
      <c r="D1549" s="15">
        <v>0.044444444444444446</v>
      </c>
      <c r="E1549" s="7" t="s">
        <v>1078</v>
      </c>
      <c r="F1549" s="7" t="s">
        <v>153</v>
      </c>
      <c r="G1549" s="7" t="s">
        <v>13</v>
      </c>
      <c r="H1549" s="7" t="s">
        <v>2708</v>
      </c>
      <c r="I1549" s="11">
        <v>6.28978248704E11</v>
      </c>
      <c r="K1549" s="12"/>
      <c r="L1549" s="12"/>
      <c r="M1549" s="12"/>
      <c r="N1549" s="12"/>
      <c r="O1549" s="12"/>
      <c r="P1549" s="12"/>
      <c r="Q1549" s="12"/>
      <c r="R1549" s="12"/>
      <c r="S1549" s="12"/>
      <c r="T1549" s="12"/>
      <c r="U1549" s="12"/>
      <c r="V1549" s="12"/>
    </row>
    <row r="1550" hidden="1">
      <c r="A1550" s="14">
        <v>45902.97986111111</v>
      </c>
      <c r="B1550" s="8">
        <v>45902.0</v>
      </c>
      <c r="C1550" s="9" t="str">
        <f t="shared" si="1"/>
        <v>September</v>
      </c>
      <c r="D1550" s="15">
        <v>0.020833333333333332</v>
      </c>
      <c r="E1550" s="7" t="s">
        <v>33</v>
      </c>
      <c r="F1550" s="7" t="s">
        <v>148</v>
      </c>
      <c r="G1550" s="7" t="s">
        <v>13</v>
      </c>
      <c r="H1550" s="7" t="s">
        <v>2709</v>
      </c>
      <c r="I1550" s="11">
        <v>6.285707668655E12</v>
      </c>
      <c r="K1550" s="12"/>
      <c r="L1550" s="12"/>
      <c r="M1550" s="12"/>
      <c r="N1550" s="12"/>
      <c r="O1550" s="12"/>
      <c r="P1550" s="12"/>
      <c r="Q1550" s="12"/>
      <c r="R1550" s="12"/>
      <c r="S1550" s="12"/>
      <c r="T1550" s="12"/>
      <c r="U1550" s="12"/>
      <c r="V1550" s="12"/>
    </row>
    <row r="1551" hidden="1">
      <c r="A1551" s="14">
        <v>45903.311111111114</v>
      </c>
      <c r="B1551" s="8">
        <v>45901.0</v>
      </c>
      <c r="C1551" s="9" t="str">
        <f t="shared" si="1"/>
        <v>September</v>
      </c>
      <c r="D1551" s="15">
        <v>0.0</v>
      </c>
      <c r="E1551" s="7" t="s">
        <v>37</v>
      </c>
      <c r="F1551" s="7" t="s">
        <v>197</v>
      </c>
      <c r="G1551" s="7" t="s">
        <v>41</v>
      </c>
      <c r="H1551" s="7" t="s">
        <v>2710</v>
      </c>
      <c r="I1551" s="11">
        <v>6.285746146893E12</v>
      </c>
      <c r="K1551" s="12"/>
      <c r="L1551" s="12"/>
      <c r="M1551" s="12"/>
      <c r="N1551" s="12"/>
      <c r="O1551" s="12"/>
      <c r="P1551" s="12"/>
      <c r="Q1551" s="12"/>
      <c r="R1551" s="12"/>
      <c r="S1551" s="12"/>
      <c r="T1551" s="12"/>
      <c r="U1551" s="12"/>
      <c r="V1551" s="12"/>
    </row>
    <row r="1552" hidden="1">
      <c r="A1552" s="14">
        <v>45903.31180555555</v>
      </c>
      <c r="B1552" s="8">
        <v>45902.0</v>
      </c>
      <c r="C1552" s="9" t="str">
        <f t="shared" si="1"/>
        <v>September</v>
      </c>
      <c r="D1552" s="15">
        <v>0.020833333333333332</v>
      </c>
      <c r="E1552" s="7" t="s">
        <v>44</v>
      </c>
      <c r="F1552" s="7" t="s">
        <v>67</v>
      </c>
      <c r="G1552" s="7" t="s">
        <v>13</v>
      </c>
      <c r="H1552" s="7" t="s">
        <v>2711</v>
      </c>
      <c r="I1552" s="11">
        <v>6.285291035544E12</v>
      </c>
      <c r="K1552" s="12"/>
      <c r="L1552" s="12"/>
      <c r="M1552" s="12"/>
      <c r="N1552" s="12"/>
      <c r="O1552" s="12"/>
      <c r="P1552" s="12"/>
      <c r="Q1552" s="12"/>
      <c r="R1552" s="12"/>
      <c r="S1552" s="12"/>
      <c r="T1552" s="12"/>
      <c r="U1552" s="12"/>
      <c r="V1552" s="12"/>
    </row>
    <row r="1553" hidden="1">
      <c r="A1553" s="14">
        <v>45903.345138888886</v>
      </c>
      <c r="B1553" s="8">
        <v>45903.0</v>
      </c>
      <c r="C1553" s="9" t="str">
        <f t="shared" si="1"/>
        <v>September</v>
      </c>
      <c r="D1553" s="15">
        <v>0.034722222222222224</v>
      </c>
      <c r="E1553" s="7" t="s">
        <v>81</v>
      </c>
      <c r="F1553" s="7" t="s">
        <v>82</v>
      </c>
      <c r="G1553" s="7" t="s">
        <v>13</v>
      </c>
      <c r="H1553" s="7" t="s">
        <v>2712</v>
      </c>
      <c r="I1553" s="11">
        <v>6.281225113337E12</v>
      </c>
      <c r="K1553" s="12"/>
      <c r="L1553" s="12"/>
      <c r="M1553" s="12"/>
      <c r="N1553" s="12"/>
      <c r="O1553" s="12"/>
      <c r="P1553" s="12"/>
      <c r="Q1553" s="12"/>
      <c r="R1553" s="12"/>
      <c r="S1553" s="12"/>
      <c r="T1553" s="12"/>
      <c r="U1553" s="12"/>
      <c r="V1553" s="12"/>
    </row>
    <row r="1554" hidden="1">
      <c r="A1554" s="14">
        <v>45903.365277777775</v>
      </c>
      <c r="B1554" s="8">
        <v>45903.0</v>
      </c>
      <c r="C1554" s="9" t="str">
        <f t="shared" si="1"/>
        <v>September</v>
      </c>
      <c r="D1554" s="15">
        <v>0.03125</v>
      </c>
      <c r="E1554" s="7" t="s">
        <v>37</v>
      </c>
      <c r="F1554" s="7" t="s">
        <v>127</v>
      </c>
      <c r="G1554" s="7" t="s">
        <v>13</v>
      </c>
      <c r="H1554" s="7" t="s">
        <v>2713</v>
      </c>
      <c r="I1554" s="11">
        <v>6.285746146893E12</v>
      </c>
      <c r="K1554" s="12"/>
      <c r="L1554" s="12"/>
      <c r="M1554" s="12"/>
      <c r="N1554" s="12"/>
      <c r="O1554" s="12"/>
      <c r="P1554" s="12"/>
      <c r="Q1554" s="12"/>
      <c r="R1554" s="12"/>
      <c r="S1554" s="12"/>
      <c r="T1554" s="12"/>
      <c r="U1554" s="12"/>
      <c r="V1554" s="12"/>
    </row>
    <row r="1555" hidden="1">
      <c r="A1555" s="14">
        <v>45903.404861111114</v>
      </c>
      <c r="B1555" s="8">
        <v>45903.0</v>
      </c>
      <c r="C1555" s="9" t="str">
        <f t="shared" si="1"/>
        <v>September</v>
      </c>
      <c r="D1555" s="15">
        <v>0.05</v>
      </c>
      <c r="E1555" s="7" t="s">
        <v>11</v>
      </c>
      <c r="F1555" s="7" t="s">
        <v>72</v>
      </c>
      <c r="G1555" s="7" t="s">
        <v>13</v>
      </c>
      <c r="H1555" s="7" t="s">
        <v>2714</v>
      </c>
      <c r="I1555" s="11">
        <v>6.28560627488E12</v>
      </c>
      <c r="K1555" s="12"/>
      <c r="L1555" s="12"/>
      <c r="M1555" s="12"/>
      <c r="N1555" s="12"/>
      <c r="O1555" s="12"/>
      <c r="P1555" s="12"/>
      <c r="Q1555" s="12"/>
      <c r="R1555" s="12"/>
      <c r="S1555" s="12"/>
      <c r="T1555" s="12"/>
      <c r="U1555" s="12"/>
      <c r="V1555" s="12"/>
    </row>
    <row r="1556" hidden="1">
      <c r="A1556" s="14">
        <v>45903.495833333334</v>
      </c>
      <c r="B1556" s="8">
        <v>45876.0</v>
      </c>
      <c r="C1556" s="9" t="str">
        <f t="shared" si="1"/>
        <v>Agustus</v>
      </c>
      <c r="D1556" s="15">
        <v>0.05416666666666667</v>
      </c>
      <c r="E1556" s="7" t="s">
        <v>212</v>
      </c>
      <c r="F1556" s="7" t="s">
        <v>34</v>
      </c>
      <c r="G1556" s="7" t="s">
        <v>13</v>
      </c>
      <c r="H1556" s="7" t="s">
        <v>2715</v>
      </c>
      <c r="I1556" s="11">
        <v>6.2895632016027E13</v>
      </c>
      <c r="K1556" s="12"/>
      <c r="L1556" s="12"/>
      <c r="M1556" s="12"/>
      <c r="N1556" s="12"/>
      <c r="O1556" s="12"/>
      <c r="P1556" s="12"/>
      <c r="Q1556" s="12"/>
      <c r="R1556" s="12"/>
      <c r="S1556" s="12"/>
      <c r="T1556" s="12"/>
      <c r="U1556" s="12"/>
      <c r="V1556" s="12"/>
    </row>
    <row r="1557" hidden="1">
      <c r="A1557" s="14">
        <v>45903.495833333334</v>
      </c>
      <c r="B1557" s="8">
        <v>45877.0</v>
      </c>
      <c r="C1557" s="9" t="str">
        <f t="shared" si="1"/>
        <v>Agustus</v>
      </c>
      <c r="D1557" s="15">
        <v>0.05</v>
      </c>
      <c r="E1557" s="7" t="s">
        <v>212</v>
      </c>
      <c r="F1557" s="7" t="s">
        <v>34</v>
      </c>
      <c r="G1557" s="7" t="s">
        <v>13</v>
      </c>
      <c r="H1557" s="7" t="s">
        <v>2716</v>
      </c>
      <c r="I1557" s="11">
        <v>6.2895632016027E13</v>
      </c>
      <c r="K1557" s="12"/>
      <c r="L1557" s="12"/>
      <c r="M1557" s="12"/>
      <c r="N1557" s="12"/>
      <c r="O1557" s="12"/>
      <c r="P1557" s="12"/>
      <c r="Q1557" s="12"/>
      <c r="R1557" s="12"/>
      <c r="S1557" s="12"/>
      <c r="T1557" s="12"/>
      <c r="U1557" s="12"/>
      <c r="V1557" s="12"/>
    </row>
    <row r="1558" hidden="1">
      <c r="A1558" s="14">
        <v>45903.495833333334</v>
      </c>
      <c r="B1558" s="8">
        <v>45883.0</v>
      </c>
      <c r="C1558" s="9" t="str">
        <f t="shared" si="1"/>
        <v>Agustus</v>
      </c>
      <c r="D1558" s="15">
        <v>0.04722222222222222</v>
      </c>
      <c r="E1558" s="7" t="s">
        <v>212</v>
      </c>
      <c r="F1558" s="7" t="s">
        <v>34</v>
      </c>
      <c r="G1558" s="7" t="s">
        <v>13</v>
      </c>
      <c r="H1558" s="7" t="s">
        <v>2717</v>
      </c>
      <c r="I1558" s="11">
        <v>6.2895632016027E13</v>
      </c>
      <c r="K1558" s="12"/>
      <c r="L1558" s="12"/>
      <c r="M1558" s="12"/>
      <c r="N1558" s="12"/>
      <c r="O1558" s="12"/>
      <c r="P1558" s="12"/>
      <c r="Q1558" s="12"/>
      <c r="R1558" s="12"/>
      <c r="S1558" s="12"/>
      <c r="T1558" s="12"/>
      <c r="U1558" s="12"/>
      <c r="V1558" s="12"/>
    </row>
    <row r="1559" hidden="1">
      <c r="A1559" s="14">
        <v>45903.495833333334</v>
      </c>
      <c r="B1559" s="8">
        <v>45885.0</v>
      </c>
      <c r="C1559" s="9" t="str">
        <f t="shared" si="1"/>
        <v>Agustus</v>
      </c>
      <c r="D1559" s="15">
        <v>0.03888888888888889</v>
      </c>
      <c r="E1559" s="7" t="s">
        <v>212</v>
      </c>
      <c r="F1559" s="7" t="s">
        <v>34</v>
      </c>
      <c r="G1559" s="7" t="s">
        <v>13</v>
      </c>
      <c r="H1559" s="7" t="s">
        <v>2718</v>
      </c>
      <c r="I1559" s="11">
        <v>6.2895632016027E13</v>
      </c>
      <c r="K1559" s="12"/>
      <c r="L1559" s="12"/>
      <c r="M1559" s="12"/>
      <c r="N1559" s="12"/>
      <c r="O1559" s="12"/>
      <c r="P1559" s="12"/>
      <c r="Q1559" s="12"/>
      <c r="R1559" s="12"/>
      <c r="S1559" s="12"/>
      <c r="T1559" s="12"/>
      <c r="U1559" s="12"/>
      <c r="V1559" s="12"/>
    </row>
    <row r="1560" hidden="1">
      <c r="A1560" s="14">
        <v>45903.495833333334</v>
      </c>
      <c r="B1560" s="8">
        <v>45890.0</v>
      </c>
      <c r="C1560" s="9" t="str">
        <f t="shared" si="1"/>
        <v>Agustus</v>
      </c>
      <c r="D1560" s="15">
        <v>0.05486111111111111</v>
      </c>
      <c r="E1560" s="7" t="s">
        <v>212</v>
      </c>
      <c r="F1560" s="7" t="s">
        <v>34</v>
      </c>
      <c r="G1560" s="7" t="s">
        <v>13</v>
      </c>
      <c r="H1560" s="7" t="s">
        <v>2719</v>
      </c>
      <c r="I1560" s="11">
        <v>6.2895632016027E13</v>
      </c>
      <c r="K1560" s="12"/>
      <c r="L1560" s="12"/>
      <c r="M1560" s="12"/>
      <c r="N1560" s="12"/>
      <c r="O1560" s="12"/>
      <c r="P1560" s="12"/>
      <c r="Q1560" s="12"/>
      <c r="R1560" s="12"/>
      <c r="S1560" s="12"/>
      <c r="T1560" s="12"/>
      <c r="U1560" s="12"/>
      <c r="V1560" s="12"/>
    </row>
    <row r="1561" hidden="1">
      <c r="A1561" s="14">
        <v>45903.495833333334</v>
      </c>
      <c r="B1561" s="8">
        <v>45891.0</v>
      </c>
      <c r="C1561" s="9" t="str">
        <f t="shared" si="1"/>
        <v>Agustus</v>
      </c>
      <c r="D1561" s="15">
        <v>0.05763888888888889</v>
      </c>
      <c r="E1561" s="7" t="s">
        <v>212</v>
      </c>
      <c r="F1561" s="7" t="s">
        <v>34</v>
      </c>
      <c r="G1561" s="7" t="s">
        <v>13</v>
      </c>
      <c r="H1561" s="7" t="s">
        <v>2720</v>
      </c>
      <c r="I1561" s="11">
        <v>6.2895632016027E13</v>
      </c>
      <c r="K1561" s="12"/>
      <c r="L1561" s="12"/>
      <c r="M1561" s="12"/>
      <c r="N1561" s="12"/>
      <c r="O1561" s="12"/>
      <c r="P1561" s="12"/>
      <c r="Q1561" s="12"/>
      <c r="R1561" s="12"/>
      <c r="S1561" s="12"/>
      <c r="T1561" s="12"/>
      <c r="U1561" s="12"/>
      <c r="V1561" s="12"/>
    </row>
    <row r="1562" hidden="1">
      <c r="A1562" s="14">
        <v>45903.495833333334</v>
      </c>
      <c r="B1562" s="8">
        <v>45897.0</v>
      </c>
      <c r="C1562" s="9" t="str">
        <f t="shared" si="1"/>
        <v>Agustus</v>
      </c>
      <c r="D1562" s="15">
        <v>0.0</v>
      </c>
      <c r="E1562" s="7" t="s">
        <v>212</v>
      </c>
      <c r="F1562" s="7" t="s">
        <v>34</v>
      </c>
      <c r="G1562" s="7" t="s">
        <v>41</v>
      </c>
      <c r="H1562" s="7" t="s">
        <v>128</v>
      </c>
      <c r="I1562" s="11">
        <v>6.2895632016027E13</v>
      </c>
      <c r="K1562" s="12"/>
      <c r="L1562" s="12"/>
      <c r="M1562" s="12"/>
      <c r="N1562" s="12"/>
      <c r="O1562" s="12"/>
      <c r="P1562" s="12"/>
      <c r="Q1562" s="12"/>
      <c r="R1562" s="12"/>
      <c r="S1562" s="12"/>
      <c r="T1562" s="12"/>
      <c r="U1562" s="12"/>
      <c r="V1562" s="12"/>
    </row>
    <row r="1563" hidden="1">
      <c r="A1563" s="14">
        <v>45903.495833333334</v>
      </c>
      <c r="B1563" s="8">
        <v>45898.0</v>
      </c>
      <c r="C1563" s="9" t="str">
        <f t="shared" si="1"/>
        <v>Agustus</v>
      </c>
      <c r="D1563" s="15">
        <v>0.0</v>
      </c>
      <c r="E1563" s="7" t="s">
        <v>212</v>
      </c>
      <c r="F1563" s="7" t="s">
        <v>34</v>
      </c>
      <c r="G1563" s="7" t="s">
        <v>41</v>
      </c>
      <c r="H1563" s="7" t="s">
        <v>128</v>
      </c>
      <c r="I1563" s="11">
        <v>6.2895632016027E13</v>
      </c>
      <c r="K1563" s="12"/>
      <c r="L1563" s="12"/>
      <c r="M1563" s="12"/>
      <c r="N1563" s="12"/>
      <c r="O1563" s="12"/>
      <c r="P1563" s="12"/>
      <c r="Q1563" s="12"/>
      <c r="R1563" s="12"/>
      <c r="S1563" s="12"/>
      <c r="T1563" s="12"/>
      <c r="U1563" s="12"/>
      <c r="V1563" s="12"/>
    </row>
    <row r="1564" hidden="1">
      <c r="A1564" s="14">
        <v>45903.495833333334</v>
      </c>
      <c r="B1564" s="8">
        <v>45875.0</v>
      </c>
      <c r="C1564" s="9" t="str">
        <f t="shared" si="1"/>
        <v>Agustus</v>
      </c>
      <c r="D1564" s="15">
        <v>0.06666666666666667</v>
      </c>
      <c r="E1564" s="7" t="s">
        <v>212</v>
      </c>
      <c r="F1564" s="7" t="s">
        <v>164</v>
      </c>
      <c r="G1564" s="7" t="s">
        <v>13</v>
      </c>
      <c r="H1564" s="7" t="s">
        <v>2721</v>
      </c>
      <c r="I1564" s="11">
        <v>6.2895632016027E13</v>
      </c>
      <c r="K1564" s="12"/>
      <c r="L1564" s="12"/>
      <c r="M1564" s="12"/>
      <c r="N1564" s="12"/>
      <c r="O1564" s="12"/>
      <c r="P1564" s="12"/>
      <c r="Q1564" s="12"/>
      <c r="R1564" s="12"/>
      <c r="S1564" s="12"/>
      <c r="T1564" s="12"/>
      <c r="U1564" s="12"/>
      <c r="V1564" s="12"/>
    </row>
    <row r="1565" hidden="1">
      <c r="A1565" s="14">
        <v>45903.495833333334</v>
      </c>
      <c r="B1565" s="8">
        <v>45882.0</v>
      </c>
      <c r="C1565" s="9" t="str">
        <f t="shared" si="1"/>
        <v>Agustus</v>
      </c>
      <c r="D1565" s="15">
        <v>0.06875</v>
      </c>
      <c r="E1565" s="7" t="s">
        <v>212</v>
      </c>
      <c r="F1565" s="7" t="s">
        <v>164</v>
      </c>
      <c r="G1565" s="7" t="s">
        <v>13</v>
      </c>
      <c r="H1565" s="7" t="s">
        <v>2722</v>
      </c>
      <c r="I1565" s="11">
        <v>6.2895632016027E13</v>
      </c>
      <c r="K1565" s="12"/>
      <c r="L1565" s="12"/>
      <c r="M1565" s="12"/>
      <c r="N1565" s="12"/>
      <c r="O1565" s="12"/>
      <c r="P1565" s="12"/>
      <c r="Q1565" s="12"/>
      <c r="R1565" s="12"/>
      <c r="S1565" s="12"/>
      <c r="T1565" s="12"/>
      <c r="U1565" s="12"/>
      <c r="V1565" s="12"/>
    </row>
    <row r="1566" hidden="1">
      <c r="A1566" s="14">
        <v>45903.495833333334</v>
      </c>
      <c r="B1566" s="8">
        <v>45889.0</v>
      </c>
      <c r="C1566" s="9" t="str">
        <f t="shared" si="1"/>
        <v>Agustus</v>
      </c>
      <c r="D1566" s="15">
        <v>0.07222222222222222</v>
      </c>
      <c r="E1566" s="7" t="s">
        <v>212</v>
      </c>
      <c r="F1566" s="7" t="s">
        <v>164</v>
      </c>
      <c r="G1566" s="7" t="s">
        <v>13</v>
      </c>
      <c r="H1566" s="7" t="s">
        <v>2723</v>
      </c>
      <c r="I1566" s="11">
        <v>6.2895632016027E13</v>
      </c>
      <c r="K1566" s="12"/>
      <c r="L1566" s="12"/>
      <c r="M1566" s="12"/>
      <c r="N1566" s="12"/>
      <c r="O1566" s="12"/>
      <c r="P1566" s="12"/>
      <c r="Q1566" s="12"/>
      <c r="R1566" s="12"/>
      <c r="S1566" s="12"/>
      <c r="T1566" s="12"/>
      <c r="U1566" s="12"/>
      <c r="V1566" s="12"/>
    </row>
    <row r="1567" hidden="1">
      <c r="A1567" s="14">
        <v>45903.495833333334</v>
      </c>
      <c r="B1567" s="8">
        <v>45896.0</v>
      </c>
      <c r="C1567" s="9" t="str">
        <f t="shared" si="1"/>
        <v>Agustus</v>
      </c>
      <c r="D1567" s="15">
        <v>0.06527777777777778</v>
      </c>
      <c r="E1567" s="7" t="s">
        <v>212</v>
      </c>
      <c r="F1567" s="7" t="s">
        <v>164</v>
      </c>
      <c r="G1567" s="7" t="s">
        <v>13</v>
      </c>
      <c r="H1567" s="7" t="s">
        <v>2724</v>
      </c>
      <c r="I1567" s="11">
        <v>6.2895632016027E13</v>
      </c>
      <c r="K1567" s="12"/>
      <c r="L1567" s="12"/>
      <c r="M1567" s="12"/>
      <c r="N1567" s="12"/>
      <c r="O1567" s="12"/>
      <c r="P1567" s="12"/>
      <c r="Q1567" s="12"/>
      <c r="R1567" s="12"/>
      <c r="S1567" s="12"/>
      <c r="T1567" s="12"/>
      <c r="U1567" s="12"/>
      <c r="V1567" s="12"/>
    </row>
    <row r="1568" hidden="1">
      <c r="A1568" s="14">
        <v>45904.37708333333</v>
      </c>
      <c r="B1568" s="8">
        <v>45904.0</v>
      </c>
      <c r="C1568" s="9" t="str">
        <f t="shared" si="1"/>
        <v>September</v>
      </c>
      <c r="D1568" s="15">
        <v>0.04375</v>
      </c>
      <c r="E1568" s="7" t="s">
        <v>212</v>
      </c>
      <c r="F1568" s="7" t="s">
        <v>34</v>
      </c>
      <c r="G1568" s="7" t="s">
        <v>13</v>
      </c>
      <c r="H1568" s="7" t="s">
        <v>2725</v>
      </c>
      <c r="I1568" s="11">
        <v>6.2895632016027E13</v>
      </c>
      <c r="K1568" s="12"/>
      <c r="L1568" s="12"/>
      <c r="M1568" s="12"/>
      <c r="N1568" s="12"/>
      <c r="O1568" s="12"/>
      <c r="P1568" s="12"/>
      <c r="Q1568" s="12"/>
      <c r="R1568" s="12"/>
      <c r="S1568" s="12"/>
      <c r="T1568" s="12"/>
      <c r="U1568" s="12"/>
      <c r="V1568" s="12"/>
    </row>
    <row r="1569" hidden="1">
      <c r="A1569" s="14">
        <v>45904.64097222222</v>
      </c>
      <c r="B1569" s="8">
        <v>45904.0</v>
      </c>
      <c r="C1569" s="9" t="str">
        <f t="shared" si="1"/>
        <v>September</v>
      </c>
      <c r="D1569" s="15">
        <v>0.0375</v>
      </c>
      <c r="E1569" s="7" t="s">
        <v>20</v>
      </c>
      <c r="F1569" s="7" t="s">
        <v>62</v>
      </c>
      <c r="G1569" s="7" t="s">
        <v>13</v>
      </c>
      <c r="H1569" s="7" t="s">
        <v>2726</v>
      </c>
      <c r="I1569" s="11">
        <v>6.28972529354E11</v>
      </c>
      <c r="K1569" s="12"/>
      <c r="L1569" s="12"/>
      <c r="M1569" s="12"/>
      <c r="N1569" s="12"/>
      <c r="O1569" s="12"/>
      <c r="P1569" s="12"/>
      <c r="Q1569" s="12"/>
      <c r="R1569" s="12"/>
      <c r="S1569" s="12"/>
      <c r="T1569" s="12"/>
      <c r="U1569" s="12"/>
      <c r="V1569" s="12"/>
    </row>
    <row r="1570" hidden="1">
      <c r="A1570" s="14">
        <v>45904.950694444444</v>
      </c>
      <c r="B1570" s="8">
        <v>45904.0</v>
      </c>
      <c r="C1570" s="9" t="str">
        <f t="shared" si="1"/>
        <v>September</v>
      </c>
      <c r="D1570" s="15">
        <v>0.05555555555555555</v>
      </c>
      <c r="E1570" s="7" t="s">
        <v>33</v>
      </c>
      <c r="F1570" s="7" t="s">
        <v>1083</v>
      </c>
      <c r="G1570" s="7" t="s">
        <v>13</v>
      </c>
      <c r="H1570" s="7" t="s">
        <v>2727</v>
      </c>
      <c r="I1570" s="11">
        <v>6.285707668655E12</v>
      </c>
      <c r="K1570" s="12"/>
      <c r="L1570" s="12"/>
      <c r="M1570" s="12"/>
      <c r="N1570" s="12"/>
      <c r="O1570" s="12"/>
      <c r="P1570" s="12"/>
      <c r="Q1570" s="12"/>
      <c r="R1570" s="12"/>
      <c r="S1570" s="12"/>
      <c r="T1570" s="12"/>
      <c r="U1570" s="12"/>
      <c r="V1570" s="12"/>
    </row>
    <row r="1571" hidden="1">
      <c r="A1571" s="14">
        <v>45905.353472222225</v>
      </c>
      <c r="B1571" s="8">
        <v>45901.0</v>
      </c>
      <c r="C1571" s="9" t="str">
        <f t="shared" si="1"/>
        <v>September</v>
      </c>
      <c r="D1571" s="15">
        <v>0.041666666666666664</v>
      </c>
      <c r="E1571" s="7" t="s">
        <v>33</v>
      </c>
      <c r="F1571" s="7" t="s">
        <v>54</v>
      </c>
      <c r="G1571" s="7" t="s">
        <v>13</v>
      </c>
      <c r="H1571" s="7" t="s">
        <v>2728</v>
      </c>
      <c r="I1571" s="11">
        <v>6.285407668655E12</v>
      </c>
      <c r="K1571" s="12"/>
      <c r="L1571" s="12"/>
      <c r="M1571" s="12"/>
      <c r="N1571" s="12"/>
      <c r="O1571" s="12"/>
      <c r="P1571" s="12"/>
      <c r="Q1571" s="12"/>
      <c r="R1571" s="12"/>
      <c r="S1571" s="12"/>
      <c r="T1571" s="12"/>
      <c r="U1571" s="12"/>
      <c r="V1571" s="12"/>
    </row>
    <row r="1572" hidden="1">
      <c r="A1572" s="14">
        <v>45905.42083333333</v>
      </c>
      <c r="B1572" s="8">
        <v>45905.0</v>
      </c>
      <c r="C1572" s="9" t="str">
        <f t="shared" si="1"/>
        <v>September</v>
      </c>
      <c r="D1572" s="15">
        <v>0.04513888888888889</v>
      </c>
      <c r="E1572" s="7" t="s">
        <v>11</v>
      </c>
      <c r="F1572" s="7" t="s">
        <v>82</v>
      </c>
      <c r="G1572" s="7" t="s">
        <v>13</v>
      </c>
      <c r="H1572" s="7" t="s">
        <v>2729</v>
      </c>
      <c r="I1572" s="11">
        <v>6.28560627488E12</v>
      </c>
      <c r="K1572" s="12"/>
      <c r="L1572" s="12"/>
      <c r="M1572" s="12"/>
      <c r="N1572" s="12"/>
      <c r="O1572" s="12"/>
      <c r="P1572" s="12"/>
      <c r="Q1572" s="12"/>
      <c r="R1572" s="12"/>
      <c r="S1572" s="12"/>
      <c r="T1572" s="12"/>
      <c r="U1572" s="12"/>
      <c r="V1572" s="12"/>
    </row>
    <row r="1573" hidden="1">
      <c r="A1573" s="14">
        <v>45905.81458333333</v>
      </c>
      <c r="B1573" s="8">
        <v>45905.0</v>
      </c>
      <c r="C1573" s="9" t="str">
        <f t="shared" si="1"/>
        <v>September</v>
      </c>
      <c r="D1573" s="15">
        <v>0.05277777777777778</v>
      </c>
      <c r="E1573" s="7" t="s">
        <v>81</v>
      </c>
      <c r="F1573" s="7" t="s">
        <v>169</v>
      </c>
      <c r="G1573" s="7" t="s">
        <v>13</v>
      </c>
      <c r="H1573" s="7" t="s">
        <v>2730</v>
      </c>
      <c r="I1573" s="11">
        <v>6.281225113337E12</v>
      </c>
      <c r="K1573" s="12"/>
      <c r="L1573" s="12"/>
      <c r="M1573" s="12"/>
      <c r="N1573" s="12"/>
      <c r="O1573" s="12"/>
      <c r="P1573" s="12"/>
      <c r="Q1573" s="12"/>
      <c r="R1573" s="12"/>
      <c r="S1573" s="12"/>
      <c r="T1573" s="12"/>
      <c r="U1573" s="12"/>
      <c r="V1573" s="12"/>
    </row>
    <row r="1574" hidden="1">
      <c r="A1574" s="14">
        <v>45905.81458333333</v>
      </c>
      <c r="B1574" s="8">
        <v>45904.0</v>
      </c>
      <c r="C1574" s="9" t="str">
        <f t="shared" si="1"/>
        <v>September</v>
      </c>
      <c r="D1574" s="15">
        <v>0.04861111111111111</v>
      </c>
      <c r="E1574" s="7" t="s">
        <v>81</v>
      </c>
      <c r="F1574" s="7" t="s">
        <v>72</v>
      </c>
      <c r="G1574" s="7" t="s">
        <v>13</v>
      </c>
      <c r="H1574" s="7" t="s">
        <v>2731</v>
      </c>
      <c r="I1574" s="11">
        <v>6.281225113337E12</v>
      </c>
      <c r="K1574" s="12"/>
      <c r="L1574" s="12"/>
      <c r="M1574" s="12"/>
      <c r="N1574" s="12"/>
      <c r="O1574" s="12"/>
      <c r="P1574" s="12"/>
      <c r="Q1574" s="12"/>
      <c r="R1574" s="12"/>
      <c r="S1574" s="12"/>
      <c r="T1574" s="12"/>
      <c r="U1574" s="12"/>
      <c r="V1574" s="12"/>
    </row>
    <row r="1575" hidden="1">
      <c r="A1575" s="14">
        <v>45906.2125</v>
      </c>
      <c r="B1575" s="8">
        <v>45902.0</v>
      </c>
      <c r="C1575" s="9" t="str">
        <f t="shared" si="1"/>
        <v>September</v>
      </c>
      <c r="D1575" s="15">
        <v>0.020833333333333332</v>
      </c>
      <c r="E1575" s="7" t="s">
        <v>66</v>
      </c>
      <c r="F1575" s="7" t="s">
        <v>45</v>
      </c>
      <c r="G1575" s="7" t="s">
        <v>13</v>
      </c>
      <c r="H1575" s="7" t="s">
        <v>2732</v>
      </c>
      <c r="I1575" s="11">
        <v>6.281332534354E12</v>
      </c>
      <c r="K1575" s="12"/>
      <c r="L1575" s="12"/>
      <c r="M1575" s="12"/>
      <c r="N1575" s="12"/>
      <c r="O1575" s="12"/>
      <c r="P1575" s="12"/>
      <c r="Q1575" s="12"/>
      <c r="R1575" s="12"/>
      <c r="S1575" s="12"/>
      <c r="T1575" s="12"/>
      <c r="U1575" s="12"/>
      <c r="V1575" s="12"/>
    </row>
    <row r="1576" hidden="1">
      <c r="A1576" s="14">
        <v>45906.2125</v>
      </c>
      <c r="B1576" s="8">
        <v>45906.0</v>
      </c>
      <c r="C1576" s="9" t="str">
        <f t="shared" si="1"/>
        <v>September</v>
      </c>
      <c r="D1576" s="15">
        <v>0.010416666666666666</v>
      </c>
      <c r="E1576" s="7" t="s">
        <v>66</v>
      </c>
      <c r="F1576" s="7" t="s">
        <v>45</v>
      </c>
      <c r="G1576" s="7" t="s">
        <v>13</v>
      </c>
      <c r="H1576" s="7" t="s">
        <v>2733</v>
      </c>
      <c r="I1576" s="11">
        <v>6.281332534354E12</v>
      </c>
      <c r="K1576" s="12"/>
      <c r="L1576" s="12"/>
      <c r="M1576" s="12"/>
      <c r="N1576" s="12"/>
      <c r="O1576" s="12"/>
      <c r="P1576" s="12"/>
      <c r="Q1576" s="12"/>
      <c r="R1576" s="12"/>
      <c r="S1576" s="12"/>
      <c r="T1576" s="12"/>
      <c r="U1576" s="12"/>
      <c r="V1576" s="12"/>
    </row>
    <row r="1577" hidden="1">
      <c r="A1577" s="14">
        <v>45906.29513888889</v>
      </c>
      <c r="B1577" s="8">
        <v>45906.0</v>
      </c>
      <c r="C1577" s="9" t="str">
        <f t="shared" si="1"/>
        <v>September</v>
      </c>
      <c r="D1577" s="15">
        <v>0.041666666666666664</v>
      </c>
      <c r="E1577" s="7" t="s">
        <v>66</v>
      </c>
      <c r="F1577" s="7" t="s">
        <v>17</v>
      </c>
      <c r="G1577" s="7" t="s">
        <v>13</v>
      </c>
      <c r="H1577" s="7" t="s">
        <v>2734</v>
      </c>
      <c r="I1577" s="11">
        <v>6.281332534354E12</v>
      </c>
      <c r="K1577" s="12"/>
      <c r="L1577" s="12"/>
      <c r="M1577" s="12"/>
      <c r="N1577" s="12"/>
      <c r="O1577" s="12"/>
      <c r="P1577" s="12"/>
      <c r="Q1577" s="12"/>
      <c r="R1577" s="12"/>
      <c r="S1577" s="12"/>
      <c r="T1577" s="12"/>
      <c r="U1577" s="12"/>
      <c r="V1577" s="12"/>
    </row>
    <row r="1578" hidden="1">
      <c r="A1578" s="14">
        <v>45906.29722222222</v>
      </c>
      <c r="B1578" s="8">
        <v>45906.0</v>
      </c>
      <c r="C1578" s="9" t="str">
        <f t="shared" si="1"/>
        <v>September</v>
      </c>
      <c r="D1578" s="15">
        <v>0.041666666666666664</v>
      </c>
      <c r="E1578" s="7" t="s">
        <v>11</v>
      </c>
      <c r="F1578" s="7" t="s">
        <v>1083</v>
      </c>
      <c r="G1578" s="7" t="s">
        <v>13</v>
      </c>
      <c r="H1578" s="7" t="s">
        <v>2735</v>
      </c>
      <c r="I1578" s="11">
        <v>6.28560627488E12</v>
      </c>
      <c r="K1578" s="12"/>
      <c r="L1578" s="12"/>
      <c r="M1578" s="12"/>
      <c r="N1578" s="12"/>
      <c r="O1578" s="12"/>
      <c r="P1578" s="12"/>
      <c r="Q1578" s="12"/>
      <c r="R1578" s="12"/>
      <c r="S1578" s="12"/>
      <c r="T1578" s="12"/>
      <c r="U1578" s="12"/>
      <c r="V1578" s="12"/>
    </row>
    <row r="1579" hidden="1">
      <c r="A1579" s="14">
        <v>45906.643055555556</v>
      </c>
      <c r="B1579" s="8">
        <v>45905.0</v>
      </c>
      <c r="C1579" s="9" t="str">
        <f t="shared" si="1"/>
        <v>September</v>
      </c>
      <c r="D1579" s="15">
        <v>0.041666666666666664</v>
      </c>
      <c r="E1579" s="7" t="s">
        <v>29</v>
      </c>
      <c r="F1579" s="7" t="s">
        <v>30</v>
      </c>
      <c r="G1579" s="7" t="s">
        <v>13</v>
      </c>
      <c r="H1579" s="7" t="s">
        <v>2736</v>
      </c>
      <c r="I1579" s="11">
        <v>6.281214281896E12</v>
      </c>
      <c r="K1579" s="12"/>
      <c r="L1579" s="12"/>
      <c r="M1579" s="12"/>
      <c r="N1579" s="12"/>
      <c r="O1579" s="12"/>
      <c r="P1579" s="12"/>
      <c r="Q1579" s="12"/>
      <c r="R1579" s="12"/>
      <c r="S1579" s="12"/>
      <c r="T1579" s="12"/>
      <c r="U1579" s="12"/>
      <c r="V1579" s="12"/>
    </row>
    <row r="1580" hidden="1">
      <c r="A1580" s="14">
        <v>45906.85138888889</v>
      </c>
      <c r="B1580" s="8">
        <v>45905.0</v>
      </c>
      <c r="C1580" s="9" t="str">
        <f t="shared" si="1"/>
        <v>September</v>
      </c>
      <c r="D1580" s="15">
        <v>0.03888888888888889</v>
      </c>
      <c r="E1580" s="7" t="s">
        <v>33</v>
      </c>
      <c r="F1580" s="7" t="s">
        <v>54</v>
      </c>
      <c r="G1580" s="7" t="s">
        <v>13</v>
      </c>
      <c r="H1580" s="7" t="s">
        <v>2737</v>
      </c>
      <c r="I1580" s="11">
        <v>6.285707668655E12</v>
      </c>
      <c r="K1580" s="12"/>
      <c r="L1580" s="12"/>
      <c r="M1580" s="12"/>
      <c r="N1580" s="12"/>
      <c r="O1580" s="12"/>
      <c r="P1580" s="12"/>
      <c r="Q1580" s="12"/>
      <c r="R1580" s="12"/>
      <c r="S1580" s="12"/>
      <c r="T1580" s="12"/>
      <c r="U1580" s="12"/>
      <c r="V1580" s="12"/>
    </row>
    <row r="1581" hidden="1">
      <c r="A1581" s="14">
        <v>45906.85138888889</v>
      </c>
      <c r="B1581" s="8">
        <v>45905.0</v>
      </c>
      <c r="C1581" s="9" t="str">
        <f t="shared" si="1"/>
        <v>September</v>
      </c>
      <c r="D1581" s="15">
        <v>0.020833333333333332</v>
      </c>
      <c r="E1581" s="7" t="s">
        <v>33</v>
      </c>
      <c r="F1581" s="7" t="s">
        <v>67</v>
      </c>
      <c r="G1581" s="7" t="s">
        <v>13</v>
      </c>
      <c r="H1581" s="7" t="s">
        <v>2738</v>
      </c>
      <c r="I1581" s="11">
        <v>6.285707668655E12</v>
      </c>
      <c r="K1581" s="12"/>
      <c r="L1581" s="12"/>
      <c r="M1581" s="12"/>
      <c r="N1581" s="12"/>
      <c r="O1581" s="12"/>
      <c r="P1581" s="12"/>
      <c r="Q1581" s="12"/>
      <c r="R1581" s="12"/>
      <c r="S1581" s="12"/>
      <c r="T1581" s="12"/>
      <c r="U1581" s="12"/>
      <c r="V1581" s="12"/>
    </row>
    <row r="1582" hidden="1">
      <c r="A1582" s="14">
        <v>45906.85138888889</v>
      </c>
      <c r="B1582" s="8">
        <v>45906.0</v>
      </c>
      <c r="C1582" s="9" t="str">
        <f t="shared" si="1"/>
        <v>September</v>
      </c>
      <c r="D1582" s="15">
        <v>0.022916666666666665</v>
      </c>
      <c r="E1582" s="7" t="s">
        <v>33</v>
      </c>
      <c r="F1582" s="7" t="s">
        <v>59</v>
      </c>
      <c r="G1582" s="7" t="s">
        <v>13</v>
      </c>
      <c r="H1582" s="7" t="s">
        <v>2739</v>
      </c>
      <c r="I1582" s="11">
        <v>6.285707668655E12</v>
      </c>
      <c r="K1582" s="12"/>
      <c r="L1582" s="12"/>
      <c r="M1582" s="12"/>
      <c r="N1582" s="12"/>
      <c r="O1582" s="12"/>
      <c r="P1582" s="12"/>
      <c r="Q1582" s="12"/>
      <c r="R1582" s="12"/>
      <c r="S1582" s="12"/>
      <c r="T1582" s="12"/>
      <c r="U1582" s="12"/>
      <c r="V1582" s="12"/>
    </row>
    <row r="1583" hidden="1">
      <c r="A1583" s="14">
        <v>45907.28194444445</v>
      </c>
      <c r="B1583" s="8">
        <v>45907.0</v>
      </c>
      <c r="C1583" s="9" t="str">
        <f t="shared" si="1"/>
        <v>September</v>
      </c>
      <c r="D1583" s="15">
        <v>0.027777777777777776</v>
      </c>
      <c r="E1583" s="7" t="s">
        <v>66</v>
      </c>
      <c r="F1583" s="7" t="s">
        <v>17</v>
      </c>
      <c r="G1583" s="7" t="s">
        <v>13</v>
      </c>
      <c r="H1583" s="7" t="s">
        <v>2740</v>
      </c>
      <c r="I1583" s="11">
        <v>6.281332534354E12</v>
      </c>
      <c r="K1583" s="12"/>
      <c r="L1583" s="12"/>
      <c r="M1583" s="12"/>
      <c r="N1583" s="12"/>
      <c r="O1583" s="12"/>
      <c r="P1583" s="12"/>
      <c r="Q1583" s="12"/>
      <c r="R1583" s="12"/>
      <c r="S1583" s="12"/>
      <c r="T1583" s="12"/>
      <c r="U1583" s="12"/>
      <c r="V1583" s="12"/>
    </row>
    <row r="1584" hidden="1">
      <c r="A1584" s="14">
        <v>45908.29236111111</v>
      </c>
      <c r="B1584" s="8">
        <v>45908.0</v>
      </c>
      <c r="C1584" s="9" t="str">
        <f t="shared" si="1"/>
        <v>September</v>
      </c>
      <c r="D1584" s="15">
        <v>0.03819444444444445</v>
      </c>
      <c r="E1584" s="7" t="s">
        <v>1078</v>
      </c>
      <c r="F1584" s="7" t="s">
        <v>17</v>
      </c>
      <c r="G1584" s="7" t="s">
        <v>13</v>
      </c>
      <c r="H1584" s="7" t="s">
        <v>2741</v>
      </c>
      <c r="I1584" s="11">
        <v>6.28978248704E11</v>
      </c>
      <c r="K1584" s="12"/>
      <c r="L1584" s="12"/>
      <c r="M1584" s="12"/>
      <c r="N1584" s="12"/>
      <c r="O1584" s="12"/>
      <c r="P1584" s="12"/>
      <c r="Q1584" s="12"/>
      <c r="R1584" s="12"/>
      <c r="S1584" s="12"/>
      <c r="T1584" s="12"/>
      <c r="U1584" s="12"/>
      <c r="V1584" s="12"/>
    </row>
    <row r="1585" hidden="1">
      <c r="A1585" s="14">
        <v>45908.308333333334</v>
      </c>
      <c r="B1585" s="8">
        <v>45907.0</v>
      </c>
      <c r="C1585" s="9" t="str">
        <f t="shared" si="1"/>
        <v>September</v>
      </c>
      <c r="D1585" s="15">
        <v>0.03819444444444445</v>
      </c>
      <c r="E1585" s="7" t="s">
        <v>1078</v>
      </c>
      <c r="F1585" s="7" t="s">
        <v>153</v>
      </c>
      <c r="G1585" s="7" t="s">
        <v>13</v>
      </c>
      <c r="H1585" s="7" t="s">
        <v>2742</v>
      </c>
      <c r="I1585" s="11">
        <v>6.28978248704E11</v>
      </c>
      <c r="K1585" s="12"/>
      <c r="L1585" s="12"/>
      <c r="M1585" s="12"/>
      <c r="N1585" s="12"/>
      <c r="O1585" s="12"/>
      <c r="P1585" s="12"/>
      <c r="Q1585" s="12"/>
      <c r="R1585" s="12"/>
      <c r="S1585" s="12"/>
      <c r="T1585" s="12"/>
      <c r="U1585" s="12"/>
      <c r="V1585" s="12"/>
    </row>
    <row r="1586" hidden="1">
      <c r="A1586" s="14">
        <v>45908.407638888886</v>
      </c>
      <c r="B1586" s="8">
        <v>45908.0</v>
      </c>
      <c r="C1586" s="9" t="str">
        <f t="shared" si="1"/>
        <v>September</v>
      </c>
      <c r="D1586" s="15">
        <v>0.0</v>
      </c>
      <c r="E1586" s="7" t="s">
        <v>37</v>
      </c>
      <c r="F1586" s="7" t="s">
        <v>127</v>
      </c>
      <c r="G1586" s="7" t="s">
        <v>41</v>
      </c>
      <c r="H1586" s="7" t="s">
        <v>2743</v>
      </c>
      <c r="I1586" s="11">
        <v>6.285746146893E12</v>
      </c>
      <c r="K1586" s="12"/>
      <c r="L1586" s="12"/>
      <c r="M1586" s="12"/>
      <c r="N1586" s="12"/>
      <c r="O1586" s="12"/>
      <c r="P1586" s="12"/>
      <c r="Q1586" s="12"/>
      <c r="R1586" s="12"/>
      <c r="S1586" s="12"/>
      <c r="T1586" s="12"/>
      <c r="U1586" s="12"/>
      <c r="V1586" s="12"/>
    </row>
    <row r="1587" hidden="1">
      <c r="A1587" s="14">
        <v>45908.40902777778</v>
      </c>
      <c r="B1587" s="8">
        <v>45905.0</v>
      </c>
      <c r="C1587" s="9" t="str">
        <f t="shared" si="1"/>
        <v>September</v>
      </c>
      <c r="D1587" s="15">
        <v>0.04027777777777778</v>
      </c>
      <c r="E1587" s="7" t="s">
        <v>37</v>
      </c>
      <c r="F1587" s="7" t="s">
        <v>62</v>
      </c>
      <c r="G1587" s="7" t="s">
        <v>13</v>
      </c>
      <c r="H1587" s="7" t="s">
        <v>2744</v>
      </c>
      <c r="I1587" s="11">
        <v>6.285746146893E12</v>
      </c>
      <c r="K1587" s="12"/>
      <c r="L1587" s="12"/>
      <c r="M1587" s="12"/>
      <c r="N1587" s="12"/>
      <c r="O1587" s="12"/>
      <c r="P1587" s="12"/>
      <c r="Q1587" s="12"/>
      <c r="R1587" s="12"/>
      <c r="S1587" s="12"/>
      <c r="T1587" s="12"/>
      <c r="U1587" s="12"/>
      <c r="V1587" s="12"/>
    </row>
    <row r="1588" hidden="1">
      <c r="A1588" s="14">
        <v>45908.436111111114</v>
      </c>
      <c r="B1588" s="8">
        <v>45905.0</v>
      </c>
      <c r="C1588" s="9" t="str">
        <f t="shared" si="1"/>
        <v>September</v>
      </c>
      <c r="D1588" s="15">
        <v>0.024305555555555556</v>
      </c>
      <c r="E1588" s="7" t="s">
        <v>37</v>
      </c>
      <c r="F1588" s="7" t="s">
        <v>130</v>
      </c>
      <c r="G1588" s="7" t="s">
        <v>13</v>
      </c>
      <c r="H1588" s="7" t="s">
        <v>2745</v>
      </c>
      <c r="I1588" s="11">
        <v>6.285746146893E12</v>
      </c>
      <c r="K1588" s="12"/>
      <c r="L1588" s="12"/>
      <c r="M1588" s="12"/>
      <c r="N1588" s="12"/>
      <c r="O1588" s="12"/>
      <c r="P1588" s="12"/>
      <c r="Q1588" s="12"/>
      <c r="R1588" s="12"/>
      <c r="S1588" s="12"/>
      <c r="T1588" s="12"/>
      <c r="U1588" s="12"/>
      <c r="V1588" s="12"/>
    </row>
    <row r="1589" hidden="1">
      <c r="A1589" s="14">
        <v>45908.4375</v>
      </c>
      <c r="B1589" s="8">
        <v>45906.0</v>
      </c>
      <c r="C1589" s="9" t="str">
        <f t="shared" si="1"/>
        <v>September</v>
      </c>
      <c r="D1589" s="15">
        <v>0.014583333333333334</v>
      </c>
      <c r="E1589" s="7" t="s">
        <v>37</v>
      </c>
      <c r="F1589" s="7" t="s">
        <v>130</v>
      </c>
      <c r="G1589" s="7" t="s">
        <v>13</v>
      </c>
      <c r="H1589" s="7" t="s">
        <v>2746</v>
      </c>
      <c r="I1589" s="11">
        <v>6.285746146893E12</v>
      </c>
      <c r="K1589" s="12"/>
      <c r="L1589" s="12"/>
      <c r="M1589" s="12"/>
      <c r="N1589" s="12"/>
      <c r="O1589" s="12"/>
      <c r="P1589" s="12"/>
      <c r="Q1589" s="12"/>
      <c r="R1589" s="12"/>
      <c r="S1589" s="12"/>
      <c r="T1589" s="12"/>
      <c r="U1589" s="12"/>
      <c r="V1589" s="12"/>
    </row>
    <row r="1590" hidden="1">
      <c r="A1590" s="14">
        <v>45908.438888888886</v>
      </c>
      <c r="B1590" s="8">
        <v>45906.0</v>
      </c>
      <c r="C1590" s="9" t="str">
        <f t="shared" si="1"/>
        <v>September</v>
      </c>
      <c r="D1590" s="15">
        <v>0.022916666666666665</v>
      </c>
      <c r="E1590" s="7" t="s">
        <v>37</v>
      </c>
      <c r="F1590" s="7" t="s">
        <v>127</v>
      </c>
      <c r="G1590" s="7" t="s">
        <v>13</v>
      </c>
      <c r="H1590" s="7" t="s">
        <v>2747</v>
      </c>
      <c r="I1590" s="11">
        <v>6.285746146893E12</v>
      </c>
      <c r="K1590" s="12"/>
      <c r="L1590" s="12"/>
      <c r="M1590" s="12"/>
      <c r="N1590" s="12"/>
      <c r="O1590" s="12"/>
      <c r="P1590" s="12"/>
      <c r="Q1590" s="12"/>
      <c r="R1590" s="12"/>
      <c r="S1590" s="12"/>
      <c r="T1590" s="12"/>
      <c r="U1590" s="12"/>
      <c r="V1590" s="12"/>
    </row>
    <row r="1591" hidden="1">
      <c r="A1591" s="14">
        <v>45908.85902777778</v>
      </c>
      <c r="B1591" s="8">
        <v>45908.0</v>
      </c>
      <c r="C1591" s="9" t="str">
        <f t="shared" si="1"/>
        <v>September</v>
      </c>
      <c r="D1591" s="15">
        <v>0.010416666666666666</v>
      </c>
      <c r="E1591" s="7" t="s">
        <v>66</v>
      </c>
      <c r="F1591" s="7" t="s">
        <v>45</v>
      </c>
      <c r="G1591" s="7" t="s">
        <v>13</v>
      </c>
      <c r="H1591" s="7" t="s">
        <v>2748</v>
      </c>
      <c r="I1591" s="11">
        <v>6.281332534354E12</v>
      </c>
      <c r="K1591" s="12"/>
      <c r="L1591" s="12"/>
      <c r="M1591" s="12"/>
      <c r="N1591" s="12"/>
      <c r="O1591" s="12"/>
      <c r="P1591" s="12"/>
      <c r="Q1591" s="12"/>
      <c r="R1591" s="12"/>
      <c r="S1591" s="12"/>
      <c r="T1591" s="12"/>
      <c r="U1591" s="12"/>
      <c r="V1591" s="12"/>
    </row>
    <row r="1592" hidden="1">
      <c r="A1592" s="14">
        <v>45909.33541666667</v>
      </c>
      <c r="B1592" s="8">
        <v>45909.0</v>
      </c>
      <c r="C1592" s="9" t="str">
        <f t="shared" si="1"/>
        <v>September</v>
      </c>
      <c r="D1592" s="15">
        <v>0.015277777777777777</v>
      </c>
      <c r="E1592" s="7" t="s">
        <v>37</v>
      </c>
      <c r="F1592" s="7" t="s">
        <v>130</v>
      </c>
      <c r="G1592" s="7" t="s">
        <v>13</v>
      </c>
      <c r="H1592" s="7" t="s">
        <v>2749</v>
      </c>
      <c r="I1592" s="11">
        <v>6.285746146893E12</v>
      </c>
      <c r="K1592" s="12"/>
      <c r="L1592" s="12"/>
      <c r="M1592" s="12"/>
      <c r="N1592" s="12"/>
      <c r="O1592" s="12"/>
      <c r="P1592" s="12"/>
      <c r="Q1592" s="12"/>
      <c r="R1592" s="12"/>
      <c r="S1592" s="12"/>
      <c r="T1592" s="12"/>
      <c r="U1592" s="12"/>
      <c r="V1592" s="12"/>
    </row>
    <row r="1593" hidden="1">
      <c r="A1593" s="14">
        <v>45909.41736111111</v>
      </c>
      <c r="B1593" s="8">
        <v>45909.0</v>
      </c>
      <c r="C1593" s="9" t="str">
        <f t="shared" si="1"/>
        <v>September</v>
      </c>
      <c r="D1593" s="15">
        <v>0.03680555555555556</v>
      </c>
      <c r="E1593" s="7" t="s">
        <v>20</v>
      </c>
      <c r="F1593" s="7" t="s">
        <v>62</v>
      </c>
      <c r="G1593" s="7" t="s">
        <v>13</v>
      </c>
      <c r="H1593" s="7" t="s">
        <v>2750</v>
      </c>
      <c r="I1593" s="11">
        <v>6.28972529354E11</v>
      </c>
      <c r="K1593" s="12"/>
      <c r="L1593" s="12"/>
      <c r="M1593" s="12"/>
      <c r="N1593" s="12"/>
      <c r="O1593" s="12"/>
      <c r="P1593" s="12"/>
      <c r="Q1593" s="12"/>
      <c r="R1593" s="12"/>
      <c r="S1593" s="12"/>
      <c r="T1593" s="12"/>
      <c r="U1593" s="12"/>
      <c r="V1593" s="12"/>
    </row>
    <row r="1594" hidden="1">
      <c r="A1594" s="14">
        <v>45906.643055555556</v>
      </c>
      <c r="B1594" s="8">
        <v>45909.0</v>
      </c>
      <c r="C1594" s="9" t="str">
        <f t="shared" si="1"/>
        <v>September</v>
      </c>
      <c r="D1594" s="15">
        <v>0.010416666666666666</v>
      </c>
      <c r="E1594" s="7" t="s">
        <v>29</v>
      </c>
      <c r="F1594" s="7" t="s">
        <v>144</v>
      </c>
      <c r="G1594" s="7" t="s">
        <v>13</v>
      </c>
      <c r="H1594" s="7" t="s">
        <v>2751</v>
      </c>
      <c r="I1594" s="11">
        <v>6.281214281896E12</v>
      </c>
      <c r="K1594" s="12"/>
      <c r="L1594" s="12"/>
      <c r="M1594" s="12"/>
      <c r="N1594" s="12"/>
      <c r="O1594" s="12"/>
      <c r="P1594" s="12"/>
      <c r="Q1594" s="12"/>
      <c r="R1594" s="12"/>
      <c r="S1594" s="12"/>
      <c r="T1594" s="12"/>
      <c r="U1594" s="12"/>
      <c r="V1594" s="12"/>
    </row>
    <row r="1595" hidden="1">
      <c r="A1595" s="14">
        <v>45910.34097222222</v>
      </c>
      <c r="B1595" s="8">
        <v>45902.0</v>
      </c>
      <c r="C1595" s="9" t="str">
        <f t="shared" si="1"/>
        <v>September</v>
      </c>
      <c r="D1595" s="15">
        <v>0.020833333333333332</v>
      </c>
      <c r="E1595" s="7" t="s">
        <v>44</v>
      </c>
      <c r="F1595" s="7" t="s">
        <v>67</v>
      </c>
      <c r="G1595" s="7" t="s">
        <v>13</v>
      </c>
      <c r="H1595" s="7" t="s">
        <v>2752</v>
      </c>
      <c r="I1595" s="11">
        <v>6.285291035544E12</v>
      </c>
      <c r="K1595" s="12"/>
      <c r="L1595" s="12"/>
      <c r="M1595" s="12"/>
      <c r="N1595" s="12"/>
      <c r="O1595" s="12"/>
      <c r="P1595" s="12"/>
      <c r="Q1595" s="12"/>
      <c r="R1595" s="12"/>
      <c r="S1595" s="12"/>
      <c r="T1595" s="12"/>
      <c r="U1595" s="12"/>
      <c r="V1595" s="12"/>
    </row>
    <row r="1596" hidden="1">
      <c r="A1596" s="14">
        <v>45910.34097222222</v>
      </c>
      <c r="B1596" s="8">
        <v>45904.0</v>
      </c>
      <c r="C1596" s="9" t="str">
        <f t="shared" si="1"/>
        <v>September</v>
      </c>
      <c r="D1596" s="15">
        <v>0.024305555555555556</v>
      </c>
      <c r="E1596" s="7" t="s">
        <v>44</v>
      </c>
      <c r="F1596" s="7" t="s">
        <v>67</v>
      </c>
      <c r="G1596" s="7" t="s">
        <v>13</v>
      </c>
      <c r="H1596" s="7" t="s">
        <v>2753</v>
      </c>
      <c r="I1596" s="11">
        <v>6.285291035544E12</v>
      </c>
      <c r="K1596" s="12"/>
      <c r="L1596" s="12"/>
      <c r="M1596" s="12"/>
      <c r="N1596" s="12"/>
      <c r="O1596" s="12"/>
      <c r="P1596" s="12"/>
      <c r="Q1596" s="12"/>
      <c r="R1596" s="12"/>
      <c r="S1596" s="12"/>
      <c r="T1596" s="12"/>
      <c r="U1596" s="12"/>
      <c r="V1596" s="12"/>
    </row>
    <row r="1597" hidden="1">
      <c r="A1597" s="14">
        <v>45910.48402777778</v>
      </c>
      <c r="B1597" s="8">
        <v>45910.0</v>
      </c>
      <c r="C1597" s="9" t="str">
        <f t="shared" si="1"/>
        <v>September</v>
      </c>
      <c r="D1597" s="15">
        <v>0.03958333333333333</v>
      </c>
      <c r="E1597" s="7" t="s">
        <v>11</v>
      </c>
      <c r="F1597" s="7" t="s">
        <v>72</v>
      </c>
      <c r="G1597" s="7" t="s">
        <v>13</v>
      </c>
      <c r="H1597" s="7" t="s">
        <v>2754</v>
      </c>
      <c r="I1597" s="11">
        <v>6.28560627488E12</v>
      </c>
      <c r="K1597" s="12"/>
      <c r="L1597" s="12"/>
      <c r="M1597" s="12"/>
      <c r="N1597" s="12"/>
      <c r="O1597" s="12"/>
      <c r="P1597" s="12"/>
      <c r="Q1597" s="12"/>
      <c r="R1597" s="12"/>
      <c r="S1597" s="12"/>
      <c r="T1597" s="12"/>
      <c r="U1597" s="12"/>
      <c r="V1597" s="12"/>
    </row>
    <row r="1598" hidden="1">
      <c r="A1598" s="14">
        <v>45910.813888888886</v>
      </c>
      <c r="B1598" s="8">
        <v>45910.0</v>
      </c>
      <c r="C1598" s="9" t="str">
        <f t="shared" si="1"/>
        <v>September</v>
      </c>
      <c r="D1598" s="15">
        <v>0.04652777777777778</v>
      </c>
      <c r="E1598" s="7" t="s">
        <v>20</v>
      </c>
      <c r="F1598" s="7" t="s">
        <v>30</v>
      </c>
      <c r="G1598" s="7" t="s">
        <v>13</v>
      </c>
      <c r="H1598" s="7" t="s">
        <v>2755</v>
      </c>
      <c r="I1598" s="11">
        <v>6.28972529354E11</v>
      </c>
      <c r="K1598" s="12"/>
      <c r="L1598" s="12"/>
      <c r="M1598" s="12"/>
      <c r="N1598" s="12"/>
      <c r="O1598" s="12"/>
      <c r="P1598" s="12"/>
      <c r="Q1598" s="12"/>
      <c r="R1598" s="12"/>
      <c r="S1598" s="12"/>
      <c r="T1598" s="12"/>
      <c r="U1598" s="12"/>
      <c r="V1598" s="12"/>
    </row>
    <row r="1599" hidden="1">
      <c r="A1599" s="14">
        <v>45910.861805555556</v>
      </c>
      <c r="B1599" s="8">
        <v>45910.0</v>
      </c>
      <c r="C1599" s="9" t="str">
        <f t="shared" si="1"/>
        <v>September</v>
      </c>
      <c r="D1599" s="15">
        <v>0.020833333333333332</v>
      </c>
      <c r="E1599" s="7" t="s">
        <v>66</v>
      </c>
      <c r="F1599" s="7" t="s">
        <v>45</v>
      </c>
      <c r="G1599" s="7" t="s">
        <v>13</v>
      </c>
      <c r="H1599" s="7" t="s">
        <v>2756</v>
      </c>
      <c r="I1599" s="11">
        <v>6.281332534354E12</v>
      </c>
      <c r="K1599" s="12"/>
      <c r="L1599" s="12"/>
      <c r="M1599" s="12"/>
      <c r="N1599" s="12"/>
      <c r="O1599" s="12"/>
      <c r="P1599" s="12"/>
      <c r="Q1599" s="12"/>
      <c r="R1599" s="12"/>
      <c r="S1599" s="12"/>
      <c r="T1599" s="12"/>
      <c r="U1599" s="12"/>
      <c r="V1599" s="12"/>
    </row>
    <row r="1600" hidden="1">
      <c r="A1600" s="14">
        <v>45910.88611111111</v>
      </c>
      <c r="B1600" s="8">
        <v>45909.0</v>
      </c>
      <c r="C1600" s="9" t="str">
        <f t="shared" si="1"/>
        <v>September</v>
      </c>
      <c r="D1600" s="15">
        <v>0.04236111111111111</v>
      </c>
      <c r="E1600" s="7" t="s">
        <v>33</v>
      </c>
      <c r="F1600" s="7" t="s">
        <v>1083</v>
      </c>
      <c r="G1600" s="7" t="s">
        <v>13</v>
      </c>
      <c r="H1600" s="7" t="s">
        <v>2757</v>
      </c>
      <c r="I1600" s="11">
        <v>6.285707668655E12</v>
      </c>
      <c r="K1600" s="12"/>
      <c r="L1600" s="12"/>
      <c r="M1600" s="12"/>
      <c r="N1600" s="12"/>
      <c r="O1600" s="12"/>
      <c r="P1600" s="12"/>
      <c r="Q1600" s="12"/>
      <c r="R1600" s="12"/>
      <c r="S1600" s="12"/>
      <c r="T1600" s="12"/>
      <c r="U1600" s="12"/>
      <c r="V1600" s="12"/>
    </row>
    <row r="1601" hidden="1">
      <c r="A1601" s="14">
        <v>45911.33541666667</v>
      </c>
      <c r="B1601" s="8">
        <v>45911.0</v>
      </c>
      <c r="C1601" s="9" t="str">
        <f t="shared" si="1"/>
        <v>September</v>
      </c>
      <c r="D1601" s="15">
        <v>0.020833333333333332</v>
      </c>
      <c r="E1601" s="7" t="s">
        <v>11</v>
      </c>
      <c r="F1601" s="7" t="s">
        <v>82</v>
      </c>
      <c r="G1601" s="7" t="s">
        <v>13</v>
      </c>
      <c r="H1601" s="7" t="s">
        <v>2758</v>
      </c>
      <c r="I1601" s="11">
        <v>6.28560627488E12</v>
      </c>
      <c r="K1601" s="12"/>
      <c r="L1601" s="12"/>
      <c r="M1601" s="12"/>
      <c r="N1601" s="12"/>
      <c r="O1601" s="12"/>
      <c r="P1601" s="12"/>
      <c r="Q1601" s="12"/>
      <c r="R1601" s="12"/>
      <c r="S1601" s="12"/>
      <c r="T1601" s="12"/>
      <c r="U1601" s="12"/>
      <c r="V1601" s="12"/>
    </row>
    <row r="1602" hidden="1">
      <c r="A1602" s="14">
        <v>45911.595138888886</v>
      </c>
      <c r="B1602" s="8">
        <v>45911.0</v>
      </c>
      <c r="C1602" s="9" t="str">
        <f t="shared" si="1"/>
        <v>September</v>
      </c>
      <c r="D1602" s="15">
        <v>0.04652777777777778</v>
      </c>
      <c r="E1602" s="7" t="s">
        <v>20</v>
      </c>
      <c r="F1602" s="7" t="s">
        <v>62</v>
      </c>
      <c r="G1602" s="7" t="s">
        <v>13</v>
      </c>
      <c r="H1602" s="7" t="s">
        <v>2759</v>
      </c>
      <c r="I1602" s="11">
        <v>6.28972529354E11</v>
      </c>
      <c r="K1602" s="12"/>
      <c r="L1602" s="12"/>
      <c r="M1602" s="12"/>
      <c r="N1602" s="12"/>
      <c r="O1602" s="12"/>
      <c r="P1602" s="12"/>
      <c r="Q1602" s="12"/>
      <c r="R1602" s="12"/>
      <c r="S1602" s="12"/>
      <c r="T1602" s="12"/>
      <c r="U1602" s="12"/>
      <c r="V1602" s="12"/>
    </row>
    <row r="1603" hidden="1">
      <c r="A1603" s="14">
        <v>45911.70763888889</v>
      </c>
      <c r="B1603" s="8">
        <v>45911.0</v>
      </c>
      <c r="C1603" s="9" t="str">
        <f t="shared" si="1"/>
        <v>September</v>
      </c>
      <c r="D1603" s="15">
        <v>0.0</v>
      </c>
      <c r="E1603" s="7" t="s">
        <v>37</v>
      </c>
      <c r="F1603" s="7" t="s">
        <v>130</v>
      </c>
      <c r="G1603" s="7" t="s">
        <v>41</v>
      </c>
      <c r="H1603" s="7" t="s">
        <v>128</v>
      </c>
      <c r="I1603" s="11">
        <v>6.285746146893E12</v>
      </c>
      <c r="K1603" s="12"/>
      <c r="L1603" s="12"/>
      <c r="M1603" s="12"/>
      <c r="N1603" s="12"/>
      <c r="O1603" s="12"/>
      <c r="P1603" s="12"/>
      <c r="Q1603" s="12"/>
      <c r="R1603" s="12"/>
      <c r="S1603" s="12"/>
      <c r="T1603" s="12"/>
      <c r="U1603" s="12"/>
      <c r="V1603" s="12"/>
    </row>
    <row r="1604" hidden="1">
      <c r="A1604" s="14">
        <v>45911.708333333336</v>
      </c>
      <c r="B1604" s="8">
        <v>45910.0</v>
      </c>
      <c r="C1604" s="9" t="str">
        <f t="shared" si="1"/>
        <v>September</v>
      </c>
      <c r="D1604" s="15">
        <v>0.024305555555555556</v>
      </c>
      <c r="E1604" s="7" t="s">
        <v>2760</v>
      </c>
      <c r="F1604" s="7" t="s">
        <v>127</v>
      </c>
      <c r="G1604" s="7" t="s">
        <v>13</v>
      </c>
      <c r="H1604" s="7" t="str">
        <f>====================
*LAPORAN PENGAJIAN PPG*
=====================
● *Murid*      : Rambo-CH
● *Tanggal*   : 2025-09-10
● *Guru*        : Irma-PWD &amp; Azza-PWD
● *Durasi*     : 00:35
● *Kehadiran*     : HADIR
● *Materi:*
*Berdo'a Sebelum Ngaji*
*1. BACAAN*
Q.S Al-maidah ayt. 20-23
&gt; Alkhammdulillah sudah mulai lancar, tapi panjang pendek, qolqolah lebih di perhatikan lagi
*2. MUROJAAH*
D. Minta kesehatan
D. Ketika ada angin kencang
D. Mohon kesabaran
D. Ketika bersin
Asmaul husna 1-50
*3. KEILMUAN*
Menulis 2 tambahan tata krama ketika bersepeda/naik kendaraan lainnya
semoga Rambo selalu semangat yaa ngajinyaa .. semoga allah paring kelancaran dan kebarokahan untuk Rambo.. Amiin..
الحمدلله جزاكم الله خيرا</f>
        <v>#ERROR!</v>
      </c>
      <c r="I1604" s="11">
        <v>6.285746146893E12</v>
      </c>
      <c r="K1604" s="12"/>
      <c r="L1604" s="12"/>
      <c r="M1604" s="12"/>
      <c r="N1604" s="12"/>
      <c r="O1604" s="12"/>
      <c r="P1604" s="12"/>
      <c r="Q1604" s="12"/>
      <c r="R1604" s="12"/>
      <c r="S1604" s="12"/>
      <c r="T1604" s="12"/>
      <c r="U1604" s="12"/>
      <c r="V1604" s="12"/>
    </row>
    <row r="1605" hidden="1">
      <c r="A1605" s="14">
        <v>45911.87013888889</v>
      </c>
      <c r="B1605" s="8">
        <v>45911.0</v>
      </c>
      <c r="C1605" s="9" t="str">
        <f t="shared" si="1"/>
        <v>September</v>
      </c>
      <c r="D1605" s="15">
        <v>0.027777777777777776</v>
      </c>
      <c r="E1605" s="7" t="s">
        <v>66</v>
      </c>
      <c r="F1605" s="7" t="s">
        <v>45</v>
      </c>
      <c r="G1605" s="7" t="s">
        <v>13</v>
      </c>
      <c r="H1605" s="7" t="s">
        <v>2761</v>
      </c>
      <c r="I1605" s="11">
        <v>6.281332534354E12</v>
      </c>
      <c r="K1605" s="12"/>
      <c r="L1605" s="12"/>
      <c r="M1605" s="12"/>
      <c r="N1605" s="12"/>
      <c r="O1605" s="12"/>
      <c r="P1605" s="12"/>
      <c r="Q1605" s="12"/>
      <c r="R1605" s="12"/>
      <c r="S1605" s="12"/>
      <c r="T1605" s="12"/>
      <c r="U1605" s="12"/>
      <c r="V1605" s="12"/>
    </row>
    <row r="1606" hidden="1">
      <c r="A1606" s="14">
        <v>45911.91527777778</v>
      </c>
      <c r="B1606" s="8">
        <v>45911.0</v>
      </c>
      <c r="C1606" s="9" t="str">
        <f t="shared" si="1"/>
        <v>September</v>
      </c>
      <c r="D1606" s="15">
        <v>0.027777777777777776</v>
      </c>
      <c r="E1606" s="7" t="s">
        <v>29</v>
      </c>
      <c r="F1606" s="7" t="s">
        <v>30</v>
      </c>
      <c r="G1606" s="7" t="s">
        <v>13</v>
      </c>
      <c r="H1606" s="7" t="s">
        <v>2762</v>
      </c>
      <c r="I1606" s="11">
        <v>6.281214281896E12</v>
      </c>
      <c r="K1606" s="12"/>
      <c r="L1606" s="12"/>
      <c r="M1606" s="12"/>
      <c r="N1606" s="12"/>
      <c r="O1606" s="12"/>
      <c r="P1606" s="12"/>
      <c r="Q1606" s="12"/>
      <c r="R1606" s="12"/>
      <c r="S1606" s="12"/>
      <c r="T1606" s="12"/>
      <c r="U1606" s="12"/>
      <c r="V1606" s="12"/>
    </row>
    <row r="1607" hidden="1">
      <c r="A1607" s="14">
        <v>45912.294444444444</v>
      </c>
      <c r="B1607" s="8">
        <v>45911.0</v>
      </c>
      <c r="C1607" s="9" t="str">
        <f t="shared" si="1"/>
        <v>September</v>
      </c>
      <c r="D1607" s="15">
        <v>0.011111111111111112</v>
      </c>
      <c r="E1607" s="7" t="s">
        <v>1078</v>
      </c>
      <c r="F1607" s="7" t="s">
        <v>144</v>
      </c>
      <c r="G1607" s="7" t="s">
        <v>13</v>
      </c>
      <c r="H1607" s="7" t="s">
        <v>2763</v>
      </c>
      <c r="I1607" s="11">
        <v>6.28978248704E11</v>
      </c>
      <c r="K1607" s="12"/>
      <c r="L1607" s="12"/>
      <c r="M1607" s="12"/>
      <c r="N1607" s="12"/>
      <c r="O1607" s="12"/>
      <c r="P1607" s="12"/>
      <c r="Q1607" s="12"/>
      <c r="R1607" s="12"/>
      <c r="S1607" s="12"/>
      <c r="T1607" s="12"/>
      <c r="U1607" s="12"/>
      <c r="V1607" s="12"/>
    </row>
    <row r="1608" hidden="1">
      <c r="A1608" s="14">
        <v>45912.316666666666</v>
      </c>
      <c r="B1608" s="8">
        <v>45911.0</v>
      </c>
      <c r="C1608" s="9" t="str">
        <f t="shared" si="1"/>
        <v>September</v>
      </c>
      <c r="D1608" s="15">
        <v>0.020833333333333332</v>
      </c>
      <c r="E1608" s="7" t="s">
        <v>44</v>
      </c>
      <c r="F1608" s="7" t="s">
        <v>45</v>
      </c>
      <c r="G1608" s="7" t="s">
        <v>13</v>
      </c>
      <c r="H1608" s="7" t="s">
        <v>2764</v>
      </c>
      <c r="I1608" s="11">
        <v>6.285291035544E12</v>
      </c>
      <c r="K1608" s="12"/>
      <c r="L1608" s="12"/>
      <c r="M1608" s="12"/>
      <c r="N1608" s="12"/>
      <c r="O1608" s="12"/>
      <c r="P1608" s="12"/>
      <c r="Q1608" s="12"/>
      <c r="R1608" s="12"/>
      <c r="S1608" s="12"/>
      <c r="T1608" s="12"/>
      <c r="U1608" s="12"/>
      <c r="V1608" s="12"/>
    </row>
    <row r="1609" hidden="1">
      <c r="A1609" s="14">
        <v>45912.35</v>
      </c>
      <c r="B1609" s="8">
        <v>45911.0</v>
      </c>
      <c r="C1609" s="9" t="str">
        <f t="shared" si="1"/>
        <v>September</v>
      </c>
      <c r="D1609" s="15">
        <v>0.041666666666666664</v>
      </c>
      <c r="E1609" s="7" t="s">
        <v>33</v>
      </c>
      <c r="F1609" s="7" t="s">
        <v>1083</v>
      </c>
      <c r="G1609" s="7" t="s">
        <v>13</v>
      </c>
      <c r="H1609" s="7" t="s">
        <v>2765</v>
      </c>
      <c r="I1609" s="11">
        <v>6.285707668655E12</v>
      </c>
      <c r="K1609" s="12"/>
      <c r="L1609" s="12"/>
      <c r="M1609" s="12"/>
      <c r="N1609" s="12"/>
      <c r="O1609" s="12"/>
      <c r="P1609" s="12"/>
      <c r="Q1609" s="12"/>
      <c r="R1609" s="12"/>
      <c r="S1609" s="12"/>
      <c r="T1609" s="12"/>
      <c r="U1609" s="12"/>
      <c r="V1609" s="12"/>
    </row>
    <row r="1610" hidden="1">
      <c r="A1610" s="14">
        <v>45912.504166666666</v>
      </c>
      <c r="B1610" s="8">
        <v>45912.0</v>
      </c>
      <c r="C1610" s="9" t="str">
        <f t="shared" si="1"/>
        <v>September</v>
      </c>
      <c r="D1610" s="15">
        <v>0.03125</v>
      </c>
      <c r="E1610" s="7" t="s">
        <v>11</v>
      </c>
      <c r="F1610" s="7" t="s">
        <v>82</v>
      </c>
      <c r="G1610" s="7" t="s">
        <v>13</v>
      </c>
      <c r="H1610" s="7" t="s">
        <v>2766</v>
      </c>
      <c r="I1610" s="11">
        <v>6.28560627488E12</v>
      </c>
      <c r="K1610" s="12"/>
      <c r="L1610" s="12"/>
      <c r="M1610" s="12"/>
      <c r="N1610" s="12"/>
      <c r="O1610" s="12"/>
      <c r="P1610" s="12"/>
      <c r="Q1610" s="12"/>
      <c r="R1610" s="12"/>
      <c r="S1610" s="12"/>
      <c r="T1610" s="12"/>
      <c r="U1610" s="12"/>
      <c r="V1610" s="12"/>
    </row>
    <row r="1611" hidden="1">
      <c r="A1611" s="14">
        <v>45912.80902777778</v>
      </c>
      <c r="B1611" s="8">
        <v>45912.0</v>
      </c>
      <c r="C1611" s="9" t="str">
        <f t="shared" si="1"/>
        <v>September</v>
      </c>
      <c r="D1611" s="15">
        <v>0.04652777777777778</v>
      </c>
      <c r="E1611" s="7" t="s">
        <v>37</v>
      </c>
      <c r="F1611" s="7" t="s">
        <v>62</v>
      </c>
      <c r="G1611" s="7" t="s">
        <v>13</v>
      </c>
      <c r="H1611" s="7" t="s">
        <v>2767</v>
      </c>
      <c r="I1611" s="11">
        <v>6.285746146893E12</v>
      </c>
      <c r="K1611" s="12"/>
      <c r="L1611" s="12"/>
      <c r="M1611" s="12"/>
      <c r="N1611" s="12"/>
      <c r="O1611" s="12"/>
      <c r="P1611" s="12"/>
      <c r="Q1611" s="12"/>
      <c r="R1611" s="12"/>
      <c r="S1611" s="12"/>
      <c r="T1611" s="12"/>
      <c r="U1611" s="12"/>
      <c r="V1611" s="12"/>
    </row>
    <row r="1612" hidden="1">
      <c r="A1612" s="14">
        <v>45912.81805555556</v>
      </c>
      <c r="B1612" s="8">
        <v>45912.0</v>
      </c>
      <c r="C1612" s="9" t="str">
        <f t="shared" si="1"/>
        <v>September</v>
      </c>
      <c r="D1612" s="15">
        <v>0.03819444444444445</v>
      </c>
      <c r="E1612" s="7" t="s">
        <v>37</v>
      </c>
      <c r="F1612" s="7" t="s">
        <v>127</v>
      </c>
      <c r="G1612" s="7" t="s">
        <v>13</v>
      </c>
      <c r="H1612" s="7" t="s">
        <v>2768</v>
      </c>
      <c r="I1612" s="11">
        <v>6.285746146893E12</v>
      </c>
      <c r="K1612" s="12"/>
      <c r="L1612" s="12"/>
      <c r="M1612" s="12"/>
      <c r="N1612" s="12"/>
      <c r="O1612" s="12"/>
      <c r="P1612" s="12"/>
      <c r="Q1612" s="12"/>
      <c r="R1612" s="12"/>
      <c r="S1612" s="12"/>
      <c r="T1612" s="12"/>
      <c r="U1612" s="12"/>
      <c r="V1612" s="12"/>
    </row>
    <row r="1613" hidden="1">
      <c r="A1613" s="14">
        <v>45912.936111111114</v>
      </c>
      <c r="B1613" s="8">
        <v>45912.0</v>
      </c>
      <c r="C1613" s="9" t="str">
        <f t="shared" si="1"/>
        <v>September</v>
      </c>
      <c r="D1613" s="15">
        <v>0.03125</v>
      </c>
      <c r="E1613" s="7" t="s">
        <v>1078</v>
      </c>
      <c r="F1613" s="7" t="s">
        <v>17</v>
      </c>
      <c r="G1613" s="7" t="s">
        <v>13</v>
      </c>
      <c r="H1613" s="7" t="s">
        <v>2769</v>
      </c>
      <c r="I1613" s="11">
        <v>6.28978248704E11</v>
      </c>
      <c r="K1613" s="12"/>
      <c r="L1613" s="12"/>
      <c r="M1613" s="12"/>
      <c r="N1613" s="12"/>
      <c r="O1613" s="12"/>
      <c r="P1613" s="12"/>
      <c r="Q1613" s="12"/>
      <c r="R1613" s="12"/>
      <c r="S1613" s="12"/>
      <c r="T1613" s="12"/>
      <c r="U1613" s="12"/>
      <c r="V1613" s="12"/>
    </row>
    <row r="1614" hidden="1">
      <c r="A1614" s="14">
        <v>45912.972916666666</v>
      </c>
      <c r="B1614" s="8">
        <v>45912.0</v>
      </c>
      <c r="C1614" s="9" t="str">
        <f t="shared" si="1"/>
        <v>September</v>
      </c>
      <c r="D1614" s="15">
        <v>0.011111111111111112</v>
      </c>
      <c r="E1614" s="7" t="s">
        <v>1078</v>
      </c>
      <c r="F1614" s="7" t="s">
        <v>144</v>
      </c>
      <c r="G1614" s="7" t="s">
        <v>13</v>
      </c>
      <c r="H1614" s="7" t="s">
        <v>2770</v>
      </c>
      <c r="I1614" s="11">
        <v>6.28978248704E11</v>
      </c>
      <c r="K1614" s="12"/>
      <c r="L1614" s="12"/>
      <c r="M1614" s="12"/>
      <c r="N1614" s="12"/>
      <c r="O1614" s="12"/>
      <c r="P1614" s="12"/>
      <c r="Q1614" s="12"/>
      <c r="R1614" s="12"/>
      <c r="S1614" s="12"/>
      <c r="T1614" s="12"/>
      <c r="U1614" s="12"/>
      <c r="V1614" s="12"/>
    </row>
    <row r="1615" hidden="1">
      <c r="A1615" s="14">
        <v>45912.972916666666</v>
      </c>
      <c r="B1615" s="8">
        <v>45912.0</v>
      </c>
      <c r="C1615" s="9" t="str">
        <f t="shared" si="1"/>
        <v>September</v>
      </c>
      <c r="D1615" s="15">
        <v>0.020833333333333332</v>
      </c>
      <c r="E1615" s="7" t="s">
        <v>1078</v>
      </c>
      <c r="F1615" s="7" t="s">
        <v>105</v>
      </c>
      <c r="G1615" s="7" t="s">
        <v>13</v>
      </c>
      <c r="H1615" s="7" t="s">
        <v>2771</v>
      </c>
      <c r="I1615" s="11">
        <v>6.28978248704E11</v>
      </c>
      <c r="K1615" s="12"/>
      <c r="L1615" s="12"/>
      <c r="M1615" s="12"/>
      <c r="N1615" s="12"/>
      <c r="O1615" s="12"/>
      <c r="P1615" s="12"/>
      <c r="Q1615" s="12"/>
      <c r="R1615" s="12"/>
      <c r="S1615" s="12"/>
      <c r="T1615" s="12"/>
      <c r="U1615" s="12"/>
      <c r="V1615" s="12"/>
    </row>
    <row r="1616" hidden="1">
      <c r="A1616" s="14">
        <v>45913.302083333336</v>
      </c>
      <c r="B1616" s="8">
        <v>45913.0</v>
      </c>
      <c r="C1616" s="9" t="str">
        <f t="shared" si="1"/>
        <v>September</v>
      </c>
      <c r="D1616" s="15">
        <v>0.03125</v>
      </c>
      <c r="E1616" s="7" t="s">
        <v>1078</v>
      </c>
      <c r="F1616" s="7" t="s">
        <v>17</v>
      </c>
      <c r="G1616" s="7" t="s">
        <v>13</v>
      </c>
      <c r="H1616" s="7" t="s">
        <v>2772</v>
      </c>
      <c r="I1616" s="11">
        <v>6.28978248704E11</v>
      </c>
      <c r="K1616" s="12"/>
      <c r="L1616" s="12"/>
      <c r="M1616" s="12"/>
      <c r="N1616" s="12"/>
      <c r="O1616" s="12"/>
      <c r="P1616" s="12"/>
      <c r="Q1616" s="12"/>
      <c r="R1616" s="12"/>
      <c r="S1616" s="12"/>
      <c r="T1616" s="12"/>
      <c r="U1616" s="12"/>
      <c r="V1616" s="12"/>
    </row>
    <row r="1617" hidden="1">
      <c r="A1617" s="14">
        <v>45913.313888888886</v>
      </c>
      <c r="B1617" s="8">
        <v>45913.0</v>
      </c>
      <c r="C1617" s="9" t="str">
        <f t="shared" si="1"/>
        <v>September</v>
      </c>
      <c r="D1617" s="15">
        <v>0.04861111111111111</v>
      </c>
      <c r="E1617" s="7" t="s">
        <v>212</v>
      </c>
      <c r="F1617" s="7" t="s">
        <v>1083</v>
      </c>
      <c r="G1617" s="7" t="s">
        <v>13</v>
      </c>
      <c r="H1617" s="7" t="s">
        <v>2773</v>
      </c>
      <c r="I1617" s="11">
        <v>6.2895632016027E13</v>
      </c>
      <c r="K1617" s="12"/>
      <c r="L1617" s="12"/>
      <c r="M1617" s="12"/>
      <c r="N1617" s="12"/>
      <c r="O1617" s="12"/>
      <c r="P1617" s="12"/>
      <c r="Q1617" s="12"/>
      <c r="R1617" s="12"/>
      <c r="S1617" s="12"/>
      <c r="T1617" s="12"/>
      <c r="U1617" s="12"/>
      <c r="V1617" s="12"/>
    </row>
    <row r="1618" hidden="1">
      <c r="A1618" s="14">
        <v>45913.34652777778</v>
      </c>
      <c r="B1618" s="8">
        <v>45913.0</v>
      </c>
      <c r="C1618" s="9" t="str">
        <f t="shared" si="1"/>
        <v>September</v>
      </c>
      <c r="D1618" s="15">
        <v>0.04236111111111111</v>
      </c>
      <c r="E1618" s="7" t="s">
        <v>212</v>
      </c>
      <c r="F1618" s="7" t="s">
        <v>34</v>
      </c>
      <c r="G1618" s="7" t="s">
        <v>13</v>
      </c>
      <c r="H1618" s="7" t="s">
        <v>2774</v>
      </c>
      <c r="I1618" s="11">
        <v>6.2895632016027E13</v>
      </c>
      <c r="K1618" s="12"/>
      <c r="L1618" s="12"/>
      <c r="M1618" s="12"/>
      <c r="N1618" s="12"/>
      <c r="O1618" s="12"/>
      <c r="P1618" s="12"/>
      <c r="Q1618" s="12"/>
      <c r="R1618" s="12"/>
      <c r="S1618" s="12"/>
      <c r="T1618" s="12"/>
      <c r="U1618" s="12"/>
      <c r="V1618" s="12"/>
    </row>
    <row r="1619" hidden="1">
      <c r="A1619" s="14">
        <v>45913.37986111111</v>
      </c>
      <c r="B1619" s="8">
        <v>45913.0</v>
      </c>
      <c r="C1619" s="9" t="str">
        <f t="shared" si="1"/>
        <v>September</v>
      </c>
      <c r="D1619" s="15">
        <v>0.029861111111111113</v>
      </c>
      <c r="E1619" s="7" t="s">
        <v>37</v>
      </c>
      <c r="F1619" s="7" t="s">
        <v>130</v>
      </c>
      <c r="G1619" s="7" t="s">
        <v>13</v>
      </c>
      <c r="H1619" s="7" t="s">
        <v>2775</v>
      </c>
      <c r="I1619" s="11">
        <v>6.285746146893E12</v>
      </c>
      <c r="K1619" s="12"/>
      <c r="L1619" s="12"/>
      <c r="M1619" s="12"/>
      <c r="N1619" s="12"/>
      <c r="O1619" s="12"/>
      <c r="P1619" s="12"/>
      <c r="Q1619" s="12"/>
      <c r="R1619" s="12"/>
      <c r="S1619" s="12"/>
      <c r="T1619" s="12"/>
      <c r="U1619" s="12"/>
      <c r="V1619" s="12"/>
    </row>
    <row r="1620" hidden="1">
      <c r="A1620" s="14">
        <v>45913.90069444444</v>
      </c>
      <c r="B1620" s="8">
        <v>45913.0</v>
      </c>
      <c r="C1620" s="9" t="str">
        <f t="shared" si="1"/>
        <v>September</v>
      </c>
      <c r="D1620" s="15">
        <v>0.0</v>
      </c>
      <c r="E1620" s="7" t="s">
        <v>2760</v>
      </c>
      <c r="F1620" s="7" t="s">
        <v>51</v>
      </c>
      <c r="G1620" s="7" t="s">
        <v>41</v>
      </c>
      <c r="H1620" s="7" t="s">
        <v>113</v>
      </c>
      <c r="I1620" s="11">
        <v>8.9602289535E10</v>
      </c>
      <c r="K1620" s="12"/>
      <c r="L1620" s="12"/>
      <c r="M1620" s="12"/>
      <c r="N1620" s="12"/>
      <c r="O1620" s="12"/>
      <c r="P1620" s="12"/>
      <c r="Q1620" s="12"/>
      <c r="R1620" s="12"/>
      <c r="S1620" s="12"/>
      <c r="T1620" s="12"/>
      <c r="U1620" s="12"/>
      <c r="V1620" s="12"/>
    </row>
    <row r="1621" hidden="1">
      <c r="A1621" s="14">
        <v>45913.90138888889</v>
      </c>
      <c r="B1621" s="8">
        <v>45913.0</v>
      </c>
      <c r="C1621" s="9" t="str">
        <f t="shared" si="1"/>
        <v>September</v>
      </c>
      <c r="D1621" s="15">
        <v>0.0</v>
      </c>
      <c r="E1621" s="7" t="s">
        <v>2760</v>
      </c>
      <c r="F1621" s="7" t="s">
        <v>51</v>
      </c>
      <c r="G1621" s="7" t="s">
        <v>41</v>
      </c>
      <c r="H1621" s="7" t="s">
        <v>113</v>
      </c>
      <c r="I1621" s="11">
        <v>8.9602289535E10</v>
      </c>
      <c r="K1621" s="12"/>
      <c r="L1621" s="12"/>
      <c r="M1621" s="12"/>
      <c r="N1621" s="12"/>
      <c r="O1621" s="12"/>
      <c r="P1621" s="12"/>
      <c r="Q1621" s="12"/>
      <c r="R1621" s="12"/>
      <c r="S1621" s="12"/>
      <c r="T1621" s="12"/>
      <c r="U1621" s="12"/>
      <c r="V1621" s="12"/>
    </row>
    <row r="1622" hidden="1">
      <c r="A1622" s="14">
        <v>45913.899305555555</v>
      </c>
      <c r="B1622" s="8">
        <v>45913.0</v>
      </c>
      <c r="C1622" s="9" t="str">
        <f t="shared" si="1"/>
        <v>September</v>
      </c>
      <c r="D1622" s="15">
        <v>0.041666666666666664</v>
      </c>
      <c r="E1622" s="7" t="s">
        <v>1078</v>
      </c>
      <c r="F1622" s="7" t="s">
        <v>153</v>
      </c>
      <c r="G1622" s="7" t="s">
        <v>13</v>
      </c>
      <c r="H1622" s="7" t="s">
        <v>2776</v>
      </c>
      <c r="I1622" s="11">
        <v>6.28978248704E11</v>
      </c>
      <c r="K1622" s="12"/>
      <c r="L1622" s="12"/>
      <c r="M1622" s="12"/>
      <c r="N1622" s="12"/>
      <c r="O1622" s="12"/>
      <c r="P1622" s="12"/>
      <c r="Q1622" s="12"/>
      <c r="R1622" s="12"/>
      <c r="S1622" s="12"/>
      <c r="T1622" s="12"/>
      <c r="U1622" s="12"/>
      <c r="V1622" s="12"/>
    </row>
    <row r="1623" hidden="1">
      <c r="A1623" s="14">
        <v>45913.91527777778</v>
      </c>
      <c r="B1623" s="8">
        <v>45913.0</v>
      </c>
      <c r="C1623" s="9" t="str">
        <f t="shared" si="1"/>
        <v>September</v>
      </c>
      <c r="D1623" s="15">
        <v>0.034722222222222224</v>
      </c>
      <c r="E1623" s="7" t="s">
        <v>33</v>
      </c>
      <c r="F1623" s="7" t="s">
        <v>59</v>
      </c>
      <c r="G1623" s="7" t="s">
        <v>13</v>
      </c>
      <c r="H1623" s="7" t="s">
        <v>2777</v>
      </c>
      <c r="I1623" s="11">
        <v>6.285707668655E12</v>
      </c>
      <c r="K1623" s="12"/>
      <c r="L1623" s="12"/>
      <c r="M1623" s="12"/>
      <c r="N1623" s="12"/>
      <c r="O1623" s="12"/>
      <c r="P1623" s="12"/>
      <c r="Q1623" s="12"/>
      <c r="R1623" s="12"/>
      <c r="S1623" s="12"/>
      <c r="T1623" s="12"/>
      <c r="U1623" s="12"/>
      <c r="V1623" s="12"/>
    </row>
    <row r="1624" hidden="1">
      <c r="A1624" s="14">
        <v>45914.910416666666</v>
      </c>
      <c r="B1624" s="8">
        <v>45914.0</v>
      </c>
      <c r="C1624" s="9" t="str">
        <f t="shared" si="1"/>
        <v>September</v>
      </c>
      <c r="D1624" s="15">
        <v>0.027083333333333334</v>
      </c>
      <c r="E1624" s="7" t="s">
        <v>66</v>
      </c>
      <c r="F1624" s="7" t="s">
        <v>45</v>
      </c>
      <c r="G1624" s="7" t="s">
        <v>13</v>
      </c>
      <c r="H1624" s="7" t="s">
        <v>2778</v>
      </c>
      <c r="I1624" s="11">
        <v>6.281332534354E12</v>
      </c>
      <c r="K1624" s="12"/>
      <c r="L1624" s="12"/>
      <c r="M1624" s="12"/>
      <c r="N1624" s="12"/>
      <c r="O1624" s="12"/>
      <c r="P1624" s="12"/>
      <c r="Q1624" s="12"/>
      <c r="R1624" s="12"/>
      <c r="S1624" s="12"/>
      <c r="T1624" s="12"/>
      <c r="U1624" s="12"/>
      <c r="V1624" s="12"/>
    </row>
    <row r="1625" hidden="1">
      <c r="A1625" s="14">
        <v>45915.33194444444</v>
      </c>
      <c r="B1625" s="8">
        <v>45911.0</v>
      </c>
      <c r="C1625" s="9" t="str">
        <f t="shared" si="1"/>
        <v>September</v>
      </c>
      <c r="D1625" s="15">
        <v>0.024305555555555556</v>
      </c>
      <c r="E1625" s="7" t="s">
        <v>44</v>
      </c>
      <c r="F1625" s="7" t="s">
        <v>67</v>
      </c>
      <c r="G1625" s="7" t="s">
        <v>13</v>
      </c>
      <c r="H1625" s="7" t="s">
        <v>2779</v>
      </c>
      <c r="I1625" s="11">
        <v>6.285291035544E12</v>
      </c>
      <c r="K1625" s="12"/>
      <c r="L1625" s="12"/>
      <c r="M1625" s="12"/>
      <c r="N1625" s="12"/>
      <c r="O1625" s="12"/>
      <c r="P1625" s="12"/>
      <c r="Q1625" s="12"/>
      <c r="R1625" s="12"/>
      <c r="S1625" s="12"/>
      <c r="T1625" s="12"/>
      <c r="U1625" s="12"/>
      <c r="V1625" s="12"/>
    </row>
    <row r="1626" hidden="1">
      <c r="A1626" s="14">
        <v>45915.38402777778</v>
      </c>
      <c r="B1626" s="8">
        <v>45915.0</v>
      </c>
      <c r="C1626" s="9" t="str">
        <f t="shared" si="1"/>
        <v>September</v>
      </c>
      <c r="D1626" s="15">
        <v>0.022916666666666665</v>
      </c>
      <c r="E1626" s="7" t="s">
        <v>20</v>
      </c>
      <c r="F1626" s="7" t="s">
        <v>174</v>
      </c>
      <c r="G1626" s="7" t="s">
        <v>13</v>
      </c>
      <c r="H1626" s="7" t="s">
        <v>2780</v>
      </c>
      <c r="I1626" s="11">
        <v>6.28972529354E11</v>
      </c>
      <c r="K1626" s="12"/>
      <c r="L1626" s="12"/>
      <c r="M1626" s="12"/>
      <c r="N1626" s="12"/>
      <c r="O1626" s="12"/>
      <c r="P1626" s="12"/>
      <c r="Q1626" s="12"/>
      <c r="R1626" s="12"/>
      <c r="S1626" s="12"/>
      <c r="T1626" s="12"/>
      <c r="U1626" s="12"/>
      <c r="V1626" s="12"/>
    </row>
    <row r="1627" hidden="1">
      <c r="A1627" s="14">
        <v>45915.60763888889</v>
      </c>
      <c r="B1627" s="8">
        <v>45914.0</v>
      </c>
      <c r="C1627" s="9" t="str">
        <f t="shared" si="1"/>
        <v>September</v>
      </c>
      <c r="D1627" s="15">
        <v>0.04375</v>
      </c>
      <c r="E1627" s="7" t="s">
        <v>33</v>
      </c>
      <c r="F1627" s="7" t="s">
        <v>59</v>
      </c>
      <c r="G1627" s="7" t="s">
        <v>13</v>
      </c>
      <c r="H1627" s="7" t="s">
        <v>2781</v>
      </c>
      <c r="I1627" s="11">
        <v>6.285707668655E12</v>
      </c>
      <c r="K1627" s="12"/>
      <c r="L1627" s="12"/>
      <c r="M1627" s="12"/>
      <c r="N1627" s="12"/>
      <c r="O1627" s="12"/>
      <c r="P1627" s="12"/>
      <c r="Q1627" s="12"/>
      <c r="R1627" s="12"/>
      <c r="S1627" s="12"/>
      <c r="T1627" s="12"/>
      <c r="U1627" s="12"/>
      <c r="V1627" s="12"/>
    </row>
    <row r="1628" hidden="1">
      <c r="A1628" s="14">
        <v>45915.86111111111</v>
      </c>
      <c r="B1628" s="8">
        <v>45915.0</v>
      </c>
      <c r="C1628" s="9" t="str">
        <f t="shared" si="1"/>
        <v>September</v>
      </c>
      <c r="D1628" s="15">
        <v>0.020833333333333332</v>
      </c>
      <c r="E1628" s="7" t="s">
        <v>66</v>
      </c>
      <c r="F1628" s="7" t="s">
        <v>45</v>
      </c>
      <c r="G1628" s="7" t="s">
        <v>13</v>
      </c>
      <c r="H1628" s="7" t="s">
        <v>2782</v>
      </c>
      <c r="I1628" s="11">
        <v>8.1332534354E10</v>
      </c>
      <c r="K1628" s="12"/>
      <c r="L1628" s="12"/>
      <c r="M1628" s="12"/>
      <c r="N1628" s="12"/>
      <c r="O1628" s="12"/>
      <c r="P1628" s="12"/>
      <c r="Q1628" s="12"/>
      <c r="R1628" s="12"/>
      <c r="S1628" s="12"/>
      <c r="T1628" s="12"/>
      <c r="U1628" s="12"/>
      <c r="V1628" s="12"/>
    </row>
    <row r="1629" hidden="1">
      <c r="A1629" s="14">
        <v>45915.91111111111</v>
      </c>
      <c r="B1629" s="8">
        <v>45915.0</v>
      </c>
      <c r="C1629" s="9" t="str">
        <f t="shared" si="1"/>
        <v>September</v>
      </c>
      <c r="D1629" s="15">
        <v>0.03819444444444445</v>
      </c>
      <c r="E1629" s="7" t="s">
        <v>1078</v>
      </c>
      <c r="F1629" s="7" t="s">
        <v>17</v>
      </c>
      <c r="G1629" s="7" t="s">
        <v>13</v>
      </c>
      <c r="H1629" s="7" t="s">
        <v>2783</v>
      </c>
      <c r="I1629" s="11">
        <v>6.28978248704E11</v>
      </c>
      <c r="K1629" s="12"/>
      <c r="L1629" s="12"/>
      <c r="M1629" s="12"/>
      <c r="N1629" s="12"/>
      <c r="O1629" s="12"/>
      <c r="P1629" s="12"/>
      <c r="Q1629" s="12"/>
      <c r="R1629" s="12"/>
      <c r="S1629" s="12"/>
      <c r="T1629" s="12"/>
      <c r="U1629" s="12"/>
      <c r="V1629" s="12"/>
    </row>
    <row r="1630" hidden="1">
      <c r="A1630" s="14">
        <v>45915.915972222225</v>
      </c>
      <c r="B1630" s="8">
        <v>45914.0</v>
      </c>
      <c r="C1630" s="9" t="str">
        <f t="shared" si="1"/>
        <v>September</v>
      </c>
      <c r="D1630" s="15">
        <v>0.03819444444444445</v>
      </c>
      <c r="E1630" s="7" t="s">
        <v>1078</v>
      </c>
      <c r="F1630" s="7" t="s">
        <v>17</v>
      </c>
      <c r="G1630" s="7" t="s">
        <v>13</v>
      </c>
      <c r="H1630" s="7" t="s">
        <v>2784</v>
      </c>
      <c r="I1630" s="11">
        <v>6.28978248704E11</v>
      </c>
      <c r="K1630" s="12"/>
      <c r="L1630" s="12"/>
      <c r="M1630" s="12"/>
      <c r="N1630" s="12"/>
      <c r="O1630" s="12"/>
      <c r="P1630" s="12"/>
      <c r="Q1630" s="12"/>
      <c r="R1630" s="12"/>
      <c r="S1630" s="12"/>
      <c r="T1630" s="12"/>
      <c r="U1630" s="12"/>
      <c r="V1630" s="12"/>
    </row>
    <row r="1631" hidden="1">
      <c r="A1631" s="14">
        <v>45916.30694444444</v>
      </c>
      <c r="B1631" s="8">
        <v>45915.0</v>
      </c>
      <c r="C1631" s="9" t="str">
        <f t="shared" si="1"/>
        <v>September</v>
      </c>
      <c r="D1631" s="15">
        <v>0.020833333333333332</v>
      </c>
      <c r="E1631" s="7" t="s">
        <v>44</v>
      </c>
      <c r="F1631" s="7" t="s">
        <v>67</v>
      </c>
      <c r="G1631" s="7" t="s">
        <v>13</v>
      </c>
      <c r="H1631" s="7" t="s">
        <v>2785</v>
      </c>
      <c r="I1631" s="11">
        <v>6.285291035544E12</v>
      </c>
      <c r="K1631" s="12"/>
      <c r="L1631" s="12"/>
      <c r="M1631" s="12"/>
      <c r="N1631" s="12"/>
      <c r="O1631" s="12"/>
      <c r="P1631" s="12"/>
      <c r="Q1631" s="12"/>
      <c r="R1631" s="12"/>
      <c r="S1631" s="12"/>
      <c r="T1631" s="12"/>
      <c r="U1631" s="12"/>
      <c r="V1631" s="12"/>
    </row>
    <row r="1632" hidden="1">
      <c r="A1632" s="14">
        <v>45916.34652777778</v>
      </c>
      <c r="B1632" s="8">
        <v>45916.0</v>
      </c>
      <c r="C1632" s="9" t="str">
        <f t="shared" si="1"/>
        <v>September</v>
      </c>
      <c r="D1632" s="15">
        <v>0.03263888888888889</v>
      </c>
      <c r="E1632" s="7" t="s">
        <v>37</v>
      </c>
      <c r="F1632" s="7" t="s">
        <v>130</v>
      </c>
      <c r="G1632" s="7" t="s">
        <v>13</v>
      </c>
      <c r="H1632" s="7" t="s">
        <v>2786</v>
      </c>
      <c r="I1632" s="11">
        <v>6.285746146893E12</v>
      </c>
      <c r="K1632" s="12"/>
      <c r="L1632" s="12"/>
      <c r="M1632" s="12"/>
      <c r="N1632" s="12"/>
      <c r="O1632" s="12"/>
      <c r="P1632" s="12"/>
      <c r="Q1632" s="12"/>
      <c r="R1632" s="12"/>
      <c r="S1632" s="12"/>
      <c r="T1632" s="12"/>
      <c r="U1632" s="12"/>
      <c r="V1632" s="12"/>
    </row>
    <row r="1633" hidden="1">
      <c r="A1633" s="14">
        <v>45916.37013888889</v>
      </c>
      <c r="B1633" s="8">
        <v>45916.0</v>
      </c>
      <c r="C1633" s="9" t="str">
        <f t="shared" si="1"/>
        <v>September</v>
      </c>
      <c r="D1633" s="15">
        <v>0.0125</v>
      </c>
      <c r="E1633" s="7" t="s">
        <v>1078</v>
      </c>
      <c r="F1633" s="7" t="s">
        <v>144</v>
      </c>
      <c r="G1633" s="7" t="s">
        <v>13</v>
      </c>
      <c r="H1633" s="7" t="s">
        <v>2787</v>
      </c>
      <c r="I1633" s="11">
        <v>6.28978248704E11</v>
      </c>
      <c r="K1633" s="12"/>
      <c r="L1633" s="12"/>
      <c r="M1633" s="12"/>
      <c r="N1633" s="12"/>
      <c r="O1633" s="12"/>
      <c r="P1633" s="12"/>
      <c r="Q1633" s="12"/>
      <c r="R1633" s="12"/>
      <c r="S1633" s="12"/>
      <c r="T1633" s="12"/>
      <c r="U1633" s="12"/>
      <c r="V1633" s="12"/>
    </row>
    <row r="1634" hidden="1">
      <c r="A1634" s="14">
        <v>45916.76666666667</v>
      </c>
      <c r="B1634" s="8">
        <v>45913.0</v>
      </c>
      <c r="C1634" s="9" t="str">
        <f t="shared" si="1"/>
        <v>September</v>
      </c>
      <c r="D1634" s="15">
        <v>0.041666666666666664</v>
      </c>
      <c r="E1634" s="7" t="s">
        <v>29</v>
      </c>
      <c r="F1634" s="7" t="s">
        <v>30</v>
      </c>
      <c r="G1634" s="7" t="s">
        <v>13</v>
      </c>
      <c r="H1634" s="7" t="s">
        <v>2788</v>
      </c>
      <c r="I1634" s="11">
        <v>6.281214281896E12</v>
      </c>
      <c r="K1634" s="12"/>
      <c r="L1634" s="12"/>
      <c r="M1634" s="12"/>
      <c r="N1634" s="12"/>
      <c r="O1634" s="12"/>
      <c r="P1634" s="12"/>
      <c r="Q1634" s="12"/>
      <c r="R1634" s="12"/>
      <c r="S1634" s="12"/>
      <c r="T1634" s="12"/>
      <c r="U1634" s="12"/>
      <c r="V1634" s="12"/>
    </row>
    <row r="1635" hidden="1">
      <c r="A1635" s="14">
        <v>45916.76666666667</v>
      </c>
      <c r="B1635" s="8">
        <v>45914.0</v>
      </c>
      <c r="C1635" s="9" t="str">
        <f t="shared" si="1"/>
        <v>September</v>
      </c>
      <c r="D1635" s="15">
        <v>0.041666666666666664</v>
      </c>
      <c r="E1635" s="7" t="s">
        <v>29</v>
      </c>
      <c r="F1635" s="7" t="s">
        <v>94</v>
      </c>
      <c r="G1635" s="7" t="s">
        <v>13</v>
      </c>
      <c r="H1635" s="7" t="s">
        <v>2789</v>
      </c>
      <c r="I1635" s="11">
        <v>6.281214281896E12</v>
      </c>
      <c r="K1635" s="12"/>
      <c r="L1635" s="12"/>
      <c r="M1635" s="12"/>
      <c r="N1635" s="12"/>
      <c r="O1635" s="12"/>
      <c r="P1635" s="12"/>
      <c r="Q1635" s="12"/>
      <c r="R1635" s="12"/>
      <c r="S1635" s="12"/>
      <c r="T1635" s="12"/>
      <c r="U1635" s="12"/>
      <c r="V1635" s="12"/>
    </row>
    <row r="1636" hidden="1">
      <c r="A1636" s="14">
        <v>45916.775</v>
      </c>
      <c r="B1636" s="8">
        <v>45916.0</v>
      </c>
      <c r="C1636" s="9" t="str">
        <f t="shared" si="1"/>
        <v>September</v>
      </c>
      <c r="D1636" s="15">
        <v>0.034722222222222224</v>
      </c>
      <c r="E1636" s="7" t="s">
        <v>1078</v>
      </c>
      <c r="F1636" s="7" t="s">
        <v>21</v>
      </c>
      <c r="G1636" s="7" t="s">
        <v>13</v>
      </c>
      <c r="H1636" s="7" t="s">
        <v>2790</v>
      </c>
      <c r="I1636" s="11">
        <v>6.28978248704E11</v>
      </c>
      <c r="K1636" s="12"/>
      <c r="L1636" s="12"/>
      <c r="M1636" s="12"/>
      <c r="N1636" s="12"/>
      <c r="O1636" s="12"/>
      <c r="P1636" s="12"/>
      <c r="Q1636" s="12"/>
      <c r="R1636" s="12"/>
      <c r="S1636" s="12"/>
      <c r="T1636" s="12"/>
      <c r="U1636" s="12"/>
      <c r="V1636" s="12"/>
    </row>
    <row r="1637" hidden="1">
      <c r="A1637" s="14">
        <v>45916.81805555556</v>
      </c>
      <c r="B1637" s="8">
        <v>45916.0</v>
      </c>
      <c r="C1637" s="9" t="str">
        <f t="shared" si="1"/>
        <v>September</v>
      </c>
      <c r="D1637" s="15">
        <v>0.05277777777777778</v>
      </c>
      <c r="E1637" s="7" t="s">
        <v>33</v>
      </c>
      <c r="F1637" s="7" t="s">
        <v>1083</v>
      </c>
      <c r="G1637" s="7" t="s">
        <v>13</v>
      </c>
      <c r="H1637" s="7" t="s">
        <v>2791</v>
      </c>
      <c r="I1637" s="11">
        <v>6.285707668655E12</v>
      </c>
      <c r="K1637" s="12"/>
      <c r="L1637" s="12"/>
      <c r="M1637" s="12"/>
      <c r="N1637" s="12"/>
      <c r="O1637" s="12"/>
      <c r="P1637" s="12"/>
      <c r="Q1637" s="12"/>
      <c r="R1637" s="12"/>
      <c r="S1637" s="12"/>
      <c r="T1637" s="12"/>
      <c r="U1637" s="12"/>
      <c r="V1637" s="12"/>
    </row>
    <row r="1638" hidden="1">
      <c r="A1638" s="14">
        <v>45916.830555555556</v>
      </c>
      <c r="B1638" s="8">
        <v>45916.0</v>
      </c>
      <c r="C1638" s="9" t="str">
        <f t="shared" si="1"/>
        <v>September</v>
      </c>
      <c r="D1638" s="15">
        <v>0.013888888888888888</v>
      </c>
      <c r="E1638" s="7" t="s">
        <v>33</v>
      </c>
      <c r="F1638" s="7" t="s">
        <v>148</v>
      </c>
      <c r="G1638" s="7" t="s">
        <v>13</v>
      </c>
      <c r="H1638" s="7" t="s">
        <v>2792</v>
      </c>
      <c r="I1638" s="11">
        <v>6.285707668655E12</v>
      </c>
      <c r="K1638" s="12"/>
      <c r="L1638" s="12"/>
      <c r="M1638" s="12"/>
      <c r="N1638" s="12"/>
      <c r="O1638" s="12"/>
      <c r="P1638" s="12"/>
      <c r="Q1638" s="12"/>
      <c r="R1638" s="12"/>
      <c r="S1638" s="12"/>
      <c r="T1638" s="12"/>
      <c r="U1638" s="12"/>
      <c r="V1638" s="12"/>
    </row>
    <row r="1639" hidden="1">
      <c r="A1639" s="14">
        <v>45916.95486111111</v>
      </c>
      <c r="B1639" s="8">
        <v>45914.0</v>
      </c>
      <c r="C1639" s="9" t="str">
        <f t="shared" si="1"/>
        <v>September</v>
      </c>
      <c r="D1639" s="15">
        <v>0.041666666666666664</v>
      </c>
      <c r="E1639" s="7" t="s">
        <v>1078</v>
      </c>
      <c r="F1639" s="7" t="s">
        <v>153</v>
      </c>
      <c r="G1639" s="7" t="s">
        <v>13</v>
      </c>
      <c r="H1639" s="7" t="s">
        <v>2793</v>
      </c>
      <c r="I1639" s="11">
        <v>6.28978248704E11</v>
      </c>
      <c r="K1639" s="12"/>
      <c r="L1639" s="12"/>
      <c r="M1639" s="12"/>
      <c r="N1639" s="12"/>
      <c r="O1639" s="12"/>
      <c r="P1639" s="12"/>
      <c r="Q1639" s="12"/>
      <c r="R1639" s="12"/>
      <c r="S1639" s="12"/>
      <c r="T1639" s="12"/>
      <c r="U1639" s="12"/>
      <c r="V1639" s="12"/>
    </row>
    <row r="1640" hidden="1">
      <c r="A1640" s="14">
        <v>45916.95486111111</v>
      </c>
      <c r="B1640" s="8">
        <v>45913.0</v>
      </c>
      <c r="C1640" s="9" t="str">
        <f t="shared" si="1"/>
        <v>September</v>
      </c>
      <c r="D1640" s="15">
        <v>0.041666666666666664</v>
      </c>
      <c r="E1640" s="7" t="s">
        <v>1078</v>
      </c>
      <c r="F1640" s="7" t="s">
        <v>153</v>
      </c>
      <c r="G1640" s="7" t="s">
        <v>13</v>
      </c>
      <c r="H1640" s="7" t="s">
        <v>2794</v>
      </c>
      <c r="I1640" s="11">
        <v>6.28978248704E11</v>
      </c>
      <c r="K1640" s="12"/>
      <c r="L1640" s="12"/>
      <c r="M1640" s="12"/>
      <c r="N1640" s="12"/>
      <c r="O1640" s="12"/>
      <c r="P1640" s="12"/>
      <c r="Q1640" s="12"/>
      <c r="R1640" s="12"/>
      <c r="S1640" s="12"/>
      <c r="T1640" s="12"/>
      <c r="U1640" s="12"/>
      <c r="V1640" s="12"/>
    </row>
    <row r="1641" hidden="1">
      <c r="A1641" s="14">
        <v>45916.95486111111</v>
      </c>
      <c r="B1641" s="8">
        <v>45905.0</v>
      </c>
      <c r="C1641" s="9" t="str">
        <f t="shared" si="1"/>
        <v>September</v>
      </c>
      <c r="D1641" s="15">
        <v>0.015277777777777777</v>
      </c>
      <c r="E1641" s="7" t="s">
        <v>1078</v>
      </c>
      <c r="F1641" s="7" t="s">
        <v>116</v>
      </c>
      <c r="G1641" s="7" t="s">
        <v>13</v>
      </c>
      <c r="H1641" s="7" t="s">
        <v>2795</v>
      </c>
      <c r="I1641" s="11">
        <v>6.28978248704E11</v>
      </c>
      <c r="K1641" s="12"/>
      <c r="L1641" s="12"/>
      <c r="M1641" s="12"/>
      <c r="N1641" s="12"/>
      <c r="O1641" s="12"/>
      <c r="P1641" s="12"/>
      <c r="Q1641" s="12"/>
      <c r="R1641" s="12"/>
      <c r="S1641" s="12"/>
      <c r="T1641" s="12"/>
      <c r="U1641" s="12"/>
      <c r="V1641" s="12"/>
    </row>
    <row r="1642" hidden="1">
      <c r="A1642" s="14">
        <v>45916.95486111111</v>
      </c>
      <c r="B1642" s="8">
        <v>45903.0</v>
      </c>
      <c r="C1642" s="9" t="str">
        <f t="shared" si="1"/>
        <v>September</v>
      </c>
      <c r="D1642" s="15">
        <v>0.041666666666666664</v>
      </c>
      <c r="E1642" s="7" t="s">
        <v>1078</v>
      </c>
      <c r="F1642" s="7" t="s">
        <v>153</v>
      </c>
      <c r="G1642" s="7" t="s">
        <v>13</v>
      </c>
      <c r="H1642" s="7" t="s">
        <v>2796</v>
      </c>
      <c r="I1642" s="11">
        <v>6.28978248704E11</v>
      </c>
      <c r="K1642" s="12"/>
      <c r="L1642" s="12"/>
      <c r="M1642" s="12"/>
      <c r="N1642" s="12"/>
      <c r="O1642" s="12"/>
      <c r="P1642" s="12"/>
      <c r="Q1642" s="12"/>
      <c r="R1642" s="12"/>
      <c r="S1642" s="12"/>
      <c r="T1642" s="12"/>
      <c r="U1642" s="12"/>
      <c r="V1642" s="12"/>
    </row>
    <row r="1643" hidden="1">
      <c r="A1643" s="14">
        <v>45916.95486111111</v>
      </c>
      <c r="B1643" s="8">
        <v>45906.0</v>
      </c>
      <c r="C1643" s="9" t="str">
        <f t="shared" si="1"/>
        <v>September</v>
      </c>
      <c r="D1643" s="15">
        <v>0.041666666666666664</v>
      </c>
      <c r="E1643" s="7" t="s">
        <v>1078</v>
      </c>
      <c r="F1643" s="7" t="s">
        <v>153</v>
      </c>
      <c r="G1643" s="7" t="s">
        <v>13</v>
      </c>
      <c r="H1643" s="7" t="s">
        <v>2797</v>
      </c>
      <c r="I1643" s="11">
        <v>6.28978248704E11</v>
      </c>
      <c r="K1643" s="12"/>
      <c r="L1643" s="12"/>
      <c r="M1643" s="12"/>
      <c r="N1643" s="12"/>
      <c r="O1643" s="12"/>
      <c r="P1643" s="12"/>
      <c r="Q1643" s="12"/>
      <c r="R1643" s="12"/>
      <c r="S1643" s="12"/>
      <c r="T1643" s="12"/>
      <c r="U1643" s="12"/>
      <c r="V1643" s="12"/>
    </row>
    <row r="1644" hidden="1">
      <c r="A1644" s="14">
        <v>45917.33263888889</v>
      </c>
      <c r="B1644" s="8">
        <v>45916.0</v>
      </c>
      <c r="C1644" s="9" t="str">
        <f t="shared" si="1"/>
        <v>September</v>
      </c>
      <c r="D1644" s="15">
        <v>0.024305555555555556</v>
      </c>
      <c r="E1644" s="7" t="s">
        <v>44</v>
      </c>
      <c r="F1644" s="7" t="s">
        <v>67</v>
      </c>
      <c r="G1644" s="7" t="s">
        <v>13</v>
      </c>
      <c r="H1644" s="7" t="s">
        <v>2798</v>
      </c>
      <c r="I1644" s="11">
        <v>6.285291035544E12</v>
      </c>
      <c r="K1644" s="12"/>
      <c r="L1644" s="12"/>
      <c r="M1644" s="12"/>
      <c r="N1644" s="12"/>
      <c r="O1644" s="12"/>
      <c r="P1644" s="12"/>
      <c r="Q1644" s="12"/>
      <c r="R1644" s="12"/>
      <c r="S1644" s="12"/>
      <c r="T1644" s="12"/>
      <c r="U1644" s="12"/>
      <c r="V1644" s="12"/>
    </row>
    <row r="1645" hidden="1">
      <c r="A1645" s="14">
        <v>45917.33263888889</v>
      </c>
      <c r="B1645" s="8">
        <v>45916.0</v>
      </c>
      <c r="C1645" s="9" t="str">
        <f t="shared" si="1"/>
        <v>September</v>
      </c>
      <c r="D1645" s="15">
        <v>0.024305555555555556</v>
      </c>
      <c r="E1645" s="7" t="s">
        <v>44</v>
      </c>
      <c r="F1645" s="7" t="s">
        <v>67</v>
      </c>
      <c r="G1645" s="7" t="s">
        <v>13</v>
      </c>
      <c r="H1645" s="7" t="s">
        <v>2798</v>
      </c>
      <c r="I1645" s="11">
        <v>6.285291035544E12</v>
      </c>
      <c r="K1645" s="12"/>
      <c r="L1645" s="12"/>
      <c r="M1645" s="12"/>
      <c r="N1645" s="12"/>
      <c r="O1645" s="12"/>
      <c r="P1645" s="12"/>
      <c r="Q1645" s="12"/>
      <c r="R1645" s="12"/>
      <c r="S1645" s="12"/>
      <c r="T1645" s="12"/>
      <c r="U1645" s="12"/>
      <c r="V1645" s="12"/>
    </row>
    <row r="1646" hidden="1">
      <c r="A1646" s="14">
        <v>45917.861805555556</v>
      </c>
      <c r="B1646" s="8">
        <v>45917.0</v>
      </c>
      <c r="C1646" s="9" t="str">
        <f t="shared" si="1"/>
        <v>September</v>
      </c>
      <c r="D1646" s="15">
        <v>0.027777777777777776</v>
      </c>
      <c r="E1646" s="7" t="s">
        <v>66</v>
      </c>
      <c r="F1646" s="7" t="s">
        <v>45</v>
      </c>
      <c r="G1646" s="7" t="s">
        <v>13</v>
      </c>
      <c r="H1646" s="7" t="s">
        <v>2799</v>
      </c>
      <c r="I1646" s="11">
        <v>6.281332534354E12</v>
      </c>
      <c r="K1646" s="12"/>
      <c r="L1646" s="12"/>
      <c r="M1646" s="12"/>
      <c r="N1646" s="12"/>
      <c r="O1646" s="12"/>
      <c r="P1646" s="12"/>
      <c r="Q1646" s="12"/>
      <c r="R1646" s="12"/>
      <c r="S1646" s="12"/>
      <c r="T1646" s="12"/>
      <c r="U1646" s="12"/>
      <c r="V1646" s="12"/>
    </row>
    <row r="1647" hidden="1">
      <c r="A1647" s="14">
        <v>45917.87777777778</v>
      </c>
      <c r="B1647" s="8">
        <v>45917.0</v>
      </c>
      <c r="C1647" s="9" t="str">
        <f t="shared" si="1"/>
        <v>September</v>
      </c>
      <c r="D1647" s="15">
        <v>0.034722222222222224</v>
      </c>
      <c r="E1647" s="7" t="s">
        <v>2760</v>
      </c>
      <c r="F1647" s="7" t="s">
        <v>51</v>
      </c>
      <c r="G1647" s="7" t="s">
        <v>13</v>
      </c>
      <c r="H1647" s="7" t="s">
        <v>2800</v>
      </c>
      <c r="I1647" s="11">
        <v>8.9602289535E10</v>
      </c>
      <c r="K1647" s="12"/>
      <c r="L1647" s="12"/>
      <c r="M1647" s="12"/>
      <c r="N1647" s="12"/>
      <c r="O1647" s="12"/>
      <c r="P1647" s="12"/>
      <c r="Q1647" s="12"/>
      <c r="R1647" s="12"/>
      <c r="S1647" s="12"/>
      <c r="T1647" s="12"/>
      <c r="U1647" s="12"/>
      <c r="V1647" s="12"/>
    </row>
    <row r="1648" hidden="1">
      <c r="A1648" s="14">
        <v>45917.885416666664</v>
      </c>
      <c r="B1648" s="8">
        <v>45917.0</v>
      </c>
      <c r="C1648" s="9" t="str">
        <f t="shared" si="1"/>
        <v>September</v>
      </c>
      <c r="D1648" s="15">
        <v>0.034722222222222224</v>
      </c>
      <c r="E1648" s="7" t="s">
        <v>2760</v>
      </c>
      <c r="F1648" s="7" t="s">
        <v>51</v>
      </c>
      <c r="G1648" s="7" t="s">
        <v>13</v>
      </c>
      <c r="H1648" s="7" t="s">
        <v>2801</v>
      </c>
      <c r="I1648" s="11">
        <v>8.9602289535E10</v>
      </c>
      <c r="K1648" s="12"/>
      <c r="L1648" s="12"/>
      <c r="M1648" s="12"/>
      <c r="N1648" s="12"/>
      <c r="O1648" s="12"/>
      <c r="P1648" s="12"/>
      <c r="Q1648" s="12"/>
      <c r="R1648" s="12"/>
      <c r="S1648" s="12"/>
      <c r="T1648" s="12"/>
      <c r="U1648" s="12"/>
      <c r="V1648" s="12"/>
    </row>
    <row r="1649" hidden="1">
      <c r="A1649" s="14">
        <v>45917.89513888889</v>
      </c>
      <c r="B1649" s="8">
        <v>45917.0</v>
      </c>
      <c r="C1649" s="9" t="str">
        <f t="shared" si="1"/>
        <v>September</v>
      </c>
      <c r="D1649" s="15">
        <v>0.041666666666666664</v>
      </c>
      <c r="E1649" s="7" t="s">
        <v>29</v>
      </c>
      <c r="F1649" s="7" t="s">
        <v>153</v>
      </c>
      <c r="G1649" s="7" t="s">
        <v>13</v>
      </c>
      <c r="H1649" s="7" t="s">
        <v>2802</v>
      </c>
      <c r="I1649" s="11">
        <v>6.281214281896E12</v>
      </c>
      <c r="K1649" s="12"/>
      <c r="L1649" s="12"/>
      <c r="M1649" s="12"/>
      <c r="N1649" s="12"/>
      <c r="O1649" s="12"/>
      <c r="P1649" s="12"/>
      <c r="Q1649" s="12"/>
      <c r="R1649" s="12"/>
      <c r="S1649" s="12"/>
      <c r="T1649" s="12"/>
      <c r="U1649" s="12"/>
      <c r="V1649" s="12"/>
    </row>
    <row r="1650" hidden="1">
      <c r="A1650" s="14">
        <v>45917.896527777775</v>
      </c>
      <c r="B1650" s="8">
        <v>45917.0</v>
      </c>
      <c r="C1650" s="9" t="str">
        <f t="shared" si="1"/>
        <v>September</v>
      </c>
      <c r="D1650" s="15">
        <v>0.02361111111111111</v>
      </c>
      <c r="E1650" s="7" t="s">
        <v>2760</v>
      </c>
      <c r="F1650" s="7" t="s">
        <v>130</v>
      </c>
      <c r="G1650" s="7" t="s">
        <v>13</v>
      </c>
      <c r="H1650" s="7" t="s">
        <v>2803</v>
      </c>
      <c r="I1650" s="11">
        <v>8.9602289535E10</v>
      </c>
      <c r="K1650" s="12"/>
      <c r="L1650" s="12"/>
      <c r="M1650" s="12"/>
      <c r="N1650" s="12"/>
      <c r="O1650" s="12"/>
      <c r="P1650" s="12"/>
      <c r="Q1650" s="12"/>
      <c r="R1650" s="12"/>
      <c r="S1650" s="12"/>
      <c r="T1650" s="12"/>
      <c r="U1650" s="12"/>
      <c r="V1650" s="12"/>
    </row>
    <row r="1651" hidden="1">
      <c r="A1651" s="14">
        <v>45918.20694444444</v>
      </c>
      <c r="B1651" s="8">
        <v>45917.0</v>
      </c>
      <c r="C1651" s="9" t="str">
        <f t="shared" si="1"/>
        <v>September</v>
      </c>
      <c r="D1651" s="15">
        <v>0.013194444444444444</v>
      </c>
      <c r="E1651" s="7" t="s">
        <v>1078</v>
      </c>
      <c r="F1651" s="7" t="s">
        <v>144</v>
      </c>
      <c r="G1651" s="7" t="s">
        <v>13</v>
      </c>
      <c r="H1651" s="7" t="s">
        <v>2804</v>
      </c>
      <c r="I1651" s="11">
        <v>6.28978248704E11</v>
      </c>
      <c r="K1651" s="12"/>
      <c r="L1651" s="12"/>
      <c r="M1651" s="12"/>
      <c r="N1651" s="12"/>
      <c r="O1651" s="12"/>
      <c r="P1651" s="12"/>
      <c r="Q1651" s="12"/>
      <c r="R1651" s="12"/>
      <c r="S1651" s="12"/>
      <c r="T1651" s="12"/>
      <c r="U1651" s="12"/>
      <c r="V1651" s="12"/>
    </row>
    <row r="1652" hidden="1">
      <c r="A1652" s="14">
        <v>45918.22430555556</v>
      </c>
      <c r="B1652" s="8">
        <v>45917.0</v>
      </c>
      <c r="C1652" s="9" t="str">
        <f t="shared" si="1"/>
        <v>September</v>
      </c>
      <c r="D1652" s="15">
        <v>0.020833333333333332</v>
      </c>
      <c r="E1652" s="7" t="s">
        <v>1078</v>
      </c>
      <c r="F1652" s="7" t="s">
        <v>105</v>
      </c>
      <c r="G1652" s="7" t="s">
        <v>13</v>
      </c>
      <c r="H1652" s="7" t="s">
        <v>2805</v>
      </c>
      <c r="I1652" s="11">
        <v>6.28978248704E11</v>
      </c>
      <c r="K1652" s="12"/>
      <c r="L1652" s="12"/>
      <c r="M1652" s="12"/>
      <c r="N1652" s="12"/>
      <c r="O1652" s="12"/>
      <c r="P1652" s="12"/>
      <c r="Q1652" s="12"/>
      <c r="R1652" s="12"/>
      <c r="S1652" s="12"/>
      <c r="T1652" s="12"/>
      <c r="U1652" s="12"/>
      <c r="V1652" s="12"/>
    </row>
    <row r="1653" hidden="1">
      <c r="A1653" s="14">
        <v>45918.290972222225</v>
      </c>
      <c r="B1653" s="8">
        <v>45911.0</v>
      </c>
      <c r="C1653" s="9" t="str">
        <f t="shared" si="1"/>
        <v>September</v>
      </c>
      <c r="D1653" s="15">
        <v>0.020833333333333332</v>
      </c>
      <c r="E1653" s="7" t="s">
        <v>1078</v>
      </c>
      <c r="F1653" s="7" t="s">
        <v>105</v>
      </c>
      <c r="G1653" s="7" t="s">
        <v>13</v>
      </c>
      <c r="H1653" s="7" t="s">
        <v>2806</v>
      </c>
      <c r="I1653" s="11">
        <v>6.28978248704E11</v>
      </c>
      <c r="K1653" s="12"/>
      <c r="L1653" s="12"/>
      <c r="M1653" s="12"/>
      <c r="N1653" s="12"/>
      <c r="O1653" s="12"/>
      <c r="P1653" s="12"/>
      <c r="Q1653" s="12"/>
      <c r="R1653" s="12"/>
      <c r="S1653" s="12"/>
      <c r="T1653" s="12"/>
      <c r="U1653" s="12"/>
      <c r="V1653" s="12"/>
    </row>
    <row r="1654" hidden="1">
      <c r="A1654" s="14">
        <v>45918.308333333334</v>
      </c>
      <c r="B1654" s="8">
        <v>45917.0</v>
      </c>
      <c r="C1654" s="9" t="str">
        <f t="shared" si="1"/>
        <v>September</v>
      </c>
      <c r="D1654" s="15">
        <v>0.020833333333333332</v>
      </c>
      <c r="E1654" s="7" t="s">
        <v>2807</v>
      </c>
      <c r="F1654" s="7" t="s">
        <v>127</v>
      </c>
      <c r="G1654" s="7" t="s">
        <v>13</v>
      </c>
      <c r="H1654" s="7" t="s">
        <v>2808</v>
      </c>
      <c r="I1654" s="11">
        <v>6.281314567953E12</v>
      </c>
      <c r="K1654" s="12"/>
      <c r="L1654" s="12"/>
      <c r="M1654" s="12"/>
      <c r="N1654" s="12"/>
      <c r="O1654" s="12"/>
      <c r="P1654" s="12"/>
      <c r="Q1654" s="12"/>
      <c r="R1654" s="12"/>
      <c r="S1654" s="12"/>
      <c r="T1654" s="12"/>
      <c r="U1654" s="12"/>
      <c r="V1654" s="12"/>
    </row>
    <row r="1655" hidden="1">
      <c r="A1655" s="14">
        <v>45918.319444444445</v>
      </c>
      <c r="B1655" s="8">
        <v>45918.0</v>
      </c>
      <c r="C1655" s="9" t="str">
        <f t="shared" si="1"/>
        <v>September</v>
      </c>
      <c r="D1655" s="15">
        <v>0.041666666666666664</v>
      </c>
      <c r="E1655" s="7" t="s">
        <v>2807</v>
      </c>
      <c r="F1655" s="7" t="s">
        <v>1083</v>
      </c>
      <c r="G1655" s="7" t="s">
        <v>13</v>
      </c>
      <c r="H1655" s="7" t="s">
        <v>2809</v>
      </c>
      <c r="I1655" s="11">
        <v>6.21314567953E11</v>
      </c>
      <c r="K1655" s="12"/>
      <c r="L1655" s="12"/>
      <c r="M1655" s="12"/>
      <c r="N1655" s="12"/>
      <c r="O1655" s="12"/>
      <c r="P1655" s="12"/>
      <c r="Q1655" s="12"/>
      <c r="R1655" s="12"/>
      <c r="S1655" s="12"/>
      <c r="T1655" s="12"/>
      <c r="U1655" s="12"/>
      <c r="V1655" s="12"/>
    </row>
    <row r="1656" hidden="1">
      <c r="A1656" s="14">
        <v>45918.37777777778</v>
      </c>
      <c r="B1656" s="8">
        <v>45918.0</v>
      </c>
      <c r="C1656" s="9" t="str">
        <f t="shared" si="1"/>
        <v>September</v>
      </c>
      <c r="D1656" s="15">
        <v>0.020833333333333332</v>
      </c>
      <c r="E1656" s="7" t="s">
        <v>11</v>
      </c>
      <c r="F1656" s="7" t="s">
        <v>82</v>
      </c>
      <c r="G1656" s="7" t="s">
        <v>13</v>
      </c>
      <c r="H1656" s="7" t="s">
        <v>2810</v>
      </c>
      <c r="I1656" s="11">
        <v>6.28560627488E12</v>
      </c>
      <c r="K1656" s="12"/>
      <c r="L1656" s="12"/>
      <c r="M1656" s="12"/>
      <c r="N1656" s="12"/>
      <c r="O1656" s="12"/>
      <c r="P1656" s="12"/>
      <c r="Q1656" s="12"/>
      <c r="R1656" s="12"/>
      <c r="S1656" s="12"/>
      <c r="T1656" s="12"/>
      <c r="U1656" s="12"/>
      <c r="V1656" s="12"/>
    </row>
    <row r="1657" hidden="1">
      <c r="A1657" s="14">
        <v>45918.43472222222</v>
      </c>
      <c r="B1657" s="8">
        <v>45916.0</v>
      </c>
      <c r="C1657" s="9" t="str">
        <f t="shared" si="1"/>
        <v>September</v>
      </c>
      <c r="D1657" s="15">
        <v>0.041666666666666664</v>
      </c>
      <c r="E1657" s="7" t="s">
        <v>20</v>
      </c>
      <c r="F1657" s="7" t="s">
        <v>62</v>
      </c>
      <c r="G1657" s="7" t="s">
        <v>13</v>
      </c>
      <c r="H1657" s="7" t="s">
        <v>2811</v>
      </c>
      <c r="I1657" s="11">
        <v>6.28972529354E11</v>
      </c>
      <c r="K1657" s="12"/>
      <c r="L1657" s="12"/>
      <c r="M1657" s="12"/>
      <c r="N1657" s="12"/>
      <c r="O1657" s="12"/>
      <c r="P1657" s="12"/>
      <c r="Q1657" s="12"/>
      <c r="R1657" s="12"/>
      <c r="S1657" s="12"/>
      <c r="T1657" s="12"/>
      <c r="U1657" s="12"/>
      <c r="V1657" s="12"/>
    </row>
    <row r="1658" hidden="1">
      <c r="A1658" s="14">
        <v>45918.44097222222</v>
      </c>
      <c r="B1658" s="8">
        <v>45918.0</v>
      </c>
      <c r="C1658" s="9" t="str">
        <f t="shared" si="1"/>
        <v>September</v>
      </c>
      <c r="D1658" s="15">
        <v>0.03125</v>
      </c>
      <c r="E1658" s="7" t="s">
        <v>20</v>
      </c>
      <c r="F1658" s="7" t="s">
        <v>62</v>
      </c>
      <c r="G1658" s="7" t="s">
        <v>13</v>
      </c>
      <c r="H1658" s="7" t="s">
        <v>2812</v>
      </c>
      <c r="I1658" s="11">
        <v>6.28972529354E11</v>
      </c>
      <c r="K1658" s="12"/>
      <c r="L1658" s="12"/>
      <c r="M1658" s="12"/>
      <c r="N1658" s="12"/>
      <c r="O1658" s="12"/>
      <c r="P1658" s="12"/>
      <c r="Q1658" s="12"/>
      <c r="R1658" s="12"/>
      <c r="S1658" s="12"/>
      <c r="T1658" s="12"/>
      <c r="U1658" s="12"/>
      <c r="V1658" s="12"/>
    </row>
    <row r="1659" hidden="1">
      <c r="A1659" s="14">
        <v>45918.68263888889</v>
      </c>
      <c r="B1659" s="8">
        <v>45917.0</v>
      </c>
      <c r="C1659" s="9" t="str">
        <f t="shared" si="1"/>
        <v>September</v>
      </c>
      <c r="D1659" s="15">
        <v>0.041666666666666664</v>
      </c>
      <c r="E1659" s="7" t="s">
        <v>11</v>
      </c>
      <c r="F1659" s="7" t="s">
        <v>72</v>
      </c>
      <c r="G1659" s="7" t="s">
        <v>13</v>
      </c>
      <c r="H1659" s="7" t="s">
        <v>2813</v>
      </c>
      <c r="I1659" s="11">
        <v>6.28560627488E12</v>
      </c>
      <c r="K1659" s="12"/>
      <c r="L1659" s="12"/>
      <c r="M1659" s="12"/>
      <c r="N1659" s="12"/>
      <c r="O1659" s="12"/>
      <c r="P1659" s="12"/>
      <c r="Q1659" s="12"/>
      <c r="R1659" s="12"/>
      <c r="S1659" s="12"/>
      <c r="T1659" s="12"/>
      <c r="U1659" s="12"/>
      <c r="V1659" s="12"/>
    </row>
    <row r="1660" hidden="1">
      <c r="A1660" s="14">
        <v>45918.83194444444</v>
      </c>
      <c r="B1660" s="8">
        <v>45918.0</v>
      </c>
      <c r="C1660" s="9" t="str">
        <f t="shared" si="1"/>
        <v>September</v>
      </c>
      <c r="D1660" s="15">
        <v>0.0</v>
      </c>
      <c r="E1660" s="7" t="s">
        <v>2760</v>
      </c>
      <c r="F1660" s="7" t="s">
        <v>130</v>
      </c>
      <c r="G1660" s="7" t="s">
        <v>41</v>
      </c>
      <c r="H1660" s="7" t="s">
        <v>113</v>
      </c>
      <c r="I1660" s="11">
        <v>6.289602289535E12</v>
      </c>
      <c r="K1660" s="12"/>
      <c r="L1660" s="12"/>
      <c r="M1660" s="12"/>
      <c r="N1660" s="12"/>
      <c r="O1660" s="12"/>
      <c r="P1660" s="12"/>
      <c r="Q1660" s="12"/>
      <c r="R1660" s="12"/>
      <c r="S1660" s="12"/>
      <c r="T1660" s="12"/>
      <c r="U1660" s="12"/>
      <c r="V1660" s="12"/>
    </row>
    <row r="1661" hidden="1">
      <c r="A1661" s="14">
        <v>45918.833333333336</v>
      </c>
      <c r="B1661" s="8">
        <v>45918.0</v>
      </c>
      <c r="C1661" s="9" t="str">
        <f t="shared" si="1"/>
        <v>September</v>
      </c>
      <c r="D1661" s="15">
        <v>0.044444444444444446</v>
      </c>
      <c r="E1661" s="7" t="s">
        <v>2760</v>
      </c>
      <c r="F1661" s="7" t="s">
        <v>54</v>
      </c>
      <c r="G1661" s="7" t="s">
        <v>13</v>
      </c>
      <c r="H1661" s="7" t="s">
        <v>2814</v>
      </c>
      <c r="I1661" s="11">
        <v>6.289602289535E12</v>
      </c>
      <c r="K1661" s="12"/>
      <c r="L1661" s="12"/>
      <c r="M1661" s="12"/>
      <c r="N1661" s="12"/>
      <c r="O1661" s="12"/>
      <c r="P1661" s="12"/>
      <c r="Q1661" s="12"/>
      <c r="R1661" s="12"/>
      <c r="S1661" s="12"/>
      <c r="T1661" s="12"/>
      <c r="U1661" s="12"/>
      <c r="V1661" s="12"/>
    </row>
    <row r="1662" hidden="1">
      <c r="A1662" s="14">
        <v>45919.23125</v>
      </c>
      <c r="B1662" s="8">
        <v>45918.0</v>
      </c>
      <c r="C1662" s="9" t="str">
        <f t="shared" si="1"/>
        <v>September</v>
      </c>
      <c r="D1662" s="15">
        <v>0.041666666666666664</v>
      </c>
      <c r="E1662" s="7" t="s">
        <v>29</v>
      </c>
      <c r="F1662" s="7" t="s">
        <v>30</v>
      </c>
      <c r="G1662" s="7" t="s">
        <v>13</v>
      </c>
      <c r="H1662" s="7" t="s">
        <v>2815</v>
      </c>
      <c r="I1662" s="11">
        <v>6.281214281896E12</v>
      </c>
      <c r="K1662" s="12"/>
      <c r="L1662" s="12"/>
      <c r="M1662" s="12"/>
      <c r="N1662" s="12"/>
      <c r="O1662" s="12"/>
      <c r="P1662" s="12"/>
      <c r="Q1662" s="12"/>
      <c r="R1662" s="12"/>
      <c r="S1662" s="12"/>
      <c r="T1662" s="12"/>
      <c r="U1662" s="12"/>
      <c r="V1662" s="12"/>
    </row>
    <row r="1663" hidden="1">
      <c r="A1663" s="14">
        <v>45919.26875</v>
      </c>
      <c r="B1663" s="8">
        <v>45919.0</v>
      </c>
      <c r="C1663" s="9" t="str">
        <f t="shared" si="1"/>
        <v>September</v>
      </c>
      <c r="D1663" s="15">
        <v>0.04513888888888889</v>
      </c>
      <c r="E1663" s="7" t="s">
        <v>66</v>
      </c>
      <c r="F1663" s="7" t="s">
        <v>17</v>
      </c>
      <c r="G1663" s="7" t="s">
        <v>13</v>
      </c>
      <c r="H1663" s="7" t="s">
        <v>2816</v>
      </c>
      <c r="I1663" s="11">
        <v>6.281332534354E12</v>
      </c>
      <c r="K1663" s="12"/>
      <c r="L1663" s="12"/>
      <c r="M1663" s="12"/>
      <c r="N1663" s="12"/>
      <c r="O1663" s="12"/>
      <c r="P1663" s="12"/>
      <c r="Q1663" s="12"/>
      <c r="R1663" s="12"/>
      <c r="S1663" s="12"/>
      <c r="T1663" s="12"/>
      <c r="U1663" s="12"/>
      <c r="V1663" s="12"/>
    </row>
    <row r="1664" hidden="1">
      <c r="A1664" s="14">
        <v>45919.28888888889</v>
      </c>
      <c r="B1664" s="8">
        <v>45919.0</v>
      </c>
      <c r="C1664" s="9" t="str">
        <f t="shared" si="1"/>
        <v>September</v>
      </c>
      <c r="D1664" s="15">
        <v>0.04375</v>
      </c>
      <c r="E1664" s="7" t="s">
        <v>2760</v>
      </c>
      <c r="F1664" s="7" t="s">
        <v>51</v>
      </c>
      <c r="G1664" s="7" t="s">
        <v>13</v>
      </c>
      <c r="H1664" s="7" t="s">
        <v>2817</v>
      </c>
      <c r="I1664" s="11">
        <v>6.289602289535E12</v>
      </c>
      <c r="K1664" s="12"/>
      <c r="L1664" s="12"/>
      <c r="M1664" s="12"/>
      <c r="N1664" s="12"/>
      <c r="O1664" s="12"/>
      <c r="P1664" s="12"/>
      <c r="Q1664" s="12"/>
      <c r="R1664" s="12"/>
      <c r="S1664" s="12"/>
      <c r="T1664" s="12"/>
      <c r="U1664" s="12"/>
      <c r="V1664" s="12"/>
    </row>
    <row r="1665" hidden="1">
      <c r="A1665" s="14">
        <v>45919.29375</v>
      </c>
      <c r="B1665" s="8">
        <v>45918.0</v>
      </c>
      <c r="C1665" s="9" t="str">
        <f t="shared" si="1"/>
        <v>September</v>
      </c>
      <c r="D1665" s="15">
        <v>0.050694444444444445</v>
      </c>
      <c r="E1665" s="7" t="s">
        <v>2760</v>
      </c>
      <c r="F1665" s="7" t="s">
        <v>169</v>
      </c>
      <c r="G1665" s="7" t="s">
        <v>13</v>
      </c>
      <c r="H1665" s="7" t="s">
        <v>2818</v>
      </c>
      <c r="I1665" s="11">
        <v>6.289602289535E12</v>
      </c>
      <c r="K1665" s="12"/>
      <c r="L1665" s="12"/>
      <c r="M1665" s="12"/>
      <c r="N1665" s="12"/>
      <c r="O1665" s="12"/>
      <c r="P1665" s="12"/>
      <c r="Q1665" s="12"/>
      <c r="R1665" s="12"/>
      <c r="S1665" s="12"/>
      <c r="T1665" s="12"/>
      <c r="U1665" s="12"/>
      <c r="V1665" s="12"/>
    </row>
    <row r="1666" hidden="1">
      <c r="A1666" s="14">
        <v>45919.336805555555</v>
      </c>
      <c r="B1666" s="8">
        <v>45919.0</v>
      </c>
      <c r="C1666" s="9" t="str">
        <f t="shared" si="1"/>
        <v>September</v>
      </c>
      <c r="D1666" s="15">
        <v>0.022916666666666665</v>
      </c>
      <c r="E1666" s="7" t="s">
        <v>2760</v>
      </c>
      <c r="F1666" s="7" t="s">
        <v>130</v>
      </c>
      <c r="G1666" s="7" t="s">
        <v>13</v>
      </c>
      <c r="H1666" s="7" t="s">
        <v>2819</v>
      </c>
      <c r="I1666" s="11">
        <v>6.289602289535E12</v>
      </c>
      <c r="K1666" s="12"/>
      <c r="L1666" s="12"/>
      <c r="M1666" s="12"/>
      <c r="N1666" s="12"/>
      <c r="O1666" s="12"/>
      <c r="P1666" s="12"/>
      <c r="Q1666" s="12"/>
      <c r="R1666" s="12"/>
      <c r="S1666" s="12"/>
      <c r="T1666" s="12"/>
      <c r="U1666" s="12"/>
      <c r="V1666" s="12"/>
    </row>
    <row r="1667" hidden="1">
      <c r="A1667" s="14">
        <v>45919.35277777778</v>
      </c>
      <c r="B1667" s="8">
        <v>45919.0</v>
      </c>
      <c r="C1667" s="9" t="str">
        <f t="shared" si="1"/>
        <v>September</v>
      </c>
      <c r="D1667" s="15">
        <v>0.027777777777777776</v>
      </c>
      <c r="E1667" s="7" t="s">
        <v>2807</v>
      </c>
      <c r="F1667" s="7" t="s">
        <v>127</v>
      </c>
      <c r="G1667" s="7" t="s">
        <v>13</v>
      </c>
      <c r="H1667" s="7" t="s">
        <v>2820</v>
      </c>
      <c r="I1667" s="11">
        <v>6.21314567953E11</v>
      </c>
      <c r="K1667" s="12"/>
      <c r="L1667" s="12"/>
      <c r="M1667" s="12"/>
      <c r="N1667" s="12"/>
      <c r="O1667" s="12"/>
      <c r="P1667" s="12"/>
      <c r="Q1667" s="12"/>
      <c r="R1667" s="12"/>
      <c r="S1667" s="12"/>
      <c r="T1667" s="12"/>
      <c r="U1667" s="12"/>
      <c r="V1667" s="12"/>
    </row>
    <row r="1668" hidden="1">
      <c r="A1668" s="14">
        <v>45919.43472222222</v>
      </c>
      <c r="B1668" s="8">
        <v>45918.0</v>
      </c>
      <c r="C1668" s="9" t="str">
        <f t="shared" si="1"/>
        <v>September</v>
      </c>
      <c r="D1668" s="15">
        <v>0.024305555555555556</v>
      </c>
      <c r="E1668" s="7" t="s">
        <v>44</v>
      </c>
      <c r="F1668" s="7" t="s">
        <v>67</v>
      </c>
      <c r="G1668" s="7" t="s">
        <v>13</v>
      </c>
      <c r="H1668" s="7" t="s">
        <v>2821</v>
      </c>
      <c r="I1668" s="11">
        <v>6.285291035544E12</v>
      </c>
      <c r="K1668" s="12"/>
      <c r="L1668" s="12"/>
      <c r="M1668" s="12"/>
      <c r="N1668" s="12"/>
      <c r="O1668" s="12"/>
      <c r="P1668" s="12"/>
      <c r="Q1668" s="12"/>
      <c r="R1668" s="12"/>
      <c r="S1668" s="12"/>
      <c r="T1668" s="12"/>
      <c r="U1668" s="12"/>
      <c r="V1668" s="12"/>
    </row>
    <row r="1669" hidden="1">
      <c r="A1669" s="14">
        <v>45919.92638888889</v>
      </c>
      <c r="B1669" s="8">
        <v>45919.0</v>
      </c>
      <c r="C1669" s="9" t="str">
        <f t="shared" si="1"/>
        <v>September</v>
      </c>
      <c r="D1669" s="15">
        <v>0.03125</v>
      </c>
      <c r="E1669" s="7" t="s">
        <v>1078</v>
      </c>
      <c r="F1669" s="7" t="s">
        <v>105</v>
      </c>
      <c r="G1669" s="7" t="s">
        <v>13</v>
      </c>
      <c r="H1669" s="7" t="s">
        <v>2822</v>
      </c>
      <c r="I1669" s="11">
        <v>6.28978248704E11</v>
      </c>
      <c r="K1669" s="12"/>
      <c r="L1669" s="12"/>
      <c r="M1669" s="12"/>
      <c r="N1669" s="12"/>
      <c r="O1669" s="12"/>
      <c r="P1669" s="12"/>
      <c r="Q1669" s="12"/>
      <c r="R1669" s="12"/>
      <c r="S1669" s="12"/>
      <c r="T1669" s="12"/>
      <c r="U1669" s="12"/>
      <c r="V1669" s="12"/>
    </row>
    <row r="1670" hidden="1">
      <c r="A1670" s="14">
        <v>45919.941666666666</v>
      </c>
      <c r="B1670" s="8">
        <v>45919.0</v>
      </c>
      <c r="C1670" s="9" t="str">
        <f t="shared" si="1"/>
        <v>September</v>
      </c>
      <c r="D1670" s="15">
        <v>0.022222222222222223</v>
      </c>
      <c r="E1670" s="7" t="s">
        <v>1078</v>
      </c>
      <c r="F1670" s="7" t="s">
        <v>116</v>
      </c>
      <c r="G1670" s="7" t="s">
        <v>13</v>
      </c>
      <c r="H1670" s="7" t="s">
        <v>2823</v>
      </c>
      <c r="I1670" s="11">
        <v>6.28978248704E11</v>
      </c>
      <c r="K1670" s="12"/>
      <c r="L1670" s="12"/>
      <c r="M1670" s="12"/>
      <c r="N1670" s="12"/>
      <c r="O1670" s="12"/>
      <c r="P1670" s="12"/>
      <c r="Q1670" s="12"/>
      <c r="R1670" s="12"/>
      <c r="S1670" s="12"/>
      <c r="T1670" s="12"/>
      <c r="U1670" s="12"/>
      <c r="V1670" s="12"/>
    </row>
    <row r="1671" hidden="1">
      <c r="A1671" s="14">
        <v>45920.29513888889</v>
      </c>
      <c r="B1671" s="8">
        <v>45920.0</v>
      </c>
      <c r="C1671" s="9" t="str">
        <f t="shared" si="1"/>
        <v>September</v>
      </c>
      <c r="D1671" s="15">
        <v>0.0</v>
      </c>
      <c r="E1671" s="7" t="s">
        <v>2824</v>
      </c>
      <c r="F1671" s="7" t="s">
        <v>94</v>
      </c>
      <c r="G1671" s="7" t="s">
        <v>41</v>
      </c>
      <c r="H1671" s="7" t="s">
        <v>113</v>
      </c>
      <c r="I1671" s="11">
        <v>6.289632788686E12</v>
      </c>
      <c r="K1671" s="12"/>
      <c r="L1671" s="12"/>
      <c r="M1671" s="12"/>
      <c r="N1671" s="12"/>
      <c r="O1671" s="12"/>
      <c r="P1671" s="12"/>
      <c r="Q1671" s="12"/>
      <c r="R1671" s="12"/>
      <c r="S1671" s="12"/>
      <c r="T1671" s="12"/>
      <c r="U1671" s="12"/>
      <c r="V1671" s="12"/>
    </row>
    <row r="1672" hidden="1">
      <c r="A1672" s="14">
        <v>45920.35486111111</v>
      </c>
      <c r="B1672" s="8">
        <v>45920.0</v>
      </c>
      <c r="C1672" s="9" t="str">
        <f t="shared" si="1"/>
        <v>September</v>
      </c>
      <c r="D1672" s="15">
        <v>0.025</v>
      </c>
      <c r="E1672" s="7" t="s">
        <v>2760</v>
      </c>
      <c r="F1672" s="7" t="s">
        <v>51</v>
      </c>
      <c r="G1672" s="7" t="s">
        <v>13</v>
      </c>
      <c r="H1672" s="7" t="s">
        <v>2825</v>
      </c>
      <c r="I1672" s="11">
        <v>6.289602289535E12</v>
      </c>
      <c r="K1672" s="12"/>
      <c r="L1672" s="12"/>
      <c r="M1672" s="12"/>
      <c r="N1672" s="12"/>
      <c r="O1672" s="12"/>
      <c r="P1672" s="12"/>
      <c r="Q1672" s="12"/>
      <c r="R1672" s="12"/>
      <c r="S1672" s="12"/>
      <c r="T1672" s="12"/>
      <c r="U1672" s="12"/>
      <c r="V1672" s="12"/>
    </row>
    <row r="1673" hidden="1">
      <c r="A1673" s="14">
        <v>45920.36875</v>
      </c>
      <c r="B1673" s="8">
        <v>45920.0</v>
      </c>
      <c r="C1673" s="9" t="str">
        <f t="shared" si="1"/>
        <v>September</v>
      </c>
      <c r="D1673" s="15">
        <v>0.027083333333333334</v>
      </c>
      <c r="E1673" s="7" t="s">
        <v>2760</v>
      </c>
      <c r="F1673" s="7" t="s">
        <v>130</v>
      </c>
      <c r="G1673" s="7" t="s">
        <v>13</v>
      </c>
      <c r="H1673" s="7" t="s">
        <v>2826</v>
      </c>
      <c r="I1673" s="11">
        <v>6.289602289535E12</v>
      </c>
      <c r="K1673" s="12"/>
      <c r="L1673" s="12"/>
      <c r="M1673" s="12"/>
      <c r="N1673" s="12"/>
      <c r="O1673" s="12"/>
      <c r="P1673" s="12"/>
      <c r="Q1673" s="12"/>
      <c r="R1673" s="12"/>
      <c r="S1673" s="12"/>
      <c r="T1673" s="12"/>
      <c r="U1673" s="12"/>
      <c r="V1673" s="12"/>
    </row>
    <row r="1674" hidden="1">
      <c r="A1674" s="14">
        <v>45920.39513888889</v>
      </c>
      <c r="B1674" s="8">
        <v>45920.0</v>
      </c>
      <c r="C1674" s="9" t="str">
        <f t="shared" si="1"/>
        <v>September</v>
      </c>
      <c r="D1674" s="15">
        <v>0.03125</v>
      </c>
      <c r="E1674" s="7" t="s">
        <v>2807</v>
      </c>
      <c r="F1674" s="7" t="s">
        <v>127</v>
      </c>
      <c r="G1674" s="7" t="s">
        <v>13</v>
      </c>
      <c r="H1674" s="7" t="s">
        <v>2827</v>
      </c>
      <c r="I1674" s="11">
        <v>6.281314567953E12</v>
      </c>
      <c r="K1674" s="12"/>
      <c r="L1674" s="12"/>
      <c r="M1674" s="12"/>
      <c r="N1674" s="12"/>
      <c r="O1674" s="12"/>
      <c r="P1674" s="12"/>
      <c r="Q1674" s="12"/>
      <c r="R1674" s="12"/>
      <c r="S1674" s="12"/>
      <c r="T1674" s="12"/>
      <c r="U1674" s="12"/>
      <c r="V1674" s="12"/>
    </row>
    <row r="1675" hidden="1">
      <c r="A1675" s="14">
        <v>45920.40902777778</v>
      </c>
      <c r="B1675" s="8">
        <v>45919.0</v>
      </c>
      <c r="C1675" s="9" t="str">
        <f t="shared" si="1"/>
        <v>September</v>
      </c>
      <c r="D1675" s="15">
        <v>0.03958333333333333</v>
      </c>
      <c r="E1675" s="7" t="s">
        <v>37</v>
      </c>
      <c r="F1675" s="7" t="s">
        <v>62</v>
      </c>
      <c r="G1675" s="7" t="s">
        <v>13</v>
      </c>
      <c r="H1675" s="7" t="s">
        <v>2828</v>
      </c>
      <c r="I1675" s="11">
        <v>6.285746146893E12</v>
      </c>
      <c r="K1675" s="12"/>
      <c r="L1675" s="12"/>
      <c r="M1675" s="12"/>
      <c r="N1675" s="12"/>
      <c r="O1675" s="12"/>
      <c r="P1675" s="12"/>
      <c r="Q1675" s="12"/>
      <c r="R1675" s="12"/>
      <c r="S1675" s="12"/>
      <c r="T1675" s="12"/>
      <c r="U1675" s="12"/>
      <c r="V1675" s="12"/>
    </row>
    <row r="1676" hidden="1">
      <c r="A1676" s="14">
        <v>45921.25833333333</v>
      </c>
      <c r="B1676" s="8">
        <v>45921.0</v>
      </c>
      <c r="C1676" s="9" t="str">
        <f t="shared" si="1"/>
        <v>September</v>
      </c>
      <c r="D1676" s="15">
        <v>0.024305555555555556</v>
      </c>
      <c r="E1676" s="7" t="s">
        <v>66</v>
      </c>
      <c r="F1676" s="7" t="s">
        <v>17</v>
      </c>
      <c r="G1676" s="7" t="s">
        <v>13</v>
      </c>
      <c r="H1676" s="7" t="s">
        <v>2829</v>
      </c>
      <c r="I1676" s="11">
        <v>6.281332534354E12</v>
      </c>
      <c r="K1676" s="12"/>
      <c r="L1676" s="12"/>
      <c r="M1676" s="12"/>
      <c r="N1676" s="12"/>
      <c r="O1676" s="12"/>
      <c r="P1676" s="12"/>
      <c r="Q1676" s="12"/>
      <c r="R1676" s="12"/>
      <c r="S1676" s="12"/>
      <c r="T1676" s="12"/>
      <c r="U1676" s="12"/>
      <c r="V1676" s="12"/>
    </row>
    <row r="1677" hidden="1">
      <c r="A1677" s="14">
        <v>45921.46111111111</v>
      </c>
      <c r="B1677" s="8">
        <v>45921.0</v>
      </c>
      <c r="C1677" s="9" t="str">
        <f t="shared" si="1"/>
        <v>September</v>
      </c>
      <c r="D1677" s="15">
        <v>0.041666666666666664</v>
      </c>
      <c r="E1677" s="7" t="s">
        <v>2760</v>
      </c>
      <c r="F1677" s="7" t="s">
        <v>54</v>
      </c>
      <c r="G1677" s="7" t="s">
        <v>13</v>
      </c>
      <c r="H1677" s="7" t="s">
        <v>2830</v>
      </c>
      <c r="I1677" s="11">
        <v>6.289602289535E12</v>
      </c>
      <c r="K1677" s="12"/>
      <c r="L1677" s="12"/>
      <c r="M1677" s="12"/>
      <c r="N1677" s="12"/>
      <c r="O1677" s="12"/>
      <c r="P1677" s="12"/>
      <c r="Q1677" s="12"/>
      <c r="R1677" s="12"/>
      <c r="S1677" s="12"/>
      <c r="T1677" s="12"/>
      <c r="U1677" s="12"/>
      <c r="V1677" s="12"/>
    </row>
    <row r="1678" hidden="1">
      <c r="A1678" s="14">
        <v>45921.399305555555</v>
      </c>
      <c r="B1678" s="8">
        <v>45921.0</v>
      </c>
      <c r="C1678" s="9" t="str">
        <f t="shared" si="1"/>
        <v>September</v>
      </c>
      <c r="D1678" s="15">
        <v>0.03611111111111111</v>
      </c>
      <c r="E1678" s="7" t="s">
        <v>2824</v>
      </c>
      <c r="F1678" s="7" t="s">
        <v>59</v>
      </c>
      <c r="G1678" s="7" t="s">
        <v>13</v>
      </c>
      <c r="H1678" s="7" t="s">
        <v>2831</v>
      </c>
      <c r="I1678" s="11">
        <v>6.289632788686E12</v>
      </c>
      <c r="K1678" s="12"/>
      <c r="L1678" s="12"/>
      <c r="M1678" s="12"/>
      <c r="N1678" s="12"/>
      <c r="O1678" s="12"/>
      <c r="P1678" s="12"/>
      <c r="Q1678" s="12"/>
      <c r="R1678" s="12"/>
      <c r="S1678" s="12"/>
      <c r="T1678" s="12"/>
      <c r="U1678" s="12"/>
      <c r="V1678" s="12"/>
    </row>
    <row r="1679" hidden="1">
      <c r="A1679" s="14">
        <v>45921.399305555555</v>
      </c>
      <c r="B1679" s="8">
        <v>45921.0</v>
      </c>
      <c r="C1679" s="9" t="str">
        <f t="shared" si="1"/>
        <v>September</v>
      </c>
      <c r="D1679" s="15">
        <v>0.04027777777777778</v>
      </c>
      <c r="E1679" s="7" t="s">
        <v>2824</v>
      </c>
      <c r="F1679" s="7" t="s">
        <v>94</v>
      </c>
      <c r="G1679" s="7" t="s">
        <v>13</v>
      </c>
      <c r="H1679" s="7" t="s">
        <v>2832</v>
      </c>
      <c r="I1679" s="11">
        <v>6.289632788686E12</v>
      </c>
      <c r="K1679" s="12"/>
      <c r="L1679" s="12"/>
      <c r="M1679" s="12"/>
      <c r="N1679" s="12"/>
      <c r="O1679" s="12"/>
      <c r="P1679" s="12"/>
      <c r="Q1679" s="12"/>
      <c r="R1679" s="12"/>
      <c r="S1679" s="12"/>
      <c r="T1679" s="12"/>
      <c r="U1679" s="12"/>
      <c r="V1679" s="12"/>
    </row>
    <row r="1680" hidden="1">
      <c r="A1680" s="14">
        <v>45922.254166666666</v>
      </c>
      <c r="B1680" s="8">
        <v>45922.0</v>
      </c>
      <c r="C1680" s="9" t="str">
        <f t="shared" si="1"/>
        <v>September</v>
      </c>
      <c r="D1680" s="15">
        <v>0.03125</v>
      </c>
      <c r="E1680" s="7" t="s">
        <v>1078</v>
      </c>
      <c r="F1680" s="7" t="s">
        <v>17</v>
      </c>
      <c r="G1680" s="7" t="s">
        <v>13</v>
      </c>
      <c r="H1680" s="7" t="s">
        <v>2833</v>
      </c>
      <c r="I1680" s="11">
        <v>6.28978248704E11</v>
      </c>
      <c r="K1680" s="12"/>
      <c r="L1680" s="12"/>
      <c r="M1680" s="12"/>
      <c r="N1680" s="12"/>
      <c r="O1680" s="12"/>
      <c r="P1680" s="12"/>
      <c r="Q1680" s="12"/>
      <c r="R1680" s="12"/>
      <c r="S1680" s="12"/>
      <c r="T1680" s="12"/>
      <c r="U1680" s="12"/>
      <c r="V1680" s="12"/>
    </row>
    <row r="1681" hidden="1">
      <c r="A1681" s="14">
        <v>45922.31597222222</v>
      </c>
      <c r="B1681" s="8">
        <v>45922.0</v>
      </c>
      <c r="C1681" s="9" t="str">
        <f t="shared" si="1"/>
        <v>September</v>
      </c>
      <c r="D1681" s="15">
        <v>0.020833333333333332</v>
      </c>
      <c r="E1681" s="7" t="s">
        <v>2807</v>
      </c>
      <c r="F1681" s="7" t="s">
        <v>144</v>
      </c>
      <c r="G1681" s="7" t="s">
        <v>13</v>
      </c>
      <c r="H1681" s="7" t="s">
        <v>2834</v>
      </c>
      <c r="I1681" s="11">
        <v>6.281314567953E12</v>
      </c>
      <c r="K1681" s="12"/>
      <c r="L1681" s="12"/>
      <c r="M1681" s="12"/>
      <c r="N1681" s="12"/>
      <c r="O1681" s="12"/>
      <c r="P1681" s="12"/>
      <c r="Q1681" s="12"/>
      <c r="R1681" s="12"/>
      <c r="S1681" s="12"/>
      <c r="T1681" s="12"/>
      <c r="U1681" s="12"/>
      <c r="V1681" s="12"/>
    </row>
    <row r="1682" hidden="1">
      <c r="A1682" s="14">
        <v>45922.46597222222</v>
      </c>
      <c r="B1682" s="8">
        <v>45922.0</v>
      </c>
      <c r="C1682" s="9" t="str">
        <f t="shared" si="1"/>
        <v>September</v>
      </c>
      <c r="D1682" s="15">
        <v>0.015277777777777777</v>
      </c>
      <c r="E1682" s="7" t="s">
        <v>20</v>
      </c>
      <c r="F1682" s="7" t="s">
        <v>30</v>
      </c>
      <c r="G1682" s="7" t="s">
        <v>13</v>
      </c>
      <c r="H1682" s="7" t="s">
        <v>2835</v>
      </c>
      <c r="I1682" s="11">
        <v>6.28972529354E11</v>
      </c>
      <c r="K1682" s="12"/>
      <c r="L1682" s="12"/>
      <c r="M1682" s="12"/>
      <c r="N1682" s="12"/>
      <c r="O1682" s="12"/>
      <c r="P1682" s="12"/>
      <c r="Q1682" s="12"/>
      <c r="R1682" s="12"/>
      <c r="S1682" s="12"/>
      <c r="T1682" s="12"/>
      <c r="U1682" s="12"/>
      <c r="V1682" s="12"/>
    </row>
    <row r="1683" hidden="1">
      <c r="A1683" s="14">
        <v>45922.47083333333</v>
      </c>
      <c r="B1683" s="8">
        <v>45922.0</v>
      </c>
      <c r="C1683" s="9" t="str">
        <f t="shared" si="1"/>
        <v>September</v>
      </c>
      <c r="D1683" s="15">
        <v>0.029861111111111113</v>
      </c>
      <c r="E1683" s="7" t="s">
        <v>20</v>
      </c>
      <c r="F1683" s="7" t="s">
        <v>174</v>
      </c>
      <c r="G1683" s="7" t="s">
        <v>13</v>
      </c>
      <c r="H1683" s="7" t="s">
        <v>2836</v>
      </c>
      <c r="I1683" s="11">
        <v>6.28972529354E11</v>
      </c>
      <c r="K1683" s="12"/>
      <c r="L1683" s="12"/>
      <c r="M1683" s="12"/>
      <c r="N1683" s="12"/>
      <c r="O1683" s="12"/>
      <c r="P1683" s="12"/>
      <c r="Q1683" s="12"/>
      <c r="R1683" s="12"/>
      <c r="S1683" s="12"/>
      <c r="T1683" s="12"/>
      <c r="U1683" s="12"/>
      <c r="V1683" s="12"/>
    </row>
    <row r="1684" hidden="1">
      <c r="A1684" s="14">
        <v>45922.48402777778</v>
      </c>
      <c r="B1684" s="8">
        <v>45922.0</v>
      </c>
      <c r="C1684" s="9" t="str">
        <f t="shared" si="1"/>
        <v>September</v>
      </c>
      <c r="D1684" s="15">
        <v>0.04513888888888889</v>
      </c>
      <c r="E1684" s="7" t="s">
        <v>2824</v>
      </c>
      <c r="F1684" s="7" t="s">
        <v>197</v>
      </c>
      <c r="G1684" s="7" t="s">
        <v>13</v>
      </c>
      <c r="H1684" s="7" t="s">
        <v>2837</v>
      </c>
      <c r="I1684" s="11">
        <v>6.289632788686E12</v>
      </c>
      <c r="K1684" s="12"/>
      <c r="L1684" s="12"/>
      <c r="M1684" s="12"/>
      <c r="N1684" s="12"/>
      <c r="O1684" s="12"/>
      <c r="P1684" s="12"/>
      <c r="Q1684" s="12"/>
      <c r="R1684" s="12"/>
      <c r="S1684" s="12"/>
      <c r="T1684" s="12"/>
      <c r="U1684" s="12"/>
      <c r="V1684" s="12"/>
    </row>
    <row r="1685" hidden="1">
      <c r="A1685" s="14">
        <v>45922.566666666666</v>
      </c>
      <c r="B1685" s="8">
        <v>45919.0</v>
      </c>
      <c r="C1685" s="9" t="str">
        <f t="shared" si="1"/>
        <v>September</v>
      </c>
      <c r="D1685" s="15">
        <v>0.022222222222222223</v>
      </c>
      <c r="E1685" s="7" t="s">
        <v>33</v>
      </c>
      <c r="F1685" s="7" t="s">
        <v>67</v>
      </c>
      <c r="G1685" s="7" t="s">
        <v>13</v>
      </c>
      <c r="H1685" s="7" t="s">
        <v>2838</v>
      </c>
      <c r="I1685" s="11">
        <v>6.285707668655E12</v>
      </c>
      <c r="K1685" s="12"/>
      <c r="L1685" s="12"/>
      <c r="M1685" s="12"/>
      <c r="N1685" s="12"/>
      <c r="O1685" s="12"/>
      <c r="P1685" s="12"/>
      <c r="Q1685" s="12"/>
      <c r="R1685" s="12"/>
      <c r="S1685" s="12"/>
      <c r="T1685" s="12"/>
      <c r="U1685" s="12"/>
      <c r="V1685" s="12"/>
    </row>
    <row r="1686" hidden="1">
      <c r="A1686" s="14">
        <v>45923.23888888889</v>
      </c>
      <c r="B1686" s="8">
        <v>45920.0</v>
      </c>
      <c r="C1686" s="9" t="str">
        <f t="shared" si="1"/>
        <v>September</v>
      </c>
      <c r="D1686" s="15">
        <v>0.04583333333333333</v>
      </c>
      <c r="E1686" s="7" t="s">
        <v>212</v>
      </c>
      <c r="F1686" s="7" t="s">
        <v>1083</v>
      </c>
      <c r="G1686" s="7" t="s">
        <v>13</v>
      </c>
      <c r="H1686" s="7" t="s">
        <v>2839</v>
      </c>
      <c r="I1686" s="11">
        <v>6.2895632016027E13</v>
      </c>
      <c r="K1686" s="12"/>
      <c r="L1686" s="12"/>
      <c r="M1686" s="12"/>
      <c r="N1686" s="12"/>
      <c r="O1686" s="12"/>
      <c r="P1686" s="12"/>
      <c r="Q1686" s="12"/>
      <c r="R1686" s="12"/>
      <c r="S1686" s="12"/>
      <c r="T1686" s="12"/>
      <c r="U1686" s="12"/>
      <c r="V1686" s="12"/>
    </row>
    <row r="1687" hidden="1">
      <c r="A1687" s="14">
        <v>45923.277083333334</v>
      </c>
      <c r="B1687" s="8">
        <v>45923.0</v>
      </c>
      <c r="C1687" s="9" t="str">
        <f t="shared" si="1"/>
        <v>September</v>
      </c>
      <c r="D1687" s="15">
        <v>0.02847222222222222</v>
      </c>
      <c r="E1687" s="7" t="s">
        <v>1078</v>
      </c>
      <c r="F1687" s="7" t="s">
        <v>144</v>
      </c>
      <c r="G1687" s="7" t="s">
        <v>13</v>
      </c>
      <c r="H1687" s="7" t="s">
        <v>2840</v>
      </c>
      <c r="I1687" s="11">
        <v>6.28978248704E11</v>
      </c>
      <c r="K1687" s="12"/>
      <c r="L1687" s="12"/>
      <c r="M1687" s="12"/>
      <c r="N1687" s="12"/>
      <c r="O1687" s="12"/>
      <c r="P1687" s="12"/>
      <c r="Q1687" s="12"/>
      <c r="R1687" s="12"/>
      <c r="S1687" s="12"/>
      <c r="T1687" s="12"/>
      <c r="U1687" s="12"/>
      <c r="V1687" s="12"/>
    </row>
    <row r="1688" hidden="1">
      <c r="A1688" s="14">
        <v>45923.30416666667</v>
      </c>
      <c r="B1688" s="8">
        <v>45922.0</v>
      </c>
      <c r="C1688" s="9" t="str">
        <f t="shared" si="1"/>
        <v>September</v>
      </c>
      <c r="D1688" s="15">
        <v>0.024305555555555556</v>
      </c>
      <c r="E1688" s="7" t="s">
        <v>44</v>
      </c>
      <c r="F1688" s="7" t="s">
        <v>67</v>
      </c>
      <c r="G1688" s="7" t="s">
        <v>13</v>
      </c>
      <c r="H1688" s="7" t="s">
        <v>2841</v>
      </c>
      <c r="I1688" s="11">
        <v>6.285291035544E12</v>
      </c>
      <c r="K1688" s="12"/>
      <c r="L1688" s="12"/>
      <c r="M1688" s="12"/>
      <c r="N1688" s="12"/>
      <c r="O1688" s="12"/>
      <c r="P1688" s="12"/>
      <c r="Q1688" s="12"/>
      <c r="R1688" s="12"/>
      <c r="S1688" s="12"/>
      <c r="T1688" s="12"/>
      <c r="U1688" s="12"/>
      <c r="V1688" s="12"/>
    </row>
    <row r="1689" hidden="1">
      <c r="A1689" s="14">
        <v>45923.30763888889</v>
      </c>
      <c r="B1689" s="8">
        <v>45923.0</v>
      </c>
      <c r="C1689" s="9" t="str">
        <f t="shared" si="1"/>
        <v>September</v>
      </c>
      <c r="D1689" s="15">
        <v>0.041666666666666664</v>
      </c>
      <c r="E1689" s="7" t="s">
        <v>2807</v>
      </c>
      <c r="F1689" s="7" t="s">
        <v>1083</v>
      </c>
      <c r="G1689" s="7" t="s">
        <v>13</v>
      </c>
      <c r="H1689" s="7" t="s">
        <v>2842</v>
      </c>
      <c r="I1689" s="11">
        <v>6.281314567953E12</v>
      </c>
      <c r="K1689" s="12"/>
      <c r="L1689" s="12"/>
      <c r="M1689" s="12"/>
      <c r="N1689" s="12"/>
      <c r="O1689" s="12"/>
      <c r="P1689" s="12"/>
      <c r="Q1689" s="12"/>
      <c r="R1689" s="12"/>
      <c r="S1689" s="12"/>
      <c r="T1689" s="12"/>
      <c r="U1689" s="12"/>
      <c r="V1689" s="12"/>
    </row>
    <row r="1690" hidden="1">
      <c r="A1690" s="14">
        <v>45923.38125</v>
      </c>
      <c r="B1690" s="8">
        <v>45923.0</v>
      </c>
      <c r="C1690" s="9" t="str">
        <f t="shared" si="1"/>
        <v>September</v>
      </c>
      <c r="D1690" s="15">
        <v>0.0125</v>
      </c>
      <c r="E1690" s="7" t="s">
        <v>1078</v>
      </c>
      <c r="F1690" s="7" t="s">
        <v>144</v>
      </c>
      <c r="G1690" s="7" t="s">
        <v>13</v>
      </c>
      <c r="H1690" s="7" t="s">
        <v>2843</v>
      </c>
      <c r="I1690" s="11">
        <v>6.28978248704E11</v>
      </c>
      <c r="K1690" s="12"/>
      <c r="L1690" s="12"/>
      <c r="M1690" s="12"/>
      <c r="N1690" s="12"/>
      <c r="O1690" s="12"/>
      <c r="P1690" s="12"/>
      <c r="Q1690" s="12"/>
      <c r="R1690" s="12"/>
      <c r="S1690" s="12"/>
      <c r="T1690" s="12"/>
      <c r="U1690" s="12"/>
      <c r="V1690" s="12"/>
    </row>
    <row r="1691" hidden="1">
      <c r="A1691" s="14">
        <v>45923.39027777778</v>
      </c>
      <c r="B1691" s="8">
        <v>45923.0</v>
      </c>
      <c r="C1691" s="9" t="str">
        <f t="shared" si="1"/>
        <v>September</v>
      </c>
      <c r="D1691" s="15">
        <v>0.022916666666666665</v>
      </c>
      <c r="E1691" s="7" t="s">
        <v>2760</v>
      </c>
      <c r="F1691" s="7" t="s">
        <v>51</v>
      </c>
      <c r="G1691" s="7" t="s">
        <v>13</v>
      </c>
      <c r="H1691" s="7" t="s">
        <v>2844</v>
      </c>
      <c r="I1691" s="11">
        <v>6.289602289535E12</v>
      </c>
      <c r="K1691" s="12"/>
      <c r="L1691" s="12"/>
      <c r="M1691" s="12"/>
      <c r="N1691" s="12"/>
      <c r="O1691" s="12"/>
      <c r="P1691" s="12"/>
      <c r="Q1691" s="12"/>
      <c r="R1691" s="12"/>
      <c r="S1691" s="12"/>
      <c r="T1691" s="12"/>
      <c r="U1691" s="12"/>
      <c r="V1691" s="12"/>
    </row>
    <row r="1692" hidden="1">
      <c r="A1692" s="14">
        <v>45923.38125</v>
      </c>
      <c r="B1692" s="8">
        <v>45923.0</v>
      </c>
      <c r="C1692" s="9" t="str">
        <f t="shared" si="1"/>
        <v>September</v>
      </c>
      <c r="D1692" s="15">
        <v>0.024305555555555556</v>
      </c>
      <c r="E1692" s="7" t="s">
        <v>1078</v>
      </c>
      <c r="F1692" s="7" t="s">
        <v>21</v>
      </c>
      <c r="G1692" s="7" t="s">
        <v>22</v>
      </c>
      <c r="H1692" s="7" t="s">
        <v>2845</v>
      </c>
      <c r="I1692" s="11">
        <v>6.28978248704E11</v>
      </c>
      <c r="K1692" s="12"/>
      <c r="L1692" s="12"/>
      <c r="M1692" s="12"/>
      <c r="N1692" s="12"/>
      <c r="O1692" s="12"/>
      <c r="P1692" s="12"/>
      <c r="Q1692" s="12"/>
      <c r="R1692" s="12"/>
      <c r="S1692" s="12"/>
      <c r="T1692" s="12"/>
      <c r="U1692" s="12"/>
      <c r="V1692" s="12"/>
    </row>
    <row r="1693" hidden="1">
      <c r="A1693" s="14">
        <v>45923.40069444444</v>
      </c>
      <c r="B1693" s="8">
        <v>45923.0</v>
      </c>
      <c r="C1693" s="9" t="str">
        <f t="shared" si="1"/>
        <v>September</v>
      </c>
      <c r="D1693" s="15">
        <v>0.025</v>
      </c>
      <c r="E1693" s="7" t="s">
        <v>2760</v>
      </c>
      <c r="F1693" s="7" t="s">
        <v>130</v>
      </c>
      <c r="G1693" s="7" t="s">
        <v>13</v>
      </c>
      <c r="H1693" s="7" t="s">
        <v>2846</v>
      </c>
      <c r="I1693" s="11">
        <v>6.2802289535E10</v>
      </c>
      <c r="K1693" s="12"/>
      <c r="L1693" s="12"/>
      <c r="M1693" s="12"/>
      <c r="N1693" s="12"/>
      <c r="O1693" s="12"/>
      <c r="P1693" s="12"/>
      <c r="Q1693" s="12"/>
      <c r="R1693" s="12"/>
      <c r="S1693" s="12"/>
      <c r="T1693" s="12"/>
      <c r="U1693" s="12"/>
      <c r="V1693" s="12"/>
    </row>
    <row r="1694" hidden="1">
      <c r="A1694" s="14">
        <v>45923.38402777778</v>
      </c>
      <c r="B1694" s="8">
        <v>45923.0</v>
      </c>
      <c r="C1694" s="9" t="str">
        <f t="shared" si="1"/>
        <v>September</v>
      </c>
      <c r="D1694" s="15">
        <v>0.041666666666666664</v>
      </c>
      <c r="E1694" s="7" t="s">
        <v>2824</v>
      </c>
      <c r="F1694" s="7" t="s">
        <v>59</v>
      </c>
      <c r="G1694" s="7" t="s">
        <v>13</v>
      </c>
      <c r="H1694" s="7" t="s">
        <v>2847</v>
      </c>
      <c r="I1694" s="11">
        <v>6.289632788686E12</v>
      </c>
      <c r="K1694" s="12"/>
      <c r="L1694" s="12"/>
      <c r="M1694" s="12"/>
      <c r="N1694" s="12"/>
      <c r="O1694" s="12"/>
      <c r="P1694" s="12"/>
      <c r="Q1694" s="12"/>
      <c r="R1694" s="12"/>
      <c r="S1694" s="12"/>
      <c r="T1694" s="12"/>
      <c r="U1694" s="12"/>
      <c r="V1694" s="12"/>
    </row>
    <row r="1695" hidden="1">
      <c r="A1695" s="14">
        <v>45923.38402777778</v>
      </c>
      <c r="B1695" s="8">
        <v>45923.0</v>
      </c>
      <c r="C1695" s="9" t="str">
        <f t="shared" si="1"/>
        <v>September</v>
      </c>
      <c r="D1695" s="15">
        <v>0.020833333333333332</v>
      </c>
      <c r="E1695" s="7" t="s">
        <v>2824</v>
      </c>
      <c r="F1695" s="7" t="s">
        <v>62</v>
      </c>
      <c r="G1695" s="7" t="s">
        <v>13</v>
      </c>
      <c r="H1695" s="7" t="s">
        <v>2848</v>
      </c>
      <c r="I1695" s="11">
        <v>6.289632788686E12</v>
      </c>
      <c r="K1695" s="12"/>
      <c r="L1695" s="12"/>
      <c r="M1695" s="12"/>
      <c r="N1695" s="12"/>
      <c r="O1695" s="12"/>
      <c r="P1695" s="12"/>
      <c r="Q1695" s="12"/>
      <c r="R1695" s="12"/>
      <c r="S1695" s="12"/>
      <c r="T1695" s="12"/>
      <c r="U1695" s="12"/>
      <c r="V1695" s="12"/>
    </row>
    <row r="1696" hidden="1">
      <c r="A1696" s="14">
        <v>45923.7875</v>
      </c>
      <c r="B1696" s="8">
        <v>45923.0</v>
      </c>
      <c r="C1696" s="9" t="str">
        <f t="shared" si="1"/>
        <v>September</v>
      </c>
      <c r="D1696" s="15">
        <v>0.020833333333333332</v>
      </c>
      <c r="E1696" s="7" t="s">
        <v>20</v>
      </c>
      <c r="F1696" s="7" t="s">
        <v>62</v>
      </c>
      <c r="G1696" s="7" t="s">
        <v>13</v>
      </c>
      <c r="H1696" s="7" t="s">
        <v>2849</v>
      </c>
      <c r="I1696" s="11">
        <v>6.28972529354E11</v>
      </c>
      <c r="K1696" s="12"/>
      <c r="L1696" s="12"/>
      <c r="M1696" s="12"/>
      <c r="N1696" s="12"/>
      <c r="O1696" s="12"/>
      <c r="P1696" s="12"/>
      <c r="Q1696" s="12"/>
      <c r="R1696" s="12"/>
      <c r="S1696" s="12"/>
      <c r="T1696" s="12"/>
      <c r="U1696" s="12"/>
      <c r="V1696" s="12"/>
    </row>
    <row r="1697" hidden="1">
      <c r="A1697" s="14">
        <v>45923.85625</v>
      </c>
      <c r="B1697" s="8">
        <v>45922.0</v>
      </c>
      <c r="C1697" s="9" t="str">
        <f t="shared" si="1"/>
        <v>September</v>
      </c>
      <c r="D1697" s="15">
        <v>0.020833333333333332</v>
      </c>
      <c r="E1697" s="7" t="s">
        <v>66</v>
      </c>
      <c r="F1697" s="7" t="s">
        <v>45</v>
      </c>
      <c r="G1697" s="7" t="s">
        <v>13</v>
      </c>
      <c r="H1697" s="7" t="s">
        <v>2850</v>
      </c>
      <c r="I1697" s="11">
        <v>6.281332534354E12</v>
      </c>
      <c r="K1697" s="12"/>
      <c r="L1697" s="12"/>
      <c r="M1697" s="12"/>
      <c r="N1697" s="12"/>
      <c r="O1697" s="12"/>
      <c r="P1697" s="12"/>
      <c r="Q1697" s="12"/>
      <c r="R1697" s="12"/>
      <c r="S1697" s="12"/>
      <c r="T1697" s="12"/>
      <c r="U1697" s="12"/>
      <c r="V1697" s="12"/>
    </row>
    <row r="1698" hidden="1">
      <c r="A1698" s="14">
        <v>45923.842361111114</v>
      </c>
      <c r="B1698" s="8">
        <v>45923.0</v>
      </c>
      <c r="C1698" s="9" t="str">
        <f t="shared" si="1"/>
        <v>September</v>
      </c>
      <c r="D1698" s="15">
        <v>0.020833333333333332</v>
      </c>
      <c r="E1698" s="7" t="s">
        <v>2807</v>
      </c>
      <c r="F1698" s="7" t="s">
        <v>148</v>
      </c>
      <c r="G1698" s="7" t="s">
        <v>13</v>
      </c>
      <c r="H1698" s="7" t="s">
        <v>2851</v>
      </c>
      <c r="I1698" s="11">
        <v>6.281314567953E12</v>
      </c>
      <c r="K1698" s="12"/>
      <c r="L1698" s="12"/>
      <c r="M1698" s="12"/>
      <c r="N1698" s="12"/>
      <c r="O1698" s="12"/>
      <c r="P1698" s="12"/>
      <c r="Q1698" s="12"/>
      <c r="R1698" s="12"/>
      <c r="S1698" s="12"/>
      <c r="T1698" s="12"/>
      <c r="U1698" s="12"/>
      <c r="V1698" s="12"/>
    </row>
    <row r="1699" hidden="1">
      <c r="A1699" s="14">
        <v>45923.85763888889</v>
      </c>
      <c r="B1699" s="8">
        <v>45923.0</v>
      </c>
      <c r="C1699" s="9" t="str">
        <f t="shared" si="1"/>
        <v>September</v>
      </c>
      <c r="D1699" s="15">
        <v>0.020833333333333332</v>
      </c>
      <c r="E1699" s="7" t="s">
        <v>66</v>
      </c>
      <c r="F1699" s="7" t="s">
        <v>45</v>
      </c>
      <c r="G1699" s="7" t="s">
        <v>13</v>
      </c>
      <c r="H1699" s="7" t="s">
        <v>2852</v>
      </c>
      <c r="I1699" s="11">
        <v>6.281332534354E12</v>
      </c>
      <c r="K1699" s="12"/>
      <c r="L1699" s="12"/>
      <c r="M1699" s="12"/>
      <c r="N1699" s="12"/>
      <c r="O1699" s="12"/>
      <c r="P1699" s="12"/>
      <c r="Q1699" s="12"/>
      <c r="R1699" s="12"/>
      <c r="S1699" s="12"/>
      <c r="T1699" s="12"/>
      <c r="U1699" s="12"/>
      <c r="V1699" s="12"/>
    </row>
    <row r="1700" hidden="1">
      <c r="A1700" s="14">
        <v>45924.29513888889</v>
      </c>
      <c r="B1700" s="8">
        <v>45923.0</v>
      </c>
      <c r="C1700" s="9" t="str">
        <f t="shared" si="1"/>
        <v>September</v>
      </c>
      <c r="D1700" s="15">
        <v>0.024305555555555556</v>
      </c>
      <c r="E1700" s="7" t="s">
        <v>44</v>
      </c>
      <c r="F1700" s="7" t="s">
        <v>67</v>
      </c>
      <c r="G1700" s="7" t="s">
        <v>13</v>
      </c>
      <c r="H1700" s="7" t="s">
        <v>2853</v>
      </c>
      <c r="I1700" s="11">
        <v>6.285291035544E12</v>
      </c>
      <c r="K1700" s="12"/>
      <c r="L1700" s="12"/>
      <c r="M1700" s="12"/>
      <c r="N1700" s="12"/>
      <c r="O1700" s="12"/>
      <c r="P1700" s="12"/>
      <c r="Q1700" s="12"/>
      <c r="R1700" s="12"/>
      <c r="S1700" s="12"/>
      <c r="T1700" s="12"/>
      <c r="U1700" s="12"/>
      <c r="V1700" s="12"/>
    </row>
    <row r="1701" hidden="1">
      <c r="A1701" s="14">
        <v>45924.37152777778</v>
      </c>
      <c r="B1701" s="8">
        <v>45924.0</v>
      </c>
      <c r="C1701" s="9" t="str">
        <f t="shared" si="1"/>
        <v>September</v>
      </c>
      <c r="D1701" s="15">
        <v>0.041666666666666664</v>
      </c>
      <c r="E1701" s="7" t="s">
        <v>1078</v>
      </c>
      <c r="F1701" s="7" t="s">
        <v>105</v>
      </c>
      <c r="G1701" s="7" t="s">
        <v>13</v>
      </c>
      <c r="H1701" s="7" t="s">
        <v>2854</v>
      </c>
      <c r="I1701" s="11">
        <v>6.28978248704E11</v>
      </c>
      <c r="K1701" s="12"/>
      <c r="L1701" s="12"/>
      <c r="M1701" s="12"/>
      <c r="N1701" s="12"/>
      <c r="O1701" s="12"/>
      <c r="P1701" s="12"/>
      <c r="Q1701" s="12"/>
      <c r="R1701" s="12"/>
      <c r="S1701" s="12"/>
      <c r="T1701" s="12"/>
      <c r="U1701" s="12"/>
      <c r="V1701" s="12"/>
    </row>
    <row r="1702" hidden="1">
      <c r="A1702" s="14">
        <v>45924.45486111111</v>
      </c>
      <c r="B1702" s="8">
        <v>45924.0</v>
      </c>
      <c r="C1702" s="9" t="str">
        <f t="shared" si="1"/>
        <v>September</v>
      </c>
      <c r="D1702" s="15">
        <v>0.04861111111111111</v>
      </c>
      <c r="E1702" s="7" t="s">
        <v>11</v>
      </c>
      <c r="F1702" s="7" t="s">
        <v>72</v>
      </c>
      <c r="G1702" s="7" t="s">
        <v>13</v>
      </c>
      <c r="H1702" s="7" t="s">
        <v>2855</v>
      </c>
      <c r="I1702" s="11">
        <v>6.28560627488E12</v>
      </c>
      <c r="K1702" s="12"/>
      <c r="L1702" s="12"/>
      <c r="M1702" s="12"/>
      <c r="N1702" s="12"/>
      <c r="O1702" s="12"/>
      <c r="P1702" s="12"/>
      <c r="Q1702" s="12"/>
      <c r="R1702" s="12"/>
      <c r="S1702" s="12"/>
      <c r="T1702" s="12"/>
      <c r="U1702" s="12"/>
      <c r="V1702" s="12"/>
    </row>
    <row r="1703" hidden="1">
      <c r="A1703" s="14">
        <v>45924.541666666664</v>
      </c>
      <c r="B1703" s="8">
        <v>45924.0</v>
      </c>
      <c r="C1703" s="9" t="str">
        <f t="shared" si="1"/>
        <v>September</v>
      </c>
      <c r="D1703" s="15">
        <v>0.04236111111111111</v>
      </c>
      <c r="E1703" s="7" t="s">
        <v>212</v>
      </c>
      <c r="F1703" s="7" t="s">
        <v>34</v>
      </c>
      <c r="G1703" s="7" t="s">
        <v>13</v>
      </c>
      <c r="H1703" s="7" t="s">
        <v>2856</v>
      </c>
      <c r="I1703" s="11">
        <v>6.2895632016027E13</v>
      </c>
      <c r="K1703" s="12"/>
      <c r="L1703" s="12"/>
      <c r="M1703" s="12"/>
      <c r="N1703" s="12"/>
      <c r="O1703" s="12"/>
      <c r="P1703" s="12"/>
      <c r="Q1703" s="12"/>
      <c r="R1703" s="12"/>
      <c r="S1703" s="12"/>
      <c r="T1703" s="12"/>
      <c r="U1703" s="12"/>
      <c r="V1703" s="12"/>
    </row>
    <row r="1704" hidden="1">
      <c r="A1704" s="14">
        <v>45924.541666666664</v>
      </c>
      <c r="B1704" s="8">
        <v>45924.0</v>
      </c>
      <c r="C1704" s="9" t="str">
        <f t="shared" si="1"/>
        <v>September</v>
      </c>
      <c r="D1704" s="15">
        <v>0.075</v>
      </c>
      <c r="E1704" s="7" t="s">
        <v>212</v>
      </c>
      <c r="F1704" s="7" t="s">
        <v>164</v>
      </c>
      <c r="G1704" s="7" t="s">
        <v>13</v>
      </c>
      <c r="H1704" s="7" t="s">
        <v>2857</v>
      </c>
      <c r="I1704" s="11">
        <v>6.2895632016027E13</v>
      </c>
      <c r="K1704" s="12"/>
      <c r="L1704" s="12"/>
      <c r="M1704" s="12"/>
      <c r="N1704" s="12"/>
      <c r="O1704" s="12"/>
      <c r="P1704" s="12"/>
      <c r="Q1704" s="12"/>
      <c r="R1704" s="12"/>
      <c r="S1704" s="12"/>
      <c r="T1704" s="12"/>
      <c r="U1704" s="12"/>
      <c r="V1704" s="12"/>
    </row>
    <row r="1705" hidden="1">
      <c r="A1705" s="14">
        <v>45924.748611111114</v>
      </c>
      <c r="B1705" s="8">
        <v>45924.0</v>
      </c>
      <c r="C1705" s="9" t="str">
        <f t="shared" si="1"/>
        <v>September</v>
      </c>
      <c r="D1705" s="15">
        <v>0.041666666666666664</v>
      </c>
      <c r="E1705" s="7" t="s">
        <v>2760</v>
      </c>
      <c r="F1705" s="7" t="s">
        <v>130</v>
      </c>
      <c r="G1705" s="7" t="s">
        <v>13</v>
      </c>
      <c r="H1705" s="7" t="s">
        <v>2858</v>
      </c>
      <c r="I1705" s="11">
        <v>6.289602289535E12</v>
      </c>
      <c r="K1705" s="12"/>
      <c r="L1705" s="12"/>
      <c r="M1705" s="12"/>
      <c r="N1705" s="12"/>
      <c r="O1705" s="12"/>
      <c r="P1705" s="12"/>
      <c r="Q1705" s="12"/>
      <c r="R1705" s="12"/>
      <c r="S1705" s="12"/>
      <c r="T1705" s="12"/>
      <c r="U1705" s="12"/>
      <c r="V1705" s="12"/>
    </row>
    <row r="1706" hidden="1">
      <c r="A1706" s="14">
        <v>45924.98402777778</v>
      </c>
      <c r="B1706" s="8">
        <v>45924.0</v>
      </c>
      <c r="C1706" s="9" t="str">
        <f t="shared" si="1"/>
        <v>September</v>
      </c>
      <c r="D1706" s="15">
        <v>0.017361111111111112</v>
      </c>
      <c r="E1706" s="7" t="s">
        <v>1078</v>
      </c>
      <c r="F1706" s="7" t="s">
        <v>144</v>
      </c>
      <c r="G1706" s="7" t="s">
        <v>13</v>
      </c>
      <c r="H1706" s="7" t="s">
        <v>2859</v>
      </c>
      <c r="I1706" s="11">
        <v>6.28978248704E11</v>
      </c>
      <c r="K1706" s="12"/>
      <c r="L1706" s="12"/>
      <c r="M1706" s="12"/>
      <c r="N1706" s="12"/>
      <c r="O1706" s="12"/>
      <c r="P1706" s="12"/>
      <c r="Q1706" s="12"/>
      <c r="R1706" s="12"/>
      <c r="S1706" s="12"/>
      <c r="T1706" s="12"/>
      <c r="U1706" s="12"/>
      <c r="V1706" s="12"/>
    </row>
    <row r="1707" hidden="1">
      <c r="A1707" s="14">
        <v>45925.26666666667</v>
      </c>
      <c r="B1707" s="8">
        <v>45924.0</v>
      </c>
      <c r="C1707" s="9" t="str">
        <f t="shared" si="1"/>
        <v>September</v>
      </c>
      <c r="D1707" s="15">
        <v>0.020833333333333332</v>
      </c>
      <c r="E1707" s="7" t="s">
        <v>2807</v>
      </c>
      <c r="F1707" s="7" t="s">
        <v>127</v>
      </c>
      <c r="G1707" s="7" t="s">
        <v>13</v>
      </c>
      <c r="H1707" s="7" t="s">
        <v>2860</v>
      </c>
      <c r="I1707" s="11">
        <v>6.281314567953E12</v>
      </c>
      <c r="K1707" s="12"/>
      <c r="L1707" s="12"/>
      <c r="M1707" s="12"/>
      <c r="N1707" s="12"/>
      <c r="O1707" s="12"/>
      <c r="P1707" s="12"/>
      <c r="Q1707" s="12"/>
      <c r="R1707" s="12"/>
      <c r="S1707" s="12"/>
      <c r="T1707" s="12"/>
      <c r="U1707" s="12"/>
      <c r="V1707" s="12"/>
    </row>
    <row r="1708" hidden="1">
      <c r="A1708" s="14">
        <v>45925.305555555555</v>
      </c>
      <c r="B1708" s="8">
        <v>45925.0</v>
      </c>
      <c r="C1708" s="9" t="str">
        <f t="shared" si="1"/>
        <v>September</v>
      </c>
      <c r="D1708" s="15">
        <v>0.03263888888888889</v>
      </c>
      <c r="E1708" s="7" t="s">
        <v>2824</v>
      </c>
      <c r="F1708" s="7" t="s">
        <v>62</v>
      </c>
      <c r="G1708" s="7" t="s">
        <v>13</v>
      </c>
      <c r="H1708" s="7" t="s">
        <v>2861</v>
      </c>
      <c r="I1708" s="11">
        <v>6.289632788686E12</v>
      </c>
      <c r="K1708" s="12"/>
      <c r="L1708" s="12"/>
      <c r="M1708" s="12"/>
      <c r="N1708" s="12"/>
      <c r="O1708" s="12"/>
      <c r="P1708" s="12"/>
      <c r="Q1708" s="12"/>
      <c r="R1708" s="12"/>
      <c r="S1708" s="12"/>
      <c r="T1708" s="12"/>
      <c r="U1708" s="12"/>
      <c r="V1708" s="12"/>
    </row>
    <row r="1709" hidden="1">
      <c r="A1709" s="14">
        <v>45925.384722222225</v>
      </c>
      <c r="B1709" s="8">
        <v>45925.0</v>
      </c>
      <c r="C1709" s="9" t="str">
        <f t="shared" si="1"/>
        <v>September</v>
      </c>
      <c r="D1709" s="15">
        <v>0.020833333333333332</v>
      </c>
      <c r="E1709" s="7" t="s">
        <v>2807</v>
      </c>
      <c r="F1709" s="7" t="s">
        <v>105</v>
      </c>
      <c r="G1709" s="7" t="s">
        <v>13</v>
      </c>
      <c r="H1709" s="7" t="s">
        <v>2862</v>
      </c>
      <c r="I1709" s="11">
        <v>6.281314567953E12</v>
      </c>
      <c r="K1709" s="12"/>
      <c r="L1709" s="12"/>
      <c r="M1709" s="12"/>
      <c r="N1709" s="12"/>
      <c r="O1709" s="12"/>
      <c r="P1709" s="12"/>
      <c r="Q1709" s="12"/>
      <c r="R1709" s="12"/>
      <c r="S1709" s="12"/>
      <c r="T1709" s="12"/>
      <c r="U1709" s="12"/>
      <c r="V1709" s="12"/>
    </row>
    <row r="1710" hidden="1">
      <c r="A1710" s="14">
        <v>45925.813888888886</v>
      </c>
      <c r="B1710" s="8">
        <v>45925.0</v>
      </c>
      <c r="C1710" s="9" t="str">
        <f t="shared" si="1"/>
        <v>September</v>
      </c>
      <c r="D1710" s="15">
        <v>0.0375</v>
      </c>
      <c r="E1710" s="7" t="s">
        <v>2760</v>
      </c>
      <c r="F1710" s="7" t="s">
        <v>51</v>
      </c>
      <c r="G1710" s="7" t="s">
        <v>13</v>
      </c>
      <c r="H1710" s="7" t="s">
        <v>2863</v>
      </c>
      <c r="I1710" s="11">
        <v>6.289602289535E12</v>
      </c>
      <c r="K1710" s="12"/>
      <c r="L1710" s="12"/>
      <c r="M1710" s="12"/>
      <c r="N1710" s="12"/>
      <c r="O1710" s="12"/>
      <c r="P1710" s="12"/>
      <c r="Q1710" s="12"/>
      <c r="R1710" s="12"/>
      <c r="S1710" s="12"/>
      <c r="T1710" s="12"/>
      <c r="U1710" s="12"/>
      <c r="V1710" s="12"/>
    </row>
    <row r="1711" hidden="1">
      <c r="A1711" s="14">
        <v>45925.81875</v>
      </c>
      <c r="B1711" s="8">
        <v>45925.0</v>
      </c>
      <c r="C1711" s="9" t="str">
        <f t="shared" si="1"/>
        <v>September</v>
      </c>
      <c r="D1711" s="15">
        <v>0.020833333333333332</v>
      </c>
      <c r="E1711" s="7" t="s">
        <v>2807</v>
      </c>
      <c r="F1711" s="7" t="s">
        <v>148</v>
      </c>
      <c r="G1711" s="7" t="s">
        <v>13</v>
      </c>
      <c r="H1711" s="7" t="s">
        <v>2864</v>
      </c>
      <c r="I1711" s="11">
        <v>6.281314567953E12</v>
      </c>
      <c r="K1711" s="12"/>
      <c r="L1711" s="12"/>
      <c r="M1711" s="12"/>
      <c r="N1711" s="12"/>
      <c r="O1711" s="12"/>
      <c r="P1711" s="12"/>
      <c r="Q1711" s="12"/>
      <c r="R1711" s="12"/>
      <c r="S1711" s="12"/>
      <c r="T1711" s="12"/>
      <c r="U1711" s="12"/>
      <c r="V1711" s="12"/>
    </row>
    <row r="1712" hidden="1">
      <c r="A1712" s="14">
        <v>45925.82361111111</v>
      </c>
      <c r="B1712" s="8">
        <v>45925.0</v>
      </c>
      <c r="C1712" s="9" t="str">
        <f t="shared" si="1"/>
        <v>September</v>
      </c>
      <c r="D1712" s="15">
        <v>0.03958333333333333</v>
      </c>
      <c r="E1712" s="7" t="s">
        <v>2760</v>
      </c>
      <c r="F1712" s="7" t="s">
        <v>54</v>
      </c>
      <c r="G1712" s="7" t="s">
        <v>13</v>
      </c>
      <c r="H1712" s="7" t="s">
        <v>2865</v>
      </c>
      <c r="I1712" s="11">
        <v>6.289602289535E12</v>
      </c>
      <c r="K1712" s="12"/>
      <c r="L1712" s="12"/>
      <c r="M1712" s="12"/>
      <c r="N1712" s="12"/>
      <c r="O1712" s="12"/>
      <c r="P1712" s="12"/>
      <c r="Q1712" s="12"/>
      <c r="R1712" s="12"/>
      <c r="S1712" s="12"/>
      <c r="T1712" s="12"/>
      <c r="U1712" s="12"/>
      <c r="V1712" s="12"/>
    </row>
    <row r="1713" hidden="1">
      <c r="A1713" s="14">
        <v>45925.85208333333</v>
      </c>
      <c r="B1713" s="8">
        <v>45925.0</v>
      </c>
      <c r="C1713" s="9" t="str">
        <f t="shared" si="1"/>
        <v>September</v>
      </c>
      <c r="D1713" s="15">
        <v>0.043055555555555555</v>
      </c>
      <c r="E1713" s="7" t="s">
        <v>2760</v>
      </c>
      <c r="F1713" s="7" t="s">
        <v>169</v>
      </c>
      <c r="G1713" s="7" t="s">
        <v>13</v>
      </c>
      <c r="H1713" s="7" t="s">
        <v>2866</v>
      </c>
      <c r="I1713" s="11">
        <v>6.289602289535E12</v>
      </c>
      <c r="K1713" s="12"/>
      <c r="L1713" s="12"/>
      <c r="M1713" s="12"/>
      <c r="N1713" s="12"/>
      <c r="O1713" s="12"/>
      <c r="P1713" s="12"/>
      <c r="Q1713" s="12"/>
      <c r="R1713" s="12"/>
      <c r="S1713" s="12"/>
      <c r="T1713" s="12"/>
      <c r="U1713" s="12"/>
      <c r="V1713" s="12"/>
    </row>
    <row r="1714" hidden="1">
      <c r="A1714" s="14">
        <v>45925.941666666666</v>
      </c>
      <c r="B1714" s="8">
        <v>45925.0</v>
      </c>
      <c r="C1714" s="9" t="str">
        <f t="shared" si="1"/>
        <v>September</v>
      </c>
      <c r="D1714" s="15">
        <v>0.041666666666666664</v>
      </c>
      <c r="E1714" s="7" t="s">
        <v>29</v>
      </c>
      <c r="F1714" s="7" t="s">
        <v>30</v>
      </c>
      <c r="G1714" s="7" t="s">
        <v>13</v>
      </c>
      <c r="H1714" s="7" t="s">
        <v>2867</v>
      </c>
      <c r="I1714" s="11">
        <v>6.281214281896E12</v>
      </c>
      <c r="K1714" s="12"/>
      <c r="L1714" s="12"/>
      <c r="M1714" s="12"/>
      <c r="N1714" s="12"/>
      <c r="O1714" s="12"/>
      <c r="P1714" s="12"/>
      <c r="Q1714" s="12"/>
      <c r="R1714" s="12"/>
      <c r="S1714" s="12"/>
      <c r="T1714" s="12"/>
      <c r="U1714" s="12"/>
      <c r="V1714" s="12"/>
    </row>
    <row r="1715" hidden="1">
      <c r="A1715" s="14">
        <v>45926.31319444445</v>
      </c>
      <c r="B1715" s="8">
        <v>45925.0</v>
      </c>
      <c r="C1715" s="9" t="str">
        <f t="shared" si="1"/>
        <v>September</v>
      </c>
      <c r="D1715" s="15">
        <v>0.020833333333333332</v>
      </c>
      <c r="E1715" s="7" t="s">
        <v>44</v>
      </c>
      <c r="F1715" s="7" t="s">
        <v>67</v>
      </c>
      <c r="G1715" s="7" t="s">
        <v>13</v>
      </c>
      <c r="H1715" s="7" t="s">
        <v>2868</v>
      </c>
      <c r="I1715" s="11">
        <v>6.285291035544E12</v>
      </c>
      <c r="K1715" s="12"/>
      <c r="L1715" s="12"/>
      <c r="M1715" s="12"/>
      <c r="N1715" s="12"/>
      <c r="O1715" s="12"/>
      <c r="P1715" s="12"/>
      <c r="Q1715" s="12"/>
      <c r="R1715" s="12"/>
      <c r="S1715" s="12"/>
      <c r="T1715" s="12"/>
      <c r="U1715" s="12"/>
      <c r="V1715" s="12"/>
    </row>
    <row r="1716" hidden="1">
      <c r="A1716" s="14">
        <v>45926.345138888886</v>
      </c>
      <c r="B1716" s="8">
        <v>45926.0</v>
      </c>
      <c r="C1716" s="9" t="str">
        <f t="shared" si="1"/>
        <v>September</v>
      </c>
      <c r="D1716" s="15">
        <v>0.010416666666666666</v>
      </c>
      <c r="E1716" s="7" t="s">
        <v>2807</v>
      </c>
      <c r="F1716" s="7" t="s">
        <v>144</v>
      </c>
      <c r="G1716" s="7" t="s">
        <v>13</v>
      </c>
      <c r="H1716" s="7" t="s">
        <v>2869</v>
      </c>
      <c r="I1716" s="11">
        <v>6.281314567953E12</v>
      </c>
      <c r="K1716" s="12"/>
      <c r="L1716" s="12"/>
      <c r="M1716" s="12"/>
      <c r="N1716" s="12"/>
      <c r="O1716" s="12"/>
      <c r="P1716" s="12"/>
      <c r="Q1716" s="12"/>
      <c r="R1716" s="12"/>
      <c r="S1716" s="12"/>
      <c r="T1716" s="12"/>
      <c r="U1716" s="12"/>
      <c r="V1716" s="12"/>
    </row>
    <row r="1717" hidden="1">
      <c r="A1717" s="14">
        <v>45926.36111111111</v>
      </c>
      <c r="B1717" s="8">
        <v>45926.0</v>
      </c>
      <c r="C1717" s="9" t="str">
        <f t="shared" si="1"/>
        <v>September</v>
      </c>
      <c r="D1717" s="15">
        <v>0.03125</v>
      </c>
      <c r="E1717" s="7" t="s">
        <v>2807</v>
      </c>
      <c r="F1717" s="7" t="s">
        <v>127</v>
      </c>
      <c r="G1717" s="7" t="s">
        <v>13</v>
      </c>
      <c r="H1717" s="7" t="s">
        <v>2870</v>
      </c>
      <c r="I1717" s="11">
        <v>6.281314567953E12</v>
      </c>
      <c r="K1717" s="12"/>
      <c r="L1717" s="12"/>
      <c r="M1717" s="12"/>
      <c r="N1717" s="12"/>
      <c r="O1717" s="12"/>
      <c r="P1717" s="12"/>
      <c r="Q1717" s="12"/>
      <c r="R1717" s="12"/>
      <c r="S1717" s="12"/>
      <c r="T1717" s="12"/>
      <c r="U1717" s="12"/>
      <c r="V1717" s="12"/>
    </row>
    <row r="1718" hidden="1">
      <c r="A1718" s="14">
        <v>45926.36666666667</v>
      </c>
      <c r="B1718" s="8">
        <v>45926.0</v>
      </c>
      <c r="C1718" s="9" t="str">
        <f t="shared" si="1"/>
        <v>September</v>
      </c>
      <c r="D1718" s="15">
        <v>0.02847222222222222</v>
      </c>
      <c r="E1718" s="7" t="s">
        <v>2760</v>
      </c>
      <c r="F1718" s="7" t="s">
        <v>51</v>
      </c>
      <c r="G1718" s="7" t="s">
        <v>13</v>
      </c>
      <c r="H1718" s="7" t="s">
        <v>2871</v>
      </c>
      <c r="I1718" s="11">
        <v>6.289602289535E12</v>
      </c>
      <c r="K1718" s="12"/>
      <c r="L1718" s="12"/>
      <c r="M1718" s="12"/>
      <c r="N1718" s="12"/>
      <c r="O1718" s="12"/>
      <c r="P1718" s="12"/>
      <c r="Q1718" s="12"/>
      <c r="R1718" s="12"/>
      <c r="S1718" s="12"/>
      <c r="T1718" s="12"/>
      <c r="U1718" s="12"/>
      <c r="V1718" s="12"/>
    </row>
    <row r="1719" hidden="1">
      <c r="A1719" s="14">
        <v>45926.375</v>
      </c>
      <c r="B1719" s="8">
        <v>45926.0</v>
      </c>
      <c r="C1719" s="9" t="str">
        <f t="shared" si="1"/>
        <v>September</v>
      </c>
      <c r="D1719" s="15">
        <v>0.02847222222222222</v>
      </c>
      <c r="E1719" s="7" t="s">
        <v>2760</v>
      </c>
      <c r="F1719" s="7" t="s">
        <v>51</v>
      </c>
      <c r="G1719" s="7" t="s">
        <v>13</v>
      </c>
      <c r="H1719" s="7" t="s">
        <v>2872</v>
      </c>
      <c r="I1719" s="11">
        <v>6.289602289535E12</v>
      </c>
      <c r="K1719" s="12"/>
      <c r="L1719" s="12"/>
      <c r="M1719" s="12"/>
      <c r="N1719" s="12"/>
      <c r="O1719" s="12"/>
      <c r="P1719" s="12"/>
      <c r="Q1719" s="12"/>
      <c r="R1719" s="12"/>
      <c r="S1719" s="12"/>
      <c r="T1719" s="12"/>
      <c r="U1719" s="12"/>
      <c r="V1719" s="12"/>
    </row>
    <row r="1720" hidden="1">
      <c r="A1720" s="14">
        <v>45926.37777777778</v>
      </c>
      <c r="B1720" s="8">
        <v>45926.0</v>
      </c>
      <c r="C1720" s="9" t="str">
        <f t="shared" si="1"/>
        <v>September</v>
      </c>
      <c r="D1720" s="15">
        <v>0.04583333333333333</v>
      </c>
      <c r="E1720" s="7" t="s">
        <v>2760</v>
      </c>
      <c r="F1720" s="7" t="s">
        <v>130</v>
      </c>
      <c r="G1720" s="7" t="s">
        <v>13</v>
      </c>
      <c r="H1720" s="7" t="s">
        <v>2873</v>
      </c>
      <c r="I1720" s="11">
        <v>6.289602289535E12</v>
      </c>
      <c r="K1720" s="12"/>
      <c r="L1720" s="12"/>
      <c r="M1720" s="12"/>
      <c r="N1720" s="12"/>
      <c r="O1720" s="12"/>
      <c r="P1720" s="12"/>
      <c r="Q1720" s="12"/>
      <c r="R1720" s="12"/>
      <c r="S1720" s="12"/>
      <c r="T1720" s="12"/>
      <c r="U1720" s="12"/>
      <c r="V1720" s="12"/>
    </row>
    <row r="1721" hidden="1">
      <c r="A1721" s="14">
        <v>45926.37222222222</v>
      </c>
      <c r="B1721" s="8">
        <v>45926.0</v>
      </c>
      <c r="C1721" s="9" t="str">
        <f t="shared" si="1"/>
        <v>September</v>
      </c>
      <c r="D1721" s="15">
        <v>0.041666666666666664</v>
      </c>
      <c r="E1721" s="7" t="s">
        <v>2824</v>
      </c>
      <c r="F1721" s="7" t="s">
        <v>94</v>
      </c>
      <c r="G1721" s="7" t="s">
        <v>13</v>
      </c>
      <c r="H1721" s="7" t="s">
        <v>2874</v>
      </c>
      <c r="I1721" s="11">
        <v>6.289632788686E12</v>
      </c>
      <c r="K1721" s="12"/>
      <c r="L1721" s="12"/>
      <c r="M1721" s="12"/>
      <c r="N1721" s="12"/>
      <c r="O1721" s="12"/>
      <c r="P1721" s="12"/>
      <c r="Q1721" s="12"/>
      <c r="R1721" s="12"/>
      <c r="S1721" s="12"/>
      <c r="T1721" s="12"/>
      <c r="U1721" s="12"/>
      <c r="V1721" s="12"/>
    </row>
    <row r="1722" hidden="1">
      <c r="A1722" s="14">
        <v>45926.37222222222</v>
      </c>
      <c r="B1722" s="8">
        <v>45926.0</v>
      </c>
      <c r="C1722" s="9" t="str">
        <f t="shared" si="1"/>
        <v>September</v>
      </c>
      <c r="D1722" s="15">
        <v>0.041666666666666664</v>
      </c>
      <c r="E1722" s="7" t="s">
        <v>2824</v>
      </c>
      <c r="F1722" s="7" t="s">
        <v>62</v>
      </c>
      <c r="G1722" s="7" t="s">
        <v>13</v>
      </c>
      <c r="H1722" s="7" t="s">
        <v>2875</v>
      </c>
      <c r="I1722" s="11">
        <v>6.289632788686E12</v>
      </c>
      <c r="K1722" s="12"/>
      <c r="L1722" s="12"/>
      <c r="M1722" s="12"/>
      <c r="N1722" s="12"/>
      <c r="O1722" s="12"/>
      <c r="P1722" s="12"/>
      <c r="Q1722" s="12"/>
      <c r="R1722" s="12"/>
      <c r="S1722" s="12"/>
      <c r="T1722" s="12"/>
      <c r="U1722" s="12"/>
      <c r="V1722" s="12"/>
    </row>
    <row r="1723" hidden="1">
      <c r="A1723" s="14">
        <v>45927.24097222222</v>
      </c>
      <c r="B1723" s="8">
        <v>45926.0</v>
      </c>
      <c r="C1723" s="9" t="str">
        <f t="shared" si="1"/>
        <v>September</v>
      </c>
      <c r="D1723" s="15">
        <v>0.020833333333333332</v>
      </c>
      <c r="E1723" s="7" t="s">
        <v>2807</v>
      </c>
      <c r="F1723" s="7" t="s">
        <v>148</v>
      </c>
      <c r="G1723" s="7" t="s">
        <v>13</v>
      </c>
      <c r="H1723" s="7" t="s">
        <v>2876</v>
      </c>
      <c r="I1723" s="11">
        <v>6.281314567953E12</v>
      </c>
      <c r="K1723" s="12"/>
      <c r="L1723" s="12"/>
      <c r="M1723" s="12"/>
      <c r="N1723" s="12"/>
      <c r="O1723" s="12"/>
      <c r="P1723" s="12"/>
      <c r="Q1723" s="12"/>
      <c r="R1723" s="12"/>
      <c r="S1723" s="12"/>
      <c r="T1723" s="12"/>
      <c r="U1723" s="12"/>
      <c r="V1723" s="12"/>
    </row>
    <row r="1724" hidden="1">
      <c r="A1724" s="14">
        <v>45927.23472222222</v>
      </c>
      <c r="B1724" s="8">
        <v>45926.0</v>
      </c>
      <c r="C1724" s="9" t="str">
        <f t="shared" si="1"/>
        <v>September</v>
      </c>
      <c r="D1724" s="15">
        <v>0.03125</v>
      </c>
      <c r="E1724" s="7" t="s">
        <v>1078</v>
      </c>
      <c r="F1724" s="7" t="s">
        <v>105</v>
      </c>
      <c r="G1724" s="7" t="s">
        <v>13</v>
      </c>
      <c r="H1724" s="7" t="s">
        <v>2877</v>
      </c>
      <c r="I1724" s="11">
        <v>6.28978248704E11</v>
      </c>
      <c r="K1724" s="12"/>
      <c r="L1724" s="12"/>
      <c r="M1724" s="12"/>
      <c r="N1724" s="12"/>
      <c r="O1724" s="12"/>
      <c r="P1724" s="12"/>
      <c r="Q1724" s="12"/>
      <c r="R1724" s="12"/>
      <c r="S1724" s="12"/>
      <c r="T1724" s="12"/>
      <c r="U1724" s="12"/>
      <c r="V1724" s="12"/>
    </row>
    <row r="1725" hidden="1">
      <c r="A1725" s="14">
        <v>45927.2625</v>
      </c>
      <c r="B1725" s="8">
        <v>45927.0</v>
      </c>
      <c r="C1725" s="9" t="str">
        <f t="shared" si="1"/>
        <v>September</v>
      </c>
      <c r="D1725" s="15">
        <v>0.04513888888888889</v>
      </c>
      <c r="E1725" s="7" t="s">
        <v>66</v>
      </c>
      <c r="F1725" s="7" t="s">
        <v>17</v>
      </c>
      <c r="G1725" s="7" t="s">
        <v>13</v>
      </c>
      <c r="H1725" s="7" t="s">
        <v>2878</v>
      </c>
      <c r="I1725" s="11">
        <v>6.281332534354E12</v>
      </c>
      <c r="K1725" s="12"/>
      <c r="L1725" s="12"/>
      <c r="M1725" s="12"/>
      <c r="N1725" s="12"/>
      <c r="O1725" s="12"/>
      <c r="P1725" s="12"/>
      <c r="Q1725" s="12"/>
      <c r="R1725" s="12"/>
      <c r="S1725" s="12"/>
      <c r="T1725" s="12"/>
      <c r="U1725" s="12"/>
      <c r="V1725" s="12"/>
    </row>
    <row r="1726" hidden="1">
      <c r="A1726" s="14">
        <v>45927.39027777778</v>
      </c>
      <c r="B1726" s="8">
        <v>45927.0</v>
      </c>
      <c r="C1726" s="9" t="str">
        <f t="shared" si="1"/>
        <v>September</v>
      </c>
      <c r="D1726" s="15">
        <v>0.027777777777777776</v>
      </c>
      <c r="E1726" s="7" t="s">
        <v>1078</v>
      </c>
      <c r="F1726" s="7" t="s">
        <v>105</v>
      </c>
      <c r="G1726" s="7" t="s">
        <v>13</v>
      </c>
      <c r="H1726" s="7" t="s">
        <v>2879</v>
      </c>
      <c r="I1726" s="11">
        <v>6.28978248704E11</v>
      </c>
      <c r="K1726" s="12"/>
      <c r="L1726" s="12"/>
      <c r="M1726" s="12"/>
      <c r="N1726" s="12"/>
      <c r="O1726" s="12"/>
      <c r="P1726" s="12"/>
      <c r="Q1726" s="12"/>
      <c r="R1726" s="12"/>
      <c r="S1726" s="12"/>
      <c r="T1726" s="12"/>
      <c r="U1726" s="12"/>
      <c r="V1726" s="12"/>
    </row>
    <row r="1727" hidden="1">
      <c r="A1727" s="14">
        <v>45927.498611111114</v>
      </c>
      <c r="B1727" s="8">
        <v>45927.0</v>
      </c>
      <c r="C1727" s="9" t="str">
        <f t="shared" si="1"/>
        <v>September</v>
      </c>
      <c r="D1727" s="15">
        <v>0.05416666666666667</v>
      </c>
      <c r="E1727" s="7" t="s">
        <v>212</v>
      </c>
      <c r="F1727" s="7" t="s">
        <v>1083</v>
      </c>
      <c r="G1727" s="7" t="s">
        <v>13</v>
      </c>
      <c r="H1727" s="7" t="s">
        <v>2880</v>
      </c>
      <c r="I1727" s="11">
        <v>6.2895632016027E13</v>
      </c>
      <c r="K1727" s="12"/>
      <c r="L1727" s="12"/>
      <c r="M1727" s="12"/>
      <c r="N1727" s="12"/>
      <c r="O1727" s="12"/>
      <c r="P1727" s="12"/>
      <c r="Q1727" s="12"/>
      <c r="R1727" s="12"/>
      <c r="S1727" s="12"/>
      <c r="T1727" s="12"/>
      <c r="U1727" s="12"/>
      <c r="V1727" s="12"/>
    </row>
    <row r="1728" hidden="1">
      <c r="A1728" s="14">
        <v>45927.498611111114</v>
      </c>
      <c r="B1728" s="8">
        <v>45925.0</v>
      </c>
      <c r="C1728" s="9" t="str">
        <f t="shared" si="1"/>
        <v>September</v>
      </c>
      <c r="D1728" s="15">
        <v>0.04236111111111111</v>
      </c>
      <c r="E1728" s="7" t="s">
        <v>212</v>
      </c>
      <c r="F1728" s="7" t="s">
        <v>34</v>
      </c>
      <c r="G1728" s="7" t="s">
        <v>13</v>
      </c>
      <c r="H1728" s="7" t="s">
        <v>2881</v>
      </c>
      <c r="I1728" s="11">
        <v>6.2895632016027E13</v>
      </c>
      <c r="K1728" s="12"/>
      <c r="L1728" s="12"/>
      <c r="M1728" s="12"/>
      <c r="N1728" s="12"/>
      <c r="O1728" s="12"/>
      <c r="P1728" s="12"/>
      <c r="Q1728" s="12"/>
      <c r="R1728" s="12"/>
      <c r="S1728" s="12"/>
      <c r="T1728" s="12"/>
      <c r="U1728" s="12"/>
      <c r="V1728" s="12"/>
    </row>
    <row r="1729" hidden="1">
      <c r="A1729" s="14">
        <v>45927.444444444445</v>
      </c>
      <c r="B1729" s="8">
        <v>45927.0</v>
      </c>
      <c r="C1729" s="9" t="str">
        <f t="shared" si="1"/>
        <v>September</v>
      </c>
      <c r="D1729" s="15">
        <v>0.04652777777777778</v>
      </c>
      <c r="E1729" s="7" t="s">
        <v>2824</v>
      </c>
      <c r="F1729" s="7" t="s">
        <v>197</v>
      </c>
      <c r="G1729" s="7" t="s">
        <v>13</v>
      </c>
      <c r="H1729" s="7" t="s">
        <v>2882</v>
      </c>
      <c r="I1729" s="11">
        <v>6.289632788686E12</v>
      </c>
      <c r="K1729" s="12"/>
      <c r="L1729" s="12"/>
      <c r="M1729" s="12"/>
      <c r="N1729" s="12"/>
      <c r="O1729" s="12"/>
      <c r="P1729" s="12"/>
      <c r="Q1729" s="12"/>
      <c r="R1729" s="12"/>
      <c r="S1729" s="12"/>
      <c r="T1729" s="12"/>
      <c r="U1729" s="12"/>
      <c r="V1729" s="12"/>
    </row>
    <row r="1730" hidden="1">
      <c r="A1730" s="14">
        <v>45927.444444444445</v>
      </c>
      <c r="B1730" s="8">
        <v>45927.0</v>
      </c>
      <c r="C1730" s="9" t="str">
        <f t="shared" si="1"/>
        <v>September</v>
      </c>
      <c r="D1730" s="15">
        <v>0.041666666666666664</v>
      </c>
      <c r="E1730" s="7" t="s">
        <v>2824</v>
      </c>
      <c r="F1730" s="7" t="s">
        <v>94</v>
      </c>
      <c r="G1730" s="7" t="s">
        <v>13</v>
      </c>
      <c r="H1730" s="7" t="s">
        <v>2883</v>
      </c>
      <c r="I1730" s="11">
        <v>6.289632788686E12</v>
      </c>
      <c r="K1730" s="12"/>
      <c r="L1730" s="12"/>
      <c r="M1730" s="12"/>
      <c r="N1730" s="12"/>
      <c r="O1730" s="12"/>
      <c r="P1730" s="12"/>
      <c r="Q1730" s="12"/>
      <c r="R1730" s="12"/>
      <c r="S1730" s="12"/>
      <c r="T1730" s="12"/>
      <c r="U1730" s="12"/>
      <c r="V1730" s="12"/>
    </row>
    <row r="1731" hidden="1">
      <c r="A1731" s="14">
        <v>45927.69861111111</v>
      </c>
      <c r="B1731" s="8">
        <v>45927.0</v>
      </c>
      <c r="C1731" s="9" t="str">
        <f t="shared" si="1"/>
        <v>September</v>
      </c>
      <c r="D1731" s="15">
        <v>0.0</v>
      </c>
      <c r="E1731" s="7" t="s">
        <v>2824</v>
      </c>
      <c r="F1731" s="7" t="s">
        <v>51</v>
      </c>
      <c r="G1731" s="7" t="s">
        <v>41</v>
      </c>
      <c r="H1731" s="7" t="s">
        <v>113</v>
      </c>
      <c r="I1731" s="11">
        <v>6.289602289535E12</v>
      </c>
      <c r="K1731" s="12"/>
      <c r="L1731" s="12"/>
      <c r="M1731" s="12"/>
      <c r="N1731" s="12"/>
      <c r="O1731" s="12"/>
      <c r="P1731" s="12"/>
      <c r="Q1731" s="12"/>
      <c r="R1731" s="12"/>
      <c r="S1731" s="12"/>
      <c r="T1731" s="12"/>
      <c r="U1731" s="12"/>
      <c r="V1731" s="12"/>
    </row>
    <row r="1732" hidden="1">
      <c r="A1732" s="14">
        <v>45927.70625</v>
      </c>
      <c r="B1732" s="8">
        <v>45927.0</v>
      </c>
      <c r="C1732" s="9" t="str">
        <f t="shared" si="1"/>
        <v>September</v>
      </c>
      <c r="D1732" s="15">
        <v>0.058333333333333334</v>
      </c>
      <c r="E1732" s="7" t="s">
        <v>2760</v>
      </c>
      <c r="F1732" s="7" t="s">
        <v>164</v>
      </c>
      <c r="G1732" s="7" t="s">
        <v>13</v>
      </c>
      <c r="H1732" s="7" t="s">
        <v>2884</v>
      </c>
      <c r="I1732" s="11">
        <v>6.289602289535E12</v>
      </c>
      <c r="K1732" s="12"/>
      <c r="L1732" s="12"/>
      <c r="M1732" s="12"/>
      <c r="N1732" s="12"/>
      <c r="O1732" s="12"/>
      <c r="P1732" s="12"/>
      <c r="Q1732" s="12"/>
      <c r="R1732" s="12"/>
      <c r="S1732" s="12"/>
      <c r="T1732" s="12"/>
      <c r="U1732" s="12"/>
      <c r="V1732" s="12"/>
    </row>
    <row r="1733" hidden="1">
      <c r="A1733" s="14">
        <v>45927.70416666667</v>
      </c>
      <c r="B1733" s="8">
        <v>45927.0</v>
      </c>
      <c r="C1733" s="9" t="str">
        <f t="shared" si="1"/>
        <v>September</v>
      </c>
      <c r="D1733" s="15">
        <v>0.04236111111111111</v>
      </c>
      <c r="E1733" s="7" t="s">
        <v>2760</v>
      </c>
      <c r="F1733" s="7" t="s">
        <v>130</v>
      </c>
      <c r="G1733" s="7" t="s">
        <v>13</v>
      </c>
      <c r="H1733" s="7" t="s">
        <v>2885</v>
      </c>
      <c r="I1733" s="11">
        <v>6.289602289535E12</v>
      </c>
      <c r="K1733" s="12"/>
      <c r="L1733" s="12"/>
      <c r="M1733" s="12"/>
      <c r="N1733" s="12"/>
      <c r="O1733" s="12"/>
      <c r="P1733" s="12"/>
      <c r="Q1733" s="12"/>
      <c r="R1733" s="12"/>
      <c r="S1733" s="12"/>
      <c r="T1733" s="12"/>
      <c r="U1733" s="12"/>
      <c r="V1733" s="12"/>
    </row>
    <row r="1734" hidden="1">
      <c r="A1734" s="14">
        <v>45927.83472222222</v>
      </c>
      <c r="B1734" s="8">
        <v>45927.0</v>
      </c>
      <c r="C1734" s="9" t="str">
        <f t="shared" si="1"/>
        <v>September</v>
      </c>
      <c r="D1734" s="15">
        <v>0.03125</v>
      </c>
      <c r="E1734" s="7" t="s">
        <v>2807</v>
      </c>
      <c r="F1734" s="7" t="s">
        <v>127</v>
      </c>
      <c r="G1734" s="7" t="s">
        <v>13</v>
      </c>
      <c r="H1734" s="7" t="s">
        <v>2886</v>
      </c>
      <c r="I1734" s="11">
        <v>6.281314567953E12</v>
      </c>
      <c r="K1734" s="12"/>
      <c r="L1734" s="12"/>
      <c r="M1734" s="12"/>
      <c r="N1734" s="12"/>
      <c r="O1734" s="12"/>
      <c r="P1734" s="12"/>
      <c r="Q1734" s="12"/>
      <c r="R1734" s="12"/>
      <c r="S1734" s="12"/>
      <c r="T1734" s="12"/>
      <c r="U1734" s="12"/>
      <c r="V1734" s="12"/>
    </row>
    <row r="1735" hidden="1">
      <c r="A1735" s="14">
        <v>45928.30069444444</v>
      </c>
      <c r="B1735" s="8">
        <v>45928.0</v>
      </c>
      <c r="C1735" s="9" t="str">
        <f t="shared" si="1"/>
        <v>September</v>
      </c>
      <c r="D1735" s="15">
        <v>0.0625</v>
      </c>
      <c r="E1735" s="7" t="s">
        <v>20</v>
      </c>
      <c r="F1735" s="7" t="s">
        <v>30</v>
      </c>
      <c r="G1735" s="7" t="s">
        <v>13</v>
      </c>
      <c r="H1735" s="7" t="s">
        <v>2887</v>
      </c>
      <c r="I1735" s="11">
        <v>6.28972529354E11</v>
      </c>
      <c r="K1735" s="12"/>
      <c r="L1735" s="12"/>
      <c r="M1735" s="12"/>
      <c r="N1735" s="12"/>
      <c r="O1735" s="12"/>
      <c r="P1735" s="12"/>
      <c r="Q1735" s="12"/>
      <c r="R1735" s="12"/>
      <c r="S1735" s="12"/>
      <c r="T1735" s="12"/>
      <c r="U1735" s="12"/>
      <c r="V1735" s="12"/>
    </row>
    <row r="1736" hidden="1">
      <c r="A1736" s="14">
        <v>45928.55</v>
      </c>
      <c r="B1736" s="8">
        <v>45928.0</v>
      </c>
      <c r="C1736" s="9" t="str">
        <f t="shared" si="1"/>
        <v>September</v>
      </c>
      <c r="D1736" s="15">
        <v>0.04513888888888889</v>
      </c>
      <c r="E1736" s="7" t="s">
        <v>2824</v>
      </c>
      <c r="F1736" s="7" t="s">
        <v>94</v>
      </c>
      <c r="G1736" s="7" t="s">
        <v>13</v>
      </c>
      <c r="H1736" s="7" t="s">
        <v>2888</v>
      </c>
      <c r="I1736" s="11">
        <v>6.289632788686E12</v>
      </c>
      <c r="K1736" s="12"/>
      <c r="L1736" s="12"/>
      <c r="M1736" s="12"/>
      <c r="N1736" s="12"/>
      <c r="O1736" s="12"/>
      <c r="P1736" s="12"/>
      <c r="Q1736" s="12"/>
      <c r="R1736" s="12"/>
      <c r="S1736" s="12"/>
      <c r="T1736" s="12"/>
      <c r="U1736" s="12"/>
      <c r="V1736" s="12"/>
    </row>
    <row r="1737" hidden="1">
      <c r="A1737" s="14">
        <v>45928.55</v>
      </c>
      <c r="B1737" s="8">
        <v>45928.0</v>
      </c>
      <c r="C1737" s="9" t="str">
        <f t="shared" si="1"/>
        <v>September</v>
      </c>
      <c r="D1737" s="15">
        <v>0.04513888888888889</v>
      </c>
      <c r="E1737" s="7" t="s">
        <v>2824</v>
      </c>
      <c r="F1737" s="7" t="s">
        <v>59</v>
      </c>
      <c r="G1737" s="7" t="s">
        <v>13</v>
      </c>
      <c r="H1737" s="7" t="s">
        <v>2889</v>
      </c>
      <c r="I1737" s="11">
        <v>6.289632788686E12</v>
      </c>
      <c r="K1737" s="12"/>
      <c r="L1737" s="12"/>
      <c r="M1737" s="12"/>
      <c r="N1737" s="12"/>
      <c r="O1737" s="12"/>
      <c r="P1737" s="12"/>
      <c r="Q1737" s="12"/>
      <c r="R1737" s="12"/>
      <c r="S1737" s="12"/>
      <c r="T1737" s="12"/>
      <c r="U1737" s="12"/>
      <c r="V1737" s="12"/>
    </row>
    <row r="1738" hidden="1">
      <c r="A1738" s="14">
        <v>45928.55</v>
      </c>
      <c r="B1738" s="8">
        <v>45927.0</v>
      </c>
      <c r="C1738" s="9" t="str">
        <f t="shared" si="1"/>
        <v>September</v>
      </c>
      <c r="D1738" s="15">
        <v>0.04375</v>
      </c>
      <c r="E1738" s="7" t="s">
        <v>2824</v>
      </c>
      <c r="F1738" s="7" t="s">
        <v>59</v>
      </c>
      <c r="G1738" s="7" t="s">
        <v>13</v>
      </c>
      <c r="H1738" s="7" t="s">
        <v>2890</v>
      </c>
      <c r="I1738" s="11">
        <v>6.289632788686E12</v>
      </c>
      <c r="K1738" s="12"/>
      <c r="L1738" s="12"/>
      <c r="M1738" s="12"/>
      <c r="N1738" s="12"/>
      <c r="O1738" s="12"/>
      <c r="P1738" s="12"/>
      <c r="Q1738" s="12"/>
      <c r="R1738" s="12"/>
      <c r="S1738" s="12"/>
      <c r="T1738" s="12"/>
      <c r="U1738" s="12"/>
      <c r="V1738" s="12"/>
    </row>
    <row r="1739" hidden="1">
      <c r="A1739" s="14">
        <v>45928.78333333333</v>
      </c>
      <c r="B1739" s="8">
        <v>45926.0</v>
      </c>
      <c r="C1739" s="9" t="str">
        <f t="shared" si="1"/>
        <v>September</v>
      </c>
      <c r="D1739" s="15">
        <v>0.02361111111111111</v>
      </c>
      <c r="E1739" s="7" t="s">
        <v>33</v>
      </c>
      <c r="F1739" s="7" t="s">
        <v>67</v>
      </c>
      <c r="G1739" s="7" t="s">
        <v>13</v>
      </c>
      <c r="H1739" s="7" t="s">
        <v>2891</v>
      </c>
      <c r="I1739" s="11">
        <v>6.285707668655E12</v>
      </c>
      <c r="K1739" s="12"/>
      <c r="L1739" s="12"/>
      <c r="M1739" s="12"/>
      <c r="N1739" s="12"/>
      <c r="O1739" s="12"/>
      <c r="P1739" s="12"/>
      <c r="Q1739" s="12"/>
      <c r="R1739" s="12"/>
      <c r="S1739" s="12"/>
      <c r="T1739" s="12"/>
      <c r="U1739" s="12"/>
      <c r="V1739" s="12"/>
    </row>
    <row r="1740" hidden="1">
      <c r="A1740" s="14">
        <v>45928.82986111111</v>
      </c>
      <c r="B1740" s="8">
        <v>45928.0</v>
      </c>
      <c r="C1740" s="9" t="str">
        <f t="shared" si="1"/>
        <v>September</v>
      </c>
      <c r="D1740" s="15">
        <v>0.027777777777777776</v>
      </c>
      <c r="E1740" s="7" t="s">
        <v>2807</v>
      </c>
      <c r="F1740" s="7" t="s">
        <v>148</v>
      </c>
      <c r="G1740" s="7" t="s">
        <v>13</v>
      </c>
      <c r="H1740" s="7" t="s">
        <v>2892</v>
      </c>
      <c r="I1740" s="11">
        <v>6.281314567953E12</v>
      </c>
      <c r="K1740" s="12"/>
      <c r="L1740" s="12"/>
      <c r="M1740" s="12"/>
      <c r="N1740" s="12"/>
      <c r="O1740" s="12"/>
      <c r="P1740" s="12"/>
      <c r="Q1740" s="12"/>
      <c r="R1740" s="12"/>
      <c r="S1740" s="12"/>
      <c r="T1740" s="12"/>
      <c r="U1740" s="12"/>
      <c r="V1740" s="12"/>
    </row>
    <row r="1741" hidden="1">
      <c r="A1741" s="14">
        <v>45928.856944444444</v>
      </c>
      <c r="B1741" s="8">
        <v>45919.0</v>
      </c>
      <c r="C1741" s="9" t="str">
        <f t="shared" si="1"/>
        <v>September</v>
      </c>
      <c r="D1741" s="15">
        <v>0.03125</v>
      </c>
      <c r="E1741" s="7" t="s">
        <v>11</v>
      </c>
      <c r="F1741" s="7" t="s">
        <v>82</v>
      </c>
      <c r="G1741" s="7" t="s">
        <v>13</v>
      </c>
      <c r="H1741" s="7" t="s">
        <v>2893</v>
      </c>
      <c r="I1741" s="11">
        <v>6.28560627488E12</v>
      </c>
      <c r="K1741" s="12"/>
      <c r="L1741" s="12"/>
      <c r="M1741" s="12"/>
      <c r="N1741" s="12"/>
      <c r="O1741" s="12"/>
      <c r="P1741" s="12"/>
      <c r="Q1741" s="12"/>
      <c r="R1741" s="12"/>
      <c r="S1741" s="12"/>
      <c r="T1741" s="12"/>
      <c r="U1741" s="12"/>
      <c r="V1741" s="12"/>
    </row>
    <row r="1742" hidden="1">
      <c r="A1742" s="14">
        <v>45928.861805555556</v>
      </c>
      <c r="B1742" s="8">
        <v>45925.0</v>
      </c>
      <c r="C1742" s="9" t="str">
        <f t="shared" si="1"/>
        <v>September</v>
      </c>
      <c r="D1742" s="15">
        <v>0.0</v>
      </c>
      <c r="E1742" s="7" t="s">
        <v>11</v>
      </c>
      <c r="F1742" s="7" t="s">
        <v>82</v>
      </c>
      <c r="G1742" s="7" t="s">
        <v>41</v>
      </c>
      <c r="H1742" s="7" t="s">
        <v>2894</v>
      </c>
      <c r="I1742" s="11">
        <v>6.28560627488E12</v>
      </c>
      <c r="K1742" s="12"/>
      <c r="L1742" s="12"/>
      <c r="M1742" s="12"/>
      <c r="N1742" s="12"/>
      <c r="O1742" s="12"/>
      <c r="P1742" s="12"/>
      <c r="Q1742" s="12"/>
      <c r="R1742" s="12"/>
      <c r="S1742" s="12"/>
      <c r="T1742" s="12"/>
      <c r="U1742" s="12"/>
      <c r="V1742" s="12"/>
    </row>
    <row r="1743" hidden="1">
      <c r="A1743" s="14">
        <v>45928.8625</v>
      </c>
      <c r="B1743" s="8">
        <v>45926.0</v>
      </c>
      <c r="C1743" s="9" t="str">
        <f t="shared" si="1"/>
        <v>September</v>
      </c>
      <c r="D1743" s="15">
        <v>0.0</v>
      </c>
      <c r="E1743" s="7" t="s">
        <v>11</v>
      </c>
      <c r="F1743" s="7" t="s">
        <v>82</v>
      </c>
      <c r="G1743" s="7" t="s">
        <v>41</v>
      </c>
      <c r="H1743" s="7" t="s">
        <v>2895</v>
      </c>
      <c r="I1743" s="11">
        <v>6.28560627488E12</v>
      </c>
      <c r="K1743" s="12"/>
      <c r="L1743" s="12"/>
      <c r="M1743" s="12"/>
      <c r="N1743" s="12"/>
      <c r="O1743" s="12"/>
      <c r="P1743" s="12"/>
      <c r="Q1743" s="12"/>
      <c r="R1743" s="12"/>
      <c r="S1743" s="12"/>
      <c r="T1743" s="12"/>
      <c r="U1743" s="12"/>
      <c r="V1743" s="12"/>
    </row>
    <row r="1744" hidden="1">
      <c r="A1744" s="14">
        <v>45928.91458333333</v>
      </c>
      <c r="B1744" s="8">
        <v>45927.0</v>
      </c>
      <c r="C1744" s="9" t="str">
        <f t="shared" si="1"/>
        <v>September</v>
      </c>
      <c r="D1744" s="15">
        <v>0.04236111111111111</v>
      </c>
      <c r="E1744" s="7" t="s">
        <v>29</v>
      </c>
      <c r="F1744" s="7" t="s">
        <v>153</v>
      </c>
      <c r="G1744" s="7" t="s">
        <v>13</v>
      </c>
      <c r="H1744" s="7" t="s">
        <v>2896</v>
      </c>
      <c r="I1744" s="11">
        <v>6.281214281896E12</v>
      </c>
      <c r="K1744" s="12"/>
      <c r="L1744" s="12"/>
      <c r="M1744" s="12"/>
      <c r="N1744" s="12"/>
      <c r="O1744" s="12"/>
      <c r="P1744" s="12"/>
      <c r="Q1744" s="12"/>
      <c r="R1744" s="12"/>
      <c r="S1744" s="12"/>
      <c r="T1744" s="12"/>
      <c r="U1744" s="12"/>
      <c r="V1744" s="12"/>
    </row>
    <row r="1745" hidden="1">
      <c r="A1745" s="14">
        <v>45928.91458333333</v>
      </c>
      <c r="B1745" s="8">
        <v>45928.0</v>
      </c>
      <c r="C1745" s="9" t="str">
        <f t="shared" si="1"/>
        <v>September</v>
      </c>
      <c r="D1745" s="15">
        <v>0.04236111111111111</v>
      </c>
      <c r="E1745" s="7" t="s">
        <v>29</v>
      </c>
      <c r="F1745" s="7" t="s">
        <v>153</v>
      </c>
      <c r="G1745" s="7" t="s">
        <v>13</v>
      </c>
      <c r="H1745" s="7" t="s">
        <v>2897</v>
      </c>
      <c r="I1745" s="11">
        <v>6.281214281896E12</v>
      </c>
      <c r="K1745" s="12"/>
      <c r="L1745" s="12"/>
      <c r="M1745" s="12"/>
      <c r="N1745" s="12"/>
      <c r="O1745" s="12"/>
      <c r="P1745" s="12"/>
      <c r="Q1745" s="12"/>
      <c r="R1745" s="12"/>
      <c r="S1745" s="12"/>
      <c r="T1745" s="12"/>
      <c r="U1745" s="12"/>
      <c r="V1745" s="12"/>
    </row>
    <row r="1746" hidden="1">
      <c r="A1746" s="14">
        <v>45928.981944444444</v>
      </c>
      <c r="B1746" s="8">
        <v>45928.0</v>
      </c>
      <c r="C1746" s="9" t="str">
        <f t="shared" si="1"/>
        <v>September</v>
      </c>
      <c r="D1746" s="15">
        <v>0.034722222222222224</v>
      </c>
      <c r="E1746" s="7" t="s">
        <v>1078</v>
      </c>
      <c r="F1746" s="7" t="s">
        <v>17</v>
      </c>
      <c r="G1746" s="7" t="s">
        <v>13</v>
      </c>
      <c r="H1746" s="7" t="s">
        <v>2898</v>
      </c>
      <c r="I1746" s="11">
        <v>6.28978248704E11</v>
      </c>
      <c r="K1746" s="12"/>
      <c r="L1746" s="12"/>
      <c r="M1746" s="12"/>
      <c r="N1746" s="12"/>
      <c r="O1746" s="12"/>
      <c r="P1746" s="12"/>
      <c r="Q1746" s="12"/>
      <c r="R1746" s="12"/>
      <c r="S1746" s="12"/>
      <c r="T1746" s="12"/>
      <c r="U1746" s="12"/>
      <c r="V1746" s="12"/>
    </row>
    <row r="1747" hidden="1">
      <c r="A1747" s="14">
        <v>45929.245833333334</v>
      </c>
      <c r="B1747" s="8">
        <v>45929.0</v>
      </c>
      <c r="C1747" s="9" t="str">
        <f t="shared" si="1"/>
        <v>September</v>
      </c>
      <c r="D1747" s="15">
        <v>0.03125</v>
      </c>
      <c r="E1747" s="7" t="s">
        <v>1078</v>
      </c>
      <c r="F1747" s="7" t="s">
        <v>17</v>
      </c>
      <c r="G1747" s="7" t="s">
        <v>13</v>
      </c>
      <c r="H1747" s="7" t="s">
        <v>2899</v>
      </c>
      <c r="I1747" s="11">
        <v>6.28978248704E11</v>
      </c>
      <c r="K1747" s="12"/>
      <c r="L1747" s="12"/>
      <c r="M1747" s="12"/>
      <c r="N1747" s="12"/>
      <c r="O1747" s="12"/>
      <c r="P1747" s="12"/>
      <c r="Q1747" s="12"/>
      <c r="R1747" s="12"/>
      <c r="S1747" s="12"/>
      <c r="T1747" s="12"/>
      <c r="U1747" s="12"/>
      <c r="V1747" s="12"/>
    </row>
    <row r="1748" hidden="1">
      <c r="A1748" s="14">
        <v>45929.32152777778</v>
      </c>
      <c r="B1748" s="8">
        <v>45929.0</v>
      </c>
      <c r="C1748" s="9" t="str">
        <f t="shared" si="1"/>
        <v>September</v>
      </c>
      <c r="D1748" s="15">
        <v>0.020833333333333332</v>
      </c>
      <c r="E1748" s="7" t="s">
        <v>2807</v>
      </c>
      <c r="F1748" s="7" t="s">
        <v>144</v>
      </c>
      <c r="G1748" s="7" t="s">
        <v>13</v>
      </c>
      <c r="H1748" s="7" t="s">
        <v>2900</v>
      </c>
      <c r="I1748" s="11">
        <v>6.281314567953E12</v>
      </c>
      <c r="K1748" s="12"/>
      <c r="L1748" s="12"/>
      <c r="M1748" s="12"/>
      <c r="N1748" s="12"/>
      <c r="O1748" s="12"/>
      <c r="P1748" s="12"/>
      <c r="Q1748" s="12"/>
      <c r="R1748" s="12"/>
      <c r="S1748" s="12"/>
      <c r="T1748" s="12"/>
      <c r="U1748" s="12"/>
      <c r="V1748" s="12"/>
    </row>
    <row r="1749" hidden="1">
      <c r="A1749" s="14">
        <v>45929.444444444445</v>
      </c>
      <c r="B1749" s="8">
        <v>45929.0</v>
      </c>
      <c r="C1749" s="9" t="str">
        <f t="shared" si="1"/>
        <v>September</v>
      </c>
      <c r="D1749" s="15">
        <v>0.022222222222222223</v>
      </c>
      <c r="E1749" s="7" t="s">
        <v>1078</v>
      </c>
      <c r="F1749" s="7" t="s">
        <v>116</v>
      </c>
      <c r="G1749" s="7" t="s">
        <v>13</v>
      </c>
      <c r="H1749" s="7" t="s">
        <v>2901</v>
      </c>
      <c r="I1749" s="11">
        <v>6.28978248704E11</v>
      </c>
      <c r="K1749" s="12"/>
      <c r="L1749" s="12"/>
      <c r="M1749" s="12"/>
      <c r="N1749" s="12"/>
      <c r="O1749" s="12"/>
      <c r="P1749" s="12"/>
      <c r="Q1749" s="12"/>
      <c r="R1749" s="12"/>
      <c r="S1749" s="12"/>
      <c r="T1749" s="12"/>
      <c r="U1749" s="12"/>
      <c r="V1749" s="12"/>
    </row>
    <row r="1750" hidden="1">
      <c r="A1750" s="14">
        <v>45929.708333333336</v>
      </c>
      <c r="B1750" s="8">
        <v>45903.0</v>
      </c>
      <c r="C1750" s="9" t="str">
        <f t="shared" si="1"/>
        <v>September</v>
      </c>
      <c r="D1750" s="15">
        <v>0.014583333333333334</v>
      </c>
      <c r="E1750" s="7" t="s">
        <v>50</v>
      </c>
      <c r="F1750" s="7" t="s">
        <v>51</v>
      </c>
      <c r="G1750" s="7" t="s">
        <v>13</v>
      </c>
      <c r="H1750" s="7" t="s">
        <v>2902</v>
      </c>
      <c r="I1750" s="11">
        <v>6.285173431354E12</v>
      </c>
      <c r="K1750" s="12"/>
      <c r="L1750" s="12"/>
      <c r="M1750" s="12"/>
      <c r="N1750" s="12"/>
      <c r="O1750" s="12"/>
      <c r="P1750" s="12"/>
      <c r="Q1750" s="12"/>
      <c r="R1750" s="12"/>
      <c r="S1750" s="12"/>
      <c r="T1750" s="12"/>
      <c r="U1750" s="12"/>
      <c r="V1750" s="12"/>
    </row>
    <row r="1751" hidden="1">
      <c r="A1751" s="14">
        <v>45929.708333333336</v>
      </c>
      <c r="B1751" s="8">
        <v>45904.0</v>
      </c>
      <c r="C1751" s="9" t="str">
        <f t="shared" si="1"/>
        <v>September</v>
      </c>
      <c r="D1751" s="15">
        <v>0.024305555555555556</v>
      </c>
      <c r="E1751" s="7" t="s">
        <v>50</v>
      </c>
      <c r="F1751" s="7" t="s">
        <v>51</v>
      </c>
      <c r="G1751" s="7" t="s">
        <v>13</v>
      </c>
      <c r="H1751" s="7" t="s">
        <v>2903</v>
      </c>
      <c r="I1751" s="11">
        <v>6.285173431354E12</v>
      </c>
      <c r="K1751" s="12"/>
      <c r="L1751" s="12"/>
      <c r="M1751" s="12"/>
      <c r="N1751" s="12"/>
      <c r="O1751" s="12"/>
      <c r="P1751" s="12"/>
      <c r="Q1751" s="12"/>
      <c r="R1751" s="12"/>
      <c r="S1751" s="12"/>
      <c r="T1751" s="12"/>
      <c r="U1751" s="12"/>
      <c r="V1751" s="12"/>
    </row>
    <row r="1752" hidden="1">
      <c r="A1752" s="14">
        <v>45929.708333333336</v>
      </c>
      <c r="B1752" s="8">
        <v>45912.0</v>
      </c>
      <c r="C1752" s="9" t="str">
        <f t="shared" si="1"/>
        <v>September</v>
      </c>
      <c r="D1752" s="15">
        <v>0.03333333333333333</v>
      </c>
      <c r="E1752" s="7" t="s">
        <v>50</v>
      </c>
      <c r="F1752" s="7" t="s">
        <v>51</v>
      </c>
      <c r="G1752" s="7" t="s">
        <v>13</v>
      </c>
      <c r="H1752" s="7" t="s">
        <v>2904</v>
      </c>
      <c r="I1752" s="11">
        <v>6.285173431354E12</v>
      </c>
      <c r="K1752" s="12"/>
      <c r="L1752" s="12"/>
      <c r="M1752" s="12"/>
      <c r="N1752" s="12"/>
      <c r="O1752" s="12"/>
      <c r="P1752" s="12"/>
      <c r="Q1752" s="12"/>
      <c r="R1752" s="12"/>
      <c r="S1752" s="12"/>
      <c r="T1752" s="12"/>
      <c r="U1752" s="12"/>
      <c r="V1752" s="12"/>
    </row>
    <row r="1753" hidden="1">
      <c r="A1753" s="14">
        <v>45929.708333333336</v>
      </c>
      <c r="B1753" s="8">
        <v>45916.0</v>
      </c>
      <c r="C1753" s="9" t="str">
        <f t="shared" si="1"/>
        <v>September</v>
      </c>
      <c r="D1753" s="15">
        <v>0.044444444444444446</v>
      </c>
      <c r="E1753" s="7" t="s">
        <v>50</v>
      </c>
      <c r="F1753" s="7" t="s">
        <v>51</v>
      </c>
      <c r="G1753" s="7" t="s">
        <v>13</v>
      </c>
      <c r="H1753" s="7" t="s">
        <v>2905</v>
      </c>
      <c r="I1753" s="11">
        <v>6.285173431354E12</v>
      </c>
      <c r="K1753" s="12"/>
      <c r="L1753" s="12"/>
      <c r="M1753" s="12"/>
      <c r="N1753" s="12"/>
      <c r="O1753" s="12"/>
      <c r="P1753" s="12"/>
      <c r="Q1753" s="12"/>
      <c r="R1753" s="12"/>
      <c r="S1753" s="12"/>
      <c r="T1753" s="12"/>
      <c r="U1753" s="12"/>
      <c r="V1753" s="12"/>
    </row>
    <row r="1754" hidden="1">
      <c r="A1754" s="14">
        <v>45929.82361111111</v>
      </c>
      <c r="B1754" s="8">
        <v>45929.0</v>
      </c>
      <c r="C1754" s="9" t="str">
        <f t="shared" si="1"/>
        <v>September</v>
      </c>
      <c r="D1754" s="15">
        <v>0.04375</v>
      </c>
      <c r="E1754" s="7" t="s">
        <v>2824</v>
      </c>
      <c r="F1754" s="7" t="s">
        <v>197</v>
      </c>
      <c r="G1754" s="7" t="s">
        <v>13</v>
      </c>
      <c r="H1754" s="7" t="s">
        <v>2906</v>
      </c>
      <c r="I1754" s="11">
        <v>6.289632788686E12</v>
      </c>
      <c r="K1754" s="12"/>
      <c r="L1754" s="12"/>
      <c r="M1754" s="12"/>
      <c r="N1754" s="12"/>
      <c r="O1754" s="12"/>
      <c r="P1754" s="12"/>
      <c r="Q1754" s="12"/>
      <c r="R1754" s="12"/>
      <c r="S1754" s="12"/>
      <c r="T1754" s="12"/>
      <c r="U1754" s="12"/>
      <c r="V1754" s="12"/>
    </row>
    <row r="1755" hidden="1">
      <c r="A1755" s="14">
        <v>45929.816666666666</v>
      </c>
      <c r="B1755" s="8">
        <v>45917.0</v>
      </c>
      <c r="C1755" s="9" t="str">
        <f t="shared" si="1"/>
        <v>September</v>
      </c>
      <c r="D1755" s="15">
        <v>0.034722222222222224</v>
      </c>
      <c r="E1755" s="7" t="s">
        <v>2760</v>
      </c>
      <c r="F1755" s="7" t="s">
        <v>51</v>
      </c>
      <c r="G1755" s="7" t="s">
        <v>13</v>
      </c>
      <c r="H1755" s="7" t="s">
        <v>2907</v>
      </c>
      <c r="I1755" s="11">
        <v>6.289602289535E12</v>
      </c>
      <c r="K1755" s="12"/>
      <c r="L1755" s="12"/>
      <c r="M1755" s="12"/>
      <c r="N1755" s="12"/>
      <c r="O1755" s="12"/>
      <c r="P1755" s="12"/>
      <c r="Q1755" s="12"/>
      <c r="R1755" s="12"/>
      <c r="S1755" s="12"/>
      <c r="T1755" s="12"/>
      <c r="U1755" s="12"/>
      <c r="V1755" s="12"/>
    </row>
    <row r="1756" hidden="1">
      <c r="A1756" s="14">
        <v>45929.82083333333</v>
      </c>
      <c r="B1756" s="8">
        <v>45929.0</v>
      </c>
      <c r="C1756" s="9" t="str">
        <f t="shared" si="1"/>
        <v>September</v>
      </c>
      <c r="D1756" s="15">
        <v>0.020833333333333332</v>
      </c>
      <c r="E1756" s="7" t="s">
        <v>2807</v>
      </c>
      <c r="F1756" s="7" t="s">
        <v>148</v>
      </c>
      <c r="G1756" s="7" t="s">
        <v>13</v>
      </c>
      <c r="H1756" s="7" t="s">
        <v>2908</v>
      </c>
      <c r="I1756" s="11">
        <v>6.281314567953E12</v>
      </c>
      <c r="K1756" s="12"/>
      <c r="L1756" s="12"/>
      <c r="M1756" s="12"/>
      <c r="N1756" s="12"/>
      <c r="O1756" s="12"/>
      <c r="P1756" s="12"/>
      <c r="Q1756" s="12"/>
      <c r="R1756" s="12"/>
      <c r="S1756" s="12"/>
      <c r="T1756" s="12"/>
      <c r="U1756" s="12"/>
      <c r="V1756" s="12"/>
    </row>
    <row r="1757" hidden="1">
      <c r="A1757" s="14">
        <v>45929.86597222222</v>
      </c>
      <c r="B1757" s="8">
        <v>45929.0</v>
      </c>
      <c r="C1757" s="9" t="str">
        <f t="shared" si="1"/>
        <v>September</v>
      </c>
      <c r="D1757" s="15">
        <v>0.020833333333333332</v>
      </c>
      <c r="E1757" s="7" t="s">
        <v>66</v>
      </c>
      <c r="F1757" s="7" t="s">
        <v>45</v>
      </c>
      <c r="G1757" s="7" t="s">
        <v>13</v>
      </c>
      <c r="H1757" s="7" t="s">
        <v>2909</v>
      </c>
      <c r="I1757" s="11">
        <v>6.281332534354E12</v>
      </c>
      <c r="K1757" s="12"/>
      <c r="L1757" s="12"/>
      <c r="M1757" s="12"/>
      <c r="N1757" s="12"/>
      <c r="O1757" s="12"/>
      <c r="P1757" s="12"/>
      <c r="Q1757" s="12"/>
      <c r="R1757" s="12"/>
      <c r="S1757" s="12"/>
      <c r="T1757" s="12"/>
      <c r="U1757" s="12"/>
      <c r="V1757" s="12"/>
    </row>
    <row r="1758" hidden="1">
      <c r="A1758" s="14">
        <v>45930.23055555556</v>
      </c>
      <c r="B1758" s="8">
        <v>45930.0</v>
      </c>
      <c r="C1758" s="9" t="str">
        <f t="shared" si="1"/>
        <v>September</v>
      </c>
      <c r="D1758" s="15">
        <v>0.027777777777777776</v>
      </c>
      <c r="E1758" s="7" t="s">
        <v>1078</v>
      </c>
      <c r="F1758" s="7" t="s">
        <v>153</v>
      </c>
      <c r="G1758" s="7" t="s">
        <v>13</v>
      </c>
      <c r="H1758" s="7" t="s">
        <v>2910</v>
      </c>
      <c r="I1758" s="11">
        <v>6.28978248704E11</v>
      </c>
      <c r="K1758" s="12"/>
      <c r="L1758" s="12"/>
      <c r="M1758" s="12"/>
      <c r="N1758" s="12"/>
      <c r="O1758" s="12"/>
      <c r="P1758" s="12"/>
      <c r="Q1758" s="12"/>
      <c r="R1758" s="12"/>
      <c r="S1758" s="12"/>
      <c r="T1758" s="12"/>
      <c r="U1758" s="12"/>
      <c r="V1758" s="12"/>
    </row>
    <row r="1759" hidden="1">
      <c r="A1759" s="14">
        <v>45930.254166666666</v>
      </c>
      <c r="B1759" s="8">
        <v>45930.0</v>
      </c>
      <c r="C1759" s="9" t="str">
        <f t="shared" si="1"/>
        <v>September</v>
      </c>
      <c r="D1759" s="15">
        <v>0.04027777777777778</v>
      </c>
      <c r="E1759" s="7" t="s">
        <v>66</v>
      </c>
      <c r="F1759" s="7" t="s">
        <v>17</v>
      </c>
      <c r="G1759" s="7" t="s">
        <v>13</v>
      </c>
      <c r="H1759" s="7" t="s">
        <v>2911</v>
      </c>
      <c r="I1759" s="11">
        <v>6.281332534354E12</v>
      </c>
      <c r="K1759" s="12"/>
      <c r="L1759" s="12"/>
      <c r="M1759" s="12"/>
      <c r="N1759" s="12"/>
      <c r="O1759" s="12"/>
      <c r="P1759" s="12"/>
      <c r="Q1759" s="12"/>
      <c r="R1759" s="12"/>
      <c r="S1759" s="12"/>
      <c r="T1759" s="12"/>
      <c r="U1759" s="12"/>
      <c r="V1759" s="12"/>
    </row>
    <row r="1760" hidden="1">
      <c r="A1760" s="14">
        <v>45930.29513888889</v>
      </c>
      <c r="B1760" s="8">
        <v>45929.0</v>
      </c>
      <c r="C1760" s="9" t="str">
        <f t="shared" si="1"/>
        <v>September</v>
      </c>
      <c r="D1760" s="15">
        <v>0.020833333333333332</v>
      </c>
      <c r="E1760" s="7" t="s">
        <v>44</v>
      </c>
      <c r="F1760" s="7" t="s">
        <v>67</v>
      </c>
      <c r="G1760" s="7" t="s">
        <v>13</v>
      </c>
      <c r="H1760" s="7" t="s">
        <v>2912</v>
      </c>
      <c r="I1760" s="11">
        <v>6.285291035544E12</v>
      </c>
      <c r="K1760" s="12"/>
      <c r="L1760" s="12"/>
      <c r="M1760" s="12"/>
      <c r="N1760" s="12"/>
      <c r="O1760" s="12"/>
      <c r="P1760" s="12"/>
      <c r="Q1760" s="12"/>
      <c r="R1760" s="12"/>
      <c r="S1760" s="12"/>
      <c r="T1760" s="12"/>
      <c r="U1760" s="12"/>
      <c r="V1760" s="12"/>
    </row>
    <row r="1761" hidden="1">
      <c r="A1761" s="14">
        <v>45930.33819444444</v>
      </c>
      <c r="B1761" s="8">
        <v>45930.0</v>
      </c>
      <c r="C1761" s="9" t="str">
        <f t="shared" si="1"/>
        <v>September</v>
      </c>
      <c r="D1761" s="15">
        <v>0.041666666666666664</v>
      </c>
      <c r="E1761" s="7" t="s">
        <v>81</v>
      </c>
      <c r="F1761" s="7" t="s">
        <v>82</v>
      </c>
      <c r="G1761" s="7" t="s">
        <v>13</v>
      </c>
      <c r="H1761" s="7" t="s">
        <v>2913</v>
      </c>
      <c r="I1761" s="11">
        <v>6.281225113337E12</v>
      </c>
      <c r="K1761" s="12"/>
      <c r="L1761" s="12"/>
      <c r="M1761" s="12"/>
      <c r="N1761" s="12"/>
      <c r="O1761" s="12"/>
      <c r="P1761" s="12"/>
      <c r="Q1761" s="12"/>
      <c r="R1761" s="12"/>
      <c r="S1761" s="12"/>
      <c r="T1761" s="12"/>
      <c r="U1761" s="12"/>
      <c r="V1761" s="12"/>
    </row>
    <row r="1762" hidden="1">
      <c r="A1762" s="14">
        <v>45930.381944444445</v>
      </c>
      <c r="B1762" s="8">
        <v>45930.0</v>
      </c>
      <c r="C1762" s="9" t="str">
        <f t="shared" si="1"/>
        <v>September</v>
      </c>
      <c r="D1762" s="15">
        <v>0.013888888888888888</v>
      </c>
      <c r="E1762" s="7" t="s">
        <v>2807</v>
      </c>
      <c r="F1762" s="7" t="s">
        <v>144</v>
      </c>
      <c r="G1762" s="7" t="s">
        <v>13</v>
      </c>
      <c r="H1762" s="7" t="s">
        <v>2914</v>
      </c>
      <c r="I1762" s="11">
        <v>6.281314567953E12</v>
      </c>
      <c r="K1762" s="12"/>
      <c r="L1762" s="12"/>
      <c r="M1762" s="12"/>
      <c r="N1762" s="12"/>
      <c r="O1762" s="12"/>
      <c r="P1762" s="12"/>
      <c r="Q1762" s="12"/>
      <c r="R1762" s="12"/>
      <c r="S1762" s="12"/>
      <c r="T1762" s="12"/>
      <c r="U1762" s="12"/>
      <c r="V1762" s="12"/>
    </row>
    <row r="1763" hidden="1">
      <c r="A1763" s="14">
        <v>45930.39722222222</v>
      </c>
      <c r="B1763" s="8">
        <v>45930.0</v>
      </c>
      <c r="C1763" s="9" t="str">
        <f t="shared" si="1"/>
        <v>September</v>
      </c>
      <c r="D1763" s="15">
        <v>0.041666666666666664</v>
      </c>
      <c r="E1763" s="7" t="s">
        <v>33</v>
      </c>
      <c r="F1763" s="7" t="s">
        <v>1083</v>
      </c>
      <c r="G1763" s="7" t="s">
        <v>13</v>
      </c>
      <c r="H1763" s="7" t="s">
        <v>2915</v>
      </c>
      <c r="I1763" s="11">
        <v>6.285707668655E12</v>
      </c>
      <c r="K1763" s="12"/>
      <c r="L1763" s="12"/>
      <c r="M1763" s="12"/>
      <c r="N1763" s="12"/>
      <c r="O1763" s="12"/>
      <c r="P1763" s="12"/>
      <c r="Q1763" s="12"/>
      <c r="R1763" s="12"/>
      <c r="S1763" s="12"/>
      <c r="T1763" s="12"/>
      <c r="U1763" s="12"/>
      <c r="V1763" s="12"/>
    </row>
    <row r="1764" hidden="1">
      <c r="A1764" s="14">
        <v>45930.816666666666</v>
      </c>
      <c r="B1764" s="8">
        <v>45930.0</v>
      </c>
      <c r="C1764" s="9" t="str">
        <f t="shared" si="1"/>
        <v>September</v>
      </c>
      <c r="D1764" s="15">
        <v>0.020833333333333332</v>
      </c>
      <c r="E1764" s="7" t="s">
        <v>2807</v>
      </c>
      <c r="F1764" s="7" t="s">
        <v>130</v>
      </c>
      <c r="G1764" s="7" t="s">
        <v>13</v>
      </c>
      <c r="H1764" s="7" t="s">
        <v>2916</v>
      </c>
      <c r="I1764" s="11">
        <v>6.281314567953E12</v>
      </c>
      <c r="K1764" s="12"/>
      <c r="L1764" s="12"/>
      <c r="M1764" s="12"/>
      <c r="N1764" s="12"/>
      <c r="O1764" s="12"/>
      <c r="P1764" s="12"/>
      <c r="Q1764" s="12"/>
      <c r="R1764" s="12"/>
      <c r="S1764" s="12"/>
      <c r="T1764" s="12"/>
      <c r="U1764" s="12"/>
      <c r="V1764" s="12"/>
    </row>
    <row r="1765" hidden="1">
      <c r="A1765" s="14">
        <v>45930.82777777778</v>
      </c>
      <c r="B1765" s="8">
        <v>45930.0</v>
      </c>
      <c r="C1765" s="9" t="str">
        <f t="shared" si="1"/>
        <v>September</v>
      </c>
      <c r="D1765" s="15">
        <v>0.020833333333333332</v>
      </c>
      <c r="E1765" s="7" t="s">
        <v>2807</v>
      </c>
      <c r="F1765" s="7" t="s">
        <v>148</v>
      </c>
      <c r="G1765" s="7" t="s">
        <v>13</v>
      </c>
      <c r="H1765" s="7" t="s">
        <v>2917</v>
      </c>
      <c r="I1765" s="11">
        <v>6.281314567953E12</v>
      </c>
      <c r="K1765" s="12"/>
      <c r="L1765" s="12"/>
      <c r="M1765" s="12"/>
      <c r="N1765" s="12"/>
      <c r="O1765" s="12"/>
      <c r="P1765" s="12"/>
      <c r="Q1765" s="12"/>
      <c r="R1765" s="12"/>
      <c r="S1765" s="12"/>
      <c r="T1765" s="12"/>
      <c r="U1765" s="12"/>
      <c r="V1765" s="12"/>
    </row>
    <row r="1766" hidden="1">
      <c r="A1766" s="14">
        <v>45930.85763888889</v>
      </c>
      <c r="B1766" s="8">
        <v>45930.0</v>
      </c>
      <c r="C1766" s="9" t="str">
        <f t="shared" si="1"/>
        <v>September</v>
      </c>
      <c r="D1766" s="15">
        <v>0.020833333333333332</v>
      </c>
      <c r="E1766" s="7" t="s">
        <v>66</v>
      </c>
      <c r="F1766" s="7" t="s">
        <v>45</v>
      </c>
      <c r="G1766" s="7" t="s">
        <v>13</v>
      </c>
      <c r="H1766" s="7" t="s">
        <v>2918</v>
      </c>
      <c r="I1766" s="11">
        <v>6.281332534354E12</v>
      </c>
      <c r="K1766" s="12"/>
      <c r="L1766" s="12"/>
      <c r="M1766" s="12"/>
      <c r="N1766" s="12"/>
      <c r="O1766" s="12"/>
      <c r="P1766" s="12"/>
      <c r="Q1766" s="12"/>
      <c r="R1766" s="12"/>
      <c r="S1766" s="12"/>
      <c r="T1766" s="12"/>
      <c r="U1766" s="12"/>
      <c r="V1766" s="12"/>
    </row>
    <row r="1767" hidden="1">
      <c r="A1767" s="14">
        <v>45930.92986111111</v>
      </c>
      <c r="B1767" s="8">
        <v>45902.0</v>
      </c>
      <c r="C1767" s="9" t="str">
        <f t="shared" si="1"/>
        <v>September</v>
      </c>
      <c r="D1767" s="15">
        <v>0.05138888888888889</v>
      </c>
      <c r="E1767" s="7" t="s">
        <v>115</v>
      </c>
      <c r="F1767" s="7" t="s">
        <v>169</v>
      </c>
      <c r="G1767" s="7" t="s">
        <v>13</v>
      </c>
      <c r="H1767" s="7" t="s">
        <v>2919</v>
      </c>
      <c r="I1767" s="11">
        <v>6.282328046193E12</v>
      </c>
      <c r="K1767" s="12"/>
      <c r="L1767" s="12"/>
      <c r="M1767" s="12"/>
      <c r="N1767" s="12"/>
      <c r="O1767" s="12"/>
      <c r="P1767" s="12"/>
      <c r="Q1767" s="12"/>
      <c r="R1767" s="12"/>
      <c r="S1767" s="12"/>
      <c r="T1767" s="12"/>
      <c r="U1767" s="12"/>
      <c r="V1767" s="12"/>
    </row>
    <row r="1768" hidden="1">
      <c r="A1768" s="14">
        <v>45930.93194444444</v>
      </c>
      <c r="B1768" s="8">
        <v>45909.0</v>
      </c>
      <c r="C1768" s="9" t="str">
        <f t="shared" si="1"/>
        <v>September</v>
      </c>
      <c r="D1768" s="15">
        <v>0.041666666666666664</v>
      </c>
      <c r="E1768" s="7" t="s">
        <v>115</v>
      </c>
      <c r="F1768" s="7" t="s">
        <v>169</v>
      </c>
      <c r="G1768" s="7" t="s">
        <v>13</v>
      </c>
      <c r="H1768" s="7" t="s">
        <v>2920</v>
      </c>
      <c r="I1768" s="11">
        <v>6.282328046193E12</v>
      </c>
      <c r="K1768" s="12"/>
      <c r="L1768" s="12"/>
      <c r="M1768" s="12"/>
      <c r="N1768" s="12"/>
      <c r="O1768" s="12"/>
      <c r="P1768" s="12"/>
      <c r="Q1768" s="12"/>
      <c r="R1768" s="12"/>
      <c r="S1768" s="12"/>
      <c r="T1768" s="12"/>
      <c r="U1768" s="12"/>
      <c r="V1768" s="12"/>
    </row>
    <row r="1769" hidden="1">
      <c r="A1769" s="14">
        <v>45930.93194444444</v>
      </c>
      <c r="B1769" s="8">
        <v>45908.0</v>
      </c>
      <c r="C1769" s="9" t="str">
        <f t="shared" si="1"/>
        <v>September</v>
      </c>
      <c r="D1769" s="15">
        <v>0.01597222222222222</v>
      </c>
      <c r="E1769" s="7" t="s">
        <v>115</v>
      </c>
      <c r="F1769" s="7" t="s">
        <v>116</v>
      </c>
      <c r="G1769" s="7" t="s">
        <v>13</v>
      </c>
      <c r="H1769" s="7" t="s">
        <v>2921</v>
      </c>
      <c r="I1769" s="11">
        <v>6.282328046193E12</v>
      </c>
      <c r="K1769" s="12"/>
      <c r="L1769" s="12"/>
      <c r="M1769" s="12"/>
      <c r="N1769" s="12"/>
      <c r="O1769" s="12"/>
      <c r="P1769" s="12"/>
      <c r="Q1769" s="12"/>
      <c r="R1769" s="12"/>
      <c r="S1769" s="12"/>
      <c r="T1769" s="12"/>
      <c r="U1769" s="12"/>
      <c r="V1769" s="12"/>
    </row>
    <row r="1770" hidden="1">
      <c r="A1770" s="14">
        <v>45930.93472222222</v>
      </c>
      <c r="B1770" s="8">
        <v>45911.0</v>
      </c>
      <c r="C1770" s="9" t="str">
        <f t="shared" si="1"/>
        <v>September</v>
      </c>
      <c r="D1770" s="15">
        <v>0.029166666666666667</v>
      </c>
      <c r="E1770" s="7" t="s">
        <v>115</v>
      </c>
      <c r="F1770" s="7" t="s">
        <v>116</v>
      </c>
      <c r="G1770" s="7" t="s">
        <v>13</v>
      </c>
      <c r="H1770" s="7" t="s">
        <v>2922</v>
      </c>
      <c r="I1770" s="11">
        <v>6.282328046193E12</v>
      </c>
      <c r="K1770" s="12"/>
      <c r="L1770" s="12"/>
      <c r="M1770" s="12"/>
      <c r="N1770" s="12"/>
      <c r="O1770" s="12"/>
      <c r="P1770" s="12"/>
      <c r="Q1770" s="12"/>
      <c r="R1770" s="12"/>
      <c r="S1770" s="12"/>
      <c r="T1770" s="12"/>
      <c r="U1770" s="12"/>
      <c r="V1770" s="12"/>
    </row>
    <row r="1771" hidden="1">
      <c r="A1771" s="14">
        <v>45930.93819444445</v>
      </c>
      <c r="B1771" s="8">
        <v>45917.0</v>
      </c>
      <c r="C1771" s="9" t="str">
        <f t="shared" si="1"/>
        <v>September</v>
      </c>
      <c r="D1771" s="15">
        <v>0.01597222222222222</v>
      </c>
      <c r="E1771" s="7" t="s">
        <v>115</v>
      </c>
      <c r="F1771" s="7" t="s">
        <v>116</v>
      </c>
      <c r="G1771" s="7" t="s">
        <v>13</v>
      </c>
      <c r="H1771" s="7" t="s">
        <v>2923</v>
      </c>
      <c r="I1771" s="11">
        <v>6.282328046193E12</v>
      </c>
      <c r="K1771" s="12"/>
      <c r="L1771" s="12"/>
      <c r="M1771" s="12"/>
      <c r="N1771" s="12"/>
      <c r="O1771" s="12"/>
      <c r="P1771" s="12"/>
      <c r="Q1771" s="12"/>
      <c r="R1771" s="12"/>
      <c r="S1771" s="12"/>
      <c r="T1771" s="12"/>
      <c r="U1771" s="12"/>
      <c r="V1771" s="12"/>
    </row>
    <row r="1772" hidden="1">
      <c r="A1772" s="14">
        <v>45930.95694444444</v>
      </c>
      <c r="B1772" s="8">
        <v>45930.0</v>
      </c>
      <c r="C1772" s="9" t="str">
        <f t="shared" si="1"/>
        <v>September</v>
      </c>
      <c r="D1772" s="15">
        <v>0.04513888888888889</v>
      </c>
      <c r="E1772" s="7" t="s">
        <v>115</v>
      </c>
      <c r="F1772" s="7" t="s">
        <v>169</v>
      </c>
      <c r="G1772" s="7" t="s">
        <v>13</v>
      </c>
      <c r="H1772" s="7" t="s">
        <v>2924</v>
      </c>
      <c r="I1772" s="11">
        <v>6.282328046193E12</v>
      </c>
      <c r="K1772" s="12"/>
      <c r="L1772" s="12"/>
      <c r="M1772" s="12"/>
      <c r="N1772" s="12"/>
      <c r="O1772" s="12"/>
      <c r="P1772" s="12"/>
      <c r="Q1772" s="12"/>
      <c r="R1772" s="12"/>
      <c r="S1772" s="12"/>
      <c r="T1772" s="12"/>
      <c r="U1772" s="12"/>
      <c r="V1772" s="12"/>
    </row>
    <row r="1773" hidden="1">
      <c r="A1773" s="7" t="s">
        <v>2925</v>
      </c>
      <c r="B1773" s="8">
        <v>45926.0</v>
      </c>
      <c r="C1773" s="9" t="str">
        <f t="shared" si="1"/>
        <v>September</v>
      </c>
      <c r="D1773" s="15">
        <v>0.04236111111111111</v>
      </c>
      <c r="E1773" s="7" t="s">
        <v>33</v>
      </c>
      <c r="F1773" s="7" t="s">
        <v>34</v>
      </c>
      <c r="G1773" s="7" t="s">
        <v>13</v>
      </c>
      <c r="H1773" s="7" t="s">
        <v>2926</v>
      </c>
      <c r="I1773" s="11">
        <v>6.285707668655E12</v>
      </c>
      <c r="K1773" s="12"/>
      <c r="L1773" s="12"/>
      <c r="M1773" s="12"/>
      <c r="N1773" s="12"/>
      <c r="O1773" s="12"/>
      <c r="P1773" s="12"/>
      <c r="Q1773" s="12"/>
      <c r="R1773" s="12"/>
      <c r="S1773" s="12"/>
      <c r="T1773" s="12"/>
      <c r="U1773" s="12"/>
      <c r="V1773" s="12"/>
    </row>
    <row r="1774" hidden="1">
      <c r="A1774" s="7" t="s">
        <v>2927</v>
      </c>
      <c r="B1774" s="8">
        <v>45930.0</v>
      </c>
      <c r="C1774" s="9" t="str">
        <f t="shared" si="1"/>
        <v>September</v>
      </c>
      <c r="D1774" s="15">
        <v>0.020833333333333332</v>
      </c>
      <c r="E1774" s="7" t="s">
        <v>44</v>
      </c>
      <c r="F1774" s="7" t="s">
        <v>67</v>
      </c>
      <c r="G1774" s="7" t="s">
        <v>13</v>
      </c>
      <c r="H1774" s="7" t="s">
        <v>2928</v>
      </c>
      <c r="I1774" s="11">
        <v>6.285291035544E12</v>
      </c>
      <c r="K1774" s="12"/>
      <c r="L1774" s="12"/>
      <c r="M1774" s="12"/>
      <c r="N1774" s="12"/>
      <c r="O1774" s="12"/>
      <c r="P1774" s="12"/>
      <c r="Q1774" s="12"/>
      <c r="R1774" s="12"/>
      <c r="S1774" s="12"/>
      <c r="T1774" s="12"/>
      <c r="U1774" s="12"/>
      <c r="V1774" s="12"/>
    </row>
    <row r="1775" hidden="1">
      <c r="A1775" s="7" t="s">
        <v>2927</v>
      </c>
      <c r="B1775" s="8">
        <v>45929.0</v>
      </c>
      <c r="C1775" s="9" t="str">
        <f t="shared" si="1"/>
        <v>September</v>
      </c>
      <c r="D1775" s="15">
        <v>0.024305555555555556</v>
      </c>
      <c r="E1775" s="7" t="s">
        <v>44</v>
      </c>
      <c r="F1775" s="7" t="s">
        <v>67</v>
      </c>
      <c r="G1775" s="7" t="s">
        <v>13</v>
      </c>
      <c r="H1775" s="7" t="s">
        <v>2912</v>
      </c>
      <c r="I1775" s="11">
        <v>6.285291035544E12</v>
      </c>
      <c r="K1775" s="12"/>
      <c r="L1775" s="12"/>
      <c r="M1775" s="12"/>
      <c r="N1775" s="12"/>
      <c r="O1775" s="12"/>
      <c r="P1775" s="12"/>
      <c r="Q1775" s="12"/>
      <c r="R1775" s="12"/>
      <c r="S1775" s="12"/>
      <c r="T1775" s="12"/>
      <c r="U1775" s="12"/>
      <c r="V1775" s="12"/>
    </row>
    <row r="1776" hidden="1">
      <c r="A1776" s="7" t="s">
        <v>2929</v>
      </c>
      <c r="B1776" s="8">
        <v>45931.0</v>
      </c>
      <c r="C1776" s="9" t="str">
        <f t="shared" si="1"/>
        <v>Oktober</v>
      </c>
      <c r="D1776" s="15">
        <v>0.01875</v>
      </c>
      <c r="E1776" s="7" t="s">
        <v>2807</v>
      </c>
      <c r="F1776" s="7" t="s">
        <v>144</v>
      </c>
      <c r="G1776" s="7" t="s">
        <v>13</v>
      </c>
      <c r="H1776" s="7" t="s">
        <v>2930</v>
      </c>
      <c r="I1776" s="11">
        <v>6.281314567953E12</v>
      </c>
      <c r="K1776" s="12"/>
      <c r="L1776" s="12"/>
      <c r="M1776" s="12"/>
      <c r="N1776" s="12"/>
      <c r="O1776" s="12"/>
      <c r="P1776" s="12"/>
      <c r="Q1776" s="12"/>
      <c r="R1776" s="12"/>
      <c r="S1776" s="12"/>
      <c r="T1776" s="12"/>
      <c r="U1776" s="12"/>
      <c r="V1776" s="12"/>
    </row>
    <row r="1777" hidden="1">
      <c r="A1777" s="7" t="s">
        <v>2931</v>
      </c>
      <c r="B1777" s="8">
        <v>45931.0</v>
      </c>
      <c r="C1777" s="9" t="str">
        <f t="shared" si="1"/>
        <v>Oktober</v>
      </c>
      <c r="D1777" s="15">
        <v>0.05138888888888889</v>
      </c>
      <c r="E1777" s="7" t="s">
        <v>11</v>
      </c>
      <c r="F1777" s="7" t="s">
        <v>72</v>
      </c>
      <c r="G1777" s="7" t="s">
        <v>13</v>
      </c>
      <c r="H1777" s="7" t="s">
        <v>2932</v>
      </c>
      <c r="I1777" s="11">
        <v>6.28560627488E12</v>
      </c>
      <c r="K1777" s="12"/>
      <c r="L1777" s="12"/>
      <c r="M1777" s="12"/>
      <c r="N1777" s="12"/>
      <c r="O1777" s="12"/>
      <c r="P1777" s="12"/>
      <c r="Q1777" s="12"/>
      <c r="R1777" s="12"/>
      <c r="S1777" s="12"/>
      <c r="T1777" s="12"/>
      <c r="U1777" s="12"/>
      <c r="V1777" s="12"/>
    </row>
    <row r="1778" hidden="1">
      <c r="A1778" s="7" t="s">
        <v>2933</v>
      </c>
      <c r="B1778" s="8">
        <v>45931.0</v>
      </c>
      <c r="C1778" s="9" t="str">
        <f t="shared" si="1"/>
        <v>Oktober</v>
      </c>
      <c r="D1778" s="15">
        <v>0.0</v>
      </c>
      <c r="E1778" s="7" t="s">
        <v>115</v>
      </c>
      <c r="F1778" s="7" t="s">
        <v>116</v>
      </c>
      <c r="G1778" s="7" t="s">
        <v>41</v>
      </c>
      <c r="H1778" s="7" t="s">
        <v>2934</v>
      </c>
      <c r="I1778" s="11">
        <v>6.282328046193E12</v>
      </c>
      <c r="K1778" s="12"/>
      <c r="L1778" s="12"/>
      <c r="M1778" s="12"/>
      <c r="N1778" s="12"/>
      <c r="O1778" s="12"/>
      <c r="P1778" s="12"/>
      <c r="Q1778" s="12"/>
      <c r="R1778" s="12"/>
      <c r="S1778" s="12"/>
      <c r="T1778" s="12"/>
      <c r="U1778" s="12"/>
      <c r="V1778" s="12"/>
    </row>
    <row r="1779" hidden="1">
      <c r="A1779" s="7" t="s">
        <v>2935</v>
      </c>
      <c r="B1779" s="8">
        <v>45931.0</v>
      </c>
      <c r="C1779" s="9" t="str">
        <f t="shared" si="1"/>
        <v>Oktober</v>
      </c>
      <c r="D1779" s="15">
        <v>6.944444444444445E-4</v>
      </c>
      <c r="E1779" s="7" t="s">
        <v>2760</v>
      </c>
      <c r="F1779" s="7" t="s">
        <v>130</v>
      </c>
      <c r="G1779" s="7" t="s">
        <v>13</v>
      </c>
      <c r="H1779" s="7" t="s">
        <v>2936</v>
      </c>
      <c r="I1779" s="11">
        <v>6.289602289535E12</v>
      </c>
      <c r="K1779" s="12"/>
      <c r="L1779" s="12"/>
      <c r="M1779" s="12"/>
      <c r="N1779" s="12"/>
      <c r="O1779" s="12"/>
      <c r="P1779" s="12"/>
      <c r="Q1779" s="12"/>
      <c r="R1779" s="12"/>
      <c r="S1779" s="12"/>
      <c r="T1779" s="12"/>
      <c r="U1779" s="12"/>
      <c r="V1779" s="12"/>
    </row>
    <row r="1780" hidden="1">
      <c r="A1780" s="14">
        <v>45925.941666666666</v>
      </c>
      <c r="B1780" s="8">
        <v>45931.0</v>
      </c>
      <c r="C1780" s="9" t="str">
        <f t="shared" si="1"/>
        <v>Oktober</v>
      </c>
      <c r="D1780" s="15">
        <v>0.041666666666666664</v>
      </c>
      <c r="E1780" s="7" t="s">
        <v>29</v>
      </c>
      <c r="F1780" s="7" t="s">
        <v>153</v>
      </c>
      <c r="G1780" s="7" t="s">
        <v>13</v>
      </c>
      <c r="H1780" s="7" t="s">
        <v>2937</v>
      </c>
      <c r="I1780" s="11">
        <v>6.281214281896E12</v>
      </c>
      <c r="K1780" s="12"/>
      <c r="L1780" s="12"/>
      <c r="M1780" s="12"/>
      <c r="N1780" s="12"/>
      <c r="O1780" s="12"/>
      <c r="P1780" s="12"/>
      <c r="Q1780" s="12"/>
      <c r="R1780" s="12"/>
      <c r="S1780" s="12"/>
      <c r="T1780" s="12"/>
      <c r="U1780" s="12"/>
      <c r="V1780" s="12"/>
    </row>
    <row r="1781" hidden="1">
      <c r="A1781" s="7" t="s">
        <v>2938</v>
      </c>
      <c r="B1781" s="8">
        <v>45931.0</v>
      </c>
      <c r="C1781" s="9" t="str">
        <f t="shared" si="1"/>
        <v>Oktober</v>
      </c>
      <c r="D1781" s="15">
        <v>0.024305555555555556</v>
      </c>
      <c r="E1781" s="7" t="s">
        <v>1078</v>
      </c>
      <c r="F1781" s="7" t="s">
        <v>105</v>
      </c>
      <c r="G1781" s="7" t="s">
        <v>13</v>
      </c>
      <c r="H1781" s="7" t="s">
        <v>2939</v>
      </c>
      <c r="I1781" s="11">
        <v>6.28978248704E11</v>
      </c>
      <c r="K1781" s="12"/>
      <c r="L1781" s="12"/>
      <c r="M1781" s="12"/>
      <c r="N1781" s="12"/>
      <c r="O1781" s="12"/>
      <c r="P1781" s="12"/>
      <c r="Q1781" s="12"/>
      <c r="R1781" s="12"/>
      <c r="S1781" s="12"/>
      <c r="T1781" s="12"/>
      <c r="U1781" s="12"/>
      <c r="V1781" s="12"/>
    </row>
    <row r="1782" hidden="1">
      <c r="A1782" s="7" t="s">
        <v>2940</v>
      </c>
      <c r="B1782" s="8">
        <v>45932.0</v>
      </c>
      <c r="C1782" s="9" t="str">
        <f t="shared" si="1"/>
        <v>Oktober</v>
      </c>
      <c r="D1782" s="15">
        <v>6.944444444444445E-4</v>
      </c>
      <c r="E1782" s="7" t="s">
        <v>212</v>
      </c>
      <c r="F1782" s="7" t="s">
        <v>34</v>
      </c>
      <c r="G1782" s="7" t="s">
        <v>41</v>
      </c>
      <c r="H1782" s="7" t="s">
        <v>2941</v>
      </c>
      <c r="I1782" s="11">
        <v>6.2895632016027E13</v>
      </c>
      <c r="K1782" s="12"/>
      <c r="L1782" s="12"/>
      <c r="M1782" s="12"/>
      <c r="N1782" s="12"/>
      <c r="O1782" s="12"/>
      <c r="P1782" s="12"/>
      <c r="Q1782" s="12"/>
      <c r="R1782" s="12"/>
      <c r="S1782" s="12"/>
      <c r="T1782" s="12"/>
      <c r="U1782" s="12"/>
      <c r="V1782" s="12"/>
    </row>
    <row r="1783" hidden="1">
      <c r="A1783" s="7" t="s">
        <v>2940</v>
      </c>
      <c r="B1783" s="8">
        <v>45931.0</v>
      </c>
      <c r="C1783" s="9" t="str">
        <f t="shared" si="1"/>
        <v>Oktober</v>
      </c>
      <c r="D1783" s="15">
        <v>6.944444444444445E-4</v>
      </c>
      <c r="E1783" s="7" t="s">
        <v>212</v>
      </c>
      <c r="F1783" s="7" t="s">
        <v>34</v>
      </c>
      <c r="G1783" s="7" t="s">
        <v>41</v>
      </c>
      <c r="H1783" s="7" t="s">
        <v>2942</v>
      </c>
      <c r="I1783" s="11">
        <v>6.2895632016027E13</v>
      </c>
      <c r="K1783" s="12"/>
      <c r="L1783" s="12"/>
      <c r="M1783" s="12"/>
      <c r="N1783" s="12"/>
      <c r="O1783" s="12"/>
      <c r="P1783" s="12"/>
      <c r="Q1783" s="12"/>
      <c r="R1783" s="12"/>
      <c r="S1783" s="12"/>
      <c r="T1783" s="12"/>
      <c r="U1783" s="12"/>
      <c r="V1783" s="12"/>
    </row>
    <row r="1784" hidden="1">
      <c r="A1784" s="7" t="s">
        <v>2940</v>
      </c>
      <c r="B1784" s="8">
        <v>45917.0</v>
      </c>
      <c r="C1784" s="9" t="str">
        <f t="shared" si="1"/>
        <v>September</v>
      </c>
      <c r="D1784" s="15">
        <v>6.944444444444445E-4</v>
      </c>
      <c r="E1784" s="7" t="s">
        <v>212</v>
      </c>
      <c r="F1784" s="7" t="s">
        <v>34</v>
      </c>
      <c r="G1784" s="7" t="s">
        <v>41</v>
      </c>
      <c r="H1784" s="7" t="s">
        <v>128</v>
      </c>
      <c r="I1784" s="11">
        <v>6.2895632016027E13</v>
      </c>
      <c r="K1784" s="12"/>
      <c r="L1784" s="12"/>
      <c r="M1784" s="12"/>
      <c r="N1784" s="12"/>
      <c r="O1784" s="12"/>
      <c r="P1784" s="12"/>
      <c r="Q1784" s="12"/>
      <c r="R1784" s="12"/>
      <c r="S1784" s="12"/>
      <c r="T1784" s="12"/>
      <c r="U1784" s="12"/>
      <c r="V1784" s="12"/>
    </row>
    <row r="1785" hidden="1">
      <c r="A1785" s="7" t="s">
        <v>2940</v>
      </c>
      <c r="B1785" s="8">
        <v>45918.0</v>
      </c>
      <c r="C1785" s="9" t="str">
        <f t="shared" si="1"/>
        <v>September</v>
      </c>
      <c r="D1785" s="15">
        <v>6.944444444444445E-4</v>
      </c>
      <c r="E1785" s="7" t="s">
        <v>212</v>
      </c>
      <c r="F1785" s="7" t="s">
        <v>34</v>
      </c>
      <c r="G1785" s="7" t="s">
        <v>41</v>
      </c>
      <c r="H1785" s="7" t="s">
        <v>128</v>
      </c>
      <c r="I1785" s="11">
        <v>6.2895632016027E13</v>
      </c>
      <c r="K1785" s="12"/>
      <c r="L1785" s="12"/>
      <c r="M1785" s="12"/>
      <c r="N1785" s="12"/>
      <c r="O1785" s="12"/>
      <c r="P1785" s="12"/>
      <c r="Q1785" s="12"/>
      <c r="R1785" s="12"/>
      <c r="S1785" s="12"/>
      <c r="T1785" s="12"/>
      <c r="U1785" s="12"/>
      <c r="V1785" s="12"/>
    </row>
    <row r="1786" hidden="1">
      <c r="A1786" s="7" t="s">
        <v>2940</v>
      </c>
      <c r="B1786" s="8">
        <v>45919.0</v>
      </c>
      <c r="C1786" s="9" t="str">
        <f t="shared" si="1"/>
        <v>September</v>
      </c>
      <c r="D1786" s="15">
        <v>6.944444444444445E-4</v>
      </c>
      <c r="E1786" s="7" t="s">
        <v>33</v>
      </c>
      <c r="F1786" s="7" t="s">
        <v>34</v>
      </c>
      <c r="G1786" s="7" t="s">
        <v>41</v>
      </c>
      <c r="H1786" s="7" t="s">
        <v>128</v>
      </c>
      <c r="I1786" s="11">
        <v>6.2895632016027E13</v>
      </c>
      <c r="K1786" s="12"/>
      <c r="L1786" s="12"/>
      <c r="M1786" s="12"/>
      <c r="N1786" s="12"/>
      <c r="O1786" s="12"/>
      <c r="P1786" s="12"/>
      <c r="Q1786" s="12"/>
      <c r="R1786" s="12"/>
      <c r="S1786" s="12"/>
      <c r="T1786" s="12"/>
      <c r="U1786" s="12"/>
      <c r="V1786" s="12"/>
    </row>
    <row r="1787" hidden="1">
      <c r="A1787" s="7" t="s">
        <v>2940</v>
      </c>
      <c r="B1787" s="8">
        <v>45910.0</v>
      </c>
      <c r="C1787" s="9" t="str">
        <f t="shared" si="1"/>
        <v>September</v>
      </c>
      <c r="D1787" s="15">
        <v>0.04236111111111111</v>
      </c>
      <c r="E1787" s="7" t="s">
        <v>212</v>
      </c>
      <c r="F1787" s="7" t="s">
        <v>34</v>
      </c>
      <c r="G1787" s="7" t="s">
        <v>13</v>
      </c>
      <c r="H1787" s="7" t="s">
        <v>2725</v>
      </c>
      <c r="I1787" s="11">
        <v>6.2895632016027E13</v>
      </c>
      <c r="K1787" s="12"/>
      <c r="L1787" s="12"/>
      <c r="M1787" s="12"/>
      <c r="N1787" s="12"/>
      <c r="O1787" s="12"/>
      <c r="P1787" s="12"/>
      <c r="Q1787" s="12"/>
      <c r="R1787" s="12"/>
      <c r="S1787" s="12"/>
      <c r="T1787" s="12"/>
      <c r="U1787" s="12"/>
      <c r="V1787" s="12"/>
    </row>
    <row r="1788" hidden="1">
      <c r="A1788" s="7" t="s">
        <v>2940</v>
      </c>
      <c r="B1788" s="8">
        <v>45903.0</v>
      </c>
      <c r="C1788" s="9" t="str">
        <f t="shared" si="1"/>
        <v>September</v>
      </c>
      <c r="D1788" s="15">
        <v>0.06597222222222222</v>
      </c>
      <c r="E1788" s="7" t="s">
        <v>212</v>
      </c>
      <c r="F1788" s="7" t="s">
        <v>34</v>
      </c>
      <c r="G1788" s="7" t="s">
        <v>13</v>
      </c>
      <c r="H1788" s="7" t="s">
        <v>2720</v>
      </c>
      <c r="I1788" s="11">
        <v>6.2895632016027E13</v>
      </c>
      <c r="K1788" s="12"/>
      <c r="L1788" s="12"/>
      <c r="M1788" s="12"/>
      <c r="N1788" s="12"/>
      <c r="O1788" s="12"/>
      <c r="P1788" s="12"/>
      <c r="Q1788" s="12"/>
      <c r="R1788" s="12"/>
      <c r="S1788" s="12"/>
      <c r="T1788" s="12"/>
      <c r="U1788" s="12"/>
      <c r="V1788" s="12"/>
    </row>
    <row r="1789" hidden="1">
      <c r="A1789" s="7" t="s">
        <v>2943</v>
      </c>
      <c r="B1789" s="8">
        <v>45932.0</v>
      </c>
      <c r="C1789" s="9" t="str">
        <f t="shared" si="1"/>
        <v>Oktober</v>
      </c>
      <c r="D1789" s="15">
        <v>0.020833333333333332</v>
      </c>
      <c r="E1789" s="7" t="s">
        <v>11</v>
      </c>
      <c r="F1789" s="7" t="s">
        <v>82</v>
      </c>
      <c r="G1789" s="7" t="s">
        <v>13</v>
      </c>
      <c r="H1789" s="7" t="s">
        <v>2944</v>
      </c>
      <c r="I1789" s="11">
        <v>6.28560627488E12</v>
      </c>
      <c r="K1789" s="12"/>
      <c r="L1789" s="12"/>
      <c r="M1789" s="12"/>
      <c r="N1789" s="12"/>
      <c r="O1789" s="12"/>
      <c r="P1789" s="12"/>
      <c r="Q1789" s="12"/>
      <c r="R1789" s="12"/>
      <c r="S1789" s="12"/>
      <c r="T1789" s="12"/>
      <c r="U1789" s="12"/>
      <c r="V1789" s="12"/>
    </row>
    <row r="1790" hidden="1">
      <c r="A1790" s="7" t="s">
        <v>2945</v>
      </c>
      <c r="B1790" s="8">
        <v>45930.0</v>
      </c>
      <c r="C1790" s="9" t="str">
        <f t="shared" si="1"/>
        <v>September</v>
      </c>
      <c r="D1790" s="15">
        <v>0.010416666666666666</v>
      </c>
      <c r="E1790" s="7" t="s">
        <v>20</v>
      </c>
      <c r="F1790" s="7" t="s">
        <v>62</v>
      </c>
      <c r="G1790" s="7" t="s">
        <v>13</v>
      </c>
      <c r="H1790" s="7" t="s">
        <v>2946</v>
      </c>
      <c r="I1790" s="11">
        <v>6.28972529354E11</v>
      </c>
      <c r="K1790" s="12"/>
      <c r="L1790" s="12"/>
      <c r="M1790" s="12"/>
      <c r="N1790" s="12"/>
      <c r="O1790" s="12"/>
      <c r="P1790" s="12"/>
      <c r="Q1790" s="12"/>
      <c r="R1790" s="12"/>
      <c r="S1790" s="12"/>
      <c r="T1790" s="12"/>
      <c r="U1790" s="12"/>
      <c r="V1790" s="12"/>
    </row>
    <row r="1791" hidden="1">
      <c r="A1791" s="7" t="s">
        <v>2947</v>
      </c>
      <c r="B1791" s="8">
        <v>45932.0</v>
      </c>
      <c r="C1791" s="9" t="str">
        <f t="shared" si="1"/>
        <v>Oktober</v>
      </c>
      <c r="D1791" s="15">
        <v>0.041666666666666664</v>
      </c>
      <c r="E1791" s="7" t="s">
        <v>20</v>
      </c>
      <c r="F1791" s="7" t="s">
        <v>62</v>
      </c>
      <c r="G1791" s="7" t="s">
        <v>13</v>
      </c>
      <c r="H1791" s="7" t="s">
        <v>2948</v>
      </c>
      <c r="I1791" s="11">
        <v>6.28972529354E11</v>
      </c>
      <c r="K1791" s="12"/>
      <c r="L1791" s="12"/>
      <c r="M1791" s="12"/>
      <c r="N1791" s="12"/>
      <c r="O1791" s="12"/>
      <c r="P1791" s="12"/>
      <c r="Q1791" s="12"/>
      <c r="R1791" s="12"/>
      <c r="S1791" s="12"/>
      <c r="T1791" s="12"/>
      <c r="U1791" s="12"/>
      <c r="V1791" s="12"/>
    </row>
    <row r="1792" hidden="1">
      <c r="A1792" s="7" t="s">
        <v>2949</v>
      </c>
      <c r="B1792" s="8">
        <v>45932.0</v>
      </c>
      <c r="C1792" s="9" t="str">
        <f t="shared" si="1"/>
        <v>Oktober</v>
      </c>
      <c r="D1792" s="15">
        <v>0.027777777777777776</v>
      </c>
      <c r="E1792" s="7" t="s">
        <v>1078</v>
      </c>
      <c r="F1792" s="7" t="s">
        <v>105</v>
      </c>
      <c r="G1792" s="7" t="s">
        <v>13</v>
      </c>
      <c r="H1792" s="7" t="s">
        <v>2950</v>
      </c>
      <c r="I1792" s="11">
        <v>6.28978248704E11</v>
      </c>
      <c r="K1792" s="12"/>
      <c r="L1792" s="12"/>
      <c r="M1792" s="12"/>
      <c r="N1792" s="12"/>
      <c r="O1792" s="12"/>
      <c r="P1792" s="12"/>
      <c r="Q1792" s="12"/>
      <c r="R1792" s="12"/>
      <c r="S1792" s="12"/>
      <c r="T1792" s="12"/>
      <c r="U1792" s="12"/>
      <c r="V1792" s="12"/>
    </row>
    <row r="1793" hidden="1">
      <c r="A1793" s="7" t="s">
        <v>2949</v>
      </c>
      <c r="B1793" s="8">
        <v>45932.0</v>
      </c>
      <c r="C1793" s="9" t="str">
        <f t="shared" si="1"/>
        <v>Oktober</v>
      </c>
      <c r="D1793" s="15">
        <v>0.010416666666666666</v>
      </c>
      <c r="E1793" s="7" t="s">
        <v>2807</v>
      </c>
      <c r="F1793" s="7" t="s">
        <v>144</v>
      </c>
      <c r="G1793" s="7" t="s">
        <v>13</v>
      </c>
      <c r="H1793" s="7" t="s">
        <v>2951</v>
      </c>
      <c r="I1793" s="11">
        <v>6.281314567953E12</v>
      </c>
      <c r="K1793" s="12"/>
      <c r="L1793" s="12"/>
      <c r="M1793" s="12"/>
      <c r="N1793" s="12"/>
      <c r="O1793" s="12"/>
      <c r="P1793" s="12"/>
      <c r="Q1793" s="12"/>
      <c r="R1793" s="12"/>
      <c r="S1793" s="12"/>
      <c r="T1793" s="12"/>
      <c r="U1793" s="12"/>
      <c r="V1793" s="12"/>
    </row>
    <row r="1794" hidden="1">
      <c r="A1794" s="7" t="s">
        <v>2952</v>
      </c>
      <c r="B1794" s="8">
        <v>45932.0</v>
      </c>
      <c r="C1794" s="9" t="str">
        <f t="shared" si="1"/>
        <v>Oktober</v>
      </c>
      <c r="D1794" s="15">
        <v>0.03888888888888889</v>
      </c>
      <c r="E1794" s="7" t="s">
        <v>2760</v>
      </c>
      <c r="F1794" s="7" t="s">
        <v>51</v>
      </c>
      <c r="G1794" s="7" t="s">
        <v>13</v>
      </c>
      <c r="H1794" s="7" t="s">
        <v>2953</v>
      </c>
      <c r="I1794" s="11">
        <v>6.289602289535E12</v>
      </c>
      <c r="K1794" s="12"/>
      <c r="L1794" s="12"/>
      <c r="M1794" s="12"/>
      <c r="N1794" s="12"/>
      <c r="O1794" s="12"/>
      <c r="P1794" s="12"/>
      <c r="Q1794" s="12"/>
      <c r="R1794" s="12"/>
      <c r="S1794" s="12"/>
      <c r="T1794" s="12"/>
      <c r="U1794" s="12"/>
      <c r="V1794" s="12"/>
    </row>
    <row r="1795" hidden="1">
      <c r="A1795" s="7" t="s">
        <v>2954</v>
      </c>
      <c r="B1795" s="8">
        <v>45932.0</v>
      </c>
      <c r="C1795" s="9" t="str">
        <f t="shared" si="1"/>
        <v>Oktober</v>
      </c>
      <c r="D1795" s="15">
        <v>0.03819444444444445</v>
      </c>
      <c r="E1795" s="7" t="s">
        <v>2760</v>
      </c>
      <c r="F1795" s="7" t="s">
        <v>169</v>
      </c>
      <c r="G1795" s="7" t="s">
        <v>13</v>
      </c>
      <c r="H1795" s="7" t="s">
        <v>2955</v>
      </c>
      <c r="I1795" s="11">
        <v>6.289602289535E12</v>
      </c>
      <c r="K1795" s="12"/>
      <c r="L1795" s="12"/>
      <c r="M1795" s="12"/>
      <c r="N1795" s="12"/>
      <c r="O1795" s="12"/>
      <c r="P1795" s="12"/>
      <c r="Q1795" s="12"/>
      <c r="R1795" s="12"/>
      <c r="S1795" s="12"/>
      <c r="T1795" s="12"/>
      <c r="U1795" s="12"/>
      <c r="V1795" s="12"/>
    </row>
    <row r="1796" hidden="1">
      <c r="A1796" s="7" t="s">
        <v>2956</v>
      </c>
      <c r="B1796" s="8">
        <v>45932.0</v>
      </c>
      <c r="C1796" s="9" t="str">
        <f t="shared" si="1"/>
        <v>Oktober</v>
      </c>
      <c r="D1796" s="15">
        <v>0.020833333333333332</v>
      </c>
      <c r="E1796" s="7" t="s">
        <v>2807</v>
      </c>
      <c r="F1796" s="7" t="s">
        <v>148</v>
      </c>
      <c r="G1796" s="7" t="s">
        <v>13</v>
      </c>
      <c r="H1796" s="7" t="s">
        <v>2957</v>
      </c>
      <c r="I1796" s="11">
        <v>6.281314567953E12</v>
      </c>
      <c r="K1796" s="12"/>
      <c r="L1796" s="12"/>
      <c r="M1796" s="12"/>
      <c r="N1796" s="12"/>
      <c r="O1796" s="12"/>
      <c r="P1796" s="12"/>
      <c r="Q1796" s="12"/>
      <c r="R1796" s="12"/>
      <c r="S1796" s="12"/>
      <c r="T1796" s="12"/>
      <c r="U1796" s="12"/>
      <c r="V1796" s="12"/>
    </row>
    <row r="1797" hidden="1">
      <c r="A1797" s="7" t="s">
        <v>2958</v>
      </c>
      <c r="B1797" s="8">
        <v>45933.0</v>
      </c>
      <c r="C1797" s="9" t="str">
        <f t="shared" si="1"/>
        <v>Oktober</v>
      </c>
      <c r="D1797" s="15">
        <v>0.034722222222222224</v>
      </c>
      <c r="E1797" s="7" t="s">
        <v>66</v>
      </c>
      <c r="F1797" s="7" t="s">
        <v>17</v>
      </c>
      <c r="G1797" s="7" t="s">
        <v>13</v>
      </c>
      <c r="H1797" s="7" t="s">
        <v>2959</v>
      </c>
      <c r="I1797" s="11">
        <v>6.281332534354E12</v>
      </c>
      <c r="K1797" s="12"/>
      <c r="L1797" s="12"/>
      <c r="M1797" s="12"/>
      <c r="N1797" s="12"/>
      <c r="O1797" s="12"/>
      <c r="P1797" s="12"/>
      <c r="Q1797" s="12"/>
      <c r="R1797" s="12"/>
      <c r="S1797" s="12"/>
      <c r="T1797" s="12"/>
      <c r="U1797" s="12"/>
      <c r="V1797" s="12"/>
    </row>
    <row r="1798" hidden="1">
      <c r="A1798" s="7" t="s">
        <v>2960</v>
      </c>
      <c r="B1798" s="8">
        <v>45933.0</v>
      </c>
      <c r="C1798" s="9" t="str">
        <f t="shared" si="1"/>
        <v>Oktober</v>
      </c>
      <c r="D1798" s="15">
        <v>0.0</v>
      </c>
      <c r="E1798" s="7" t="s">
        <v>2760</v>
      </c>
      <c r="F1798" s="7" t="s">
        <v>51</v>
      </c>
      <c r="G1798" s="7" t="s">
        <v>41</v>
      </c>
      <c r="H1798" s="7" t="s">
        <v>113</v>
      </c>
      <c r="I1798" s="11">
        <v>6.289602289535E12</v>
      </c>
      <c r="K1798" s="12"/>
      <c r="L1798" s="12"/>
      <c r="M1798" s="12"/>
      <c r="N1798" s="12"/>
      <c r="O1798" s="12"/>
      <c r="P1798" s="12"/>
      <c r="Q1798" s="12"/>
      <c r="R1798" s="12"/>
      <c r="S1798" s="12"/>
      <c r="T1798" s="12"/>
      <c r="U1798" s="12"/>
      <c r="V1798" s="12"/>
    </row>
    <row r="1799" hidden="1">
      <c r="A1799" s="7" t="s">
        <v>2961</v>
      </c>
      <c r="B1799" s="8">
        <v>45933.0</v>
      </c>
      <c r="C1799" s="9" t="str">
        <f t="shared" si="1"/>
        <v>Oktober</v>
      </c>
      <c r="D1799" s="15">
        <v>0.034722222222222224</v>
      </c>
      <c r="E1799" s="7" t="s">
        <v>20</v>
      </c>
      <c r="F1799" s="7" t="s">
        <v>30</v>
      </c>
      <c r="G1799" s="7" t="s">
        <v>13</v>
      </c>
      <c r="H1799" s="7" t="s">
        <v>2962</v>
      </c>
      <c r="I1799" s="11">
        <v>6.28972529354E11</v>
      </c>
      <c r="K1799" s="12"/>
      <c r="L1799" s="12"/>
      <c r="M1799" s="12"/>
      <c r="N1799" s="12"/>
      <c r="O1799" s="12"/>
      <c r="P1799" s="12"/>
      <c r="Q1799" s="12"/>
      <c r="R1799" s="12"/>
      <c r="S1799" s="12"/>
      <c r="T1799" s="12"/>
      <c r="U1799" s="12"/>
      <c r="V1799" s="12"/>
    </row>
    <row r="1800" hidden="1">
      <c r="A1800" s="7" t="s">
        <v>2963</v>
      </c>
      <c r="B1800" s="8">
        <v>45933.0</v>
      </c>
      <c r="C1800" s="9" t="str">
        <f t="shared" si="1"/>
        <v>Oktober</v>
      </c>
      <c r="D1800" s="15">
        <v>0.010416666666666666</v>
      </c>
      <c r="E1800" s="7" t="s">
        <v>1078</v>
      </c>
      <c r="F1800" s="7" t="s">
        <v>116</v>
      </c>
      <c r="G1800" s="7" t="s">
        <v>13</v>
      </c>
      <c r="H1800" s="7" t="s">
        <v>2964</v>
      </c>
      <c r="I1800" s="11">
        <v>6.28978248704E11</v>
      </c>
      <c r="K1800" s="12"/>
      <c r="L1800" s="12"/>
      <c r="M1800" s="12"/>
      <c r="N1800" s="12"/>
      <c r="O1800" s="12"/>
      <c r="P1800" s="12"/>
      <c r="Q1800" s="12"/>
      <c r="R1800" s="12"/>
      <c r="S1800" s="12"/>
      <c r="T1800" s="12"/>
      <c r="U1800" s="12"/>
      <c r="V1800" s="12"/>
    </row>
    <row r="1801" hidden="1">
      <c r="A1801" s="7" t="s">
        <v>2965</v>
      </c>
      <c r="B1801" s="8">
        <v>45933.0</v>
      </c>
      <c r="C1801" s="9" t="str">
        <f t="shared" si="1"/>
        <v>Oktober</v>
      </c>
      <c r="D1801" s="15">
        <v>0.03125</v>
      </c>
      <c r="E1801" s="7" t="s">
        <v>11</v>
      </c>
      <c r="F1801" s="7" t="s">
        <v>82</v>
      </c>
      <c r="G1801" s="7" t="s">
        <v>13</v>
      </c>
      <c r="H1801" s="7" t="s">
        <v>2966</v>
      </c>
      <c r="I1801" s="11">
        <v>6.28560627488E12</v>
      </c>
      <c r="K1801" s="12"/>
      <c r="L1801" s="12"/>
      <c r="M1801" s="12"/>
      <c r="N1801" s="12"/>
      <c r="O1801" s="12"/>
      <c r="P1801" s="12"/>
      <c r="Q1801" s="12"/>
      <c r="R1801" s="12"/>
      <c r="S1801" s="12"/>
      <c r="T1801" s="12"/>
      <c r="U1801" s="12"/>
      <c r="V1801" s="12"/>
    </row>
    <row r="1802" hidden="1">
      <c r="A1802" s="7" t="s">
        <v>2967</v>
      </c>
      <c r="B1802" s="8">
        <v>45933.0</v>
      </c>
      <c r="C1802" s="9" t="str">
        <f t="shared" si="1"/>
        <v>Oktober</v>
      </c>
      <c r="D1802" s="15">
        <v>0.04375</v>
      </c>
      <c r="E1802" s="7" t="s">
        <v>2760</v>
      </c>
      <c r="F1802" s="7" t="s">
        <v>130</v>
      </c>
      <c r="G1802" s="7" t="s">
        <v>13</v>
      </c>
      <c r="H1802" s="7" t="s">
        <v>2968</v>
      </c>
      <c r="I1802" s="11">
        <v>6.289602289535E12</v>
      </c>
      <c r="K1802" s="12"/>
      <c r="L1802" s="12"/>
      <c r="M1802" s="12"/>
      <c r="N1802" s="12"/>
      <c r="O1802" s="12"/>
      <c r="P1802" s="12"/>
      <c r="Q1802" s="12"/>
      <c r="R1802" s="12"/>
      <c r="S1802" s="12"/>
      <c r="T1802" s="12"/>
      <c r="U1802" s="12"/>
      <c r="V1802" s="12"/>
    </row>
    <row r="1803" hidden="1">
      <c r="A1803" s="7" t="s">
        <v>2969</v>
      </c>
      <c r="B1803" s="8">
        <v>45933.0</v>
      </c>
      <c r="C1803" s="9" t="str">
        <f t="shared" si="1"/>
        <v>Oktober</v>
      </c>
      <c r="D1803" s="15">
        <v>0.0</v>
      </c>
      <c r="E1803" s="7" t="s">
        <v>1078</v>
      </c>
      <c r="F1803" s="7" t="s">
        <v>105</v>
      </c>
      <c r="G1803" s="7" t="s">
        <v>41</v>
      </c>
      <c r="H1803" s="7" t="s">
        <v>2970</v>
      </c>
      <c r="I1803" s="11">
        <v>6.28978248704E11</v>
      </c>
      <c r="K1803" s="12"/>
      <c r="L1803" s="12"/>
      <c r="M1803" s="12"/>
      <c r="N1803" s="12"/>
      <c r="O1803" s="12"/>
      <c r="P1803" s="12"/>
      <c r="Q1803" s="12"/>
      <c r="R1803" s="12"/>
      <c r="S1803" s="12"/>
      <c r="T1803" s="12"/>
      <c r="U1803" s="12"/>
      <c r="V1803" s="12"/>
    </row>
    <row r="1804" hidden="1">
      <c r="A1804" s="7" t="s">
        <v>2971</v>
      </c>
      <c r="B1804" s="8">
        <v>45933.0</v>
      </c>
      <c r="C1804" s="9" t="str">
        <f t="shared" si="1"/>
        <v>Oktober</v>
      </c>
      <c r="D1804" s="15">
        <v>0.04375</v>
      </c>
      <c r="E1804" s="7" t="s">
        <v>2760</v>
      </c>
      <c r="F1804" s="7" t="s">
        <v>130</v>
      </c>
      <c r="G1804" s="7" t="s">
        <v>13</v>
      </c>
      <c r="H1804" s="7" t="s">
        <v>2972</v>
      </c>
      <c r="I1804" s="11">
        <v>6.289602289535E12</v>
      </c>
      <c r="K1804" s="12"/>
      <c r="L1804" s="12"/>
      <c r="M1804" s="12"/>
      <c r="N1804" s="12"/>
      <c r="O1804" s="12"/>
      <c r="P1804" s="12"/>
      <c r="Q1804" s="12"/>
      <c r="R1804" s="12"/>
      <c r="S1804" s="12"/>
      <c r="T1804" s="12"/>
      <c r="U1804" s="12"/>
      <c r="V1804" s="12"/>
    </row>
    <row r="1805" hidden="1">
      <c r="A1805" s="7" t="s">
        <v>2973</v>
      </c>
      <c r="B1805" s="8">
        <v>45933.0</v>
      </c>
      <c r="C1805" s="9" t="str">
        <f t="shared" si="1"/>
        <v>Oktober</v>
      </c>
      <c r="D1805" s="15">
        <v>0.041666666666666664</v>
      </c>
      <c r="E1805" s="7" t="s">
        <v>2824</v>
      </c>
      <c r="F1805" s="7" t="s">
        <v>62</v>
      </c>
      <c r="G1805" s="7" t="s">
        <v>13</v>
      </c>
      <c r="H1805" s="7" t="s">
        <v>2974</v>
      </c>
      <c r="I1805" s="11">
        <v>6.289632788686E12</v>
      </c>
      <c r="K1805" s="12"/>
      <c r="L1805" s="12"/>
      <c r="M1805" s="12"/>
      <c r="N1805" s="12"/>
      <c r="O1805" s="12"/>
      <c r="P1805" s="12"/>
      <c r="Q1805" s="12"/>
      <c r="R1805" s="12"/>
      <c r="S1805" s="12"/>
      <c r="T1805" s="12"/>
      <c r="U1805" s="12"/>
      <c r="V1805" s="12"/>
    </row>
    <row r="1806" hidden="1">
      <c r="A1806" s="7" t="s">
        <v>2973</v>
      </c>
      <c r="B1806" s="8">
        <v>45933.0</v>
      </c>
      <c r="C1806" s="9" t="str">
        <f t="shared" si="1"/>
        <v>Oktober</v>
      </c>
      <c r="D1806" s="15">
        <v>0.041666666666666664</v>
      </c>
      <c r="E1806" s="7" t="s">
        <v>2824</v>
      </c>
      <c r="F1806" s="7" t="s">
        <v>94</v>
      </c>
      <c r="G1806" s="7" t="s">
        <v>13</v>
      </c>
      <c r="H1806" s="7" t="s">
        <v>2975</v>
      </c>
      <c r="I1806" s="11">
        <v>6.289632788686E12</v>
      </c>
      <c r="K1806" s="12"/>
      <c r="L1806" s="12"/>
      <c r="M1806" s="12"/>
      <c r="N1806" s="12"/>
      <c r="O1806" s="12"/>
      <c r="P1806" s="12"/>
      <c r="Q1806" s="12"/>
      <c r="R1806" s="12"/>
      <c r="S1806" s="12"/>
      <c r="T1806" s="12"/>
      <c r="U1806" s="12"/>
      <c r="V1806" s="12"/>
    </row>
    <row r="1807" hidden="1">
      <c r="A1807" s="7" t="s">
        <v>2976</v>
      </c>
      <c r="B1807" s="8">
        <v>45933.0</v>
      </c>
      <c r="C1807" s="9" t="str">
        <f t="shared" si="1"/>
        <v>Oktober</v>
      </c>
      <c r="D1807" s="15">
        <v>0.013888888888888888</v>
      </c>
      <c r="E1807" s="7" t="s">
        <v>2807</v>
      </c>
      <c r="F1807" s="7" t="s">
        <v>144</v>
      </c>
      <c r="G1807" s="7" t="s">
        <v>13</v>
      </c>
      <c r="H1807" s="7" t="s">
        <v>2977</v>
      </c>
      <c r="I1807" s="11">
        <v>6.281314567953E12</v>
      </c>
      <c r="K1807" s="12"/>
      <c r="L1807" s="12"/>
      <c r="M1807" s="12"/>
      <c r="N1807" s="12"/>
      <c r="O1807" s="12"/>
      <c r="P1807" s="12"/>
      <c r="Q1807" s="12"/>
      <c r="R1807" s="12"/>
      <c r="S1807" s="12"/>
      <c r="T1807" s="12"/>
      <c r="U1807" s="12"/>
      <c r="V1807" s="12"/>
    </row>
    <row r="1808" hidden="1">
      <c r="A1808" s="7" t="s">
        <v>2978</v>
      </c>
      <c r="B1808" s="8">
        <v>45933.0</v>
      </c>
      <c r="C1808" s="9" t="str">
        <f t="shared" si="1"/>
        <v>Oktober</v>
      </c>
      <c r="D1808" s="15">
        <v>0.041666666666666664</v>
      </c>
      <c r="E1808" s="7" t="s">
        <v>2807</v>
      </c>
      <c r="F1808" s="7" t="s">
        <v>127</v>
      </c>
      <c r="G1808" s="7" t="s">
        <v>13</v>
      </c>
      <c r="H1808" s="7" t="s">
        <v>2979</v>
      </c>
      <c r="I1808" s="11">
        <v>6.281314567953E12</v>
      </c>
      <c r="K1808" s="12"/>
      <c r="L1808" s="12"/>
      <c r="M1808" s="12"/>
      <c r="N1808" s="12"/>
      <c r="O1808" s="12"/>
      <c r="P1808" s="12"/>
      <c r="Q1808" s="12"/>
      <c r="R1808" s="12"/>
      <c r="S1808" s="12"/>
      <c r="T1808" s="12"/>
      <c r="U1808" s="12"/>
      <c r="V1808" s="12"/>
    </row>
    <row r="1809" hidden="1">
      <c r="A1809" s="7" t="s">
        <v>2980</v>
      </c>
      <c r="B1809" s="8">
        <v>45933.0</v>
      </c>
      <c r="C1809" s="9" t="str">
        <f t="shared" si="1"/>
        <v>Oktober</v>
      </c>
      <c r="D1809" s="15">
        <v>0.020833333333333332</v>
      </c>
      <c r="E1809" s="7" t="s">
        <v>2807</v>
      </c>
      <c r="F1809" s="7" t="s">
        <v>148</v>
      </c>
      <c r="G1809" s="7" t="s">
        <v>13</v>
      </c>
      <c r="H1809" s="7" t="s">
        <v>2981</v>
      </c>
      <c r="I1809" s="11">
        <v>6.281314567953E12</v>
      </c>
      <c r="K1809" s="12"/>
      <c r="L1809" s="12"/>
      <c r="M1809" s="12"/>
      <c r="N1809" s="12"/>
      <c r="O1809" s="12"/>
      <c r="P1809" s="12"/>
      <c r="Q1809" s="12"/>
      <c r="R1809" s="12"/>
      <c r="S1809" s="12"/>
      <c r="T1809" s="12"/>
      <c r="U1809" s="12"/>
      <c r="V1809" s="12"/>
    </row>
    <row r="1810" hidden="1">
      <c r="A1810" s="7" t="s">
        <v>2982</v>
      </c>
      <c r="B1810" s="8">
        <v>45934.0</v>
      </c>
      <c r="C1810" s="9" t="str">
        <f t="shared" si="1"/>
        <v>Oktober</v>
      </c>
      <c r="D1810" s="15">
        <v>0.027777777777777776</v>
      </c>
      <c r="E1810" s="7" t="s">
        <v>1078</v>
      </c>
      <c r="F1810" s="7" t="s">
        <v>17</v>
      </c>
      <c r="G1810" s="7" t="s">
        <v>13</v>
      </c>
      <c r="H1810" s="7" t="s">
        <v>2983</v>
      </c>
      <c r="I1810" s="11">
        <v>6.28978248704E11</v>
      </c>
      <c r="K1810" s="12"/>
      <c r="L1810" s="12"/>
      <c r="M1810" s="12"/>
      <c r="N1810" s="12"/>
      <c r="O1810" s="12"/>
      <c r="P1810" s="12"/>
      <c r="Q1810" s="12"/>
      <c r="R1810" s="12"/>
      <c r="S1810" s="12"/>
      <c r="T1810" s="12"/>
      <c r="U1810" s="12"/>
      <c r="V1810" s="12"/>
    </row>
    <row r="1811" hidden="1">
      <c r="A1811" s="7" t="s">
        <v>2984</v>
      </c>
      <c r="B1811" s="8">
        <v>45934.0</v>
      </c>
      <c r="C1811" s="9" t="str">
        <f t="shared" si="1"/>
        <v>Oktober</v>
      </c>
      <c r="D1811" s="15">
        <v>0.041666666666666664</v>
      </c>
      <c r="E1811" s="7" t="s">
        <v>2824</v>
      </c>
      <c r="F1811" s="7" t="s">
        <v>94</v>
      </c>
      <c r="G1811" s="7" t="s">
        <v>13</v>
      </c>
      <c r="H1811" s="7" t="s">
        <v>2985</v>
      </c>
      <c r="I1811" s="11">
        <v>6.289632788686E12</v>
      </c>
      <c r="K1811" s="12"/>
      <c r="L1811" s="12"/>
      <c r="M1811" s="12"/>
      <c r="N1811" s="12"/>
      <c r="O1811" s="12"/>
      <c r="P1811" s="12"/>
      <c r="Q1811" s="12"/>
      <c r="R1811" s="12"/>
      <c r="S1811" s="12"/>
      <c r="T1811" s="12"/>
      <c r="U1811" s="12"/>
      <c r="V1811" s="12"/>
    </row>
    <row r="1812" hidden="1">
      <c r="A1812" s="7" t="s">
        <v>2984</v>
      </c>
      <c r="B1812" s="8">
        <v>45934.0</v>
      </c>
      <c r="C1812" s="9" t="str">
        <f t="shared" si="1"/>
        <v>Oktober</v>
      </c>
      <c r="D1812" s="15">
        <v>0.041666666666666664</v>
      </c>
      <c r="E1812" s="7" t="s">
        <v>2824</v>
      </c>
      <c r="F1812" s="7" t="s">
        <v>59</v>
      </c>
      <c r="G1812" s="7" t="s">
        <v>13</v>
      </c>
      <c r="H1812" s="7" t="s">
        <v>2986</v>
      </c>
      <c r="I1812" s="11">
        <v>6.289632788686E12</v>
      </c>
      <c r="K1812" s="12"/>
      <c r="L1812" s="12"/>
      <c r="M1812" s="12"/>
      <c r="N1812" s="12"/>
      <c r="O1812" s="12"/>
      <c r="P1812" s="12"/>
      <c r="Q1812" s="12"/>
      <c r="R1812" s="12"/>
      <c r="S1812" s="12"/>
      <c r="T1812" s="12"/>
      <c r="U1812" s="12"/>
      <c r="V1812" s="12"/>
    </row>
    <row r="1813" hidden="1">
      <c r="A1813" s="7" t="s">
        <v>2984</v>
      </c>
      <c r="B1813" s="8">
        <v>45934.0</v>
      </c>
      <c r="C1813" s="9" t="str">
        <f t="shared" si="1"/>
        <v>Oktober</v>
      </c>
      <c r="D1813" s="15">
        <v>0.04375</v>
      </c>
      <c r="E1813" s="7" t="s">
        <v>2824</v>
      </c>
      <c r="F1813" s="7" t="s">
        <v>197</v>
      </c>
      <c r="G1813" s="7" t="s">
        <v>13</v>
      </c>
      <c r="H1813" s="7" t="s">
        <v>2987</v>
      </c>
      <c r="I1813" s="11">
        <v>6.289632788686E12</v>
      </c>
      <c r="K1813" s="12"/>
      <c r="L1813" s="12"/>
      <c r="M1813" s="12"/>
      <c r="N1813" s="12"/>
      <c r="O1813" s="12"/>
      <c r="P1813" s="12"/>
      <c r="Q1813" s="12"/>
      <c r="R1813" s="12"/>
      <c r="S1813" s="12"/>
      <c r="T1813" s="12"/>
      <c r="U1813" s="12"/>
      <c r="V1813" s="12"/>
    </row>
    <row r="1814" hidden="1">
      <c r="A1814" s="7" t="s">
        <v>2988</v>
      </c>
      <c r="B1814" s="8">
        <v>45934.0</v>
      </c>
      <c r="C1814" s="9" t="str">
        <f t="shared" si="1"/>
        <v>Oktober</v>
      </c>
      <c r="D1814" s="15">
        <v>0.0</v>
      </c>
      <c r="E1814" s="7" t="s">
        <v>2760</v>
      </c>
      <c r="F1814" s="7" t="s">
        <v>130</v>
      </c>
      <c r="G1814" s="7" t="s">
        <v>41</v>
      </c>
      <c r="H1814" s="7" t="s">
        <v>113</v>
      </c>
      <c r="I1814" s="11">
        <v>6.289602289535E12</v>
      </c>
      <c r="K1814" s="12"/>
      <c r="L1814" s="12"/>
      <c r="M1814" s="12"/>
      <c r="N1814" s="12"/>
      <c r="O1814" s="12"/>
      <c r="P1814" s="12"/>
      <c r="Q1814" s="12"/>
      <c r="R1814" s="12"/>
      <c r="S1814" s="12"/>
      <c r="T1814" s="12"/>
      <c r="U1814" s="12"/>
      <c r="V1814" s="12"/>
    </row>
    <row r="1815" hidden="1">
      <c r="A1815" s="7" t="s">
        <v>2989</v>
      </c>
      <c r="B1815" s="8">
        <v>45934.0</v>
      </c>
      <c r="C1815" s="9" t="str">
        <f t="shared" si="1"/>
        <v>Oktober</v>
      </c>
      <c r="D1815" s="15">
        <v>0.0</v>
      </c>
      <c r="E1815" s="7" t="s">
        <v>2760</v>
      </c>
      <c r="F1815" s="7" t="s">
        <v>51</v>
      </c>
      <c r="G1815" s="7" t="s">
        <v>41</v>
      </c>
      <c r="H1815" s="7" t="s">
        <v>113</v>
      </c>
      <c r="I1815" s="11">
        <v>6.289602289535E12</v>
      </c>
      <c r="K1815" s="12"/>
      <c r="L1815" s="12"/>
      <c r="M1815" s="12"/>
      <c r="N1815" s="12"/>
      <c r="O1815" s="12"/>
      <c r="P1815" s="12"/>
      <c r="Q1815" s="12"/>
      <c r="R1815" s="12"/>
      <c r="S1815" s="12"/>
      <c r="T1815" s="12"/>
      <c r="U1815" s="12"/>
      <c r="V1815" s="12"/>
    </row>
    <row r="1816" hidden="1">
      <c r="A1816" s="7" t="s">
        <v>2989</v>
      </c>
      <c r="B1816" s="8">
        <v>45933.0</v>
      </c>
      <c r="C1816" s="9" t="str">
        <f t="shared" si="1"/>
        <v>Oktober</v>
      </c>
      <c r="D1816" s="15">
        <v>0.06111111111111111</v>
      </c>
      <c r="E1816" s="7" t="s">
        <v>2760</v>
      </c>
      <c r="F1816" s="7" t="s">
        <v>164</v>
      </c>
      <c r="G1816" s="7" t="s">
        <v>13</v>
      </c>
      <c r="H1816" s="7" t="s">
        <v>2990</v>
      </c>
      <c r="I1816" s="11">
        <v>6.289602289535E12</v>
      </c>
      <c r="K1816" s="12"/>
      <c r="L1816" s="12"/>
      <c r="M1816" s="12"/>
      <c r="N1816" s="12"/>
      <c r="O1816" s="12"/>
      <c r="P1816" s="12"/>
      <c r="Q1816" s="12"/>
      <c r="R1816" s="12"/>
      <c r="S1816" s="12"/>
      <c r="T1816" s="12"/>
      <c r="U1816" s="12"/>
      <c r="V1816" s="12"/>
    </row>
    <row r="1817" hidden="1">
      <c r="A1817" s="7" t="s">
        <v>2991</v>
      </c>
      <c r="B1817" s="8">
        <v>45935.0</v>
      </c>
      <c r="C1817" s="9" t="str">
        <f t="shared" si="1"/>
        <v>Oktober</v>
      </c>
      <c r="D1817" s="15">
        <v>0.041666666666666664</v>
      </c>
      <c r="E1817" s="7" t="s">
        <v>2824</v>
      </c>
      <c r="F1817" s="7" t="s">
        <v>59</v>
      </c>
      <c r="G1817" s="7" t="s">
        <v>13</v>
      </c>
      <c r="H1817" s="7" t="s">
        <v>2992</v>
      </c>
      <c r="I1817" s="11">
        <v>6.289632788686E12</v>
      </c>
      <c r="K1817" s="12"/>
      <c r="L1817" s="12"/>
      <c r="M1817" s="12"/>
      <c r="N1817" s="12"/>
      <c r="O1817" s="12"/>
      <c r="P1817" s="12"/>
      <c r="Q1817" s="12"/>
      <c r="R1817" s="12"/>
      <c r="S1817" s="12"/>
      <c r="T1817" s="12"/>
      <c r="U1817" s="12"/>
      <c r="V1817" s="12"/>
    </row>
    <row r="1818" hidden="1">
      <c r="A1818" s="7" t="s">
        <v>2993</v>
      </c>
      <c r="B1818" s="8">
        <v>45935.0</v>
      </c>
      <c r="C1818" s="9" t="str">
        <f t="shared" si="1"/>
        <v>Oktober</v>
      </c>
      <c r="D1818" s="15">
        <v>0.04583333333333333</v>
      </c>
      <c r="E1818" s="7" t="s">
        <v>2760</v>
      </c>
      <c r="F1818" s="7" t="s">
        <v>54</v>
      </c>
      <c r="G1818" s="7" t="s">
        <v>13</v>
      </c>
      <c r="H1818" s="7" t="s">
        <v>2994</v>
      </c>
      <c r="I1818" s="11">
        <v>6.29602289535E11</v>
      </c>
      <c r="K1818" s="12"/>
      <c r="L1818" s="12"/>
      <c r="M1818" s="12"/>
      <c r="N1818" s="12"/>
      <c r="O1818" s="12"/>
      <c r="P1818" s="12"/>
      <c r="Q1818" s="12"/>
      <c r="R1818" s="12"/>
      <c r="S1818" s="12"/>
      <c r="T1818" s="12"/>
      <c r="U1818" s="12"/>
      <c r="V1818" s="12"/>
    </row>
    <row r="1819" hidden="1">
      <c r="A1819" s="7" t="s">
        <v>2995</v>
      </c>
      <c r="B1819" s="8">
        <v>45935.0</v>
      </c>
      <c r="C1819" s="9" t="str">
        <f t="shared" si="1"/>
        <v>Oktober</v>
      </c>
      <c r="D1819" s="15">
        <v>0.041666666666666664</v>
      </c>
      <c r="E1819" s="7" t="s">
        <v>93</v>
      </c>
      <c r="F1819" s="7" t="s">
        <v>94</v>
      </c>
      <c r="G1819" s="7" t="s">
        <v>13</v>
      </c>
      <c r="H1819" s="7" t="s">
        <v>2996</v>
      </c>
      <c r="I1819" s="11">
        <v>6.289632788686E12</v>
      </c>
      <c r="K1819" s="12"/>
      <c r="L1819" s="12"/>
      <c r="M1819" s="12"/>
      <c r="N1819" s="12"/>
      <c r="O1819" s="12"/>
      <c r="P1819" s="12"/>
      <c r="Q1819" s="12"/>
      <c r="R1819" s="12"/>
      <c r="S1819" s="12"/>
      <c r="T1819" s="12"/>
      <c r="U1819" s="12"/>
      <c r="V1819" s="12"/>
    </row>
    <row r="1820" hidden="1">
      <c r="A1820" s="7" t="s">
        <v>2997</v>
      </c>
      <c r="B1820" s="8">
        <v>45935.0</v>
      </c>
      <c r="C1820" s="9" t="str">
        <f t="shared" si="1"/>
        <v>Oktober</v>
      </c>
      <c r="D1820" s="15">
        <v>0.041666666666666664</v>
      </c>
      <c r="E1820" s="7" t="s">
        <v>1078</v>
      </c>
      <c r="F1820" s="7" t="s">
        <v>17</v>
      </c>
      <c r="G1820" s="7" t="s">
        <v>13</v>
      </c>
      <c r="H1820" s="7" t="s">
        <v>2998</v>
      </c>
      <c r="I1820" s="11">
        <v>6.28978248704E11</v>
      </c>
      <c r="K1820" s="12"/>
      <c r="L1820" s="12"/>
      <c r="M1820" s="12"/>
      <c r="N1820" s="12"/>
      <c r="O1820" s="12"/>
      <c r="P1820" s="12"/>
      <c r="Q1820" s="12"/>
      <c r="R1820" s="12"/>
      <c r="S1820" s="12"/>
      <c r="T1820" s="12"/>
      <c r="U1820" s="12"/>
      <c r="V1820" s="12"/>
    </row>
    <row r="1821" hidden="1">
      <c r="A1821" s="7" t="s">
        <v>2999</v>
      </c>
      <c r="B1821" s="8">
        <v>45936.0</v>
      </c>
      <c r="C1821" s="9" t="str">
        <f t="shared" si="1"/>
        <v>Oktober</v>
      </c>
      <c r="D1821" s="15">
        <v>0.03125</v>
      </c>
      <c r="E1821" s="7" t="s">
        <v>1078</v>
      </c>
      <c r="F1821" s="7" t="s">
        <v>17</v>
      </c>
      <c r="G1821" s="7" t="s">
        <v>13</v>
      </c>
      <c r="H1821" s="7" t="s">
        <v>3000</v>
      </c>
      <c r="I1821" s="11">
        <v>6.28978248704E11</v>
      </c>
      <c r="K1821" s="12"/>
      <c r="L1821" s="12"/>
      <c r="M1821" s="12"/>
      <c r="N1821" s="12"/>
      <c r="O1821" s="12"/>
      <c r="P1821" s="12"/>
      <c r="Q1821" s="12"/>
      <c r="R1821" s="12"/>
      <c r="S1821" s="12"/>
      <c r="T1821" s="12"/>
      <c r="U1821" s="12"/>
      <c r="V1821" s="12"/>
    </row>
    <row r="1822" hidden="1">
      <c r="A1822" s="7" t="s">
        <v>3001</v>
      </c>
      <c r="B1822" s="8">
        <v>45936.0</v>
      </c>
      <c r="C1822" s="9" t="str">
        <f t="shared" si="1"/>
        <v>Oktober</v>
      </c>
      <c r="D1822" s="15">
        <v>0.020833333333333332</v>
      </c>
      <c r="E1822" s="7" t="s">
        <v>20</v>
      </c>
      <c r="F1822" s="7" t="s">
        <v>21</v>
      </c>
      <c r="G1822" s="7" t="s">
        <v>13</v>
      </c>
      <c r="H1822" s="7" t="s">
        <v>3002</v>
      </c>
      <c r="I1822" s="11">
        <v>6.28972529354E11</v>
      </c>
      <c r="K1822" s="12"/>
      <c r="L1822" s="12"/>
      <c r="M1822" s="12"/>
      <c r="N1822" s="12"/>
      <c r="O1822" s="12"/>
      <c r="P1822" s="12"/>
      <c r="Q1822" s="12"/>
      <c r="R1822" s="12"/>
      <c r="S1822" s="12"/>
      <c r="T1822" s="12"/>
      <c r="U1822" s="12"/>
      <c r="V1822" s="12"/>
    </row>
    <row r="1823" hidden="1">
      <c r="A1823" s="7" t="s">
        <v>3003</v>
      </c>
      <c r="B1823" s="8">
        <v>45936.0</v>
      </c>
      <c r="C1823" s="9" t="str">
        <f t="shared" si="1"/>
        <v>Oktober</v>
      </c>
      <c r="D1823" s="15">
        <v>0.010416666666666666</v>
      </c>
      <c r="E1823" s="7" t="s">
        <v>1078</v>
      </c>
      <c r="F1823" s="7" t="s">
        <v>116</v>
      </c>
      <c r="G1823" s="7" t="s">
        <v>13</v>
      </c>
      <c r="H1823" s="7" t="s">
        <v>3004</v>
      </c>
      <c r="I1823" s="11">
        <v>6.28978248704E11</v>
      </c>
      <c r="K1823" s="12"/>
      <c r="L1823" s="12"/>
      <c r="M1823" s="12"/>
      <c r="N1823" s="12"/>
      <c r="O1823" s="12"/>
      <c r="P1823" s="12"/>
      <c r="Q1823" s="12"/>
      <c r="R1823" s="12"/>
      <c r="S1823" s="12"/>
      <c r="T1823" s="12"/>
      <c r="U1823" s="12"/>
      <c r="V1823" s="12"/>
    </row>
    <row r="1824" hidden="1">
      <c r="A1824" s="7" t="s">
        <v>3005</v>
      </c>
      <c r="B1824" s="8">
        <v>45936.0</v>
      </c>
      <c r="C1824" s="9" t="str">
        <f t="shared" si="1"/>
        <v>Oktober</v>
      </c>
      <c r="D1824" s="15">
        <v>0.041666666666666664</v>
      </c>
      <c r="E1824" s="7" t="s">
        <v>2807</v>
      </c>
      <c r="F1824" s="7" t="s">
        <v>197</v>
      </c>
      <c r="G1824" s="7" t="s">
        <v>13</v>
      </c>
      <c r="H1824" s="7" t="s">
        <v>3006</v>
      </c>
      <c r="I1824" s="11">
        <v>6.281314567953E12</v>
      </c>
      <c r="K1824" s="12"/>
      <c r="L1824" s="12"/>
      <c r="M1824" s="12"/>
      <c r="N1824" s="12"/>
      <c r="O1824" s="12"/>
      <c r="P1824" s="12"/>
      <c r="Q1824" s="12"/>
      <c r="R1824" s="12"/>
      <c r="S1824" s="12"/>
      <c r="T1824" s="12"/>
      <c r="U1824" s="12"/>
      <c r="V1824" s="12"/>
    </row>
    <row r="1825" hidden="1">
      <c r="A1825" s="7" t="s">
        <v>3007</v>
      </c>
      <c r="B1825" s="8">
        <v>45935.0</v>
      </c>
      <c r="C1825" s="9" t="str">
        <f t="shared" si="1"/>
        <v>Oktober</v>
      </c>
      <c r="D1825" s="15">
        <v>0.052083333333333336</v>
      </c>
      <c r="E1825" s="7" t="s">
        <v>29</v>
      </c>
      <c r="F1825" s="7" t="s">
        <v>153</v>
      </c>
      <c r="G1825" s="7" t="s">
        <v>13</v>
      </c>
      <c r="H1825" s="7" t="s">
        <v>3008</v>
      </c>
      <c r="I1825" s="11">
        <v>6.281214281896E12</v>
      </c>
      <c r="K1825" s="12"/>
      <c r="L1825" s="12"/>
      <c r="M1825" s="12"/>
      <c r="N1825" s="12"/>
      <c r="O1825" s="12"/>
      <c r="P1825" s="12"/>
      <c r="Q1825" s="12"/>
      <c r="R1825" s="12"/>
      <c r="S1825" s="12"/>
      <c r="T1825" s="12"/>
      <c r="U1825" s="12"/>
      <c r="V1825" s="12"/>
    </row>
    <row r="1826" hidden="1">
      <c r="A1826" s="7" t="s">
        <v>3009</v>
      </c>
      <c r="B1826" s="8">
        <v>45936.0</v>
      </c>
      <c r="C1826" s="9" t="str">
        <f t="shared" si="1"/>
        <v>Oktober</v>
      </c>
      <c r="D1826" s="15">
        <v>0.020833333333333332</v>
      </c>
      <c r="E1826" s="7" t="s">
        <v>66</v>
      </c>
      <c r="F1826" s="7" t="s">
        <v>45</v>
      </c>
      <c r="G1826" s="7" t="s">
        <v>13</v>
      </c>
      <c r="H1826" s="7" t="s">
        <v>3010</v>
      </c>
      <c r="I1826" s="11">
        <v>6.281332534354E12</v>
      </c>
      <c r="K1826" s="12"/>
      <c r="L1826" s="12"/>
      <c r="M1826" s="12"/>
      <c r="N1826" s="12"/>
      <c r="O1826" s="12"/>
      <c r="P1826" s="12"/>
      <c r="Q1826" s="12"/>
      <c r="R1826" s="12"/>
      <c r="S1826" s="12"/>
      <c r="T1826" s="12"/>
      <c r="U1826" s="12"/>
      <c r="V1826" s="12"/>
    </row>
    <row r="1827" hidden="1">
      <c r="A1827" s="7" t="s">
        <v>3011</v>
      </c>
      <c r="B1827" s="8">
        <v>45936.0</v>
      </c>
      <c r="C1827" s="9" t="str">
        <f t="shared" si="1"/>
        <v>Oktober</v>
      </c>
      <c r="D1827" s="15">
        <v>0.020833333333333332</v>
      </c>
      <c r="E1827" s="7" t="s">
        <v>2807</v>
      </c>
      <c r="F1827" s="7" t="s">
        <v>148</v>
      </c>
      <c r="G1827" s="7" t="s">
        <v>13</v>
      </c>
      <c r="H1827" s="7" t="s">
        <v>3012</v>
      </c>
      <c r="I1827" s="11">
        <v>6.281314567953E12</v>
      </c>
      <c r="K1827" s="12"/>
      <c r="L1827" s="12"/>
      <c r="M1827" s="12"/>
      <c r="N1827" s="12"/>
      <c r="O1827" s="12"/>
      <c r="P1827" s="12"/>
      <c r="Q1827" s="12"/>
      <c r="R1827" s="12"/>
      <c r="S1827" s="12"/>
      <c r="T1827" s="12"/>
      <c r="U1827" s="12"/>
      <c r="V1827" s="12"/>
    </row>
    <row r="1828" hidden="1">
      <c r="A1828" s="7" t="s">
        <v>3013</v>
      </c>
      <c r="B1828" s="8">
        <v>45935.0</v>
      </c>
      <c r="C1828" s="9" t="str">
        <f t="shared" si="1"/>
        <v>Oktober</v>
      </c>
      <c r="D1828" s="15">
        <v>0.020833333333333332</v>
      </c>
      <c r="E1828" s="7" t="s">
        <v>33</v>
      </c>
      <c r="F1828" s="7" t="s">
        <v>45</v>
      </c>
      <c r="G1828" s="7" t="s">
        <v>13</v>
      </c>
      <c r="H1828" s="7" t="s">
        <v>3014</v>
      </c>
      <c r="I1828" s="11">
        <v>6.285707668655E12</v>
      </c>
      <c r="K1828" s="12"/>
      <c r="L1828" s="12"/>
      <c r="M1828" s="12"/>
      <c r="N1828" s="12"/>
      <c r="O1828" s="12"/>
      <c r="P1828" s="12"/>
      <c r="Q1828" s="12"/>
      <c r="R1828" s="12"/>
      <c r="S1828" s="12"/>
      <c r="T1828" s="12"/>
      <c r="U1828" s="12"/>
      <c r="V1828" s="12"/>
    </row>
    <row r="1829" hidden="1">
      <c r="A1829" s="7" t="s">
        <v>3015</v>
      </c>
      <c r="B1829" s="8">
        <v>45936.0</v>
      </c>
      <c r="C1829" s="9" t="str">
        <f t="shared" si="1"/>
        <v>Oktober</v>
      </c>
      <c r="D1829" s="15">
        <v>0.020833333333333332</v>
      </c>
      <c r="E1829" s="7" t="s">
        <v>44</v>
      </c>
      <c r="F1829" s="7" t="s">
        <v>67</v>
      </c>
      <c r="G1829" s="7" t="s">
        <v>13</v>
      </c>
      <c r="H1829" s="7" t="s">
        <v>3016</v>
      </c>
      <c r="I1829" s="11">
        <v>6.285291035544E12</v>
      </c>
      <c r="K1829" s="12"/>
      <c r="L1829" s="12"/>
      <c r="M1829" s="12"/>
      <c r="N1829" s="12"/>
      <c r="O1829" s="12"/>
      <c r="P1829" s="12"/>
      <c r="Q1829" s="12"/>
      <c r="R1829" s="12"/>
      <c r="S1829" s="12"/>
      <c r="T1829" s="12"/>
      <c r="U1829" s="12"/>
      <c r="V1829" s="12"/>
    </row>
    <row r="1830" hidden="1">
      <c r="A1830" s="7" t="s">
        <v>3017</v>
      </c>
      <c r="B1830" s="8">
        <v>45937.0</v>
      </c>
      <c r="C1830" s="9" t="str">
        <f t="shared" si="1"/>
        <v>Oktober</v>
      </c>
      <c r="D1830" s="15">
        <v>0.052083333333333336</v>
      </c>
      <c r="E1830" s="7" t="s">
        <v>50</v>
      </c>
      <c r="F1830" s="7" t="s">
        <v>51</v>
      </c>
      <c r="G1830" s="7" t="s">
        <v>13</v>
      </c>
      <c r="H1830" s="7" t="s">
        <v>3018</v>
      </c>
      <c r="I1830" s="11">
        <v>6.285173431354E12</v>
      </c>
      <c r="K1830" s="12"/>
      <c r="L1830" s="12"/>
      <c r="M1830" s="12"/>
      <c r="N1830" s="12"/>
      <c r="O1830" s="12"/>
      <c r="P1830" s="12"/>
      <c r="Q1830" s="12"/>
      <c r="R1830" s="12"/>
      <c r="S1830" s="12"/>
      <c r="T1830" s="12"/>
      <c r="U1830" s="12"/>
      <c r="V1830" s="12"/>
    </row>
    <row r="1831" hidden="1">
      <c r="A1831" s="7" t="s">
        <v>3019</v>
      </c>
      <c r="B1831" s="8">
        <v>45936.0</v>
      </c>
      <c r="C1831" s="9" t="str">
        <f t="shared" si="1"/>
        <v>Oktober</v>
      </c>
      <c r="D1831" s="15">
        <v>0.020833333333333332</v>
      </c>
      <c r="E1831" s="7" t="s">
        <v>20</v>
      </c>
      <c r="F1831" s="7" t="s">
        <v>174</v>
      </c>
      <c r="G1831" s="7" t="s">
        <v>13</v>
      </c>
      <c r="H1831" s="7" t="s">
        <v>3020</v>
      </c>
      <c r="I1831" s="11">
        <v>6.28972529354E11</v>
      </c>
      <c r="K1831" s="12"/>
      <c r="L1831" s="12"/>
      <c r="M1831" s="12"/>
      <c r="N1831" s="12"/>
      <c r="O1831" s="12"/>
      <c r="P1831" s="12"/>
      <c r="Q1831" s="12"/>
      <c r="R1831" s="12"/>
      <c r="S1831" s="12"/>
      <c r="T1831" s="12"/>
      <c r="U1831" s="12"/>
      <c r="V1831" s="12"/>
    </row>
    <row r="1832" hidden="1">
      <c r="A1832" s="7" t="s">
        <v>3021</v>
      </c>
      <c r="B1832" s="8">
        <v>45937.0</v>
      </c>
      <c r="C1832" s="9" t="str">
        <f t="shared" si="1"/>
        <v>Oktober</v>
      </c>
      <c r="D1832" s="15">
        <v>0.020833333333333332</v>
      </c>
      <c r="E1832" s="7" t="s">
        <v>66</v>
      </c>
      <c r="F1832" s="7" t="s">
        <v>45</v>
      </c>
      <c r="G1832" s="7" t="s">
        <v>13</v>
      </c>
      <c r="H1832" s="7" t="s">
        <v>3022</v>
      </c>
      <c r="I1832" s="11">
        <v>6.281332534354E12</v>
      </c>
      <c r="K1832" s="12"/>
      <c r="L1832" s="12"/>
      <c r="M1832" s="12"/>
      <c r="N1832" s="12"/>
      <c r="O1832" s="12"/>
      <c r="P1832" s="12"/>
      <c r="Q1832" s="12"/>
      <c r="R1832" s="12"/>
      <c r="S1832" s="12"/>
      <c r="T1832" s="12"/>
      <c r="U1832" s="12"/>
      <c r="V1832" s="12"/>
    </row>
    <row r="1833" hidden="1">
      <c r="A1833" s="7" t="s">
        <v>3023</v>
      </c>
      <c r="B1833" s="8">
        <v>45937.0</v>
      </c>
      <c r="C1833" s="9" t="str">
        <f t="shared" si="1"/>
        <v>Oktober</v>
      </c>
      <c r="D1833" s="15">
        <v>0.020833333333333332</v>
      </c>
      <c r="E1833" s="7" t="s">
        <v>2760</v>
      </c>
      <c r="F1833" s="7" t="s">
        <v>130</v>
      </c>
      <c r="G1833" s="7" t="s">
        <v>13</v>
      </c>
      <c r="H1833" s="7" t="s">
        <v>3024</v>
      </c>
      <c r="I1833" s="11">
        <v>6.289602289535E12</v>
      </c>
      <c r="K1833" s="12"/>
      <c r="L1833" s="12"/>
      <c r="M1833" s="12"/>
      <c r="N1833" s="12"/>
      <c r="O1833" s="12"/>
      <c r="P1833" s="12"/>
      <c r="Q1833" s="12"/>
      <c r="R1833" s="12"/>
      <c r="S1833" s="12"/>
      <c r="T1833" s="12"/>
      <c r="U1833" s="12"/>
      <c r="V1833" s="12"/>
    </row>
    <row r="1834" hidden="1">
      <c r="A1834" s="7" t="s">
        <v>3025</v>
      </c>
      <c r="B1834" s="8">
        <v>45937.0</v>
      </c>
      <c r="C1834" s="9" t="str">
        <f t="shared" si="1"/>
        <v>Oktober</v>
      </c>
      <c r="D1834" s="15">
        <v>0.03680555555555556</v>
      </c>
      <c r="E1834" s="7" t="s">
        <v>1078</v>
      </c>
      <c r="F1834" s="7" t="s">
        <v>153</v>
      </c>
      <c r="G1834" s="7" t="s">
        <v>13</v>
      </c>
      <c r="H1834" s="7" t="s">
        <v>3026</v>
      </c>
      <c r="I1834" s="11">
        <v>6.28978248704E11</v>
      </c>
      <c r="K1834" s="12"/>
      <c r="L1834" s="12"/>
      <c r="M1834" s="12"/>
      <c r="N1834" s="12"/>
      <c r="O1834" s="12"/>
      <c r="P1834" s="12"/>
      <c r="Q1834" s="12"/>
      <c r="R1834" s="12"/>
      <c r="S1834" s="12"/>
      <c r="T1834" s="12"/>
      <c r="U1834" s="12"/>
      <c r="V1834" s="12"/>
    </row>
    <row r="1835" hidden="1">
      <c r="A1835" s="7" t="s">
        <v>3027</v>
      </c>
      <c r="B1835" s="8">
        <v>45925.0</v>
      </c>
      <c r="C1835" s="9" t="str">
        <f t="shared" si="1"/>
        <v>September</v>
      </c>
      <c r="D1835" s="15">
        <v>0.020833333333333332</v>
      </c>
      <c r="E1835" s="7" t="s">
        <v>33</v>
      </c>
      <c r="F1835" s="7" t="s">
        <v>45</v>
      </c>
      <c r="G1835" s="7" t="s">
        <v>13</v>
      </c>
      <c r="H1835" s="7" t="s">
        <v>3028</v>
      </c>
      <c r="I1835" s="11">
        <v>6.285707668655E12</v>
      </c>
      <c r="K1835" s="12"/>
      <c r="L1835" s="12"/>
      <c r="M1835" s="12"/>
      <c r="N1835" s="12"/>
      <c r="O1835" s="12"/>
      <c r="P1835" s="12"/>
      <c r="Q1835" s="12"/>
      <c r="R1835" s="12"/>
      <c r="S1835" s="12"/>
      <c r="T1835" s="12"/>
      <c r="U1835" s="12"/>
      <c r="V1835" s="12"/>
    </row>
    <row r="1836" hidden="1">
      <c r="A1836" s="7" t="s">
        <v>3029</v>
      </c>
      <c r="B1836" s="8">
        <v>45937.0</v>
      </c>
      <c r="C1836" s="9" t="str">
        <f t="shared" si="1"/>
        <v>Oktober</v>
      </c>
      <c r="D1836" s="15">
        <v>0.020833333333333332</v>
      </c>
      <c r="E1836" s="7" t="s">
        <v>44</v>
      </c>
      <c r="F1836" s="7" t="s">
        <v>67</v>
      </c>
      <c r="G1836" s="7" t="s">
        <v>13</v>
      </c>
      <c r="H1836" s="7" t="s">
        <v>3030</v>
      </c>
      <c r="I1836" s="11">
        <v>6.285291035544E12</v>
      </c>
      <c r="K1836" s="12"/>
      <c r="L1836" s="12"/>
      <c r="M1836" s="12"/>
      <c r="N1836" s="12"/>
      <c r="O1836" s="12"/>
      <c r="P1836" s="12"/>
      <c r="Q1836" s="12"/>
      <c r="R1836" s="12"/>
      <c r="S1836" s="12"/>
      <c r="T1836" s="12"/>
      <c r="U1836" s="12"/>
      <c r="V1836" s="12"/>
    </row>
    <row r="1837" hidden="1">
      <c r="A1837" s="7" t="s">
        <v>3031</v>
      </c>
      <c r="B1837" s="8">
        <v>45938.0</v>
      </c>
      <c r="C1837" s="9" t="str">
        <f t="shared" si="1"/>
        <v>Oktober</v>
      </c>
      <c r="D1837" s="15">
        <v>0.059027777777777776</v>
      </c>
      <c r="E1837" s="7" t="s">
        <v>212</v>
      </c>
      <c r="F1837" s="7" t="s">
        <v>34</v>
      </c>
      <c r="G1837" s="7" t="s">
        <v>13</v>
      </c>
      <c r="H1837" s="7" t="s">
        <v>3032</v>
      </c>
      <c r="I1837" s="11">
        <v>6.2895632016027E13</v>
      </c>
      <c r="K1837" s="12"/>
      <c r="L1837" s="12"/>
      <c r="M1837" s="12"/>
      <c r="N1837" s="12"/>
      <c r="O1837" s="12"/>
      <c r="P1837" s="12"/>
      <c r="Q1837" s="12"/>
      <c r="R1837" s="12"/>
      <c r="S1837" s="12"/>
      <c r="T1837" s="12"/>
      <c r="U1837" s="12"/>
      <c r="V1837" s="12"/>
    </row>
    <row r="1838" hidden="1">
      <c r="A1838" s="7" t="s">
        <v>3033</v>
      </c>
      <c r="B1838" s="8">
        <v>45938.0</v>
      </c>
      <c r="C1838" s="9" t="str">
        <f t="shared" si="1"/>
        <v>Oktober</v>
      </c>
      <c r="D1838" s="15">
        <v>0.027777777777777776</v>
      </c>
      <c r="E1838" s="7" t="s">
        <v>2760</v>
      </c>
      <c r="F1838" s="7" t="s">
        <v>130</v>
      </c>
      <c r="G1838" s="7" t="s">
        <v>13</v>
      </c>
      <c r="H1838" s="7" t="s">
        <v>3034</v>
      </c>
      <c r="I1838" s="11">
        <v>6.289602289535E12</v>
      </c>
      <c r="K1838" s="12"/>
      <c r="L1838" s="12"/>
      <c r="M1838" s="12"/>
      <c r="N1838" s="12"/>
      <c r="O1838" s="12"/>
      <c r="P1838" s="12"/>
      <c r="Q1838" s="12"/>
      <c r="R1838" s="12"/>
      <c r="S1838" s="12"/>
      <c r="T1838" s="12"/>
      <c r="U1838" s="12"/>
      <c r="V1838" s="12"/>
    </row>
    <row r="1839" hidden="1">
      <c r="A1839" s="7" t="s">
        <v>3035</v>
      </c>
      <c r="B1839" s="8">
        <v>45938.0</v>
      </c>
      <c r="C1839" s="9" t="str">
        <f t="shared" si="1"/>
        <v>Oktober</v>
      </c>
      <c r="D1839" s="15">
        <v>0.03819444444444445</v>
      </c>
      <c r="E1839" s="7" t="s">
        <v>1078</v>
      </c>
      <c r="F1839" s="7" t="s">
        <v>105</v>
      </c>
      <c r="G1839" s="7" t="s">
        <v>13</v>
      </c>
      <c r="H1839" s="7" t="s">
        <v>3036</v>
      </c>
      <c r="I1839" s="11">
        <v>6.28978248704E11</v>
      </c>
      <c r="K1839" s="12"/>
      <c r="L1839" s="12"/>
      <c r="M1839" s="12"/>
      <c r="N1839" s="12"/>
      <c r="O1839" s="12"/>
      <c r="P1839" s="12"/>
      <c r="Q1839" s="12"/>
      <c r="R1839" s="12"/>
      <c r="S1839" s="12"/>
      <c r="T1839" s="12"/>
      <c r="U1839" s="12"/>
      <c r="V1839" s="12"/>
    </row>
    <row r="1840" hidden="1">
      <c r="A1840" s="7" t="s">
        <v>3037</v>
      </c>
      <c r="B1840" s="8">
        <v>45938.0</v>
      </c>
      <c r="C1840" s="9" t="str">
        <f t="shared" si="1"/>
        <v>Oktober</v>
      </c>
      <c r="D1840" s="15">
        <v>0.017361111111111112</v>
      </c>
      <c r="E1840" s="7" t="s">
        <v>2807</v>
      </c>
      <c r="F1840" s="7" t="s">
        <v>144</v>
      </c>
      <c r="G1840" s="7" t="s">
        <v>13</v>
      </c>
      <c r="H1840" s="7" t="s">
        <v>3038</v>
      </c>
      <c r="I1840" s="11">
        <v>6.281314567953E12</v>
      </c>
      <c r="K1840" s="12"/>
      <c r="L1840" s="12"/>
      <c r="M1840" s="12"/>
      <c r="N1840" s="12"/>
      <c r="O1840" s="12"/>
      <c r="P1840" s="12"/>
      <c r="Q1840" s="12"/>
      <c r="R1840" s="12"/>
      <c r="S1840" s="12"/>
      <c r="T1840" s="12"/>
      <c r="U1840" s="12"/>
      <c r="V1840" s="12"/>
    </row>
    <row r="1841" hidden="1">
      <c r="A1841" s="7" t="s">
        <v>3039</v>
      </c>
      <c r="B1841" s="8">
        <v>45938.0</v>
      </c>
      <c r="C1841" s="9" t="str">
        <f t="shared" si="1"/>
        <v>Oktober</v>
      </c>
      <c r="D1841" s="15">
        <v>0.03125</v>
      </c>
      <c r="E1841" s="7" t="s">
        <v>2807</v>
      </c>
      <c r="F1841" s="7" t="s">
        <v>127</v>
      </c>
      <c r="G1841" s="7" t="s">
        <v>13</v>
      </c>
      <c r="H1841" s="7" t="s">
        <v>3040</v>
      </c>
      <c r="I1841" s="11">
        <v>6.281314567953E12</v>
      </c>
      <c r="K1841" s="12"/>
      <c r="L1841" s="12"/>
      <c r="M1841" s="12"/>
      <c r="N1841" s="12"/>
      <c r="O1841" s="12"/>
      <c r="P1841" s="12"/>
      <c r="Q1841" s="12"/>
      <c r="R1841" s="12"/>
      <c r="S1841" s="12"/>
      <c r="T1841" s="12"/>
      <c r="U1841" s="12"/>
      <c r="V1841" s="12"/>
    </row>
    <row r="1842" hidden="1">
      <c r="A1842" s="7" t="s">
        <v>3041</v>
      </c>
      <c r="B1842" s="8">
        <v>45938.0</v>
      </c>
      <c r="C1842" s="9" t="str">
        <f t="shared" si="1"/>
        <v>Oktober</v>
      </c>
      <c r="D1842" s="15">
        <v>6.944444444444445E-4</v>
      </c>
      <c r="E1842" s="7" t="s">
        <v>2760</v>
      </c>
      <c r="F1842" s="7" t="s">
        <v>169</v>
      </c>
      <c r="G1842" s="7" t="s">
        <v>13</v>
      </c>
      <c r="H1842" s="7" t="s">
        <v>3042</v>
      </c>
      <c r="I1842" s="11">
        <v>6.289602289535E12</v>
      </c>
      <c r="K1842" s="12"/>
      <c r="L1842" s="12"/>
      <c r="M1842" s="12"/>
      <c r="N1842" s="12"/>
      <c r="O1842" s="12"/>
      <c r="P1842" s="12"/>
      <c r="Q1842" s="12"/>
      <c r="R1842" s="12"/>
      <c r="S1842" s="12"/>
      <c r="T1842" s="12"/>
      <c r="U1842" s="12"/>
      <c r="V1842" s="12"/>
    </row>
    <row r="1843" hidden="1">
      <c r="A1843" s="7" t="s">
        <v>3041</v>
      </c>
      <c r="B1843" s="8">
        <v>45938.0</v>
      </c>
      <c r="C1843" s="9" t="str">
        <f t="shared" si="1"/>
        <v>Oktober</v>
      </c>
      <c r="D1843" s="15">
        <v>0.04652777777777778</v>
      </c>
      <c r="E1843" s="7" t="s">
        <v>115</v>
      </c>
      <c r="F1843" s="7" t="s">
        <v>169</v>
      </c>
      <c r="G1843" s="7" t="s">
        <v>13</v>
      </c>
      <c r="H1843" s="7" t="s">
        <v>3042</v>
      </c>
      <c r="I1843" s="11">
        <v>6.289602289535E12</v>
      </c>
      <c r="K1843" s="12"/>
      <c r="L1843" s="12"/>
      <c r="M1843" s="12"/>
      <c r="N1843" s="12"/>
      <c r="O1843" s="12"/>
      <c r="P1843" s="12"/>
      <c r="Q1843" s="12"/>
      <c r="R1843" s="12"/>
      <c r="S1843" s="12"/>
      <c r="T1843" s="12"/>
      <c r="U1843" s="12"/>
      <c r="V1843" s="12"/>
    </row>
    <row r="1844" hidden="1">
      <c r="A1844" s="7" t="s">
        <v>3043</v>
      </c>
      <c r="B1844" s="8">
        <v>45939.0</v>
      </c>
      <c r="C1844" s="9" t="str">
        <f t="shared" si="1"/>
        <v>Oktober</v>
      </c>
      <c r="D1844" s="15">
        <v>0.0</v>
      </c>
      <c r="E1844" s="7" t="s">
        <v>2760</v>
      </c>
      <c r="F1844" s="7" t="s">
        <v>51</v>
      </c>
      <c r="G1844" s="7" t="s">
        <v>41</v>
      </c>
      <c r="H1844" s="7" t="s">
        <v>113</v>
      </c>
      <c r="I1844" s="11">
        <v>6.289602289535E12</v>
      </c>
      <c r="K1844" s="12"/>
      <c r="L1844" s="12"/>
      <c r="M1844" s="12"/>
      <c r="N1844" s="12"/>
      <c r="O1844" s="12"/>
      <c r="P1844" s="12"/>
      <c r="Q1844" s="12"/>
      <c r="R1844" s="12"/>
      <c r="S1844" s="12"/>
      <c r="T1844" s="12"/>
      <c r="U1844" s="12"/>
      <c r="V1844" s="12"/>
    </row>
    <row r="1845" hidden="1">
      <c r="A1845" s="7" t="s">
        <v>3044</v>
      </c>
      <c r="B1845" s="8">
        <v>45937.0</v>
      </c>
      <c r="C1845" s="9" t="str">
        <f t="shared" si="1"/>
        <v>Oktober</v>
      </c>
      <c r="D1845" s="15">
        <v>0.03819444444444445</v>
      </c>
      <c r="E1845" s="7" t="s">
        <v>33</v>
      </c>
      <c r="F1845" s="7" t="s">
        <v>1083</v>
      </c>
      <c r="G1845" s="7" t="s">
        <v>13</v>
      </c>
      <c r="H1845" s="7" t="s">
        <v>3045</v>
      </c>
      <c r="I1845" s="11">
        <v>6.285707668655E12</v>
      </c>
      <c r="K1845" s="12"/>
      <c r="L1845" s="12"/>
      <c r="M1845" s="12"/>
      <c r="N1845" s="12"/>
      <c r="O1845" s="12"/>
      <c r="P1845" s="12"/>
      <c r="Q1845" s="12"/>
      <c r="R1845" s="12"/>
      <c r="S1845" s="12"/>
      <c r="T1845" s="12"/>
      <c r="U1845" s="12"/>
      <c r="V1845" s="12"/>
    </row>
    <row r="1846" hidden="1">
      <c r="A1846" s="7" t="s">
        <v>3046</v>
      </c>
      <c r="B1846" s="8">
        <v>45938.0</v>
      </c>
      <c r="C1846" s="9" t="str">
        <f t="shared" si="1"/>
        <v>Oktober</v>
      </c>
      <c r="D1846" s="15">
        <v>0.049305555555555554</v>
      </c>
      <c r="E1846" s="7" t="s">
        <v>11</v>
      </c>
      <c r="F1846" s="7" t="s">
        <v>72</v>
      </c>
      <c r="G1846" s="7" t="s">
        <v>13</v>
      </c>
      <c r="H1846" s="7" t="s">
        <v>3047</v>
      </c>
      <c r="I1846" s="11">
        <v>6.28560627488E12</v>
      </c>
      <c r="K1846" s="12"/>
      <c r="L1846" s="12"/>
      <c r="M1846" s="12"/>
      <c r="N1846" s="12"/>
      <c r="O1846" s="12"/>
      <c r="P1846" s="12"/>
      <c r="Q1846" s="12"/>
      <c r="R1846" s="12"/>
      <c r="S1846" s="12"/>
      <c r="T1846" s="12"/>
      <c r="U1846" s="12"/>
      <c r="V1846" s="12"/>
    </row>
    <row r="1847" hidden="1">
      <c r="A1847" s="7" t="s">
        <v>3048</v>
      </c>
      <c r="B1847" s="8">
        <v>45939.0</v>
      </c>
      <c r="C1847" s="9" t="str">
        <f t="shared" si="1"/>
        <v>Oktober</v>
      </c>
      <c r="D1847" s="15">
        <v>6.944444444444445E-4</v>
      </c>
      <c r="E1847" s="7" t="s">
        <v>212</v>
      </c>
      <c r="F1847" s="7" t="s">
        <v>34</v>
      </c>
      <c r="G1847" s="7" t="s">
        <v>41</v>
      </c>
      <c r="H1847" s="7" t="s">
        <v>3049</v>
      </c>
      <c r="I1847" s="11">
        <v>6.2895632016027E13</v>
      </c>
      <c r="K1847" s="12"/>
      <c r="L1847" s="12"/>
      <c r="M1847" s="12"/>
      <c r="N1847" s="12"/>
      <c r="O1847" s="12"/>
      <c r="P1847" s="12"/>
      <c r="Q1847" s="12"/>
      <c r="R1847" s="12"/>
      <c r="S1847" s="12"/>
      <c r="T1847" s="12"/>
      <c r="U1847" s="12"/>
      <c r="V1847" s="12"/>
    </row>
    <row r="1848" hidden="1">
      <c r="A1848" s="7" t="s">
        <v>3050</v>
      </c>
      <c r="B1848" s="8">
        <v>45939.0</v>
      </c>
      <c r="C1848" s="9" t="str">
        <f t="shared" si="1"/>
        <v>Oktober</v>
      </c>
      <c r="D1848" s="15">
        <v>0.010416666666666666</v>
      </c>
      <c r="E1848" s="7" t="s">
        <v>11</v>
      </c>
      <c r="F1848" s="7" t="s">
        <v>82</v>
      </c>
      <c r="G1848" s="7" t="s">
        <v>13</v>
      </c>
      <c r="H1848" s="7" t="s">
        <v>3051</v>
      </c>
      <c r="I1848" s="11">
        <v>6.28560627488E12</v>
      </c>
      <c r="K1848" s="12"/>
      <c r="L1848" s="12"/>
      <c r="M1848" s="12"/>
      <c r="N1848" s="12"/>
      <c r="O1848" s="12"/>
      <c r="P1848" s="12"/>
      <c r="Q1848" s="12"/>
      <c r="R1848" s="12"/>
      <c r="S1848" s="12"/>
      <c r="T1848" s="12"/>
      <c r="U1848" s="12"/>
      <c r="V1848" s="12"/>
    </row>
    <row r="1849" hidden="1">
      <c r="A1849" s="7" t="s">
        <v>3052</v>
      </c>
      <c r="B1849" s="8">
        <v>45939.0</v>
      </c>
      <c r="C1849" s="9" t="str">
        <f t="shared" si="1"/>
        <v>Oktober</v>
      </c>
      <c r="D1849" s="15">
        <v>0.04791666666666667</v>
      </c>
      <c r="E1849" s="7" t="s">
        <v>11</v>
      </c>
      <c r="F1849" s="7" t="s">
        <v>72</v>
      </c>
      <c r="G1849" s="7" t="s">
        <v>13</v>
      </c>
      <c r="H1849" s="7" t="s">
        <v>3053</v>
      </c>
      <c r="I1849" s="11">
        <v>6.28560627488E12</v>
      </c>
      <c r="K1849" s="12"/>
      <c r="L1849" s="12"/>
      <c r="M1849" s="12"/>
      <c r="N1849" s="12"/>
      <c r="O1849" s="12"/>
      <c r="P1849" s="12"/>
      <c r="Q1849" s="12"/>
      <c r="R1849" s="12"/>
      <c r="S1849" s="12"/>
      <c r="T1849" s="12"/>
      <c r="U1849" s="12"/>
      <c r="V1849" s="12"/>
    </row>
    <row r="1850" hidden="1">
      <c r="A1850" s="7" t="s">
        <v>3044</v>
      </c>
      <c r="B1850" s="8">
        <v>45937.0</v>
      </c>
      <c r="C1850" s="9" t="str">
        <f t="shared" si="1"/>
        <v>Oktober</v>
      </c>
      <c r="D1850" s="15">
        <v>0.0375</v>
      </c>
      <c r="E1850" s="7" t="s">
        <v>33</v>
      </c>
      <c r="F1850" s="7" t="s">
        <v>59</v>
      </c>
      <c r="G1850" s="7" t="s">
        <v>13</v>
      </c>
      <c r="H1850" s="7" t="s">
        <v>3054</v>
      </c>
      <c r="I1850" s="11">
        <v>6.285707668655E12</v>
      </c>
      <c r="K1850" s="12"/>
      <c r="L1850" s="12"/>
      <c r="M1850" s="12"/>
      <c r="N1850" s="12"/>
      <c r="O1850" s="12"/>
      <c r="P1850" s="12"/>
      <c r="Q1850" s="12"/>
      <c r="R1850" s="12"/>
      <c r="S1850" s="12"/>
      <c r="T1850" s="12"/>
      <c r="U1850" s="12"/>
      <c r="V1850" s="12"/>
    </row>
    <row r="1851" hidden="1">
      <c r="A1851" s="7" t="s">
        <v>3055</v>
      </c>
      <c r="B1851" s="8">
        <v>45937.0</v>
      </c>
      <c r="C1851" s="9" t="str">
        <f t="shared" si="1"/>
        <v>Oktober</v>
      </c>
      <c r="D1851" s="15">
        <v>0.024305555555555556</v>
      </c>
      <c r="E1851" s="7" t="s">
        <v>20</v>
      </c>
      <c r="F1851" s="7" t="s">
        <v>62</v>
      </c>
      <c r="G1851" s="7" t="s">
        <v>13</v>
      </c>
      <c r="H1851" s="7" t="s">
        <v>3056</v>
      </c>
      <c r="I1851" s="11">
        <v>6.28972529354E11</v>
      </c>
      <c r="K1851" s="12"/>
      <c r="L1851" s="12"/>
      <c r="M1851" s="12"/>
      <c r="N1851" s="12"/>
      <c r="O1851" s="12"/>
      <c r="P1851" s="12"/>
      <c r="Q1851" s="12"/>
      <c r="R1851" s="12"/>
      <c r="S1851" s="12"/>
      <c r="T1851" s="12"/>
      <c r="U1851" s="12"/>
      <c r="V1851" s="12"/>
    </row>
    <row r="1852" hidden="1">
      <c r="A1852" s="7" t="s">
        <v>3057</v>
      </c>
      <c r="B1852" s="8">
        <v>45939.0</v>
      </c>
      <c r="C1852" s="9" t="str">
        <f t="shared" si="1"/>
        <v>Oktober</v>
      </c>
      <c r="D1852" s="15">
        <v>0.05</v>
      </c>
      <c r="E1852" s="7" t="s">
        <v>2760</v>
      </c>
      <c r="F1852" s="7" t="s">
        <v>54</v>
      </c>
      <c r="G1852" s="7" t="s">
        <v>13</v>
      </c>
      <c r="H1852" s="7" t="s">
        <v>3058</v>
      </c>
      <c r="I1852" s="11">
        <v>6.289602289535E12</v>
      </c>
      <c r="K1852" s="12"/>
      <c r="L1852" s="12"/>
      <c r="M1852" s="12"/>
      <c r="N1852" s="12"/>
      <c r="O1852" s="12"/>
      <c r="P1852" s="12"/>
      <c r="Q1852" s="12"/>
      <c r="R1852" s="12"/>
      <c r="S1852" s="12"/>
      <c r="T1852" s="12"/>
      <c r="U1852" s="12"/>
      <c r="V1852" s="12"/>
    </row>
    <row r="1853" hidden="1">
      <c r="A1853" s="7" t="s">
        <v>3059</v>
      </c>
      <c r="B1853" s="8">
        <v>45939.0</v>
      </c>
      <c r="C1853" s="9" t="str">
        <f t="shared" si="1"/>
        <v>Oktober</v>
      </c>
      <c r="D1853" s="15">
        <v>0.029166666666666667</v>
      </c>
      <c r="E1853" s="7" t="s">
        <v>20</v>
      </c>
      <c r="F1853" s="7" t="s">
        <v>62</v>
      </c>
      <c r="G1853" s="7" t="s">
        <v>13</v>
      </c>
      <c r="H1853" s="7" t="s">
        <v>3060</v>
      </c>
      <c r="I1853" s="11">
        <v>6.28972529354E11</v>
      </c>
      <c r="K1853" s="12"/>
      <c r="L1853" s="12"/>
      <c r="M1853" s="12"/>
      <c r="N1853" s="12"/>
      <c r="O1853" s="12"/>
      <c r="P1853" s="12"/>
      <c r="Q1853" s="12"/>
      <c r="R1853" s="12"/>
      <c r="S1853" s="12"/>
      <c r="T1853" s="12"/>
      <c r="U1853" s="12"/>
      <c r="V1853" s="12"/>
    </row>
    <row r="1854" hidden="1">
      <c r="A1854" s="7" t="s">
        <v>3061</v>
      </c>
      <c r="B1854" s="8">
        <v>45940.0</v>
      </c>
      <c r="C1854" s="9" t="str">
        <f t="shared" si="1"/>
        <v>Oktober</v>
      </c>
      <c r="D1854" s="15">
        <v>0.034722222222222224</v>
      </c>
      <c r="E1854" s="7" t="s">
        <v>66</v>
      </c>
      <c r="F1854" s="7" t="s">
        <v>17</v>
      </c>
      <c r="G1854" s="7" t="s">
        <v>13</v>
      </c>
      <c r="H1854" s="7" t="s">
        <v>3062</v>
      </c>
      <c r="I1854" s="11">
        <v>6.281332534354E12</v>
      </c>
      <c r="K1854" s="12"/>
      <c r="L1854" s="12"/>
      <c r="M1854" s="12"/>
      <c r="N1854" s="12"/>
      <c r="O1854" s="12"/>
      <c r="P1854" s="12"/>
      <c r="Q1854" s="12"/>
      <c r="R1854" s="12"/>
      <c r="S1854" s="12"/>
      <c r="T1854" s="12"/>
      <c r="U1854" s="12"/>
      <c r="V1854" s="12"/>
    </row>
    <row r="1855" hidden="1">
      <c r="A1855" s="7" t="s">
        <v>3063</v>
      </c>
      <c r="B1855" s="8">
        <v>45940.0</v>
      </c>
      <c r="C1855" s="9" t="str">
        <f t="shared" si="1"/>
        <v>Oktober</v>
      </c>
      <c r="D1855" s="15">
        <v>0.020833333333333332</v>
      </c>
      <c r="E1855" s="7" t="s">
        <v>11</v>
      </c>
      <c r="F1855" s="7" t="s">
        <v>82</v>
      </c>
      <c r="G1855" s="7" t="s">
        <v>13</v>
      </c>
      <c r="H1855" s="7" t="s">
        <v>3064</v>
      </c>
      <c r="I1855" s="11">
        <v>6.28560627488E12</v>
      </c>
      <c r="K1855" s="12"/>
      <c r="L1855" s="12"/>
      <c r="M1855" s="12"/>
      <c r="N1855" s="12"/>
      <c r="O1855" s="12"/>
      <c r="P1855" s="12"/>
      <c r="Q1855" s="12"/>
      <c r="R1855" s="12"/>
      <c r="S1855" s="12"/>
      <c r="T1855" s="12"/>
      <c r="U1855" s="12"/>
      <c r="V1855" s="12"/>
    </row>
    <row r="1856" hidden="1">
      <c r="A1856" s="7" t="s">
        <v>3065</v>
      </c>
      <c r="B1856" s="8">
        <v>45939.0</v>
      </c>
      <c r="C1856" s="9" t="str">
        <f t="shared" si="1"/>
        <v>Oktober</v>
      </c>
      <c r="D1856" s="15">
        <v>0.020833333333333332</v>
      </c>
      <c r="E1856" s="7" t="s">
        <v>44</v>
      </c>
      <c r="F1856" s="7" t="s">
        <v>67</v>
      </c>
      <c r="G1856" s="7" t="s">
        <v>13</v>
      </c>
      <c r="H1856" s="7" t="s">
        <v>3066</v>
      </c>
      <c r="I1856" s="11">
        <v>6.285291035544E12</v>
      </c>
      <c r="K1856" s="12"/>
      <c r="L1856" s="12"/>
      <c r="M1856" s="12"/>
      <c r="N1856" s="12"/>
      <c r="O1856" s="12"/>
      <c r="P1856" s="12"/>
      <c r="Q1856" s="12"/>
      <c r="R1856" s="12"/>
      <c r="S1856" s="12"/>
      <c r="T1856" s="12"/>
      <c r="U1856" s="12"/>
      <c r="V1856" s="12"/>
    </row>
    <row r="1857" hidden="1">
      <c r="A1857" s="7" t="s">
        <v>3067</v>
      </c>
      <c r="B1857" s="8">
        <v>45940.0</v>
      </c>
      <c r="C1857" s="9" t="str">
        <f t="shared" si="1"/>
        <v>Oktober</v>
      </c>
      <c r="D1857" s="15">
        <v>0.04861111111111111</v>
      </c>
      <c r="E1857" s="7" t="s">
        <v>20</v>
      </c>
      <c r="F1857" s="7" t="s">
        <v>30</v>
      </c>
      <c r="G1857" s="7" t="s">
        <v>13</v>
      </c>
      <c r="H1857" s="7" t="s">
        <v>3068</v>
      </c>
      <c r="I1857" s="11">
        <v>6.28972529354E11</v>
      </c>
      <c r="K1857" s="12"/>
      <c r="L1857" s="12"/>
      <c r="M1857" s="12"/>
      <c r="N1857" s="12"/>
      <c r="O1857" s="12"/>
      <c r="P1857" s="12"/>
      <c r="Q1857" s="12"/>
      <c r="R1857" s="12"/>
      <c r="S1857" s="12"/>
      <c r="T1857" s="12"/>
      <c r="U1857" s="12"/>
      <c r="V1857" s="12"/>
    </row>
    <row r="1858" hidden="1">
      <c r="A1858" s="7" t="s">
        <v>3069</v>
      </c>
      <c r="B1858" s="8">
        <v>45940.0</v>
      </c>
      <c r="C1858" s="9" t="str">
        <f t="shared" si="1"/>
        <v>Oktober</v>
      </c>
      <c r="D1858" s="15">
        <v>0.04375</v>
      </c>
      <c r="E1858" s="7" t="s">
        <v>2824</v>
      </c>
      <c r="F1858" s="7" t="s">
        <v>62</v>
      </c>
      <c r="G1858" s="7" t="s">
        <v>13</v>
      </c>
      <c r="H1858" s="7" t="s">
        <v>3070</v>
      </c>
      <c r="I1858" s="11">
        <v>6.289632788686E12</v>
      </c>
      <c r="K1858" s="12"/>
      <c r="L1858" s="12"/>
      <c r="M1858" s="12"/>
      <c r="N1858" s="12"/>
      <c r="O1858" s="12"/>
      <c r="P1858" s="12"/>
      <c r="Q1858" s="12"/>
      <c r="R1858" s="12"/>
      <c r="S1858" s="12"/>
      <c r="T1858" s="12"/>
      <c r="U1858" s="12"/>
      <c r="V1858" s="12"/>
    </row>
    <row r="1859" hidden="1">
      <c r="A1859" s="7" t="s">
        <v>3069</v>
      </c>
      <c r="B1859" s="8">
        <v>45940.0</v>
      </c>
      <c r="C1859" s="9" t="str">
        <f t="shared" si="1"/>
        <v>Oktober</v>
      </c>
      <c r="D1859" s="15">
        <v>0.03680555555555556</v>
      </c>
      <c r="E1859" s="7" t="s">
        <v>2824</v>
      </c>
      <c r="F1859" s="7" t="s">
        <v>94</v>
      </c>
      <c r="G1859" s="7" t="s">
        <v>13</v>
      </c>
      <c r="H1859" s="7" t="s">
        <v>3071</v>
      </c>
      <c r="I1859" s="11">
        <v>6.289632788686E12</v>
      </c>
      <c r="K1859" s="12"/>
      <c r="L1859" s="12"/>
      <c r="M1859" s="12"/>
      <c r="N1859" s="12"/>
      <c r="O1859" s="12"/>
      <c r="P1859" s="12"/>
      <c r="Q1859" s="12"/>
      <c r="R1859" s="12"/>
      <c r="S1859" s="12"/>
      <c r="T1859" s="12"/>
      <c r="U1859" s="12"/>
      <c r="V1859" s="12"/>
    </row>
    <row r="1860" hidden="1">
      <c r="A1860" s="7" t="s">
        <v>3072</v>
      </c>
      <c r="B1860" s="8">
        <v>45939.0</v>
      </c>
      <c r="C1860" s="9" t="str">
        <f t="shared" si="1"/>
        <v>Oktober</v>
      </c>
      <c r="D1860" s="15">
        <v>0.013888888888888888</v>
      </c>
      <c r="E1860" s="7" t="s">
        <v>2807</v>
      </c>
      <c r="F1860" s="7" t="s">
        <v>144</v>
      </c>
      <c r="G1860" s="7" t="s">
        <v>13</v>
      </c>
      <c r="H1860" s="7" t="s">
        <v>3073</v>
      </c>
      <c r="I1860" s="11">
        <v>6.281314567953E12</v>
      </c>
      <c r="K1860" s="12"/>
      <c r="L1860" s="12"/>
      <c r="M1860" s="12"/>
      <c r="N1860" s="12"/>
      <c r="O1860" s="12"/>
      <c r="P1860" s="12"/>
      <c r="Q1860" s="12"/>
      <c r="R1860" s="12"/>
      <c r="S1860" s="12"/>
      <c r="T1860" s="12"/>
      <c r="U1860" s="12"/>
      <c r="V1860" s="12"/>
    </row>
    <row r="1861" hidden="1">
      <c r="A1861" s="7" t="s">
        <v>3072</v>
      </c>
      <c r="B1861" s="8">
        <v>45940.0</v>
      </c>
      <c r="C1861" s="9" t="str">
        <f t="shared" si="1"/>
        <v>Oktober</v>
      </c>
      <c r="D1861" s="15">
        <v>0.010416666666666666</v>
      </c>
      <c r="E1861" s="7" t="s">
        <v>2807</v>
      </c>
      <c r="F1861" s="7" t="s">
        <v>144</v>
      </c>
      <c r="G1861" s="7" t="s">
        <v>13</v>
      </c>
      <c r="H1861" s="7" t="s">
        <v>3074</v>
      </c>
      <c r="I1861" s="11">
        <v>6.281314567953E12</v>
      </c>
      <c r="K1861" s="12"/>
      <c r="L1861" s="12"/>
      <c r="M1861" s="12"/>
      <c r="N1861" s="12"/>
      <c r="O1861" s="12"/>
      <c r="P1861" s="12"/>
      <c r="Q1861" s="12"/>
      <c r="R1861" s="12"/>
      <c r="S1861" s="12"/>
      <c r="T1861" s="12"/>
      <c r="U1861" s="12"/>
      <c r="V1861" s="12"/>
    </row>
    <row r="1862" hidden="1">
      <c r="A1862" s="7" t="s">
        <v>3075</v>
      </c>
      <c r="B1862" s="8">
        <v>45941.0</v>
      </c>
      <c r="C1862" s="9" t="str">
        <f t="shared" si="1"/>
        <v>Oktober</v>
      </c>
      <c r="D1862" s="15">
        <v>0.024305555555555556</v>
      </c>
      <c r="E1862" s="7" t="s">
        <v>1078</v>
      </c>
      <c r="F1862" s="7" t="s">
        <v>105</v>
      </c>
      <c r="G1862" s="7" t="s">
        <v>13</v>
      </c>
      <c r="H1862" s="7" t="s">
        <v>3076</v>
      </c>
      <c r="I1862" s="11">
        <v>6.28978248704E11</v>
      </c>
      <c r="K1862" s="12"/>
      <c r="L1862" s="12"/>
      <c r="M1862" s="12"/>
      <c r="N1862" s="12"/>
      <c r="O1862" s="12"/>
      <c r="P1862" s="12"/>
      <c r="Q1862" s="12"/>
      <c r="R1862" s="12"/>
      <c r="S1862" s="12"/>
      <c r="T1862" s="12"/>
      <c r="U1862" s="12"/>
      <c r="V1862" s="12"/>
    </row>
    <row r="1863" hidden="1">
      <c r="A1863" s="7" t="s">
        <v>3077</v>
      </c>
      <c r="B1863" s="8">
        <v>45941.0</v>
      </c>
      <c r="C1863" s="9" t="str">
        <f t="shared" si="1"/>
        <v>Oktober</v>
      </c>
      <c r="D1863" s="15">
        <v>0.034722222222222224</v>
      </c>
      <c r="E1863" s="7" t="s">
        <v>1078</v>
      </c>
      <c r="F1863" s="7" t="s">
        <v>17</v>
      </c>
      <c r="G1863" s="7" t="s">
        <v>13</v>
      </c>
      <c r="H1863" s="7" t="s">
        <v>3078</v>
      </c>
      <c r="I1863" s="11">
        <v>6.28978248704E11</v>
      </c>
      <c r="K1863" s="12"/>
      <c r="L1863" s="12"/>
      <c r="M1863" s="12"/>
      <c r="N1863" s="12"/>
      <c r="O1863" s="12"/>
      <c r="P1863" s="12"/>
      <c r="Q1863" s="12"/>
      <c r="R1863" s="12"/>
      <c r="S1863" s="12"/>
      <c r="T1863" s="12"/>
      <c r="U1863" s="12"/>
      <c r="V1863" s="12"/>
    </row>
    <row r="1864" hidden="1">
      <c r="A1864" s="7" t="s">
        <v>3079</v>
      </c>
      <c r="B1864" s="8">
        <v>45941.0</v>
      </c>
      <c r="C1864" s="9" t="str">
        <f t="shared" si="1"/>
        <v>Oktober</v>
      </c>
      <c r="D1864" s="15">
        <v>0.04375</v>
      </c>
      <c r="E1864" s="7" t="s">
        <v>212</v>
      </c>
      <c r="F1864" s="7" t="s">
        <v>1083</v>
      </c>
      <c r="G1864" s="7" t="s">
        <v>13</v>
      </c>
      <c r="H1864" s="7" t="s">
        <v>3080</v>
      </c>
      <c r="I1864" s="11">
        <v>6.2895632016027E13</v>
      </c>
      <c r="K1864" s="12"/>
      <c r="L1864" s="12"/>
      <c r="M1864" s="12"/>
      <c r="N1864" s="12"/>
      <c r="O1864" s="12"/>
      <c r="P1864" s="12"/>
      <c r="Q1864" s="12"/>
      <c r="R1864" s="12"/>
      <c r="S1864" s="12"/>
      <c r="T1864" s="12"/>
      <c r="U1864" s="12"/>
      <c r="V1864" s="12"/>
    </row>
    <row r="1865" hidden="1">
      <c r="A1865" s="7" t="s">
        <v>3079</v>
      </c>
      <c r="B1865" s="8">
        <v>45934.0</v>
      </c>
      <c r="C1865" s="9" t="str">
        <f t="shared" si="1"/>
        <v>Oktober</v>
      </c>
      <c r="D1865" s="15">
        <v>0.06666666666666667</v>
      </c>
      <c r="E1865" s="7" t="s">
        <v>212</v>
      </c>
      <c r="F1865" s="7" t="s">
        <v>1083</v>
      </c>
      <c r="G1865" s="7" t="s">
        <v>13</v>
      </c>
      <c r="H1865" s="7" t="s">
        <v>3081</v>
      </c>
      <c r="I1865" s="11">
        <v>6.2895632016027E13</v>
      </c>
      <c r="K1865" s="12"/>
      <c r="L1865" s="12"/>
      <c r="M1865" s="12"/>
      <c r="N1865" s="12"/>
      <c r="O1865" s="12"/>
      <c r="P1865" s="12"/>
      <c r="Q1865" s="12"/>
      <c r="R1865" s="12"/>
      <c r="S1865" s="12"/>
      <c r="T1865" s="12"/>
      <c r="U1865" s="12"/>
      <c r="V1865" s="12"/>
    </row>
    <row r="1866" hidden="1">
      <c r="A1866" s="7" t="s">
        <v>3079</v>
      </c>
      <c r="B1866" s="8">
        <v>45940.0</v>
      </c>
      <c r="C1866" s="9" t="str">
        <f t="shared" si="1"/>
        <v>Oktober</v>
      </c>
      <c r="D1866" s="15">
        <v>0.03263888888888889</v>
      </c>
      <c r="E1866" s="7" t="s">
        <v>212</v>
      </c>
      <c r="F1866" s="7" t="s">
        <v>34</v>
      </c>
      <c r="G1866" s="7" t="s">
        <v>13</v>
      </c>
      <c r="H1866" s="7" t="s">
        <v>3082</v>
      </c>
      <c r="I1866" s="11">
        <v>6.2895632016027E13</v>
      </c>
      <c r="K1866" s="12"/>
      <c r="L1866" s="12"/>
      <c r="M1866" s="12"/>
      <c r="N1866" s="12"/>
      <c r="O1866" s="12"/>
      <c r="P1866" s="12"/>
      <c r="Q1866" s="12"/>
      <c r="R1866" s="12"/>
      <c r="S1866" s="12"/>
      <c r="T1866" s="12"/>
      <c r="U1866" s="12"/>
      <c r="V1866" s="12"/>
    </row>
    <row r="1867" hidden="1">
      <c r="A1867" s="7" t="s">
        <v>3083</v>
      </c>
      <c r="B1867" s="8">
        <v>45941.0</v>
      </c>
      <c r="C1867" s="9" t="str">
        <f t="shared" si="1"/>
        <v>Oktober</v>
      </c>
      <c r="D1867" s="15">
        <v>0.041666666666666664</v>
      </c>
      <c r="E1867" s="7" t="s">
        <v>2824</v>
      </c>
      <c r="F1867" s="7" t="s">
        <v>94</v>
      </c>
      <c r="G1867" s="7" t="s">
        <v>13</v>
      </c>
      <c r="H1867" s="7" t="s">
        <v>3084</v>
      </c>
      <c r="I1867" s="11">
        <v>6.289632788686E12</v>
      </c>
      <c r="K1867" s="12"/>
      <c r="L1867" s="12"/>
      <c r="M1867" s="12"/>
      <c r="N1867" s="12"/>
      <c r="O1867" s="12"/>
      <c r="P1867" s="12"/>
      <c r="Q1867" s="12"/>
      <c r="R1867" s="12"/>
      <c r="S1867" s="12"/>
      <c r="T1867" s="12"/>
      <c r="U1867" s="12"/>
      <c r="V1867" s="12"/>
    </row>
    <row r="1868" hidden="1">
      <c r="A1868" s="7" t="s">
        <v>3083</v>
      </c>
      <c r="B1868" s="8">
        <v>45941.0</v>
      </c>
      <c r="C1868" s="9" t="str">
        <f t="shared" si="1"/>
        <v>Oktober</v>
      </c>
      <c r="D1868" s="15">
        <v>0.041666666666666664</v>
      </c>
      <c r="E1868" s="7" t="s">
        <v>2824</v>
      </c>
      <c r="F1868" s="7" t="s">
        <v>59</v>
      </c>
      <c r="G1868" s="7" t="s">
        <v>13</v>
      </c>
      <c r="H1868" s="7" t="s">
        <v>3085</v>
      </c>
      <c r="I1868" s="11">
        <v>6.289632788686E12</v>
      </c>
      <c r="K1868" s="12"/>
      <c r="L1868" s="12"/>
      <c r="M1868" s="12"/>
      <c r="N1868" s="12"/>
      <c r="O1868" s="12"/>
      <c r="P1868" s="12"/>
      <c r="Q1868" s="12"/>
      <c r="R1868" s="12"/>
      <c r="S1868" s="12"/>
      <c r="T1868" s="12"/>
      <c r="U1868" s="12"/>
      <c r="V1868" s="12"/>
    </row>
    <row r="1869" hidden="1">
      <c r="A1869" s="7" t="s">
        <v>3083</v>
      </c>
      <c r="B1869" s="8">
        <v>45941.0</v>
      </c>
      <c r="C1869" s="9" t="str">
        <f t="shared" si="1"/>
        <v>Oktober</v>
      </c>
      <c r="D1869" s="15">
        <v>0.041666666666666664</v>
      </c>
      <c r="E1869" s="7" t="s">
        <v>2824</v>
      </c>
      <c r="F1869" s="7" t="s">
        <v>197</v>
      </c>
      <c r="G1869" s="7" t="s">
        <v>22</v>
      </c>
      <c r="H1869" s="7" t="s">
        <v>3086</v>
      </c>
      <c r="I1869" s="11">
        <v>6.289632788686E12</v>
      </c>
      <c r="K1869" s="12"/>
      <c r="L1869" s="12"/>
      <c r="M1869" s="12"/>
      <c r="N1869" s="12"/>
      <c r="O1869" s="12"/>
      <c r="P1869" s="12"/>
      <c r="Q1869" s="12"/>
      <c r="R1869" s="12"/>
      <c r="S1869" s="12"/>
      <c r="T1869" s="12"/>
      <c r="U1869" s="12"/>
      <c r="V1869" s="12"/>
    </row>
    <row r="1870" hidden="1">
      <c r="A1870" s="7" t="s">
        <v>3087</v>
      </c>
      <c r="B1870" s="8">
        <v>45941.0</v>
      </c>
      <c r="C1870" s="9" t="str">
        <f t="shared" si="1"/>
        <v>Oktober</v>
      </c>
      <c r="D1870" s="15">
        <v>0.05347222222222222</v>
      </c>
      <c r="E1870" s="7" t="s">
        <v>2760</v>
      </c>
      <c r="F1870" s="7" t="s">
        <v>51</v>
      </c>
      <c r="G1870" s="7" t="s">
        <v>13</v>
      </c>
      <c r="H1870" s="7" t="s">
        <v>3088</v>
      </c>
      <c r="I1870" s="11">
        <v>6.289602289535E12</v>
      </c>
      <c r="K1870" s="12"/>
      <c r="L1870" s="12"/>
      <c r="M1870" s="12"/>
      <c r="N1870" s="12"/>
      <c r="O1870" s="12"/>
      <c r="P1870" s="12"/>
      <c r="Q1870" s="12"/>
      <c r="R1870" s="12"/>
      <c r="S1870" s="12"/>
      <c r="T1870" s="12"/>
      <c r="U1870" s="12"/>
      <c r="V1870" s="12"/>
    </row>
    <row r="1871" hidden="1">
      <c r="A1871" s="7" t="s">
        <v>3087</v>
      </c>
      <c r="B1871" s="8">
        <v>45941.0</v>
      </c>
      <c r="C1871" s="9" t="str">
        <f t="shared" si="1"/>
        <v>Oktober</v>
      </c>
      <c r="D1871" s="15">
        <v>0.034722222222222224</v>
      </c>
      <c r="E1871" s="7" t="s">
        <v>93</v>
      </c>
      <c r="F1871" s="7" t="s">
        <v>130</v>
      </c>
      <c r="G1871" s="7" t="s">
        <v>13</v>
      </c>
      <c r="H1871" s="7" t="s">
        <v>3089</v>
      </c>
      <c r="I1871" s="11">
        <v>6.289602289535E12</v>
      </c>
      <c r="K1871" s="12"/>
      <c r="L1871" s="12"/>
      <c r="M1871" s="12"/>
      <c r="N1871" s="12"/>
      <c r="O1871" s="12"/>
      <c r="P1871" s="12"/>
      <c r="Q1871" s="12"/>
      <c r="R1871" s="12"/>
      <c r="S1871" s="12"/>
      <c r="T1871" s="12"/>
      <c r="U1871" s="12"/>
      <c r="V1871" s="12"/>
    </row>
    <row r="1872" hidden="1">
      <c r="A1872" s="7" t="s">
        <v>3090</v>
      </c>
      <c r="B1872" s="8">
        <v>45942.0</v>
      </c>
      <c r="C1872" s="9" t="str">
        <f t="shared" si="1"/>
        <v>Oktober</v>
      </c>
      <c r="D1872" s="15">
        <v>0.03819444444444445</v>
      </c>
      <c r="E1872" s="7" t="s">
        <v>1078</v>
      </c>
      <c r="F1872" s="7" t="s">
        <v>17</v>
      </c>
      <c r="G1872" s="7" t="s">
        <v>13</v>
      </c>
      <c r="H1872" s="7" t="s">
        <v>3091</v>
      </c>
      <c r="I1872" s="11">
        <v>6.28978248704E11</v>
      </c>
      <c r="K1872" s="12"/>
      <c r="L1872" s="12"/>
      <c r="M1872" s="12"/>
      <c r="N1872" s="12"/>
      <c r="O1872" s="12"/>
      <c r="P1872" s="12"/>
      <c r="Q1872" s="12"/>
      <c r="R1872" s="12"/>
      <c r="S1872" s="12"/>
      <c r="T1872" s="12"/>
      <c r="U1872" s="12"/>
      <c r="V1872" s="12"/>
    </row>
    <row r="1873" hidden="1">
      <c r="A1873" s="7" t="s">
        <v>3092</v>
      </c>
      <c r="B1873" s="8">
        <v>45940.0</v>
      </c>
      <c r="C1873" s="9" t="str">
        <f t="shared" si="1"/>
        <v>Oktober</v>
      </c>
      <c r="D1873" s="15">
        <v>0.020833333333333332</v>
      </c>
      <c r="E1873" s="7" t="s">
        <v>33</v>
      </c>
      <c r="F1873" s="7" t="s">
        <v>67</v>
      </c>
      <c r="G1873" s="7" t="s">
        <v>13</v>
      </c>
      <c r="H1873" s="7" t="s">
        <v>3093</v>
      </c>
      <c r="I1873" s="11">
        <v>6.285707668655E12</v>
      </c>
      <c r="K1873" s="12"/>
      <c r="L1873" s="12"/>
      <c r="M1873" s="12"/>
      <c r="N1873" s="12"/>
      <c r="O1873" s="12"/>
      <c r="P1873" s="12"/>
      <c r="Q1873" s="12"/>
      <c r="R1873" s="12"/>
      <c r="S1873" s="12"/>
      <c r="T1873" s="12"/>
      <c r="U1873" s="12"/>
      <c r="V1873" s="12"/>
    </row>
    <row r="1874" hidden="1">
      <c r="A1874" s="7" t="s">
        <v>3094</v>
      </c>
      <c r="B1874" s="8">
        <v>45942.0</v>
      </c>
      <c r="C1874" s="9" t="str">
        <f t="shared" si="1"/>
        <v>Oktober</v>
      </c>
      <c r="D1874" s="15">
        <v>0.04097222222222222</v>
      </c>
      <c r="E1874" s="7" t="s">
        <v>93</v>
      </c>
      <c r="F1874" s="7" t="s">
        <v>94</v>
      </c>
      <c r="G1874" s="7" t="s">
        <v>13</v>
      </c>
      <c r="H1874" s="7" t="s">
        <v>3095</v>
      </c>
      <c r="I1874" s="11">
        <v>6.281295998526E12</v>
      </c>
      <c r="K1874" s="12"/>
      <c r="L1874" s="12"/>
      <c r="M1874" s="12"/>
      <c r="N1874" s="12"/>
      <c r="O1874" s="12"/>
      <c r="P1874" s="12"/>
      <c r="Q1874" s="12"/>
      <c r="R1874" s="12"/>
      <c r="S1874" s="12"/>
      <c r="T1874" s="12"/>
      <c r="U1874" s="12"/>
      <c r="V1874" s="12"/>
    </row>
    <row r="1875" hidden="1">
      <c r="A1875" s="7" t="s">
        <v>3094</v>
      </c>
      <c r="B1875" s="8">
        <v>45942.0</v>
      </c>
      <c r="C1875" s="9" t="str">
        <f t="shared" si="1"/>
        <v>Oktober</v>
      </c>
      <c r="D1875" s="15">
        <v>0.034722222222222224</v>
      </c>
      <c r="E1875" s="7" t="s">
        <v>2824</v>
      </c>
      <c r="F1875" s="7" t="s">
        <v>59</v>
      </c>
      <c r="G1875" s="7" t="s">
        <v>13</v>
      </c>
      <c r="H1875" s="7" t="s">
        <v>3096</v>
      </c>
      <c r="I1875" s="11">
        <v>6.289632788686E12</v>
      </c>
      <c r="K1875" s="12"/>
      <c r="L1875" s="12"/>
      <c r="M1875" s="12"/>
      <c r="N1875" s="12"/>
      <c r="O1875" s="12"/>
      <c r="P1875" s="12"/>
      <c r="Q1875" s="12"/>
      <c r="R1875" s="12"/>
      <c r="S1875" s="12"/>
      <c r="T1875" s="12"/>
      <c r="U1875" s="12"/>
      <c r="V1875" s="12"/>
    </row>
    <row r="1876" hidden="1">
      <c r="A1876" s="7" t="s">
        <v>3097</v>
      </c>
      <c r="B1876" s="8">
        <v>45943.0</v>
      </c>
      <c r="C1876" s="9" t="str">
        <f t="shared" si="1"/>
        <v>Oktober</v>
      </c>
      <c r="D1876" s="15">
        <v>0.017361111111111112</v>
      </c>
      <c r="E1876" s="7" t="s">
        <v>2807</v>
      </c>
      <c r="F1876" s="7" t="s">
        <v>144</v>
      </c>
      <c r="G1876" s="7" t="s">
        <v>13</v>
      </c>
      <c r="H1876" s="7" t="s">
        <v>3098</v>
      </c>
      <c r="I1876" s="11">
        <v>6.281314567953E12</v>
      </c>
      <c r="K1876" s="12"/>
      <c r="L1876" s="12"/>
      <c r="M1876" s="12"/>
      <c r="N1876" s="12"/>
      <c r="O1876" s="12"/>
      <c r="P1876" s="12"/>
      <c r="Q1876" s="12"/>
      <c r="R1876" s="12"/>
      <c r="S1876" s="12"/>
      <c r="T1876" s="12"/>
      <c r="U1876" s="12"/>
      <c r="V1876" s="12"/>
    </row>
    <row r="1877" hidden="1">
      <c r="A1877" s="7" t="s">
        <v>3099</v>
      </c>
      <c r="B1877" s="8">
        <v>45941.0</v>
      </c>
      <c r="C1877" s="9" t="str">
        <f t="shared" si="1"/>
        <v>Oktober</v>
      </c>
      <c r="D1877" s="15">
        <v>0.03125</v>
      </c>
      <c r="E1877" s="7" t="s">
        <v>2807</v>
      </c>
      <c r="F1877" s="7" t="s">
        <v>127</v>
      </c>
      <c r="G1877" s="7" t="s">
        <v>13</v>
      </c>
      <c r="H1877" s="7" t="s">
        <v>3100</v>
      </c>
      <c r="I1877" s="11">
        <v>6.21314567953E11</v>
      </c>
      <c r="K1877" s="12"/>
      <c r="L1877" s="12"/>
      <c r="M1877" s="12"/>
      <c r="N1877" s="12"/>
      <c r="O1877" s="12"/>
      <c r="P1877" s="12"/>
      <c r="Q1877" s="12"/>
      <c r="R1877" s="12"/>
      <c r="S1877" s="12"/>
      <c r="T1877" s="12"/>
      <c r="U1877" s="12"/>
      <c r="V1877" s="12"/>
    </row>
    <row r="1878" hidden="1">
      <c r="A1878" s="7" t="s">
        <v>3101</v>
      </c>
      <c r="B1878" s="8">
        <v>45943.0</v>
      </c>
      <c r="C1878" s="9" t="str">
        <f t="shared" si="1"/>
        <v>Oktober</v>
      </c>
      <c r="D1878" s="15">
        <v>0.020833333333333332</v>
      </c>
      <c r="E1878" s="7" t="s">
        <v>20</v>
      </c>
      <c r="F1878" s="7" t="s">
        <v>30</v>
      </c>
      <c r="G1878" s="7" t="s">
        <v>13</v>
      </c>
      <c r="H1878" s="7" t="s">
        <v>3102</v>
      </c>
      <c r="I1878" s="11">
        <v>6.28972529354E11</v>
      </c>
      <c r="K1878" s="12"/>
      <c r="L1878" s="12"/>
      <c r="M1878" s="12"/>
      <c r="N1878" s="12"/>
      <c r="O1878" s="12"/>
      <c r="P1878" s="12"/>
      <c r="Q1878" s="12"/>
      <c r="R1878" s="12"/>
      <c r="S1878" s="12"/>
      <c r="T1878" s="12"/>
      <c r="U1878" s="12"/>
      <c r="V1878" s="12"/>
    </row>
    <row r="1879" hidden="1">
      <c r="A1879" s="7" t="s">
        <v>3103</v>
      </c>
      <c r="B1879" s="8">
        <v>45943.0</v>
      </c>
      <c r="C1879" s="9" t="str">
        <f t="shared" si="1"/>
        <v>Oktober</v>
      </c>
      <c r="D1879" s="15">
        <v>0.020833333333333332</v>
      </c>
      <c r="E1879" s="7" t="s">
        <v>20</v>
      </c>
      <c r="F1879" s="7" t="s">
        <v>174</v>
      </c>
      <c r="G1879" s="7" t="s">
        <v>13</v>
      </c>
      <c r="H1879" s="7" t="s">
        <v>3104</v>
      </c>
      <c r="I1879" s="11">
        <v>6.28972529354E11</v>
      </c>
      <c r="K1879" s="12"/>
      <c r="L1879" s="12"/>
      <c r="M1879" s="12"/>
      <c r="N1879" s="12"/>
      <c r="O1879" s="12"/>
      <c r="P1879" s="12"/>
      <c r="Q1879" s="12"/>
      <c r="R1879" s="12"/>
      <c r="S1879" s="12"/>
      <c r="T1879" s="12"/>
      <c r="U1879" s="12"/>
      <c r="V1879" s="12"/>
    </row>
    <row r="1880" hidden="1">
      <c r="A1880" s="7" t="s">
        <v>3105</v>
      </c>
      <c r="B1880" s="8">
        <v>45943.0</v>
      </c>
      <c r="C1880" s="9" t="str">
        <f t="shared" si="1"/>
        <v>Oktober</v>
      </c>
      <c r="D1880" s="15">
        <v>0.034722222222222224</v>
      </c>
      <c r="E1880" s="7" t="s">
        <v>1078</v>
      </c>
      <c r="F1880" s="7" t="s">
        <v>17</v>
      </c>
      <c r="G1880" s="7" t="s">
        <v>13</v>
      </c>
      <c r="H1880" s="7" t="s">
        <v>3106</v>
      </c>
      <c r="I1880" s="11">
        <v>6.28978248704E11</v>
      </c>
      <c r="K1880" s="12"/>
      <c r="L1880" s="12"/>
      <c r="M1880" s="12"/>
      <c r="N1880" s="12"/>
      <c r="O1880" s="12"/>
      <c r="P1880" s="12"/>
      <c r="Q1880" s="12"/>
      <c r="R1880" s="12"/>
      <c r="S1880" s="12"/>
      <c r="T1880" s="12"/>
      <c r="U1880" s="12"/>
      <c r="V1880" s="12"/>
    </row>
    <row r="1881" hidden="1">
      <c r="A1881" s="7" t="s">
        <v>3107</v>
      </c>
      <c r="B1881" s="8">
        <v>45943.0</v>
      </c>
      <c r="C1881" s="9" t="str">
        <f t="shared" si="1"/>
        <v>Oktober</v>
      </c>
      <c r="D1881" s="15">
        <v>0.020833333333333332</v>
      </c>
      <c r="E1881" s="7" t="s">
        <v>2807</v>
      </c>
      <c r="F1881" s="7" t="s">
        <v>148</v>
      </c>
      <c r="G1881" s="7" t="s">
        <v>13</v>
      </c>
      <c r="H1881" s="7" t="s">
        <v>3108</v>
      </c>
      <c r="I1881" s="11">
        <v>6.281314567953E12</v>
      </c>
      <c r="K1881" s="12"/>
      <c r="L1881" s="12"/>
      <c r="M1881" s="12"/>
      <c r="N1881" s="12"/>
      <c r="O1881" s="12"/>
      <c r="P1881" s="12"/>
      <c r="Q1881" s="12"/>
      <c r="R1881" s="12"/>
      <c r="S1881" s="12"/>
      <c r="T1881" s="12"/>
      <c r="U1881" s="12"/>
      <c r="V1881" s="12"/>
    </row>
    <row r="1882" hidden="1">
      <c r="A1882" s="7" t="s">
        <v>3109</v>
      </c>
      <c r="B1882" s="8">
        <v>45943.0</v>
      </c>
      <c r="C1882" s="9" t="str">
        <f t="shared" si="1"/>
        <v>Oktober</v>
      </c>
      <c r="D1882" s="15">
        <v>0.02013888888888889</v>
      </c>
      <c r="E1882" s="7" t="s">
        <v>66</v>
      </c>
      <c r="F1882" s="7" t="s">
        <v>45</v>
      </c>
      <c r="G1882" s="7" t="s">
        <v>13</v>
      </c>
      <c r="H1882" s="7" t="s">
        <v>3110</v>
      </c>
      <c r="I1882" s="11">
        <v>6.281332534354E12</v>
      </c>
      <c r="K1882" s="12"/>
      <c r="L1882" s="12"/>
      <c r="M1882" s="12"/>
      <c r="N1882" s="12"/>
      <c r="O1882" s="12"/>
      <c r="P1882" s="12"/>
      <c r="Q1882" s="12"/>
      <c r="R1882" s="12"/>
      <c r="S1882" s="12"/>
      <c r="T1882" s="12"/>
      <c r="U1882" s="12"/>
      <c r="V1882" s="12"/>
    </row>
    <row r="1883" hidden="1">
      <c r="A1883" s="7" t="s">
        <v>3111</v>
      </c>
      <c r="B1883" s="8">
        <v>45943.0</v>
      </c>
      <c r="C1883" s="9" t="str">
        <f t="shared" si="1"/>
        <v>Oktober</v>
      </c>
      <c r="D1883" s="15">
        <v>0.020833333333333332</v>
      </c>
      <c r="E1883" s="7" t="s">
        <v>44</v>
      </c>
      <c r="F1883" s="7" t="s">
        <v>67</v>
      </c>
      <c r="G1883" s="7" t="s">
        <v>13</v>
      </c>
      <c r="H1883" s="7" t="s">
        <v>3112</v>
      </c>
      <c r="I1883" s="11">
        <v>6.285291035544E12</v>
      </c>
      <c r="K1883" s="12"/>
      <c r="L1883" s="12"/>
      <c r="M1883" s="12"/>
      <c r="N1883" s="12"/>
      <c r="O1883" s="12"/>
      <c r="P1883" s="12"/>
      <c r="Q1883" s="12"/>
      <c r="R1883" s="12"/>
      <c r="S1883" s="12"/>
      <c r="T1883" s="12"/>
      <c r="U1883" s="12"/>
      <c r="V1883" s="12"/>
    </row>
    <row r="1884" hidden="1">
      <c r="A1884" s="7" t="s">
        <v>3113</v>
      </c>
      <c r="B1884" s="8">
        <v>45944.0</v>
      </c>
      <c r="C1884" s="9" t="str">
        <f t="shared" si="1"/>
        <v>Oktober</v>
      </c>
      <c r="D1884" s="15">
        <v>0.03819444444444445</v>
      </c>
      <c r="E1884" s="7" t="s">
        <v>33</v>
      </c>
      <c r="F1884" s="7" t="s">
        <v>1083</v>
      </c>
      <c r="G1884" s="7" t="s">
        <v>13</v>
      </c>
      <c r="H1884" s="7" t="s">
        <v>3114</v>
      </c>
      <c r="I1884" s="11">
        <v>6.285707668655E12</v>
      </c>
      <c r="K1884" s="12"/>
      <c r="L1884" s="12"/>
      <c r="M1884" s="12"/>
      <c r="N1884" s="12"/>
      <c r="O1884" s="12"/>
      <c r="P1884" s="12"/>
      <c r="Q1884" s="12"/>
      <c r="R1884" s="12"/>
      <c r="S1884" s="12"/>
      <c r="T1884" s="12"/>
      <c r="U1884" s="12"/>
      <c r="V1884" s="12"/>
    </row>
    <row r="1885" hidden="1">
      <c r="A1885" s="7" t="s">
        <v>3115</v>
      </c>
      <c r="B1885" s="8">
        <v>45944.0</v>
      </c>
      <c r="C1885" s="9" t="str">
        <f t="shared" si="1"/>
        <v>Oktober</v>
      </c>
      <c r="D1885" s="15">
        <v>0.013888888888888888</v>
      </c>
      <c r="E1885" s="7" t="s">
        <v>2807</v>
      </c>
      <c r="F1885" s="7" t="s">
        <v>144</v>
      </c>
      <c r="G1885" s="7" t="s">
        <v>13</v>
      </c>
      <c r="H1885" s="7" t="s">
        <v>3116</v>
      </c>
      <c r="I1885" s="11">
        <v>6.281314567953E12</v>
      </c>
      <c r="K1885" s="12"/>
      <c r="L1885" s="12"/>
      <c r="M1885" s="12"/>
      <c r="N1885" s="12"/>
      <c r="O1885" s="12"/>
      <c r="P1885" s="12"/>
      <c r="Q1885" s="12"/>
      <c r="R1885" s="12"/>
      <c r="S1885" s="12"/>
      <c r="T1885" s="12"/>
      <c r="U1885" s="12"/>
      <c r="V1885" s="12"/>
    </row>
    <row r="1886" hidden="1">
      <c r="A1886" s="7" t="s">
        <v>3117</v>
      </c>
      <c r="B1886" s="8">
        <v>45944.0</v>
      </c>
      <c r="C1886" s="9" t="str">
        <f t="shared" si="1"/>
        <v>Oktober</v>
      </c>
      <c r="D1886" s="15">
        <v>0.034722222222222224</v>
      </c>
      <c r="E1886" s="7" t="s">
        <v>2807</v>
      </c>
      <c r="F1886" s="7" t="s">
        <v>127</v>
      </c>
      <c r="G1886" s="7" t="s">
        <v>13</v>
      </c>
      <c r="H1886" s="7" t="s">
        <v>3118</v>
      </c>
      <c r="I1886" s="11">
        <v>6.281314567953E12</v>
      </c>
      <c r="K1886" s="12"/>
      <c r="L1886" s="12"/>
      <c r="M1886" s="12"/>
      <c r="N1886" s="12"/>
      <c r="O1886" s="12"/>
      <c r="P1886" s="12"/>
      <c r="Q1886" s="12"/>
      <c r="R1886" s="12"/>
      <c r="S1886" s="12"/>
      <c r="T1886" s="12"/>
      <c r="U1886" s="12"/>
      <c r="V1886" s="12"/>
    </row>
    <row r="1887" hidden="1">
      <c r="A1887" s="7" t="s">
        <v>3119</v>
      </c>
      <c r="B1887" s="8">
        <v>45943.0</v>
      </c>
      <c r="C1887" s="9" t="str">
        <f t="shared" si="1"/>
        <v>Oktober</v>
      </c>
      <c r="D1887" s="15">
        <v>0.020833333333333332</v>
      </c>
      <c r="E1887" s="7" t="s">
        <v>50</v>
      </c>
      <c r="F1887" s="7" t="s">
        <v>54</v>
      </c>
      <c r="G1887" s="7" t="s">
        <v>13</v>
      </c>
      <c r="H1887" s="7" t="s">
        <v>3120</v>
      </c>
      <c r="I1887" s="11">
        <v>8.5173431354E10</v>
      </c>
      <c r="K1887" s="12"/>
      <c r="L1887" s="12"/>
      <c r="M1887" s="12"/>
      <c r="N1887" s="12"/>
      <c r="O1887" s="12"/>
      <c r="P1887" s="12"/>
      <c r="Q1887" s="12"/>
      <c r="R1887" s="12"/>
      <c r="S1887" s="12"/>
      <c r="T1887" s="12"/>
      <c r="U1887" s="12"/>
      <c r="V1887" s="12"/>
    </row>
    <row r="1888" hidden="1">
      <c r="A1888" s="7" t="s">
        <v>3121</v>
      </c>
      <c r="B1888" s="8">
        <v>45943.0</v>
      </c>
      <c r="C1888" s="9" t="str">
        <f t="shared" si="1"/>
        <v>Oktober</v>
      </c>
      <c r="D1888" s="15">
        <v>0.041666666666666664</v>
      </c>
      <c r="E1888" s="7" t="s">
        <v>2824</v>
      </c>
      <c r="F1888" s="7" t="s">
        <v>59</v>
      </c>
      <c r="G1888" s="7" t="s">
        <v>13</v>
      </c>
      <c r="H1888" s="7" t="s">
        <v>3122</v>
      </c>
      <c r="I1888" s="11">
        <v>6.289632788686E12</v>
      </c>
      <c r="K1888" s="12"/>
      <c r="L1888" s="12"/>
      <c r="M1888" s="12"/>
      <c r="N1888" s="12"/>
      <c r="O1888" s="12"/>
      <c r="P1888" s="12"/>
      <c r="Q1888" s="12"/>
      <c r="R1888" s="12"/>
      <c r="S1888" s="12"/>
      <c r="T1888" s="12"/>
      <c r="U1888" s="12"/>
      <c r="V1888" s="12"/>
    </row>
    <row r="1889" hidden="1">
      <c r="A1889" s="7" t="s">
        <v>3121</v>
      </c>
      <c r="B1889" s="8">
        <v>45943.0</v>
      </c>
      <c r="C1889" s="9" t="str">
        <f t="shared" si="1"/>
        <v>Oktober</v>
      </c>
      <c r="D1889" s="15">
        <v>0.04236111111111111</v>
      </c>
      <c r="E1889" s="7" t="s">
        <v>2824</v>
      </c>
      <c r="F1889" s="7" t="s">
        <v>197</v>
      </c>
      <c r="G1889" s="7" t="s">
        <v>13</v>
      </c>
      <c r="H1889" s="7" t="s">
        <v>3123</v>
      </c>
      <c r="I1889" s="11">
        <v>6.289632788686E12</v>
      </c>
      <c r="K1889" s="12"/>
      <c r="L1889" s="12"/>
      <c r="M1889" s="12"/>
      <c r="N1889" s="12"/>
      <c r="O1889" s="12"/>
      <c r="P1889" s="12"/>
      <c r="Q1889" s="12"/>
      <c r="R1889" s="12"/>
      <c r="S1889" s="12"/>
      <c r="T1889" s="12"/>
      <c r="U1889" s="12"/>
      <c r="V1889" s="12"/>
    </row>
    <row r="1890" hidden="1">
      <c r="A1890" s="7" t="s">
        <v>3124</v>
      </c>
      <c r="B1890" s="8">
        <v>45941.0</v>
      </c>
      <c r="C1890" s="9" t="str">
        <f t="shared" si="1"/>
        <v>Oktober</v>
      </c>
      <c r="D1890" s="15">
        <v>0.041666666666666664</v>
      </c>
      <c r="E1890" s="7" t="s">
        <v>29</v>
      </c>
      <c r="F1890" s="7" t="s">
        <v>153</v>
      </c>
      <c r="G1890" s="7" t="s">
        <v>13</v>
      </c>
      <c r="H1890" s="7" t="s">
        <v>3125</v>
      </c>
      <c r="I1890" s="11">
        <v>6.281214281896E12</v>
      </c>
      <c r="K1890" s="12"/>
      <c r="L1890" s="12"/>
      <c r="M1890" s="12"/>
      <c r="N1890" s="12"/>
      <c r="O1890" s="12"/>
      <c r="P1890" s="12"/>
      <c r="Q1890" s="12"/>
      <c r="R1890" s="12"/>
      <c r="S1890" s="12"/>
      <c r="T1890" s="12"/>
      <c r="U1890" s="12"/>
      <c r="V1890" s="12"/>
    </row>
    <row r="1891" hidden="1">
      <c r="A1891" s="7" t="s">
        <v>3124</v>
      </c>
      <c r="B1891" s="8">
        <v>45942.0</v>
      </c>
      <c r="C1891" s="9" t="str">
        <f t="shared" si="1"/>
        <v>Oktober</v>
      </c>
      <c r="D1891" s="15">
        <v>0.041666666666666664</v>
      </c>
      <c r="E1891" s="7" t="s">
        <v>29</v>
      </c>
      <c r="F1891" s="7" t="s">
        <v>153</v>
      </c>
      <c r="G1891" s="7" t="s">
        <v>13</v>
      </c>
      <c r="H1891" s="7" t="s">
        <v>3126</v>
      </c>
      <c r="I1891" s="11">
        <v>6.281214281896E12</v>
      </c>
      <c r="K1891" s="12"/>
      <c r="L1891" s="12"/>
      <c r="M1891" s="12"/>
      <c r="N1891" s="12"/>
      <c r="O1891" s="12"/>
      <c r="P1891" s="12"/>
      <c r="Q1891" s="12"/>
      <c r="R1891" s="12"/>
      <c r="S1891" s="12"/>
      <c r="T1891" s="12"/>
      <c r="U1891" s="12"/>
      <c r="V1891" s="12"/>
    </row>
    <row r="1892" hidden="1">
      <c r="A1892" s="7" t="s">
        <v>3127</v>
      </c>
      <c r="B1892" s="8">
        <v>45944.0</v>
      </c>
      <c r="C1892" s="9" t="str">
        <f t="shared" si="1"/>
        <v>Oktober</v>
      </c>
      <c r="D1892" s="15">
        <v>0.020833333333333332</v>
      </c>
      <c r="E1892" s="7" t="s">
        <v>2807</v>
      </c>
      <c r="F1892" s="7" t="s">
        <v>148</v>
      </c>
      <c r="G1892" s="7" t="s">
        <v>13</v>
      </c>
      <c r="H1892" s="7" t="s">
        <v>3128</v>
      </c>
      <c r="I1892" s="11">
        <v>6.281314567953E12</v>
      </c>
      <c r="K1892" s="12"/>
      <c r="L1892" s="12"/>
      <c r="M1892" s="12"/>
      <c r="N1892" s="12"/>
      <c r="O1892" s="12"/>
      <c r="P1892" s="12"/>
      <c r="Q1892" s="12"/>
      <c r="R1892" s="12"/>
      <c r="S1892" s="12"/>
      <c r="T1892" s="12"/>
      <c r="U1892" s="12"/>
      <c r="V1892" s="12"/>
    </row>
    <row r="1893" hidden="1">
      <c r="A1893" s="7" t="s">
        <v>3129</v>
      </c>
      <c r="B1893" s="8">
        <v>45944.0</v>
      </c>
      <c r="C1893" s="9" t="str">
        <f t="shared" si="1"/>
        <v>Oktober</v>
      </c>
      <c r="D1893" s="15">
        <v>0.020833333333333332</v>
      </c>
      <c r="E1893" s="7" t="s">
        <v>66</v>
      </c>
      <c r="F1893" s="7" t="s">
        <v>45</v>
      </c>
      <c r="G1893" s="7" t="s">
        <v>13</v>
      </c>
      <c r="H1893" s="7" t="s">
        <v>3130</v>
      </c>
      <c r="I1893" s="11">
        <v>6.281332534354E12</v>
      </c>
      <c r="K1893" s="12"/>
      <c r="L1893" s="12"/>
      <c r="M1893" s="12"/>
      <c r="N1893" s="12"/>
      <c r="O1893" s="12"/>
      <c r="P1893" s="12"/>
      <c r="Q1893" s="12"/>
      <c r="R1893" s="12"/>
      <c r="S1893" s="12"/>
      <c r="T1893" s="12"/>
      <c r="U1893" s="12"/>
      <c r="V1893" s="12"/>
    </row>
    <row r="1894" hidden="1">
      <c r="A1894" s="7" t="s">
        <v>3131</v>
      </c>
      <c r="B1894" s="8">
        <v>45944.0</v>
      </c>
      <c r="C1894" s="9" t="str">
        <f t="shared" si="1"/>
        <v>Oktober</v>
      </c>
      <c r="D1894" s="15">
        <v>0.041666666666666664</v>
      </c>
      <c r="E1894" s="7" t="s">
        <v>1078</v>
      </c>
      <c r="F1894" s="7" t="s">
        <v>153</v>
      </c>
      <c r="G1894" s="7" t="s">
        <v>13</v>
      </c>
      <c r="H1894" s="7" t="s">
        <v>3132</v>
      </c>
      <c r="I1894" s="11">
        <v>6.28978248704E11</v>
      </c>
      <c r="K1894" s="12"/>
      <c r="L1894" s="12"/>
      <c r="M1894" s="12"/>
      <c r="N1894" s="12"/>
      <c r="O1894" s="12"/>
      <c r="P1894" s="12"/>
      <c r="Q1894" s="12"/>
      <c r="R1894" s="12"/>
      <c r="S1894" s="12"/>
      <c r="T1894" s="12"/>
      <c r="U1894" s="12"/>
      <c r="V1894" s="12"/>
    </row>
    <row r="1895" hidden="1">
      <c r="A1895" s="7" t="s">
        <v>3133</v>
      </c>
      <c r="B1895" s="8">
        <v>45944.0</v>
      </c>
      <c r="C1895" s="9" t="str">
        <f t="shared" si="1"/>
        <v>Oktober</v>
      </c>
      <c r="D1895" s="15">
        <v>0.035416666666666666</v>
      </c>
      <c r="E1895" s="7" t="s">
        <v>2760</v>
      </c>
      <c r="F1895" s="7" t="s">
        <v>51</v>
      </c>
      <c r="G1895" s="7" t="s">
        <v>13</v>
      </c>
      <c r="H1895" s="7" t="s">
        <v>3134</v>
      </c>
      <c r="I1895" s="11">
        <v>6.289602289535E12</v>
      </c>
      <c r="K1895" s="12"/>
      <c r="L1895" s="12"/>
      <c r="M1895" s="12"/>
      <c r="N1895" s="12"/>
      <c r="O1895" s="12"/>
      <c r="P1895" s="12"/>
      <c r="Q1895" s="12"/>
      <c r="R1895" s="12"/>
      <c r="S1895" s="12"/>
      <c r="T1895" s="12"/>
      <c r="U1895" s="12"/>
      <c r="V1895" s="12"/>
    </row>
    <row r="1896" hidden="1">
      <c r="A1896" s="7" t="s">
        <v>3133</v>
      </c>
      <c r="B1896" s="8">
        <v>45944.0</v>
      </c>
      <c r="C1896" s="9" t="str">
        <f t="shared" si="1"/>
        <v>Oktober</v>
      </c>
      <c r="D1896" s="15">
        <v>0.034722222222222224</v>
      </c>
      <c r="E1896" s="7" t="s">
        <v>2760</v>
      </c>
      <c r="F1896" s="7" t="s">
        <v>130</v>
      </c>
      <c r="G1896" s="7" t="s">
        <v>13</v>
      </c>
      <c r="H1896" s="7" t="s">
        <v>3135</v>
      </c>
      <c r="I1896" s="11">
        <v>6.289602289535E12</v>
      </c>
      <c r="K1896" s="12"/>
      <c r="L1896" s="12"/>
      <c r="M1896" s="12"/>
      <c r="N1896" s="12"/>
      <c r="O1896" s="12"/>
      <c r="P1896" s="12"/>
      <c r="Q1896" s="12"/>
      <c r="R1896" s="12"/>
      <c r="S1896" s="12"/>
      <c r="T1896" s="12"/>
      <c r="U1896" s="12"/>
      <c r="V1896" s="12"/>
    </row>
    <row r="1897" hidden="1">
      <c r="A1897" s="7" t="s">
        <v>3136</v>
      </c>
      <c r="B1897" s="8">
        <v>45943.0</v>
      </c>
      <c r="C1897" s="9" t="str">
        <f t="shared" si="1"/>
        <v>Oktober</v>
      </c>
      <c r="D1897" s="15">
        <v>0.06041666666666667</v>
      </c>
      <c r="E1897" s="7" t="s">
        <v>2760</v>
      </c>
      <c r="F1897" s="7" t="s">
        <v>54</v>
      </c>
      <c r="G1897" s="7" t="s">
        <v>13</v>
      </c>
      <c r="H1897" s="7" t="s">
        <v>3137</v>
      </c>
      <c r="I1897" s="11">
        <v>6.289602289535E12</v>
      </c>
      <c r="K1897" s="12"/>
      <c r="L1897" s="12"/>
      <c r="M1897" s="12"/>
      <c r="N1897" s="12"/>
      <c r="O1897" s="12"/>
      <c r="P1897" s="12"/>
      <c r="Q1897" s="12"/>
      <c r="R1897" s="12"/>
      <c r="S1897" s="12"/>
      <c r="T1897" s="12"/>
      <c r="U1897" s="12"/>
      <c r="V1897" s="12"/>
    </row>
    <row r="1898" hidden="1">
      <c r="A1898" s="7" t="s">
        <v>3138</v>
      </c>
      <c r="B1898" s="8">
        <v>45944.0</v>
      </c>
      <c r="C1898" s="9" t="str">
        <f t="shared" si="1"/>
        <v>Oktober</v>
      </c>
      <c r="D1898" s="15">
        <v>0.020833333333333332</v>
      </c>
      <c r="E1898" s="7" t="s">
        <v>44</v>
      </c>
      <c r="F1898" s="7" t="s">
        <v>67</v>
      </c>
      <c r="G1898" s="7" t="s">
        <v>13</v>
      </c>
      <c r="H1898" s="7" t="s">
        <v>3139</v>
      </c>
      <c r="I1898" s="11">
        <v>6.285291035544E12</v>
      </c>
      <c r="K1898" s="12"/>
      <c r="L1898" s="12"/>
      <c r="M1898" s="12"/>
      <c r="N1898" s="12"/>
      <c r="O1898" s="12"/>
      <c r="P1898" s="12"/>
      <c r="Q1898" s="12"/>
      <c r="R1898" s="12"/>
      <c r="S1898" s="12"/>
      <c r="T1898" s="12"/>
      <c r="U1898" s="12"/>
      <c r="V1898" s="12"/>
    </row>
    <row r="1899" hidden="1">
      <c r="A1899" s="7" t="s">
        <v>3140</v>
      </c>
      <c r="B1899" s="8">
        <v>45945.0</v>
      </c>
      <c r="C1899" s="9" t="str">
        <f t="shared" si="1"/>
        <v>Oktober</v>
      </c>
      <c r="D1899" s="15">
        <v>0.034722222222222224</v>
      </c>
      <c r="E1899" s="7" t="s">
        <v>93</v>
      </c>
      <c r="F1899" s="7" t="s">
        <v>127</v>
      </c>
      <c r="G1899" s="7" t="s">
        <v>13</v>
      </c>
      <c r="H1899" s="7" t="s">
        <v>3141</v>
      </c>
      <c r="I1899" s="11">
        <v>6.281314567953E12</v>
      </c>
      <c r="K1899" s="12"/>
      <c r="L1899" s="12"/>
      <c r="M1899" s="12"/>
      <c r="N1899" s="12"/>
      <c r="O1899" s="12"/>
      <c r="P1899" s="12"/>
      <c r="Q1899" s="12"/>
      <c r="R1899" s="12"/>
      <c r="S1899" s="12"/>
      <c r="T1899" s="12"/>
      <c r="U1899" s="12"/>
      <c r="V1899" s="12"/>
    </row>
    <row r="1900" hidden="1">
      <c r="A1900" s="7" t="s">
        <v>3140</v>
      </c>
      <c r="B1900" s="8">
        <v>45945.0</v>
      </c>
      <c r="C1900" s="9" t="str">
        <f t="shared" si="1"/>
        <v>Oktober</v>
      </c>
      <c r="D1900" s="15">
        <v>0.013888888888888888</v>
      </c>
      <c r="E1900" s="7" t="s">
        <v>2807</v>
      </c>
      <c r="F1900" s="7" t="s">
        <v>144</v>
      </c>
      <c r="G1900" s="7" t="s">
        <v>13</v>
      </c>
      <c r="H1900" s="7" t="s">
        <v>3142</v>
      </c>
      <c r="I1900" s="11">
        <v>6.281314567953E12</v>
      </c>
      <c r="K1900" s="12"/>
      <c r="L1900" s="12"/>
      <c r="M1900" s="12"/>
      <c r="N1900" s="12"/>
      <c r="O1900" s="12"/>
      <c r="P1900" s="12"/>
      <c r="Q1900" s="12"/>
      <c r="R1900" s="12"/>
      <c r="S1900" s="12"/>
      <c r="T1900" s="12"/>
      <c r="U1900" s="12"/>
      <c r="V1900" s="12"/>
    </row>
    <row r="1901" hidden="1">
      <c r="A1901" s="7" t="s">
        <v>3143</v>
      </c>
      <c r="B1901" s="8">
        <v>45945.0</v>
      </c>
      <c r="C1901" s="9" t="str">
        <f t="shared" si="1"/>
        <v>Oktober</v>
      </c>
      <c r="D1901" s="15">
        <v>0.05416666666666667</v>
      </c>
      <c r="E1901" s="7" t="s">
        <v>11</v>
      </c>
      <c r="F1901" s="7" t="s">
        <v>72</v>
      </c>
      <c r="G1901" s="7" t="s">
        <v>13</v>
      </c>
      <c r="H1901" s="7" t="s">
        <v>3144</v>
      </c>
      <c r="I1901" s="11">
        <v>6.28560627488E12</v>
      </c>
      <c r="K1901" s="12"/>
      <c r="L1901" s="12"/>
      <c r="M1901" s="12"/>
      <c r="N1901" s="12"/>
      <c r="O1901" s="12"/>
      <c r="P1901" s="12"/>
      <c r="Q1901" s="12"/>
      <c r="R1901" s="12"/>
      <c r="S1901" s="12"/>
      <c r="T1901" s="12"/>
      <c r="U1901" s="12"/>
      <c r="V1901" s="12"/>
    </row>
    <row r="1902" hidden="1">
      <c r="A1902" s="7" t="s">
        <v>3145</v>
      </c>
      <c r="B1902" s="8">
        <v>45945.0</v>
      </c>
      <c r="C1902" s="9" t="str">
        <f t="shared" si="1"/>
        <v>Oktober</v>
      </c>
      <c r="D1902" s="15">
        <v>0.04097222222222222</v>
      </c>
      <c r="E1902" s="7" t="s">
        <v>2760</v>
      </c>
      <c r="F1902" s="7" t="s">
        <v>130</v>
      </c>
      <c r="G1902" s="7" t="s">
        <v>13</v>
      </c>
      <c r="H1902" s="7" t="s">
        <v>3146</v>
      </c>
      <c r="I1902" s="11">
        <v>6.289602289535E12</v>
      </c>
      <c r="K1902" s="12"/>
      <c r="L1902" s="12"/>
      <c r="M1902" s="12"/>
      <c r="N1902" s="12"/>
      <c r="O1902" s="12"/>
      <c r="P1902" s="12"/>
      <c r="Q1902" s="12"/>
      <c r="R1902" s="12"/>
      <c r="S1902" s="12"/>
      <c r="T1902" s="12"/>
      <c r="U1902" s="12"/>
      <c r="V1902" s="12"/>
    </row>
    <row r="1903" hidden="1">
      <c r="A1903" s="7" t="s">
        <v>3147</v>
      </c>
      <c r="B1903" s="8">
        <v>45945.0</v>
      </c>
      <c r="C1903" s="9" t="str">
        <f t="shared" si="1"/>
        <v>Oktober</v>
      </c>
      <c r="D1903" s="15">
        <v>0.041666666666666664</v>
      </c>
      <c r="E1903" s="7" t="s">
        <v>29</v>
      </c>
      <c r="F1903" s="7" t="s">
        <v>153</v>
      </c>
      <c r="G1903" s="7" t="s">
        <v>13</v>
      </c>
      <c r="H1903" s="7" t="s">
        <v>3148</v>
      </c>
      <c r="I1903" s="11">
        <v>6.281214281896E12</v>
      </c>
      <c r="K1903" s="12"/>
      <c r="L1903" s="12"/>
      <c r="M1903" s="12"/>
      <c r="N1903" s="12"/>
      <c r="O1903" s="12"/>
      <c r="P1903" s="12"/>
      <c r="Q1903" s="12"/>
      <c r="R1903" s="12"/>
      <c r="S1903" s="12"/>
      <c r="T1903" s="12"/>
      <c r="U1903" s="12"/>
      <c r="V1903" s="12"/>
    </row>
    <row r="1904" hidden="1">
      <c r="A1904" s="7" t="s">
        <v>3149</v>
      </c>
      <c r="B1904" s="8">
        <v>45946.0</v>
      </c>
      <c r="C1904" s="9" t="str">
        <f t="shared" si="1"/>
        <v>Oktober</v>
      </c>
      <c r="D1904" s="15">
        <v>0.020833333333333332</v>
      </c>
      <c r="E1904" s="7" t="s">
        <v>2807</v>
      </c>
      <c r="F1904" s="7" t="s">
        <v>144</v>
      </c>
      <c r="G1904" s="7" t="s">
        <v>13</v>
      </c>
      <c r="H1904" s="7" t="s">
        <v>3150</v>
      </c>
      <c r="I1904" s="11">
        <v>6.281314567953E12</v>
      </c>
      <c r="K1904" s="12"/>
      <c r="L1904" s="12"/>
      <c r="M1904" s="12"/>
      <c r="N1904" s="12"/>
      <c r="O1904" s="12"/>
      <c r="P1904" s="12"/>
      <c r="Q1904" s="12"/>
      <c r="R1904" s="12"/>
      <c r="S1904" s="12"/>
      <c r="T1904" s="12"/>
      <c r="U1904" s="12"/>
      <c r="V1904" s="12"/>
    </row>
    <row r="1905" hidden="1">
      <c r="A1905" s="7" t="s">
        <v>3151</v>
      </c>
      <c r="B1905" s="8">
        <v>45946.0</v>
      </c>
      <c r="C1905" s="9" t="str">
        <f t="shared" si="1"/>
        <v>Oktober</v>
      </c>
      <c r="D1905" s="15">
        <v>0.017361111111111112</v>
      </c>
      <c r="E1905" s="7" t="s">
        <v>11</v>
      </c>
      <c r="F1905" s="7" t="s">
        <v>82</v>
      </c>
      <c r="G1905" s="7" t="s">
        <v>13</v>
      </c>
      <c r="H1905" s="7" t="s">
        <v>3152</v>
      </c>
      <c r="I1905" s="11">
        <v>6.28560627488E12</v>
      </c>
      <c r="K1905" s="12"/>
      <c r="L1905" s="12"/>
      <c r="M1905" s="12"/>
      <c r="N1905" s="12"/>
      <c r="O1905" s="12"/>
      <c r="P1905" s="12"/>
      <c r="Q1905" s="12"/>
      <c r="R1905" s="12"/>
      <c r="S1905" s="12"/>
      <c r="T1905" s="12"/>
      <c r="U1905" s="12"/>
      <c r="V1905" s="12"/>
    </row>
    <row r="1906" hidden="1">
      <c r="A1906" s="7" t="s">
        <v>3153</v>
      </c>
      <c r="B1906" s="8">
        <v>45946.0</v>
      </c>
      <c r="C1906" s="9" t="str">
        <f t="shared" si="1"/>
        <v>Oktober</v>
      </c>
      <c r="D1906" s="15">
        <v>0.034722222222222224</v>
      </c>
      <c r="E1906" s="7" t="s">
        <v>11</v>
      </c>
      <c r="F1906" s="7" t="s">
        <v>72</v>
      </c>
      <c r="G1906" s="7" t="s">
        <v>13</v>
      </c>
      <c r="H1906" s="7" t="s">
        <v>3154</v>
      </c>
      <c r="I1906" s="11">
        <v>6.28560627488E12</v>
      </c>
      <c r="K1906" s="12"/>
      <c r="L1906" s="12"/>
      <c r="M1906" s="12"/>
      <c r="N1906" s="12"/>
      <c r="O1906" s="12"/>
      <c r="P1906" s="12"/>
      <c r="Q1906" s="12"/>
      <c r="R1906" s="12"/>
      <c r="S1906" s="12"/>
      <c r="T1906" s="12"/>
      <c r="U1906" s="12"/>
      <c r="V1906" s="12"/>
    </row>
    <row r="1907" hidden="1">
      <c r="A1907" s="7" t="s">
        <v>3155</v>
      </c>
      <c r="B1907" s="8">
        <v>45945.0</v>
      </c>
      <c r="C1907" s="9" t="str">
        <f t="shared" si="1"/>
        <v>Oktober</v>
      </c>
      <c r="D1907" s="15">
        <v>0.041666666666666664</v>
      </c>
      <c r="E1907" s="7" t="s">
        <v>1078</v>
      </c>
      <c r="F1907" s="7" t="s">
        <v>105</v>
      </c>
      <c r="G1907" s="7" t="s">
        <v>13</v>
      </c>
      <c r="H1907" s="7" t="s">
        <v>3156</v>
      </c>
      <c r="I1907" s="11">
        <v>6.28978248704E11</v>
      </c>
      <c r="K1907" s="12"/>
      <c r="L1907" s="12"/>
      <c r="M1907" s="12"/>
      <c r="N1907" s="12"/>
      <c r="O1907" s="12"/>
      <c r="P1907" s="12"/>
      <c r="Q1907" s="12"/>
      <c r="R1907" s="12"/>
      <c r="S1907" s="12"/>
      <c r="T1907" s="12"/>
      <c r="U1907" s="12"/>
      <c r="V1907" s="12"/>
    </row>
    <row r="1908" hidden="1">
      <c r="A1908" s="7" t="s">
        <v>3157</v>
      </c>
      <c r="B1908" s="8">
        <v>45946.0</v>
      </c>
      <c r="C1908" s="9" t="str">
        <f t="shared" si="1"/>
        <v>Oktober</v>
      </c>
      <c r="D1908" s="15">
        <v>0.0</v>
      </c>
      <c r="E1908" s="7" t="s">
        <v>1078</v>
      </c>
      <c r="F1908" s="7" t="s">
        <v>105</v>
      </c>
      <c r="G1908" s="7" t="s">
        <v>41</v>
      </c>
      <c r="H1908" s="7" t="s">
        <v>3158</v>
      </c>
      <c r="I1908" s="11">
        <v>6.28978248704E11</v>
      </c>
      <c r="K1908" s="12"/>
      <c r="L1908" s="12"/>
      <c r="M1908" s="12"/>
      <c r="N1908" s="12"/>
      <c r="O1908" s="12"/>
      <c r="P1908" s="12"/>
      <c r="Q1908" s="12"/>
      <c r="R1908" s="12"/>
      <c r="S1908" s="12"/>
      <c r="T1908" s="12"/>
      <c r="U1908" s="12"/>
      <c r="V1908" s="12"/>
    </row>
    <row r="1909" hidden="1">
      <c r="A1909" s="7" t="s">
        <v>3159</v>
      </c>
      <c r="B1909" s="8">
        <v>45947.0</v>
      </c>
      <c r="C1909" s="9" t="str">
        <f t="shared" si="1"/>
        <v>Oktober</v>
      </c>
      <c r="D1909" s="15">
        <v>0.03125</v>
      </c>
      <c r="E1909" s="7" t="s">
        <v>66</v>
      </c>
      <c r="F1909" s="7" t="s">
        <v>17</v>
      </c>
      <c r="G1909" s="7" t="s">
        <v>13</v>
      </c>
      <c r="H1909" s="7" t="s">
        <v>3160</v>
      </c>
      <c r="I1909" s="11">
        <v>6.281332534354E12</v>
      </c>
      <c r="K1909" s="12"/>
      <c r="L1909" s="12"/>
      <c r="M1909" s="12"/>
      <c r="N1909" s="12"/>
      <c r="O1909" s="12"/>
      <c r="P1909" s="12"/>
      <c r="Q1909" s="12"/>
      <c r="R1909" s="12"/>
      <c r="S1909" s="12"/>
      <c r="T1909" s="12"/>
      <c r="U1909" s="12"/>
      <c r="V1909" s="12"/>
    </row>
    <row r="1910" hidden="1">
      <c r="A1910" s="7" t="s">
        <v>3161</v>
      </c>
      <c r="B1910" s="8">
        <v>45946.0</v>
      </c>
      <c r="C1910" s="9" t="str">
        <f t="shared" si="1"/>
        <v>Oktober</v>
      </c>
      <c r="D1910" s="15">
        <v>0.020833333333333332</v>
      </c>
      <c r="E1910" s="7" t="s">
        <v>44</v>
      </c>
      <c r="F1910" s="7" t="s">
        <v>67</v>
      </c>
      <c r="G1910" s="7" t="s">
        <v>13</v>
      </c>
      <c r="H1910" s="7" t="s">
        <v>3162</v>
      </c>
      <c r="I1910" s="11">
        <v>6.285291035544E12</v>
      </c>
      <c r="K1910" s="12"/>
      <c r="L1910" s="12"/>
      <c r="M1910" s="12"/>
      <c r="N1910" s="12"/>
      <c r="O1910" s="12"/>
      <c r="P1910" s="12"/>
      <c r="Q1910" s="12"/>
      <c r="R1910" s="12"/>
      <c r="S1910" s="12"/>
      <c r="T1910" s="12"/>
      <c r="U1910" s="12"/>
      <c r="V1910" s="12"/>
    </row>
    <row r="1911" hidden="1">
      <c r="A1911" s="7" t="s">
        <v>3163</v>
      </c>
      <c r="B1911" s="8">
        <v>45940.0</v>
      </c>
      <c r="C1911" s="9" t="str">
        <f t="shared" si="1"/>
        <v>Oktober</v>
      </c>
      <c r="D1911" s="15">
        <v>0.041666666666666664</v>
      </c>
      <c r="E1911" s="7" t="s">
        <v>50</v>
      </c>
      <c r="F1911" s="7" t="s">
        <v>105</v>
      </c>
      <c r="G1911" s="7" t="s">
        <v>13</v>
      </c>
      <c r="H1911" s="7" t="s">
        <v>3164</v>
      </c>
      <c r="I1911" s="11">
        <v>8.5173431354E10</v>
      </c>
      <c r="K1911" s="12"/>
      <c r="L1911" s="12"/>
      <c r="M1911" s="12"/>
      <c r="N1911" s="12"/>
      <c r="O1911" s="12"/>
      <c r="P1911" s="12"/>
      <c r="Q1911" s="12"/>
      <c r="R1911" s="12"/>
      <c r="S1911" s="12"/>
      <c r="T1911" s="12"/>
      <c r="U1911" s="12"/>
      <c r="V1911" s="12"/>
    </row>
    <row r="1912" hidden="1">
      <c r="A1912" s="7" t="s">
        <v>3165</v>
      </c>
      <c r="B1912" s="8">
        <v>45947.0</v>
      </c>
      <c r="C1912" s="9" t="str">
        <f t="shared" si="1"/>
        <v>Oktober</v>
      </c>
      <c r="D1912" s="15">
        <v>0.024305555555555556</v>
      </c>
      <c r="E1912" s="7" t="s">
        <v>11</v>
      </c>
      <c r="F1912" s="7" t="s">
        <v>82</v>
      </c>
      <c r="G1912" s="7" t="s">
        <v>13</v>
      </c>
      <c r="H1912" s="7" t="s">
        <v>3166</v>
      </c>
      <c r="I1912" s="11">
        <v>6.28560627488E12</v>
      </c>
      <c r="K1912" s="12"/>
      <c r="L1912" s="12"/>
      <c r="M1912" s="12"/>
      <c r="N1912" s="12"/>
      <c r="O1912" s="12"/>
      <c r="P1912" s="12"/>
      <c r="Q1912" s="12"/>
      <c r="R1912" s="12"/>
      <c r="S1912" s="12"/>
      <c r="T1912" s="12"/>
      <c r="U1912" s="12"/>
      <c r="V1912" s="12"/>
    </row>
    <row r="1913" hidden="1">
      <c r="A1913" s="7" t="s">
        <v>3167</v>
      </c>
      <c r="B1913" s="8">
        <v>45947.0</v>
      </c>
      <c r="C1913" s="9" t="str">
        <f t="shared" si="1"/>
        <v>Oktober</v>
      </c>
      <c r="D1913" s="15">
        <v>0.04236111111111111</v>
      </c>
      <c r="E1913" s="7" t="s">
        <v>2824</v>
      </c>
      <c r="F1913" s="7" t="s">
        <v>62</v>
      </c>
      <c r="G1913" s="7" t="s">
        <v>13</v>
      </c>
      <c r="H1913" s="7" t="s">
        <v>3168</v>
      </c>
      <c r="I1913" s="11">
        <v>6.289632788686E12</v>
      </c>
      <c r="K1913" s="12"/>
      <c r="L1913" s="12"/>
      <c r="M1913" s="12"/>
      <c r="N1913" s="12"/>
      <c r="O1913" s="12"/>
      <c r="P1913" s="12"/>
      <c r="Q1913" s="12"/>
      <c r="R1913" s="12"/>
      <c r="S1913" s="12"/>
      <c r="T1913" s="12"/>
      <c r="U1913" s="12"/>
      <c r="V1913" s="12"/>
    </row>
    <row r="1914" hidden="1">
      <c r="A1914" s="7" t="s">
        <v>3167</v>
      </c>
      <c r="B1914" s="8">
        <v>45947.0</v>
      </c>
      <c r="C1914" s="9" t="str">
        <f t="shared" si="1"/>
        <v>Oktober</v>
      </c>
      <c r="D1914" s="15">
        <v>0.03611111111111111</v>
      </c>
      <c r="E1914" s="7" t="s">
        <v>2824</v>
      </c>
      <c r="F1914" s="7" t="s">
        <v>94</v>
      </c>
      <c r="G1914" s="7" t="s">
        <v>13</v>
      </c>
      <c r="H1914" s="7" t="s">
        <v>3169</v>
      </c>
      <c r="I1914" s="11">
        <v>6.289632788686E12</v>
      </c>
      <c r="K1914" s="12"/>
      <c r="L1914" s="12"/>
      <c r="M1914" s="12"/>
      <c r="N1914" s="12"/>
      <c r="O1914" s="12"/>
      <c r="P1914" s="12"/>
      <c r="Q1914" s="12"/>
      <c r="R1914" s="12"/>
      <c r="S1914" s="12"/>
      <c r="T1914" s="12"/>
      <c r="U1914" s="12"/>
      <c r="V1914" s="12"/>
    </row>
    <row r="1915" hidden="1">
      <c r="A1915" s="7" t="s">
        <v>3170</v>
      </c>
      <c r="B1915" s="8">
        <v>45947.0</v>
      </c>
      <c r="C1915" s="9" t="str">
        <f t="shared" si="1"/>
        <v>Oktober</v>
      </c>
      <c r="D1915" s="15">
        <v>0.01875</v>
      </c>
      <c r="E1915" s="7" t="s">
        <v>2760</v>
      </c>
      <c r="F1915" s="7" t="s">
        <v>130</v>
      </c>
      <c r="G1915" s="7" t="s">
        <v>13</v>
      </c>
      <c r="H1915" s="7" t="s">
        <v>3171</v>
      </c>
      <c r="I1915" s="11">
        <v>6.289602289535E12</v>
      </c>
      <c r="K1915" s="12"/>
      <c r="L1915" s="12"/>
      <c r="M1915" s="12"/>
      <c r="N1915" s="12"/>
      <c r="O1915" s="12"/>
      <c r="P1915" s="12"/>
      <c r="Q1915" s="12"/>
      <c r="R1915" s="12"/>
      <c r="S1915" s="12"/>
      <c r="T1915" s="12"/>
      <c r="U1915" s="12"/>
      <c r="V1915" s="12"/>
    </row>
    <row r="1916" hidden="1">
      <c r="A1916" s="7" t="s">
        <v>3172</v>
      </c>
      <c r="B1916" s="8">
        <v>45947.0</v>
      </c>
      <c r="C1916" s="9" t="str">
        <f t="shared" si="1"/>
        <v>Oktober</v>
      </c>
      <c r="D1916" s="15">
        <v>0.043055555555555555</v>
      </c>
      <c r="E1916" s="7" t="s">
        <v>2760</v>
      </c>
      <c r="F1916" s="7" t="s">
        <v>51</v>
      </c>
      <c r="G1916" s="7" t="s">
        <v>13</v>
      </c>
      <c r="H1916" s="7" t="s">
        <v>3173</v>
      </c>
      <c r="I1916" s="11">
        <v>6.289602289535E12</v>
      </c>
      <c r="K1916" s="12"/>
      <c r="L1916" s="12"/>
      <c r="M1916" s="12"/>
      <c r="N1916" s="12"/>
      <c r="O1916" s="12"/>
      <c r="P1916" s="12"/>
      <c r="Q1916" s="12"/>
      <c r="R1916" s="12"/>
      <c r="S1916" s="12"/>
      <c r="T1916" s="12"/>
      <c r="U1916" s="12"/>
      <c r="V1916" s="12"/>
    </row>
    <row r="1917" hidden="1">
      <c r="A1917" s="7" t="s">
        <v>3174</v>
      </c>
      <c r="B1917" s="8">
        <v>45947.0</v>
      </c>
      <c r="C1917" s="9" t="str">
        <f t="shared" si="1"/>
        <v>Oktober</v>
      </c>
      <c r="D1917" s="15">
        <v>0.043055555555555555</v>
      </c>
      <c r="E1917" s="7" t="s">
        <v>2760</v>
      </c>
      <c r="F1917" s="7" t="s">
        <v>51</v>
      </c>
      <c r="G1917" s="7" t="s">
        <v>13</v>
      </c>
      <c r="H1917" s="7" t="s">
        <v>3175</v>
      </c>
      <c r="I1917" s="11">
        <v>6.289602289535E12</v>
      </c>
      <c r="K1917" s="12"/>
      <c r="L1917" s="12"/>
      <c r="M1917" s="12"/>
      <c r="N1917" s="12"/>
      <c r="O1917" s="12"/>
      <c r="P1917" s="12"/>
      <c r="Q1917" s="12"/>
      <c r="R1917" s="12"/>
      <c r="S1917" s="12"/>
      <c r="T1917" s="12"/>
      <c r="U1917" s="12"/>
      <c r="V1917" s="12"/>
    </row>
    <row r="1918" hidden="1">
      <c r="A1918" s="7" t="s">
        <v>3176</v>
      </c>
      <c r="B1918" s="8">
        <v>45946.0</v>
      </c>
      <c r="C1918" s="9" t="str">
        <f t="shared" si="1"/>
        <v>Oktober</v>
      </c>
      <c r="D1918" s="15">
        <v>0.06041666666666667</v>
      </c>
      <c r="E1918" s="7" t="s">
        <v>2760</v>
      </c>
      <c r="F1918" s="7" t="s">
        <v>51</v>
      </c>
      <c r="G1918" s="7" t="s">
        <v>13</v>
      </c>
      <c r="H1918" s="7" t="s">
        <v>3177</v>
      </c>
      <c r="I1918" s="11">
        <v>6.289602289535E12</v>
      </c>
      <c r="K1918" s="12"/>
      <c r="L1918" s="12"/>
      <c r="M1918" s="12"/>
      <c r="N1918" s="12"/>
      <c r="O1918" s="12"/>
      <c r="P1918" s="12"/>
      <c r="Q1918" s="12"/>
      <c r="R1918" s="12"/>
      <c r="S1918" s="12"/>
      <c r="T1918" s="12"/>
      <c r="U1918" s="12"/>
      <c r="V1918" s="12"/>
    </row>
    <row r="1919" hidden="1">
      <c r="A1919" s="7" t="s">
        <v>3178</v>
      </c>
      <c r="B1919" s="8">
        <v>45948.0</v>
      </c>
      <c r="C1919" s="9" t="str">
        <f t="shared" si="1"/>
        <v>Oktober</v>
      </c>
      <c r="D1919" s="15">
        <v>0.041666666666666664</v>
      </c>
      <c r="E1919" s="7" t="s">
        <v>66</v>
      </c>
      <c r="F1919" s="7" t="s">
        <v>17</v>
      </c>
      <c r="G1919" s="7" t="s">
        <v>13</v>
      </c>
      <c r="H1919" s="7" t="s">
        <v>3179</v>
      </c>
      <c r="I1919" s="11">
        <v>6.281332534354E12</v>
      </c>
      <c r="K1919" s="12"/>
      <c r="L1919" s="12"/>
      <c r="M1919" s="12"/>
      <c r="N1919" s="12"/>
      <c r="O1919" s="12"/>
      <c r="P1919" s="12"/>
      <c r="Q1919" s="12"/>
      <c r="R1919" s="12"/>
      <c r="S1919" s="12"/>
      <c r="T1919" s="12"/>
      <c r="U1919" s="12"/>
      <c r="V1919" s="12"/>
    </row>
    <row r="1920" hidden="1">
      <c r="A1920" s="7" t="s">
        <v>3180</v>
      </c>
      <c r="B1920" s="8">
        <v>45948.0</v>
      </c>
      <c r="C1920" s="9" t="str">
        <f t="shared" si="1"/>
        <v>Oktober</v>
      </c>
      <c r="D1920" s="15">
        <v>0.034722222222222224</v>
      </c>
      <c r="E1920" s="7" t="s">
        <v>2760</v>
      </c>
      <c r="F1920" s="7" t="s">
        <v>51</v>
      </c>
      <c r="G1920" s="7" t="s">
        <v>13</v>
      </c>
      <c r="H1920" s="7" t="s">
        <v>3181</v>
      </c>
      <c r="I1920" s="11">
        <v>6.289602289535E12</v>
      </c>
      <c r="K1920" s="12"/>
      <c r="L1920" s="12"/>
      <c r="M1920" s="12"/>
      <c r="N1920" s="12"/>
      <c r="O1920" s="12"/>
      <c r="P1920" s="12"/>
      <c r="Q1920" s="12"/>
      <c r="R1920" s="12"/>
      <c r="S1920" s="12"/>
      <c r="T1920" s="12"/>
      <c r="U1920" s="12"/>
      <c r="V1920" s="12"/>
    </row>
    <row r="1921" hidden="1">
      <c r="A1921" s="7" t="s">
        <v>3182</v>
      </c>
      <c r="B1921" s="8">
        <v>45948.0</v>
      </c>
      <c r="C1921" s="9" t="str">
        <f t="shared" si="1"/>
        <v>Oktober</v>
      </c>
      <c r="D1921" s="15">
        <v>0.03263888888888889</v>
      </c>
      <c r="E1921" s="7" t="s">
        <v>212</v>
      </c>
      <c r="F1921" s="7" t="s">
        <v>1083</v>
      </c>
      <c r="G1921" s="7" t="s">
        <v>13</v>
      </c>
      <c r="H1921" s="7" t="s">
        <v>3183</v>
      </c>
      <c r="I1921" s="11">
        <v>6.2895632016027E13</v>
      </c>
      <c r="K1921" s="12"/>
      <c r="L1921" s="12"/>
      <c r="M1921" s="12"/>
      <c r="N1921" s="12"/>
      <c r="O1921" s="12"/>
      <c r="P1921" s="12"/>
      <c r="Q1921" s="12"/>
      <c r="R1921" s="12"/>
      <c r="S1921" s="12"/>
      <c r="T1921" s="12"/>
      <c r="U1921" s="12"/>
      <c r="V1921" s="12"/>
    </row>
    <row r="1922" hidden="1">
      <c r="A1922" s="7" t="s">
        <v>3182</v>
      </c>
      <c r="B1922" s="8">
        <v>45946.0</v>
      </c>
      <c r="C1922" s="9" t="str">
        <f t="shared" si="1"/>
        <v>Oktober</v>
      </c>
      <c r="D1922" s="15">
        <v>0.03263888888888889</v>
      </c>
      <c r="E1922" s="7" t="s">
        <v>212</v>
      </c>
      <c r="F1922" s="7" t="s">
        <v>34</v>
      </c>
      <c r="G1922" s="7" t="s">
        <v>41</v>
      </c>
      <c r="H1922" s="7" t="s">
        <v>1580</v>
      </c>
      <c r="I1922" s="11">
        <v>6.2895632016027E13</v>
      </c>
      <c r="K1922" s="12"/>
      <c r="L1922" s="12"/>
      <c r="M1922" s="12"/>
      <c r="N1922" s="12"/>
      <c r="O1922" s="12"/>
      <c r="P1922" s="12"/>
      <c r="Q1922" s="12"/>
      <c r="R1922" s="12"/>
      <c r="S1922" s="12"/>
      <c r="T1922" s="12"/>
      <c r="U1922" s="12"/>
      <c r="V1922" s="12"/>
    </row>
    <row r="1923" hidden="1">
      <c r="A1923" s="7" t="s">
        <v>3182</v>
      </c>
      <c r="B1923" s="8">
        <v>45945.0</v>
      </c>
      <c r="C1923" s="9" t="str">
        <f t="shared" si="1"/>
        <v>Oktober</v>
      </c>
      <c r="D1923" s="15">
        <v>0.059027777777777776</v>
      </c>
      <c r="E1923" s="7" t="s">
        <v>212</v>
      </c>
      <c r="F1923" s="7" t="s">
        <v>34</v>
      </c>
      <c r="G1923" s="7" t="s">
        <v>13</v>
      </c>
      <c r="H1923" s="7" t="s">
        <v>3184</v>
      </c>
      <c r="I1923" s="11">
        <v>6.2895632016027E13</v>
      </c>
      <c r="K1923" s="12"/>
      <c r="L1923" s="12"/>
      <c r="M1923" s="12"/>
      <c r="N1923" s="12"/>
      <c r="O1923" s="12"/>
      <c r="P1923" s="12"/>
      <c r="Q1923" s="12"/>
      <c r="R1923" s="12"/>
      <c r="S1923" s="12"/>
      <c r="T1923" s="12"/>
      <c r="U1923" s="12"/>
      <c r="V1923" s="12"/>
    </row>
    <row r="1924" hidden="1">
      <c r="A1924" s="7" t="s">
        <v>3185</v>
      </c>
      <c r="B1924" s="8">
        <v>45948.0</v>
      </c>
      <c r="C1924" s="9" t="str">
        <f t="shared" si="1"/>
        <v>Oktober</v>
      </c>
      <c r="D1924" s="15">
        <v>0.010416666666666666</v>
      </c>
      <c r="E1924" s="7" t="s">
        <v>2807</v>
      </c>
      <c r="F1924" s="7" t="s">
        <v>144</v>
      </c>
      <c r="G1924" s="7" t="s">
        <v>13</v>
      </c>
      <c r="H1924" s="7" t="s">
        <v>3186</v>
      </c>
      <c r="I1924" s="11">
        <v>6.281314567953E12</v>
      </c>
      <c r="K1924" s="12"/>
      <c r="L1924" s="12"/>
      <c r="M1924" s="12"/>
      <c r="N1924" s="12"/>
      <c r="O1924" s="12"/>
      <c r="P1924" s="12"/>
      <c r="Q1924" s="12"/>
      <c r="R1924" s="12"/>
      <c r="S1924" s="12"/>
      <c r="T1924" s="12"/>
      <c r="U1924" s="12"/>
      <c r="V1924" s="12"/>
    </row>
    <row r="1925" hidden="1">
      <c r="A1925" s="7" t="s">
        <v>3187</v>
      </c>
      <c r="B1925" s="8">
        <v>45948.0</v>
      </c>
      <c r="C1925" s="9" t="str">
        <f t="shared" si="1"/>
        <v>Oktober</v>
      </c>
      <c r="D1925" s="15">
        <v>0.022222222222222223</v>
      </c>
      <c r="E1925" s="7" t="s">
        <v>2760</v>
      </c>
      <c r="F1925" s="7" t="s">
        <v>130</v>
      </c>
      <c r="G1925" s="7" t="s">
        <v>13</v>
      </c>
      <c r="H1925" s="7" t="s">
        <v>3188</v>
      </c>
      <c r="I1925" s="11">
        <v>6.289602289535E12</v>
      </c>
      <c r="K1925" s="12"/>
      <c r="L1925" s="12"/>
      <c r="M1925" s="12"/>
      <c r="N1925" s="12"/>
      <c r="O1925" s="12"/>
      <c r="P1925" s="12"/>
      <c r="Q1925" s="12"/>
      <c r="R1925" s="12"/>
      <c r="S1925" s="12"/>
      <c r="T1925" s="12"/>
      <c r="U1925" s="12"/>
      <c r="V1925" s="12"/>
    </row>
    <row r="1926" hidden="1">
      <c r="A1926" s="7" t="s">
        <v>3189</v>
      </c>
      <c r="B1926" s="8">
        <v>45947.0</v>
      </c>
      <c r="C1926" s="9" t="str">
        <f t="shared" si="1"/>
        <v>Oktober</v>
      </c>
      <c r="D1926" s="15">
        <v>0.034722222222222224</v>
      </c>
      <c r="E1926" s="7" t="s">
        <v>50</v>
      </c>
      <c r="F1926" s="7" t="s">
        <v>105</v>
      </c>
      <c r="G1926" s="7" t="s">
        <v>13</v>
      </c>
      <c r="H1926" s="7" t="s">
        <v>3190</v>
      </c>
      <c r="I1926" s="11">
        <v>6.285173431354E12</v>
      </c>
      <c r="K1926" s="12"/>
      <c r="L1926" s="12"/>
      <c r="M1926" s="12"/>
      <c r="N1926" s="12"/>
      <c r="O1926" s="12"/>
      <c r="P1926" s="12"/>
      <c r="Q1926" s="12"/>
      <c r="R1926" s="12"/>
      <c r="S1926" s="12"/>
      <c r="T1926" s="12"/>
      <c r="U1926" s="12"/>
      <c r="V1926" s="12"/>
    </row>
    <row r="1927" hidden="1">
      <c r="A1927" s="7" t="s">
        <v>3191</v>
      </c>
      <c r="B1927" s="8">
        <v>45948.0</v>
      </c>
      <c r="C1927" s="9" t="str">
        <f t="shared" si="1"/>
        <v>Oktober</v>
      </c>
      <c r="D1927" s="15">
        <v>0.020833333333333332</v>
      </c>
      <c r="E1927" s="7" t="s">
        <v>1078</v>
      </c>
      <c r="F1927" s="7" t="s">
        <v>105</v>
      </c>
      <c r="G1927" s="7" t="s">
        <v>13</v>
      </c>
      <c r="H1927" s="7" t="s">
        <v>3192</v>
      </c>
      <c r="I1927" s="11">
        <v>6.28978248704E11</v>
      </c>
      <c r="K1927" s="12"/>
      <c r="L1927" s="12"/>
      <c r="M1927" s="12"/>
      <c r="N1927" s="12"/>
      <c r="O1927" s="12"/>
      <c r="P1927" s="12"/>
      <c r="Q1927" s="12"/>
      <c r="R1927" s="12"/>
      <c r="S1927" s="12"/>
      <c r="T1927" s="12"/>
      <c r="U1927" s="12"/>
      <c r="V1927" s="12"/>
    </row>
    <row r="1928" hidden="1">
      <c r="A1928" s="7" t="s">
        <v>3193</v>
      </c>
      <c r="B1928" s="8">
        <v>45946.0</v>
      </c>
      <c r="C1928" s="9" t="str">
        <f t="shared" si="1"/>
        <v>Oktober</v>
      </c>
      <c r="D1928" s="15">
        <v>0.017361111111111112</v>
      </c>
      <c r="E1928" s="7" t="s">
        <v>33</v>
      </c>
      <c r="F1928" s="7" t="s">
        <v>45</v>
      </c>
      <c r="G1928" s="7" t="s">
        <v>13</v>
      </c>
      <c r="H1928" s="7" t="s">
        <v>3194</v>
      </c>
      <c r="I1928" s="11">
        <v>6.285707668655E12</v>
      </c>
      <c r="K1928" s="12"/>
      <c r="L1928" s="12"/>
      <c r="M1928" s="12"/>
      <c r="N1928" s="12"/>
      <c r="O1928" s="12"/>
      <c r="P1928" s="12"/>
      <c r="Q1928" s="12"/>
      <c r="R1928" s="12"/>
      <c r="S1928" s="12"/>
      <c r="T1928" s="12"/>
      <c r="U1928" s="12"/>
      <c r="V1928" s="12"/>
    </row>
    <row r="1929" hidden="1">
      <c r="A1929" s="7" t="s">
        <v>3195</v>
      </c>
      <c r="B1929" s="8">
        <v>45948.0</v>
      </c>
      <c r="C1929" s="9" t="str">
        <f t="shared" si="1"/>
        <v>Oktober</v>
      </c>
      <c r="D1929" s="15">
        <v>0.041666666666666664</v>
      </c>
      <c r="E1929" s="7" t="s">
        <v>1078</v>
      </c>
      <c r="F1929" s="7" t="s">
        <v>153</v>
      </c>
      <c r="G1929" s="7" t="s">
        <v>13</v>
      </c>
      <c r="H1929" s="7" t="s">
        <v>3196</v>
      </c>
      <c r="I1929" s="11">
        <v>6.28978248704E11</v>
      </c>
      <c r="K1929" s="12"/>
      <c r="L1929" s="12"/>
      <c r="M1929" s="12"/>
      <c r="N1929" s="12"/>
      <c r="O1929" s="12"/>
      <c r="P1929" s="12"/>
      <c r="Q1929" s="12"/>
      <c r="R1929" s="12"/>
      <c r="S1929" s="12"/>
      <c r="T1929" s="12"/>
      <c r="U1929" s="12"/>
      <c r="V1929" s="12"/>
    </row>
    <row r="1930" hidden="1">
      <c r="A1930" s="7" t="s">
        <v>3197</v>
      </c>
      <c r="B1930" s="8">
        <v>45948.0</v>
      </c>
      <c r="C1930" s="9" t="str">
        <f t="shared" si="1"/>
        <v>Oktober</v>
      </c>
      <c r="D1930" s="15">
        <v>0.05555555555555555</v>
      </c>
      <c r="E1930" s="7" t="s">
        <v>2760</v>
      </c>
      <c r="F1930" s="7" t="s">
        <v>169</v>
      </c>
      <c r="G1930" s="7" t="s">
        <v>13</v>
      </c>
      <c r="H1930" s="7" t="s">
        <v>3198</v>
      </c>
      <c r="I1930" s="11">
        <v>6.289602289535E12</v>
      </c>
      <c r="K1930" s="12"/>
      <c r="L1930" s="12"/>
      <c r="M1930" s="12"/>
      <c r="N1930" s="12"/>
      <c r="O1930" s="12"/>
      <c r="P1930" s="12"/>
      <c r="Q1930" s="12"/>
      <c r="R1930" s="12"/>
      <c r="S1930" s="12"/>
      <c r="T1930" s="12"/>
      <c r="U1930" s="12"/>
      <c r="V1930" s="12"/>
    </row>
    <row r="1931" hidden="1">
      <c r="A1931" s="7" t="s">
        <v>3199</v>
      </c>
      <c r="B1931" s="8">
        <v>45949.0</v>
      </c>
      <c r="C1931" s="9" t="str">
        <f t="shared" si="1"/>
        <v>Oktober</v>
      </c>
      <c r="D1931" s="15">
        <v>0.027777777777777776</v>
      </c>
      <c r="E1931" s="7" t="s">
        <v>1078</v>
      </c>
      <c r="F1931" s="7" t="s">
        <v>17</v>
      </c>
      <c r="G1931" s="7" t="s">
        <v>13</v>
      </c>
      <c r="H1931" s="7" t="s">
        <v>3200</v>
      </c>
      <c r="I1931" s="11">
        <v>6.28978248704E11</v>
      </c>
      <c r="K1931" s="12"/>
      <c r="L1931" s="12"/>
      <c r="M1931" s="12"/>
      <c r="N1931" s="12"/>
      <c r="O1931" s="12"/>
      <c r="P1931" s="12"/>
      <c r="Q1931" s="12"/>
      <c r="R1931" s="12"/>
      <c r="S1931" s="12"/>
      <c r="T1931" s="12"/>
      <c r="U1931" s="12"/>
      <c r="V1931" s="12"/>
    </row>
    <row r="1932" hidden="1">
      <c r="A1932" s="7" t="s">
        <v>3197</v>
      </c>
      <c r="B1932" s="8">
        <v>45944.0</v>
      </c>
      <c r="C1932" s="9" t="str">
        <f t="shared" si="1"/>
        <v>Oktober</v>
      </c>
      <c r="D1932" s="15">
        <v>0.06111111111111111</v>
      </c>
      <c r="E1932" s="7" t="s">
        <v>2760</v>
      </c>
      <c r="F1932" s="7" t="s">
        <v>164</v>
      </c>
      <c r="G1932" s="7" t="s">
        <v>13</v>
      </c>
      <c r="H1932" s="7" t="s">
        <v>3201</v>
      </c>
      <c r="I1932" s="11">
        <v>6.289602289535E12</v>
      </c>
      <c r="K1932" s="12"/>
      <c r="L1932" s="12"/>
      <c r="M1932" s="12"/>
      <c r="N1932" s="12"/>
      <c r="O1932" s="12"/>
      <c r="P1932" s="12"/>
      <c r="Q1932" s="12"/>
      <c r="R1932" s="12"/>
      <c r="S1932" s="12"/>
      <c r="T1932" s="12"/>
      <c r="U1932" s="12"/>
      <c r="V1932" s="12"/>
    </row>
    <row r="1933" hidden="1">
      <c r="A1933" s="7" t="s">
        <v>3202</v>
      </c>
      <c r="B1933" s="8">
        <v>45949.0</v>
      </c>
      <c r="C1933" s="9" t="str">
        <f t="shared" si="1"/>
        <v>Oktober</v>
      </c>
      <c r="D1933" s="15">
        <v>0.059027777777777776</v>
      </c>
      <c r="E1933" s="7" t="s">
        <v>20</v>
      </c>
      <c r="F1933" s="7" t="s">
        <v>30</v>
      </c>
      <c r="G1933" s="7" t="s">
        <v>13</v>
      </c>
      <c r="H1933" s="7" t="s">
        <v>3203</v>
      </c>
      <c r="I1933" s="11">
        <v>6.28972529354E11</v>
      </c>
      <c r="K1933" s="12"/>
      <c r="L1933" s="12"/>
      <c r="M1933" s="12"/>
      <c r="N1933" s="12"/>
      <c r="O1933" s="12"/>
      <c r="P1933" s="12"/>
      <c r="Q1933" s="12"/>
      <c r="R1933" s="12"/>
      <c r="S1933" s="12"/>
      <c r="T1933" s="12"/>
      <c r="U1933" s="12"/>
      <c r="V1933" s="12"/>
    </row>
    <row r="1934" hidden="1">
      <c r="A1934" s="7" t="s">
        <v>3204</v>
      </c>
      <c r="B1934" s="8">
        <v>45950.0</v>
      </c>
      <c r="C1934" s="9" t="str">
        <f t="shared" si="1"/>
        <v>Oktober</v>
      </c>
      <c r="D1934" s="15">
        <v>0.027777777777777776</v>
      </c>
      <c r="E1934" s="7" t="s">
        <v>1078</v>
      </c>
      <c r="F1934" s="7" t="s">
        <v>17</v>
      </c>
      <c r="G1934" s="7" t="s">
        <v>13</v>
      </c>
      <c r="H1934" s="7" t="s">
        <v>3205</v>
      </c>
      <c r="I1934" s="11">
        <v>6.28978248704E11</v>
      </c>
      <c r="K1934" s="12"/>
      <c r="L1934" s="12"/>
      <c r="M1934" s="12"/>
      <c r="N1934" s="12"/>
      <c r="O1934" s="12"/>
      <c r="P1934" s="12"/>
      <c r="Q1934" s="12"/>
      <c r="R1934" s="12"/>
      <c r="S1934" s="12"/>
      <c r="T1934" s="12"/>
      <c r="U1934" s="12"/>
      <c r="V1934" s="12"/>
    </row>
    <row r="1935" hidden="1">
      <c r="A1935" s="7" t="s">
        <v>3206</v>
      </c>
      <c r="B1935" s="8">
        <v>45950.0</v>
      </c>
      <c r="C1935" s="9" t="str">
        <f t="shared" si="1"/>
        <v>Oktober</v>
      </c>
      <c r="D1935" s="15">
        <v>0.015277777777777777</v>
      </c>
      <c r="E1935" s="7" t="s">
        <v>2807</v>
      </c>
      <c r="F1935" s="7" t="s">
        <v>144</v>
      </c>
      <c r="G1935" s="7" t="s">
        <v>13</v>
      </c>
      <c r="H1935" s="7" t="s">
        <v>3207</v>
      </c>
      <c r="I1935" s="11">
        <v>6.281314567953E12</v>
      </c>
      <c r="K1935" s="12"/>
      <c r="L1935" s="12"/>
      <c r="M1935" s="12"/>
      <c r="N1935" s="12"/>
      <c r="O1935" s="12"/>
      <c r="P1935" s="12"/>
      <c r="Q1935" s="12"/>
      <c r="R1935" s="12"/>
      <c r="S1935" s="12"/>
      <c r="T1935" s="12"/>
      <c r="U1935" s="12"/>
      <c r="V1935" s="12"/>
    </row>
    <row r="1936" hidden="1">
      <c r="A1936" s="7" t="s">
        <v>3208</v>
      </c>
      <c r="B1936" s="8">
        <v>45949.0</v>
      </c>
      <c r="C1936" s="9" t="str">
        <f t="shared" si="1"/>
        <v>Oktober</v>
      </c>
      <c r="D1936" s="15">
        <v>0.03611111111111111</v>
      </c>
      <c r="E1936" s="7" t="s">
        <v>2824</v>
      </c>
      <c r="F1936" s="7" t="s">
        <v>59</v>
      </c>
      <c r="G1936" s="7" t="s">
        <v>13</v>
      </c>
      <c r="H1936" s="7" t="s">
        <v>3209</v>
      </c>
      <c r="I1936" s="11">
        <v>6.289632788686E12</v>
      </c>
      <c r="K1936" s="12"/>
      <c r="L1936" s="12"/>
      <c r="M1936" s="12"/>
      <c r="N1936" s="12"/>
      <c r="O1936" s="12"/>
      <c r="P1936" s="12"/>
      <c r="Q1936" s="12"/>
      <c r="R1936" s="12"/>
      <c r="S1936" s="12"/>
      <c r="T1936" s="12"/>
      <c r="U1936" s="12"/>
      <c r="V1936" s="12"/>
    </row>
    <row r="1937" hidden="1">
      <c r="A1937" s="7" t="s">
        <v>3208</v>
      </c>
      <c r="B1937" s="8">
        <v>45950.0</v>
      </c>
      <c r="C1937" s="9" t="str">
        <f t="shared" si="1"/>
        <v>Oktober</v>
      </c>
      <c r="D1937" s="15">
        <v>0.04027777777777778</v>
      </c>
      <c r="E1937" s="7" t="s">
        <v>2824</v>
      </c>
      <c r="F1937" s="7" t="s">
        <v>197</v>
      </c>
      <c r="G1937" s="7" t="s">
        <v>13</v>
      </c>
      <c r="H1937" s="7" t="s">
        <v>3210</v>
      </c>
      <c r="I1937" s="11">
        <v>6.289632788686E12</v>
      </c>
      <c r="K1937" s="12"/>
      <c r="L1937" s="12"/>
      <c r="M1937" s="12"/>
      <c r="N1937" s="12"/>
      <c r="O1937" s="12"/>
      <c r="P1937" s="12"/>
      <c r="Q1937" s="12"/>
      <c r="R1937" s="12"/>
      <c r="S1937" s="12"/>
      <c r="T1937" s="12"/>
      <c r="U1937" s="12"/>
      <c r="V1937" s="12"/>
    </row>
    <row r="1938" hidden="1">
      <c r="A1938" s="7" t="s">
        <v>3211</v>
      </c>
      <c r="B1938" s="8">
        <v>45950.0</v>
      </c>
      <c r="C1938" s="9" t="str">
        <f t="shared" si="1"/>
        <v>Oktober</v>
      </c>
      <c r="D1938" s="15">
        <v>0.041666666666666664</v>
      </c>
      <c r="E1938" s="7" t="s">
        <v>93</v>
      </c>
      <c r="F1938" s="7" t="s">
        <v>94</v>
      </c>
      <c r="G1938" s="7" t="s">
        <v>13</v>
      </c>
      <c r="H1938" s="7" t="s">
        <v>3212</v>
      </c>
      <c r="I1938" s="11">
        <v>6.281295998526E12</v>
      </c>
      <c r="K1938" s="12"/>
      <c r="L1938" s="12"/>
      <c r="M1938" s="12"/>
      <c r="N1938" s="12"/>
      <c r="O1938" s="12"/>
      <c r="P1938" s="12"/>
      <c r="Q1938" s="12"/>
      <c r="R1938" s="12"/>
      <c r="S1938" s="12"/>
      <c r="T1938" s="12"/>
      <c r="U1938" s="12"/>
      <c r="V1938" s="12"/>
    </row>
    <row r="1939" hidden="1">
      <c r="A1939" s="7" t="s">
        <v>3213</v>
      </c>
      <c r="B1939" s="8">
        <v>45950.0</v>
      </c>
      <c r="C1939" s="9" t="str">
        <f t="shared" si="1"/>
        <v>Oktober</v>
      </c>
      <c r="D1939" s="15">
        <v>0.0</v>
      </c>
      <c r="E1939" s="7" t="s">
        <v>2760</v>
      </c>
      <c r="F1939" s="7" t="s">
        <v>54</v>
      </c>
      <c r="G1939" s="7" t="s">
        <v>41</v>
      </c>
      <c r="H1939" s="7" t="s">
        <v>113</v>
      </c>
      <c r="I1939" s="11">
        <v>6.289602289535E12</v>
      </c>
      <c r="K1939" s="12"/>
      <c r="L1939" s="12"/>
      <c r="M1939" s="12"/>
      <c r="N1939" s="12"/>
      <c r="O1939" s="12"/>
      <c r="P1939" s="12"/>
      <c r="Q1939" s="12"/>
      <c r="R1939" s="12"/>
      <c r="S1939" s="12"/>
      <c r="T1939" s="12"/>
      <c r="U1939" s="12"/>
      <c r="V1939" s="12"/>
    </row>
    <row r="1940" hidden="1">
      <c r="A1940" s="7" t="s">
        <v>3214</v>
      </c>
      <c r="B1940" s="8">
        <v>45950.0</v>
      </c>
      <c r="C1940" s="9" t="str">
        <f t="shared" si="1"/>
        <v>Oktober</v>
      </c>
      <c r="D1940" s="15">
        <v>0.04722222222222222</v>
      </c>
      <c r="E1940" s="7" t="s">
        <v>2760</v>
      </c>
      <c r="F1940" s="7" t="s">
        <v>164</v>
      </c>
      <c r="G1940" s="7" t="s">
        <v>13</v>
      </c>
      <c r="H1940" s="7" t="s">
        <v>3215</v>
      </c>
      <c r="I1940" s="11">
        <v>6.289602289535E12</v>
      </c>
      <c r="K1940" s="12"/>
      <c r="L1940" s="12"/>
      <c r="M1940" s="12"/>
      <c r="N1940" s="12"/>
      <c r="O1940" s="12"/>
      <c r="P1940" s="12"/>
      <c r="Q1940" s="12"/>
      <c r="R1940" s="12"/>
      <c r="S1940" s="12"/>
      <c r="T1940" s="12"/>
      <c r="U1940" s="12"/>
      <c r="V1940" s="12"/>
    </row>
    <row r="1941" hidden="1">
      <c r="A1941" s="7" t="s">
        <v>3216</v>
      </c>
      <c r="B1941" s="8">
        <v>45950.0</v>
      </c>
      <c r="C1941" s="9" t="str">
        <f t="shared" si="1"/>
        <v>Oktober</v>
      </c>
      <c r="D1941" s="15">
        <v>0.020833333333333332</v>
      </c>
      <c r="E1941" s="7" t="s">
        <v>2807</v>
      </c>
      <c r="F1941" s="7" t="s">
        <v>148</v>
      </c>
      <c r="G1941" s="7" t="s">
        <v>13</v>
      </c>
      <c r="H1941" s="7" t="s">
        <v>3217</v>
      </c>
      <c r="I1941" s="11">
        <v>6.281314567953E12</v>
      </c>
      <c r="K1941" s="12"/>
      <c r="L1941" s="12"/>
      <c r="M1941" s="12"/>
      <c r="N1941" s="12"/>
      <c r="O1941" s="12"/>
      <c r="P1941" s="12"/>
      <c r="Q1941" s="12"/>
      <c r="R1941" s="12"/>
      <c r="S1941" s="12"/>
      <c r="T1941" s="12"/>
      <c r="U1941" s="12"/>
      <c r="V1941" s="12"/>
    </row>
    <row r="1942" hidden="1">
      <c r="A1942" s="7" t="s">
        <v>3218</v>
      </c>
      <c r="B1942" s="8">
        <v>45950.0</v>
      </c>
      <c r="C1942" s="9" t="str">
        <f t="shared" si="1"/>
        <v>Oktober</v>
      </c>
      <c r="D1942" s="15">
        <v>0.020833333333333332</v>
      </c>
      <c r="E1942" s="7" t="s">
        <v>66</v>
      </c>
      <c r="F1942" s="7" t="s">
        <v>45</v>
      </c>
      <c r="G1942" s="7" t="s">
        <v>13</v>
      </c>
      <c r="H1942" s="7" t="s">
        <v>3219</v>
      </c>
      <c r="I1942" s="11">
        <v>6.281332534354E12</v>
      </c>
      <c r="K1942" s="12"/>
      <c r="L1942" s="12"/>
      <c r="M1942" s="12"/>
      <c r="N1942" s="12"/>
      <c r="O1942" s="12"/>
      <c r="P1942" s="12"/>
      <c r="Q1942" s="12"/>
      <c r="R1942" s="12"/>
      <c r="S1942" s="12"/>
      <c r="T1942" s="12"/>
      <c r="U1942" s="12"/>
      <c r="V1942" s="12"/>
    </row>
    <row r="1943" hidden="1">
      <c r="A1943" s="7" t="s">
        <v>3220</v>
      </c>
      <c r="B1943" s="8">
        <v>45950.0</v>
      </c>
      <c r="C1943" s="9" t="str">
        <f t="shared" si="1"/>
        <v>Oktober</v>
      </c>
      <c r="D1943" s="15">
        <v>0.024305555555555556</v>
      </c>
      <c r="E1943" s="7" t="s">
        <v>44</v>
      </c>
      <c r="F1943" s="7" t="s">
        <v>67</v>
      </c>
      <c r="G1943" s="7" t="s">
        <v>13</v>
      </c>
      <c r="H1943" s="7" t="s">
        <v>3221</v>
      </c>
      <c r="I1943" s="11">
        <v>6.285291035544E12</v>
      </c>
      <c r="K1943" s="12"/>
      <c r="L1943" s="12"/>
      <c r="M1943" s="12"/>
      <c r="N1943" s="12"/>
      <c r="O1943" s="12"/>
      <c r="P1943" s="12"/>
      <c r="Q1943" s="12"/>
      <c r="R1943" s="12"/>
      <c r="S1943" s="12"/>
      <c r="T1943" s="12"/>
      <c r="U1943" s="12"/>
      <c r="V1943" s="12"/>
    </row>
    <row r="1944" hidden="1">
      <c r="A1944" s="7" t="s">
        <v>3213</v>
      </c>
      <c r="B1944" s="8">
        <v>45951.0</v>
      </c>
      <c r="C1944" s="9" t="str">
        <f t="shared" si="1"/>
        <v>Oktober</v>
      </c>
      <c r="D1944" s="15">
        <v>0.03263888888888889</v>
      </c>
      <c r="E1944" s="7" t="s">
        <v>2760</v>
      </c>
      <c r="F1944" s="7" t="s">
        <v>130</v>
      </c>
      <c r="G1944" s="7" t="s">
        <v>13</v>
      </c>
      <c r="H1944" s="7" t="s">
        <v>3222</v>
      </c>
      <c r="I1944" s="11">
        <v>6.289602289535E12</v>
      </c>
      <c r="K1944" s="12"/>
      <c r="L1944" s="12"/>
      <c r="M1944" s="12"/>
      <c r="N1944" s="12"/>
      <c r="O1944" s="12"/>
      <c r="P1944" s="12"/>
      <c r="Q1944" s="12"/>
      <c r="R1944" s="12"/>
      <c r="S1944" s="12"/>
      <c r="T1944" s="12"/>
      <c r="U1944" s="12"/>
      <c r="V1944" s="12"/>
    </row>
    <row r="1945" hidden="1">
      <c r="A1945" s="7" t="s">
        <v>3223</v>
      </c>
      <c r="B1945" s="8">
        <v>45951.0</v>
      </c>
      <c r="C1945" s="9" t="str">
        <f t="shared" si="1"/>
        <v>Oktober</v>
      </c>
      <c r="D1945" s="15">
        <v>0.03611111111111111</v>
      </c>
      <c r="E1945" s="7" t="s">
        <v>1078</v>
      </c>
      <c r="F1945" s="7" t="s">
        <v>153</v>
      </c>
      <c r="G1945" s="7" t="s">
        <v>13</v>
      </c>
      <c r="H1945" s="7" t="s">
        <v>3224</v>
      </c>
      <c r="I1945" s="11">
        <v>6.28978248704E11</v>
      </c>
      <c r="K1945" s="12"/>
      <c r="L1945" s="12"/>
      <c r="M1945" s="12"/>
      <c r="N1945" s="12"/>
      <c r="O1945" s="12"/>
      <c r="P1945" s="12"/>
      <c r="Q1945" s="12"/>
      <c r="R1945" s="12"/>
      <c r="S1945" s="12"/>
      <c r="T1945" s="12"/>
      <c r="U1945" s="12"/>
      <c r="V1945" s="12"/>
    </row>
    <row r="1946" hidden="1">
      <c r="A1946" s="7" t="s">
        <v>3225</v>
      </c>
      <c r="B1946" s="8">
        <v>45951.0</v>
      </c>
      <c r="C1946" s="9" t="str">
        <f t="shared" si="1"/>
        <v>Oktober</v>
      </c>
      <c r="D1946" s="15">
        <v>0.041666666666666664</v>
      </c>
      <c r="E1946" s="7" t="s">
        <v>33</v>
      </c>
      <c r="F1946" s="7" t="s">
        <v>1083</v>
      </c>
      <c r="G1946" s="7" t="s">
        <v>13</v>
      </c>
      <c r="H1946" s="7" t="s">
        <v>3226</v>
      </c>
      <c r="I1946" s="11">
        <v>6.285707668655E12</v>
      </c>
      <c r="K1946" s="12"/>
      <c r="L1946" s="12"/>
      <c r="M1946" s="12"/>
      <c r="N1946" s="12"/>
      <c r="O1946" s="12"/>
      <c r="P1946" s="12"/>
      <c r="Q1946" s="12"/>
      <c r="R1946" s="12"/>
      <c r="S1946" s="12"/>
      <c r="T1946" s="12"/>
      <c r="U1946" s="12"/>
      <c r="V1946" s="12"/>
    </row>
    <row r="1947" hidden="1">
      <c r="A1947" s="7" t="s">
        <v>3227</v>
      </c>
      <c r="B1947" s="8">
        <v>45951.0</v>
      </c>
      <c r="C1947" s="9" t="str">
        <f t="shared" si="1"/>
        <v>Oktober</v>
      </c>
      <c r="D1947" s="15">
        <v>0.020833333333333332</v>
      </c>
      <c r="E1947" s="7" t="s">
        <v>2807</v>
      </c>
      <c r="F1947" s="7" t="s">
        <v>148</v>
      </c>
      <c r="G1947" s="7" t="s">
        <v>13</v>
      </c>
      <c r="H1947" s="7" t="s">
        <v>3228</v>
      </c>
      <c r="I1947" s="11">
        <v>6.281314567953E12</v>
      </c>
      <c r="K1947" s="12"/>
      <c r="L1947" s="12"/>
      <c r="M1947" s="12"/>
      <c r="N1947" s="12"/>
      <c r="O1947" s="12"/>
      <c r="P1947" s="12"/>
      <c r="Q1947" s="12"/>
      <c r="R1947" s="12"/>
      <c r="S1947" s="12"/>
      <c r="T1947" s="12"/>
      <c r="U1947" s="12"/>
      <c r="V1947" s="12"/>
    </row>
    <row r="1948" hidden="1">
      <c r="A1948" s="7" t="s">
        <v>3229</v>
      </c>
      <c r="B1948" s="8">
        <v>45951.0</v>
      </c>
      <c r="C1948" s="9" t="str">
        <f t="shared" si="1"/>
        <v>Oktober</v>
      </c>
      <c r="D1948" s="15">
        <v>0.020833333333333332</v>
      </c>
      <c r="E1948" s="7" t="s">
        <v>66</v>
      </c>
      <c r="F1948" s="7" t="s">
        <v>45</v>
      </c>
      <c r="G1948" s="7" t="s">
        <v>13</v>
      </c>
      <c r="H1948" s="7" t="s">
        <v>3230</v>
      </c>
      <c r="I1948" s="11">
        <v>6.281332534354E12</v>
      </c>
      <c r="K1948" s="12"/>
      <c r="L1948" s="12"/>
      <c r="M1948" s="12"/>
      <c r="N1948" s="12"/>
      <c r="O1948" s="12"/>
      <c r="P1948" s="12"/>
      <c r="Q1948" s="12"/>
      <c r="R1948" s="12"/>
      <c r="S1948" s="12"/>
      <c r="T1948" s="12"/>
      <c r="U1948" s="12"/>
      <c r="V1948" s="12"/>
    </row>
    <row r="1949" hidden="1">
      <c r="A1949" s="7" t="s">
        <v>3231</v>
      </c>
      <c r="B1949" s="8">
        <v>45952.0</v>
      </c>
      <c r="C1949" s="9" t="str">
        <f t="shared" si="1"/>
        <v>Oktober</v>
      </c>
      <c r="D1949" s="15">
        <v>0.041666666666666664</v>
      </c>
      <c r="E1949" s="7" t="s">
        <v>1078</v>
      </c>
      <c r="F1949" s="7" t="s">
        <v>153</v>
      </c>
      <c r="G1949" s="7" t="s">
        <v>13</v>
      </c>
      <c r="H1949" s="7" t="s">
        <v>3232</v>
      </c>
      <c r="I1949" s="11">
        <v>6.28978248704E11</v>
      </c>
      <c r="K1949" s="12"/>
      <c r="L1949" s="12"/>
      <c r="M1949" s="12"/>
      <c r="N1949" s="12"/>
      <c r="O1949" s="12"/>
      <c r="P1949" s="12"/>
      <c r="Q1949" s="12"/>
      <c r="R1949" s="12"/>
      <c r="S1949" s="12"/>
      <c r="T1949" s="12"/>
      <c r="U1949" s="12"/>
      <c r="V1949" s="12"/>
    </row>
    <row r="1950" hidden="1">
      <c r="A1950" s="7" t="s">
        <v>3233</v>
      </c>
      <c r="B1950" s="8">
        <v>45952.0</v>
      </c>
      <c r="C1950" s="9" t="str">
        <f t="shared" si="1"/>
        <v>Oktober</v>
      </c>
      <c r="D1950" s="15">
        <v>0.03125</v>
      </c>
      <c r="E1950" s="7" t="s">
        <v>2807</v>
      </c>
      <c r="F1950" s="7" t="s">
        <v>127</v>
      </c>
      <c r="G1950" s="7" t="s">
        <v>13</v>
      </c>
      <c r="H1950" s="7" t="s">
        <v>3234</v>
      </c>
      <c r="I1950" s="11">
        <v>6.281314567953E12</v>
      </c>
      <c r="K1950" s="12"/>
      <c r="L1950" s="12"/>
      <c r="M1950" s="12"/>
      <c r="N1950" s="12"/>
      <c r="O1950" s="12"/>
      <c r="P1950" s="12"/>
      <c r="Q1950" s="12"/>
      <c r="R1950" s="12"/>
      <c r="S1950" s="12"/>
      <c r="T1950" s="12"/>
      <c r="U1950" s="12"/>
      <c r="V1950" s="12"/>
    </row>
    <row r="1951" hidden="1">
      <c r="A1951" s="7" t="s">
        <v>3235</v>
      </c>
      <c r="B1951" s="8">
        <v>45952.0</v>
      </c>
      <c r="C1951" s="9" t="str">
        <f t="shared" si="1"/>
        <v>Oktober</v>
      </c>
      <c r="D1951" s="15">
        <v>0.03125</v>
      </c>
      <c r="E1951" s="7" t="s">
        <v>2807</v>
      </c>
      <c r="F1951" s="7" t="s">
        <v>127</v>
      </c>
      <c r="G1951" s="7" t="s">
        <v>13</v>
      </c>
      <c r="H1951" s="7" t="s">
        <v>3236</v>
      </c>
      <c r="I1951" s="11">
        <v>6.281314567953E12</v>
      </c>
      <c r="K1951" s="12"/>
      <c r="L1951" s="12"/>
      <c r="M1951" s="12"/>
      <c r="N1951" s="12"/>
      <c r="O1951" s="12"/>
      <c r="P1951" s="12"/>
      <c r="Q1951" s="12"/>
      <c r="R1951" s="12"/>
      <c r="S1951" s="12"/>
      <c r="T1951" s="12"/>
      <c r="U1951" s="12"/>
      <c r="V1951" s="12"/>
    </row>
    <row r="1952" hidden="1">
      <c r="A1952" s="7" t="s">
        <v>3237</v>
      </c>
      <c r="B1952" s="8">
        <v>45952.0</v>
      </c>
      <c r="C1952" s="9" t="str">
        <f t="shared" si="1"/>
        <v>Oktober</v>
      </c>
      <c r="D1952" s="15">
        <v>0.03125</v>
      </c>
      <c r="E1952" s="7" t="s">
        <v>2807</v>
      </c>
      <c r="F1952" s="7" t="s">
        <v>127</v>
      </c>
      <c r="G1952" s="7" t="s">
        <v>13</v>
      </c>
      <c r="H1952" s="7" t="s">
        <v>3238</v>
      </c>
      <c r="I1952" s="11">
        <v>6.281314567953E12</v>
      </c>
      <c r="K1952" s="12"/>
      <c r="L1952" s="12"/>
      <c r="M1952" s="12"/>
      <c r="N1952" s="12"/>
      <c r="O1952" s="12"/>
      <c r="P1952" s="12"/>
      <c r="Q1952" s="12"/>
      <c r="R1952" s="12"/>
      <c r="S1952" s="12"/>
      <c r="T1952" s="12"/>
      <c r="U1952" s="12"/>
      <c r="V1952" s="12"/>
    </row>
    <row r="1953" hidden="1">
      <c r="A1953" s="7" t="s">
        <v>3239</v>
      </c>
      <c r="B1953" s="8">
        <v>45952.0</v>
      </c>
      <c r="C1953" s="9" t="str">
        <f t="shared" si="1"/>
        <v>Oktober</v>
      </c>
      <c r="D1953" s="15">
        <v>0.03125</v>
      </c>
      <c r="E1953" s="7" t="s">
        <v>2807</v>
      </c>
      <c r="F1953" s="7" t="s">
        <v>127</v>
      </c>
      <c r="G1953" s="7" t="s">
        <v>13</v>
      </c>
      <c r="H1953" s="7" t="s">
        <v>3238</v>
      </c>
      <c r="I1953" s="11">
        <v>6.281314567953E12</v>
      </c>
      <c r="K1953" s="12"/>
      <c r="L1953" s="12"/>
      <c r="M1953" s="12"/>
      <c r="N1953" s="12"/>
      <c r="O1953" s="12"/>
      <c r="P1953" s="12"/>
      <c r="Q1953" s="12"/>
      <c r="R1953" s="12"/>
      <c r="S1953" s="12"/>
      <c r="T1953" s="12"/>
      <c r="U1953" s="12"/>
      <c r="V1953" s="12"/>
    </row>
    <row r="1954" hidden="1">
      <c r="A1954" s="7" t="s">
        <v>3240</v>
      </c>
      <c r="B1954" s="8">
        <v>45951.0</v>
      </c>
      <c r="C1954" s="9" t="str">
        <f t="shared" si="1"/>
        <v>Oktober</v>
      </c>
      <c r="D1954" s="15">
        <v>0.027777777777777776</v>
      </c>
      <c r="E1954" s="7" t="s">
        <v>44</v>
      </c>
      <c r="F1954" s="7" t="s">
        <v>67</v>
      </c>
      <c r="G1954" s="7" t="s">
        <v>13</v>
      </c>
      <c r="H1954" s="7" t="s">
        <v>3241</v>
      </c>
      <c r="I1954" s="11">
        <v>6.285291035544E12</v>
      </c>
      <c r="K1954" s="12"/>
      <c r="L1954" s="12"/>
      <c r="M1954" s="12"/>
      <c r="N1954" s="12"/>
      <c r="O1954" s="12"/>
      <c r="P1954" s="12"/>
      <c r="Q1954" s="12"/>
      <c r="R1954" s="12"/>
      <c r="S1954" s="12"/>
      <c r="T1954" s="12"/>
      <c r="U1954" s="12"/>
      <c r="V1954" s="12"/>
    </row>
    <row r="1955" hidden="1">
      <c r="A1955" s="7" t="s">
        <v>3242</v>
      </c>
      <c r="B1955" s="8">
        <v>45951.0</v>
      </c>
      <c r="C1955" s="9" t="str">
        <f t="shared" si="1"/>
        <v>Oktober</v>
      </c>
      <c r="D1955" s="15">
        <v>0.027777777777777776</v>
      </c>
      <c r="E1955" s="7" t="s">
        <v>44</v>
      </c>
      <c r="F1955" s="7" t="s">
        <v>67</v>
      </c>
      <c r="G1955" s="7" t="s">
        <v>13</v>
      </c>
      <c r="H1955" s="7" t="s">
        <v>3241</v>
      </c>
      <c r="I1955" s="11">
        <v>6.285291035544E12</v>
      </c>
      <c r="K1955" s="12"/>
      <c r="L1955" s="12"/>
      <c r="M1955" s="12"/>
      <c r="N1955" s="12"/>
      <c r="O1955" s="12"/>
      <c r="P1955" s="12"/>
      <c r="Q1955" s="12"/>
      <c r="R1955" s="12"/>
      <c r="S1955" s="12"/>
      <c r="T1955" s="12"/>
      <c r="U1955" s="12"/>
      <c r="V1955" s="12"/>
    </row>
    <row r="1956" hidden="1">
      <c r="A1956" s="7" t="s">
        <v>3243</v>
      </c>
      <c r="B1956" s="8">
        <v>45952.0</v>
      </c>
      <c r="C1956" s="9" t="str">
        <f t="shared" si="1"/>
        <v>Oktober</v>
      </c>
      <c r="D1956" s="15">
        <v>0.027777777777777776</v>
      </c>
      <c r="E1956" s="7" t="s">
        <v>1078</v>
      </c>
      <c r="F1956" s="7" t="s">
        <v>105</v>
      </c>
      <c r="G1956" s="7" t="s">
        <v>13</v>
      </c>
      <c r="H1956" s="7" t="s">
        <v>3244</v>
      </c>
      <c r="I1956" s="11">
        <v>6.28978248704E11</v>
      </c>
      <c r="K1956" s="12"/>
      <c r="L1956" s="12"/>
      <c r="M1956" s="12"/>
      <c r="N1956" s="12"/>
      <c r="O1956" s="12"/>
      <c r="P1956" s="12"/>
      <c r="Q1956" s="12"/>
      <c r="R1956" s="12"/>
      <c r="S1956" s="12"/>
      <c r="T1956" s="12"/>
      <c r="U1956" s="12"/>
      <c r="V1956" s="12"/>
    </row>
    <row r="1957" hidden="1">
      <c r="A1957" s="7" t="s">
        <v>3245</v>
      </c>
      <c r="B1957" s="8">
        <v>45952.0</v>
      </c>
      <c r="C1957" s="9" t="str">
        <f t="shared" si="1"/>
        <v>Oktober</v>
      </c>
      <c r="D1957" s="15">
        <v>0.020833333333333332</v>
      </c>
      <c r="E1957" s="7" t="s">
        <v>66</v>
      </c>
      <c r="F1957" s="7" t="s">
        <v>45</v>
      </c>
      <c r="G1957" s="7" t="s">
        <v>13</v>
      </c>
      <c r="H1957" s="7" t="s">
        <v>3246</v>
      </c>
      <c r="I1957" s="11">
        <v>6.281332534354E12</v>
      </c>
      <c r="K1957" s="12"/>
      <c r="L1957" s="12"/>
      <c r="M1957" s="12"/>
      <c r="N1957" s="12"/>
      <c r="O1957" s="12"/>
      <c r="P1957" s="12"/>
      <c r="Q1957" s="12"/>
      <c r="R1957" s="12"/>
      <c r="S1957" s="12"/>
      <c r="T1957" s="12"/>
      <c r="U1957" s="12"/>
      <c r="V1957" s="12"/>
    </row>
    <row r="1958" hidden="1">
      <c r="A1958" s="7" t="s">
        <v>3247</v>
      </c>
      <c r="B1958" s="8">
        <v>45953.0</v>
      </c>
      <c r="C1958" s="9" t="str">
        <f t="shared" si="1"/>
        <v>Oktober</v>
      </c>
      <c r="D1958" s="15">
        <v>0.05486111111111111</v>
      </c>
      <c r="E1958" s="7" t="s">
        <v>11</v>
      </c>
      <c r="F1958" s="7" t="s">
        <v>72</v>
      </c>
      <c r="G1958" s="7" t="s">
        <v>13</v>
      </c>
      <c r="H1958" s="7" t="s">
        <v>3248</v>
      </c>
      <c r="I1958" s="11">
        <v>6.28560627488E12</v>
      </c>
      <c r="K1958" s="12"/>
      <c r="L1958" s="12"/>
      <c r="M1958" s="12"/>
      <c r="N1958" s="12"/>
      <c r="O1958" s="12"/>
      <c r="P1958" s="12"/>
      <c r="Q1958" s="12"/>
      <c r="R1958" s="12"/>
      <c r="S1958" s="12"/>
      <c r="T1958" s="12"/>
      <c r="U1958" s="12"/>
      <c r="V1958" s="12"/>
    </row>
    <row r="1959" hidden="1">
      <c r="A1959" s="7" t="s">
        <v>3249</v>
      </c>
      <c r="B1959" s="8">
        <v>45953.0</v>
      </c>
      <c r="C1959" s="9" t="str">
        <f t="shared" si="1"/>
        <v>Oktober</v>
      </c>
      <c r="D1959" s="15">
        <v>0.03125</v>
      </c>
      <c r="E1959" s="7" t="s">
        <v>11</v>
      </c>
      <c r="F1959" s="7" t="s">
        <v>82</v>
      </c>
      <c r="G1959" s="7" t="s">
        <v>13</v>
      </c>
      <c r="H1959" s="7" t="s">
        <v>3250</v>
      </c>
      <c r="I1959" s="11">
        <v>6.28560627488E12</v>
      </c>
      <c r="K1959" s="12"/>
      <c r="L1959" s="12"/>
      <c r="M1959" s="12"/>
      <c r="N1959" s="12"/>
      <c r="O1959" s="12"/>
      <c r="P1959" s="12"/>
      <c r="Q1959" s="12"/>
      <c r="R1959" s="12"/>
      <c r="S1959" s="12"/>
      <c r="T1959" s="12"/>
      <c r="U1959" s="12"/>
      <c r="V1959" s="12"/>
    </row>
    <row r="1960" hidden="1">
      <c r="A1960" s="7" t="s">
        <v>3251</v>
      </c>
      <c r="B1960" s="8">
        <v>45953.0</v>
      </c>
      <c r="C1960" s="9" t="str">
        <f t="shared" si="1"/>
        <v>Oktober</v>
      </c>
      <c r="D1960" s="15">
        <v>0.03611111111111111</v>
      </c>
      <c r="E1960" s="7" t="s">
        <v>11</v>
      </c>
      <c r="F1960" s="7" t="s">
        <v>72</v>
      </c>
      <c r="G1960" s="7" t="s">
        <v>13</v>
      </c>
      <c r="H1960" s="7" t="s">
        <v>3252</v>
      </c>
      <c r="I1960" s="11">
        <v>6.28560627488E12</v>
      </c>
      <c r="K1960" s="12"/>
      <c r="L1960" s="12"/>
      <c r="M1960" s="12"/>
      <c r="N1960" s="12"/>
      <c r="O1960" s="12"/>
      <c r="P1960" s="12"/>
      <c r="Q1960" s="12"/>
      <c r="R1960" s="12"/>
      <c r="S1960" s="12"/>
      <c r="T1960" s="12"/>
      <c r="U1960" s="12"/>
      <c r="V1960" s="12"/>
    </row>
    <row r="1961" hidden="1">
      <c r="A1961" s="7" t="s">
        <v>3253</v>
      </c>
      <c r="B1961" s="8">
        <v>45951.0</v>
      </c>
      <c r="C1961" s="9" t="str">
        <f t="shared" si="1"/>
        <v>Oktober</v>
      </c>
      <c r="D1961" s="15">
        <v>0.04097222222222222</v>
      </c>
      <c r="E1961" s="7" t="s">
        <v>20</v>
      </c>
      <c r="F1961" s="7" t="s">
        <v>62</v>
      </c>
      <c r="G1961" s="7" t="s">
        <v>13</v>
      </c>
      <c r="H1961" s="7" t="s">
        <v>3254</v>
      </c>
      <c r="I1961" s="11">
        <v>6.28972529354E11</v>
      </c>
      <c r="K1961" s="12"/>
      <c r="L1961" s="12"/>
      <c r="M1961" s="12"/>
      <c r="N1961" s="12"/>
      <c r="O1961" s="12"/>
      <c r="P1961" s="12"/>
      <c r="Q1961" s="12"/>
      <c r="R1961" s="12"/>
      <c r="S1961" s="12"/>
      <c r="T1961" s="12"/>
      <c r="U1961" s="12"/>
      <c r="V1961" s="12"/>
    </row>
    <row r="1962" hidden="1">
      <c r="A1962" s="7" t="s">
        <v>3255</v>
      </c>
      <c r="B1962" s="8">
        <v>45953.0</v>
      </c>
      <c r="C1962" s="9" t="str">
        <f t="shared" si="1"/>
        <v>Oktober</v>
      </c>
      <c r="D1962" s="15">
        <v>0.0375</v>
      </c>
      <c r="E1962" s="7" t="s">
        <v>20</v>
      </c>
      <c r="F1962" s="7" t="s">
        <v>62</v>
      </c>
      <c r="G1962" s="7" t="s">
        <v>13</v>
      </c>
      <c r="H1962" s="7" t="s">
        <v>3256</v>
      </c>
      <c r="I1962" s="11">
        <v>6.28972529354E11</v>
      </c>
      <c r="K1962" s="12"/>
      <c r="L1962" s="12"/>
      <c r="M1962" s="12"/>
      <c r="N1962" s="12"/>
      <c r="O1962" s="12"/>
      <c r="P1962" s="12"/>
      <c r="Q1962" s="12"/>
      <c r="R1962" s="12"/>
      <c r="S1962" s="12"/>
      <c r="T1962" s="12"/>
      <c r="U1962" s="12"/>
      <c r="V1962" s="12"/>
    </row>
    <row r="1963" hidden="1">
      <c r="A1963" s="7" t="s">
        <v>3257</v>
      </c>
      <c r="B1963" s="8">
        <v>45953.0</v>
      </c>
      <c r="C1963" s="9" t="str">
        <f t="shared" si="1"/>
        <v>Oktober</v>
      </c>
      <c r="D1963" s="15">
        <v>0.041666666666666664</v>
      </c>
      <c r="E1963" s="7" t="s">
        <v>33</v>
      </c>
      <c r="F1963" s="7" t="s">
        <v>1083</v>
      </c>
      <c r="G1963" s="7" t="s">
        <v>13</v>
      </c>
      <c r="H1963" s="7" t="s">
        <v>3258</v>
      </c>
      <c r="I1963" s="11">
        <v>6.285707668655E12</v>
      </c>
      <c r="K1963" s="12"/>
      <c r="L1963" s="12"/>
      <c r="M1963" s="12"/>
      <c r="N1963" s="12"/>
      <c r="O1963" s="12"/>
      <c r="P1963" s="12"/>
      <c r="Q1963" s="12"/>
      <c r="R1963" s="12"/>
      <c r="S1963" s="12"/>
      <c r="T1963" s="12"/>
      <c r="U1963" s="12"/>
      <c r="V1963" s="12"/>
    </row>
    <row r="1964" hidden="1">
      <c r="A1964" s="7" t="s">
        <v>3259</v>
      </c>
      <c r="B1964" s="8">
        <v>45953.0</v>
      </c>
      <c r="C1964" s="9" t="str">
        <f t="shared" si="1"/>
        <v>Oktober</v>
      </c>
      <c r="D1964" s="15">
        <v>0.0</v>
      </c>
      <c r="E1964" s="7" t="s">
        <v>2760</v>
      </c>
      <c r="F1964" s="7" t="s">
        <v>51</v>
      </c>
      <c r="G1964" s="7" t="s">
        <v>156</v>
      </c>
      <c r="H1964" s="7" t="s">
        <v>113</v>
      </c>
      <c r="I1964" s="11">
        <v>6.289602289535E12</v>
      </c>
      <c r="K1964" s="12"/>
      <c r="L1964" s="12"/>
      <c r="M1964" s="12"/>
      <c r="N1964" s="12"/>
      <c r="O1964" s="12"/>
      <c r="P1964" s="12"/>
      <c r="Q1964" s="12"/>
      <c r="R1964" s="12"/>
      <c r="S1964" s="12"/>
      <c r="T1964" s="12"/>
      <c r="U1964" s="12"/>
      <c r="V1964" s="12"/>
    </row>
    <row r="1965" hidden="1">
      <c r="A1965" s="7" t="s">
        <v>3260</v>
      </c>
      <c r="B1965" s="8">
        <v>45954.0</v>
      </c>
      <c r="C1965" s="9" t="str">
        <f t="shared" si="1"/>
        <v>Oktober</v>
      </c>
      <c r="D1965" s="15">
        <v>0.041666666666666664</v>
      </c>
      <c r="E1965" s="7" t="s">
        <v>1078</v>
      </c>
      <c r="F1965" s="7" t="s">
        <v>17</v>
      </c>
      <c r="G1965" s="7" t="s">
        <v>13</v>
      </c>
      <c r="H1965" s="7" t="s">
        <v>3261</v>
      </c>
      <c r="I1965" s="11">
        <v>6.28978248704E11</v>
      </c>
      <c r="K1965" s="12"/>
      <c r="L1965" s="12"/>
      <c r="M1965" s="12"/>
      <c r="N1965" s="12"/>
      <c r="O1965" s="12"/>
      <c r="P1965" s="12"/>
      <c r="Q1965" s="12"/>
      <c r="R1965" s="12"/>
      <c r="S1965" s="12"/>
      <c r="T1965" s="12"/>
      <c r="U1965" s="12"/>
      <c r="V1965" s="12"/>
    </row>
    <row r="1966" hidden="1">
      <c r="A1966" s="7" t="s">
        <v>3262</v>
      </c>
      <c r="B1966" s="8">
        <v>45953.0</v>
      </c>
      <c r="C1966" s="9" t="str">
        <f t="shared" si="1"/>
        <v>Oktober</v>
      </c>
      <c r="D1966" s="15">
        <v>0.020833333333333332</v>
      </c>
      <c r="E1966" s="7" t="s">
        <v>2807</v>
      </c>
      <c r="F1966" s="7" t="s">
        <v>144</v>
      </c>
      <c r="G1966" s="7" t="s">
        <v>13</v>
      </c>
      <c r="H1966" s="7" t="s">
        <v>3263</v>
      </c>
      <c r="I1966" s="11">
        <v>6.281314567953E12</v>
      </c>
      <c r="K1966" s="12"/>
      <c r="L1966" s="12"/>
      <c r="M1966" s="12"/>
      <c r="N1966" s="12"/>
      <c r="O1966" s="12"/>
      <c r="P1966" s="12"/>
      <c r="Q1966" s="12"/>
      <c r="R1966" s="12"/>
      <c r="S1966" s="12"/>
      <c r="T1966" s="12"/>
      <c r="U1966" s="12"/>
      <c r="V1966" s="12"/>
    </row>
    <row r="1967" hidden="1">
      <c r="A1967" s="7" t="s">
        <v>3264</v>
      </c>
      <c r="B1967" s="8">
        <v>45953.0</v>
      </c>
      <c r="C1967" s="9" t="str">
        <f t="shared" si="1"/>
        <v>Oktober</v>
      </c>
      <c r="D1967" s="15">
        <v>0.017361111111111112</v>
      </c>
      <c r="E1967" s="7" t="s">
        <v>33</v>
      </c>
      <c r="F1967" s="7" t="s">
        <v>45</v>
      </c>
      <c r="G1967" s="7" t="s">
        <v>13</v>
      </c>
      <c r="H1967" s="7" t="s">
        <v>3265</v>
      </c>
      <c r="I1967" s="11">
        <v>6.285707668655E12</v>
      </c>
      <c r="K1967" s="12"/>
      <c r="L1967" s="12"/>
      <c r="M1967" s="12"/>
      <c r="N1967" s="12"/>
      <c r="O1967" s="12"/>
      <c r="P1967" s="12"/>
      <c r="Q1967" s="12"/>
      <c r="R1967" s="12"/>
      <c r="S1967" s="12"/>
      <c r="T1967" s="12"/>
      <c r="U1967" s="12"/>
      <c r="V1967" s="12"/>
    </row>
    <row r="1968" hidden="1">
      <c r="A1968" s="7" t="s">
        <v>3266</v>
      </c>
      <c r="B1968" s="8">
        <v>45954.0</v>
      </c>
      <c r="C1968" s="9" t="str">
        <f t="shared" si="1"/>
        <v>Oktober</v>
      </c>
      <c r="D1968" s="15">
        <v>0.020833333333333332</v>
      </c>
      <c r="E1968" s="7" t="s">
        <v>2807</v>
      </c>
      <c r="F1968" s="7" t="s">
        <v>148</v>
      </c>
      <c r="G1968" s="7" t="s">
        <v>13</v>
      </c>
      <c r="H1968" s="7" t="s">
        <v>3267</v>
      </c>
      <c r="I1968" s="11">
        <v>6.281314567953E12</v>
      </c>
      <c r="K1968" s="12"/>
      <c r="L1968" s="12"/>
      <c r="M1968" s="12"/>
      <c r="N1968" s="12"/>
      <c r="O1968" s="12"/>
      <c r="P1968" s="12"/>
      <c r="Q1968" s="12"/>
      <c r="R1968" s="12"/>
      <c r="S1968" s="12"/>
      <c r="T1968" s="12"/>
      <c r="U1968" s="12"/>
      <c r="V1968" s="12"/>
    </row>
    <row r="1969" hidden="1">
      <c r="A1969" s="7" t="s">
        <v>3268</v>
      </c>
      <c r="B1969" s="8">
        <v>45953.0</v>
      </c>
      <c r="C1969" s="9" t="str">
        <f t="shared" si="1"/>
        <v>Oktober</v>
      </c>
      <c r="D1969" s="15">
        <v>0.024305555555555556</v>
      </c>
      <c r="E1969" s="7" t="s">
        <v>44</v>
      </c>
      <c r="F1969" s="7" t="s">
        <v>67</v>
      </c>
      <c r="G1969" s="7" t="s">
        <v>13</v>
      </c>
      <c r="H1969" s="7" t="s">
        <v>3269</v>
      </c>
      <c r="I1969" s="11">
        <v>6.285291035544E12</v>
      </c>
      <c r="K1969" s="12"/>
      <c r="L1969" s="12"/>
      <c r="M1969" s="12"/>
      <c r="N1969" s="12"/>
      <c r="O1969" s="12"/>
      <c r="P1969" s="12"/>
      <c r="Q1969" s="12"/>
      <c r="R1969" s="12"/>
      <c r="S1969" s="12"/>
      <c r="T1969" s="12"/>
      <c r="U1969" s="12"/>
      <c r="V1969" s="12"/>
    </row>
    <row r="1970" hidden="1">
      <c r="A1970" s="7" t="s">
        <v>3270</v>
      </c>
      <c r="B1970" s="8">
        <v>45954.0</v>
      </c>
      <c r="C1970" s="9" t="str">
        <f t="shared" si="1"/>
        <v>Oktober</v>
      </c>
      <c r="D1970" s="15">
        <v>0.024305555555555556</v>
      </c>
      <c r="E1970" s="7" t="s">
        <v>1078</v>
      </c>
      <c r="F1970" s="7" t="s">
        <v>105</v>
      </c>
      <c r="G1970" s="7" t="s">
        <v>13</v>
      </c>
      <c r="H1970" s="7" t="s">
        <v>3271</v>
      </c>
      <c r="I1970" s="11">
        <v>6.28978248704E11</v>
      </c>
      <c r="K1970" s="12"/>
      <c r="L1970" s="12"/>
      <c r="M1970" s="12"/>
      <c r="N1970" s="12"/>
      <c r="O1970" s="12"/>
      <c r="P1970" s="12"/>
      <c r="Q1970" s="12"/>
      <c r="R1970" s="12"/>
      <c r="S1970" s="12"/>
      <c r="T1970" s="12"/>
      <c r="U1970" s="12"/>
      <c r="V1970" s="12"/>
    </row>
    <row r="1971" hidden="1">
      <c r="A1971" s="7" t="s">
        <v>3272</v>
      </c>
      <c r="B1971" s="8">
        <v>45954.0</v>
      </c>
      <c r="C1971" s="9" t="str">
        <f t="shared" si="1"/>
        <v>Oktober</v>
      </c>
      <c r="D1971" s="15">
        <v>0.03125</v>
      </c>
      <c r="E1971" s="7" t="s">
        <v>11</v>
      </c>
      <c r="F1971" s="7" t="s">
        <v>82</v>
      </c>
      <c r="G1971" s="7" t="s">
        <v>13</v>
      </c>
      <c r="H1971" s="7" t="s">
        <v>3273</v>
      </c>
      <c r="I1971" s="11">
        <v>6.28560627488E12</v>
      </c>
      <c r="K1971" s="12"/>
      <c r="L1971" s="12"/>
      <c r="M1971" s="12"/>
      <c r="N1971" s="12"/>
      <c r="O1971" s="12"/>
      <c r="P1971" s="12"/>
      <c r="Q1971" s="12"/>
      <c r="R1971" s="12"/>
      <c r="S1971" s="12"/>
      <c r="T1971" s="12"/>
      <c r="U1971" s="12"/>
      <c r="V1971" s="12"/>
    </row>
    <row r="1972" hidden="1">
      <c r="A1972" s="7" t="s">
        <v>3274</v>
      </c>
      <c r="B1972" s="8">
        <v>45953.0</v>
      </c>
      <c r="C1972" s="9" t="str">
        <f t="shared" si="1"/>
        <v>Oktober</v>
      </c>
      <c r="D1972" s="15">
        <v>0.024305555555555556</v>
      </c>
      <c r="E1972" s="7" t="s">
        <v>1078</v>
      </c>
      <c r="F1972" s="7" t="s">
        <v>105</v>
      </c>
      <c r="G1972" s="7" t="s">
        <v>13</v>
      </c>
      <c r="H1972" s="7" t="s">
        <v>3275</v>
      </c>
      <c r="I1972" s="11">
        <v>6.28978248704E11</v>
      </c>
      <c r="K1972" s="12"/>
      <c r="L1972" s="12"/>
      <c r="M1972" s="12"/>
      <c r="N1972" s="12"/>
      <c r="O1972" s="12"/>
      <c r="P1972" s="12"/>
      <c r="Q1972" s="12"/>
      <c r="R1972" s="12"/>
      <c r="S1972" s="12"/>
      <c r="T1972" s="12"/>
      <c r="U1972" s="12"/>
      <c r="V1972" s="12"/>
    </row>
    <row r="1973" hidden="1">
      <c r="A1973" s="7" t="s">
        <v>3276</v>
      </c>
      <c r="B1973" s="8">
        <v>45954.0</v>
      </c>
      <c r="C1973" s="9" t="str">
        <f t="shared" si="1"/>
        <v>Oktober</v>
      </c>
      <c r="D1973" s="15">
        <v>0.020833333333333332</v>
      </c>
      <c r="E1973" s="7" t="s">
        <v>2807</v>
      </c>
      <c r="F1973" s="7" t="s">
        <v>127</v>
      </c>
      <c r="G1973" s="7" t="s">
        <v>13</v>
      </c>
      <c r="H1973" s="7" t="s">
        <v>3277</v>
      </c>
      <c r="I1973" s="11">
        <v>6.281314567953E12</v>
      </c>
      <c r="K1973" s="12"/>
      <c r="L1973" s="12"/>
      <c r="M1973" s="12"/>
      <c r="N1973" s="12"/>
      <c r="O1973" s="12"/>
      <c r="P1973" s="12"/>
      <c r="Q1973" s="12"/>
      <c r="R1973" s="12"/>
      <c r="S1973" s="12"/>
      <c r="T1973" s="12"/>
      <c r="U1973" s="12"/>
      <c r="V1973" s="12"/>
    </row>
    <row r="1974" hidden="1">
      <c r="A1974" s="7" t="s">
        <v>3278</v>
      </c>
      <c r="B1974" s="8">
        <v>45953.0</v>
      </c>
      <c r="C1974" s="9" t="str">
        <f t="shared" si="1"/>
        <v>Oktober</v>
      </c>
      <c r="D1974" s="15">
        <v>0.020833333333333332</v>
      </c>
      <c r="E1974" s="7" t="s">
        <v>1078</v>
      </c>
      <c r="F1974" s="7" t="s">
        <v>116</v>
      </c>
      <c r="G1974" s="7" t="s">
        <v>13</v>
      </c>
      <c r="H1974" s="7" t="s">
        <v>3279</v>
      </c>
      <c r="I1974" s="11">
        <v>6.28978248704E11</v>
      </c>
      <c r="K1974" s="12"/>
      <c r="L1974" s="12"/>
      <c r="M1974" s="12"/>
      <c r="N1974" s="12"/>
      <c r="O1974" s="12"/>
      <c r="P1974" s="12"/>
      <c r="Q1974" s="12"/>
      <c r="R1974" s="12"/>
      <c r="S1974" s="12"/>
      <c r="T1974" s="12"/>
      <c r="U1974" s="12"/>
      <c r="V1974" s="12"/>
    </row>
    <row r="1975" hidden="1">
      <c r="A1975" s="7" t="s">
        <v>3280</v>
      </c>
      <c r="B1975" s="8">
        <v>45954.0</v>
      </c>
      <c r="C1975" s="9" t="str">
        <f t="shared" si="1"/>
        <v>Oktober</v>
      </c>
      <c r="D1975" s="15">
        <v>0.04513888888888889</v>
      </c>
      <c r="E1975" s="7" t="s">
        <v>20</v>
      </c>
      <c r="F1975" s="7" t="s">
        <v>30</v>
      </c>
      <c r="G1975" s="7" t="s">
        <v>13</v>
      </c>
      <c r="H1975" s="7" t="s">
        <v>3281</v>
      </c>
      <c r="I1975" s="11">
        <v>6.28972529354E11</v>
      </c>
      <c r="K1975" s="12"/>
      <c r="L1975" s="12"/>
      <c r="M1975" s="12"/>
      <c r="N1975" s="12"/>
      <c r="O1975" s="12"/>
      <c r="P1975" s="12"/>
      <c r="Q1975" s="12"/>
      <c r="R1975" s="12"/>
      <c r="S1975" s="12"/>
      <c r="T1975" s="12"/>
      <c r="U1975" s="12"/>
      <c r="V1975" s="12"/>
    </row>
    <row r="1976" hidden="1">
      <c r="A1976" s="7" t="s">
        <v>3257</v>
      </c>
      <c r="B1976" s="8">
        <v>45954.0</v>
      </c>
      <c r="C1976" s="9" t="str">
        <f t="shared" si="1"/>
        <v>Oktober</v>
      </c>
      <c r="D1976" s="15">
        <v>0.04236111111111111</v>
      </c>
      <c r="E1976" s="7" t="s">
        <v>33</v>
      </c>
      <c r="F1976" s="7" t="s">
        <v>34</v>
      </c>
      <c r="G1976" s="7" t="s">
        <v>13</v>
      </c>
      <c r="H1976" s="7" t="s">
        <v>3282</v>
      </c>
      <c r="I1976" s="11">
        <v>6.285707668655E12</v>
      </c>
      <c r="K1976" s="12"/>
      <c r="L1976" s="12"/>
      <c r="M1976" s="12"/>
      <c r="N1976" s="12"/>
      <c r="O1976" s="12"/>
      <c r="P1976" s="12"/>
      <c r="Q1976" s="12"/>
      <c r="R1976" s="12"/>
      <c r="S1976" s="12"/>
      <c r="T1976" s="12"/>
      <c r="U1976" s="12"/>
      <c r="V1976" s="12"/>
    </row>
    <row r="1977" hidden="1">
      <c r="A1977" s="7" t="s">
        <v>3283</v>
      </c>
      <c r="B1977" s="8">
        <v>45952.0</v>
      </c>
      <c r="C1977" s="9" t="str">
        <f t="shared" si="1"/>
        <v>Oktober</v>
      </c>
      <c r="D1977" s="15">
        <v>0.020833333333333332</v>
      </c>
      <c r="E1977" s="7" t="s">
        <v>93</v>
      </c>
      <c r="F1977" s="7" t="s">
        <v>130</v>
      </c>
      <c r="G1977" s="7" t="s">
        <v>13</v>
      </c>
      <c r="H1977" s="7" t="s">
        <v>3284</v>
      </c>
      <c r="I1977" s="11">
        <v>6.289602289535E12</v>
      </c>
      <c r="K1977" s="12"/>
      <c r="L1977" s="12"/>
      <c r="M1977" s="12"/>
      <c r="N1977" s="12"/>
      <c r="O1977" s="12"/>
      <c r="P1977" s="12"/>
      <c r="Q1977" s="12"/>
      <c r="R1977" s="12"/>
      <c r="S1977" s="12"/>
      <c r="T1977" s="12"/>
      <c r="U1977" s="12"/>
      <c r="V1977" s="12"/>
    </row>
    <row r="1978" hidden="1">
      <c r="A1978" s="7" t="s">
        <v>3285</v>
      </c>
      <c r="B1978" s="8">
        <v>45954.0</v>
      </c>
      <c r="C1978" s="9" t="str">
        <f t="shared" si="1"/>
        <v>Oktober</v>
      </c>
      <c r="D1978" s="15">
        <v>0.0</v>
      </c>
      <c r="E1978" s="7" t="s">
        <v>2760</v>
      </c>
      <c r="F1978" s="7" t="s">
        <v>51</v>
      </c>
      <c r="G1978" s="7" t="s">
        <v>156</v>
      </c>
      <c r="H1978" s="7" t="s">
        <v>113</v>
      </c>
      <c r="I1978" s="11">
        <v>6.289602289535E12</v>
      </c>
      <c r="K1978" s="12"/>
      <c r="L1978" s="12"/>
      <c r="M1978" s="12"/>
      <c r="N1978" s="12"/>
      <c r="O1978" s="12"/>
      <c r="P1978" s="12"/>
      <c r="Q1978" s="12"/>
      <c r="R1978" s="12"/>
      <c r="S1978" s="12"/>
      <c r="T1978" s="12"/>
      <c r="U1978" s="12"/>
      <c r="V1978" s="12"/>
    </row>
    <row r="1979" hidden="1">
      <c r="A1979" s="7" t="s">
        <v>3286</v>
      </c>
      <c r="B1979" s="8">
        <v>45954.0</v>
      </c>
      <c r="C1979" s="9" t="str">
        <f t="shared" si="1"/>
        <v>Oktober</v>
      </c>
      <c r="D1979" s="15">
        <v>0.0</v>
      </c>
      <c r="E1979" s="7" t="s">
        <v>2760</v>
      </c>
      <c r="F1979" s="7" t="s">
        <v>130</v>
      </c>
      <c r="G1979" s="7" t="s">
        <v>156</v>
      </c>
      <c r="H1979" s="7" t="s">
        <v>113</v>
      </c>
      <c r="I1979" s="11">
        <v>6.289602289535E12</v>
      </c>
      <c r="K1979" s="12"/>
      <c r="L1979" s="12"/>
      <c r="M1979" s="12"/>
      <c r="N1979" s="12"/>
      <c r="O1979" s="12"/>
      <c r="P1979" s="12"/>
      <c r="Q1979" s="12"/>
      <c r="R1979" s="12"/>
      <c r="S1979" s="12"/>
      <c r="T1979" s="12"/>
      <c r="U1979" s="12"/>
      <c r="V1979" s="12"/>
    </row>
    <row r="1980" hidden="1">
      <c r="A1980" s="7" t="s">
        <v>3286</v>
      </c>
      <c r="B1980" s="8">
        <v>45954.0</v>
      </c>
      <c r="C1980" s="9" t="str">
        <f t="shared" si="1"/>
        <v>Oktober</v>
      </c>
      <c r="D1980" s="15">
        <v>0.0</v>
      </c>
      <c r="E1980" s="7" t="s">
        <v>2760</v>
      </c>
      <c r="F1980" s="7" t="s">
        <v>164</v>
      </c>
      <c r="G1980" s="7" t="s">
        <v>156</v>
      </c>
      <c r="H1980" s="7" t="s">
        <v>113</v>
      </c>
      <c r="I1980" s="11">
        <v>6.289602289535E12</v>
      </c>
      <c r="K1980" s="12"/>
      <c r="L1980" s="12"/>
      <c r="M1980" s="12"/>
      <c r="N1980" s="12"/>
      <c r="O1980" s="12"/>
      <c r="P1980" s="12"/>
      <c r="Q1980" s="12"/>
      <c r="R1980" s="12"/>
      <c r="S1980" s="12"/>
      <c r="T1980" s="12"/>
      <c r="U1980" s="12"/>
      <c r="V1980" s="12"/>
    </row>
    <row r="1981" hidden="1">
      <c r="A1981" s="7" t="s">
        <v>3287</v>
      </c>
      <c r="B1981" s="8">
        <v>45955.0</v>
      </c>
      <c r="C1981" s="9" t="str">
        <f t="shared" si="1"/>
        <v>Oktober</v>
      </c>
      <c r="D1981" s="15">
        <v>0.0</v>
      </c>
      <c r="E1981" s="7" t="s">
        <v>2760</v>
      </c>
      <c r="F1981" s="7" t="s">
        <v>51</v>
      </c>
      <c r="G1981" s="7" t="s">
        <v>41</v>
      </c>
      <c r="H1981" s="7" t="s">
        <v>113</v>
      </c>
      <c r="I1981" s="11">
        <v>6.289602289535E12</v>
      </c>
      <c r="K1981" s="12"/>
      <c r="L1981" s="12"/>
      <c r="M1981" s="12"/>
      <c r="N1981" s="12"/>
      <c r="O1981" s="12"/>
      <c r="P1981" s="12"/>
      <c r="Q1981" s="12"/>
      <c r="R1981" s="12"/>
      <c r="S1981" s="12"/>
      <c r="T1981" s="12"/>
      <c r="U1981" s="12"/>
      <c r="V1981" s="12"/>
    </row>
    <row r="1982" hidden="1">
      <c r="A1982" s="7" t="s">
        <v>3288</v>
      </c>
      <c r="B1982" s="8">
        <v>45955.0</v>
      </c>
      <c r="C1982" s="9" t="str">
        <f t="shared" si="1"/>
        <v>Oktober</v>
      </c>
      <c r="D1982" s="15">
        <v>0.0375</v>
      </c>
      <c r="E1982" s="7" t="s">
        <v>66</v>
      </c>
      <c r="F1982" s="7" t="s">
        <v>17</v>
      </c>
      <c r="G1982" s="7" t="s">
        <v>13</v>
      </c>
      <c r="H1982" s="7" t="s">
        <v>3289</v>
      </c>
      <c r="I1982" s="11">
        <v>6.281332534354E12</v>
      </c>
      <c r="K1982" s="12"/>
      <c r="L1982" s="12"/>
      <c r="M1982" s="12"/>
      <c r="N1982" s="12"/>
      <c r="O1982" s="12"/>
      <c r="P1982" s="12"/>
      <c r="Q1982" s="12"/>
      <c r="R1982" s="12"/>
      <c r="S1982" s="12"/>
      <c r="T1982" s="12"/>
      <c r="U1982" s="12"/>
      <c r="V1982" s="12"/>
    </row>
    <row r="1983" hidden="1">
      <c r="A1983" s="7" t="s">
        <v>3290</v>
      </c>
      <c r="B1983" s="8">
        <v>45954.0</v>
      </c>
      <c r="C1983" s="9" t="str">
        <f t="shared" si="1"/>
        <v>Oktober</v>
      </c>
      <c r="D1983" s="15">
        <v>0.019444444444444445</v>
      </c>
      <c r="E1983" s="7" t="s">
        <v>2824</v>
      </c>
      <c r="F1983" s="7" t="s">
        <v>62</v>
      </c>
      <c r="G1983" s="7" t="s">
        <v>13</v>
      </c>
      <c r="H1983" s="7" t="s">
        <v>3291</v>
      </c>
      <c r="I1983" s="11">
        <v>6.289632788686E12</v>
      </c>
      <c r="K1983" s="12"/>
      <c r="L1983" s="12"/>
      <c r="M1983" s="12"/>
      <c r="N1983" s="12"/>
      <c r="O1983" s="12"/>
      <c r="P1983" s="12"/>
      <c r="Q1983" s="12"/>
      <c r="R1983" s="12"/>
      <c r="S1983" s="12"/>
      <c r="T1983" s="12"/>
      <c r="U1983" s="12"/>
      <c r="V1983" s="12"/>
    </row>
    <row r="1984" hidden="1">
      <c r="A1984" s="7" t="s">
        <v>3290</v>
      </c>
      <c r="B1984" s="8">
        <v>45954.0</v>
      </c>
      <c r="C1984" s="9" t="str">
        <f t="shared" si="1"/>
        <v>Oktober</v>
      </c>
      <c r="D1984" s="15">
        <v>0.03819444444444445</v>
      </c>
      <c r="E1984" s="7" t="s">
        <v>2824</v>
      </c>
      <c r="F1984" s="7" t="s">
        <v>94</v>
      </c>
      <c r="G1984" s="7" t="s">
        <v>13</v>
      </c>
      <c r="H1984" s="7" t="s">
        <v>3292</v>
      </c>
      <c r="I1984" s="11">
        <v>6.289632788686E12</v>
      </c>
      <c r="K1984" s="12"/>
      <c r="L1984" s="12"/>
      <c r="M1984" s="12"/>
      <c r="N1984" s="12"/>
      <c r="O1984" s="12"/>
      <c r="P1984" s="12"/>
      <c r="Q1984" s="12"/>
      <c r="R1984" s="12"/>
      <c r="S1984" s="12"/>
      <c r="T1984" s="12"/>
      <c r="U1984" s="12"/>
      <c r="V1984" s="12"/>
    </row>
    <row r="1985" hidden="1">
      <c r="A1985" s="7" t="s">
        <v>3293</v>
      </c>
      <c r="B1985" s="8">
        <v>45955.0</v>
      </c>
      <c r="C1985" s="9" t="str">
        <f t="shared" si="1"/>
        <v>Oktober</v>
      </c>
      <c r="D1985" s="15">
        <v>0.02847222222222222</v>
      </c>
      <c r="E1985" s="7" t="s">
        <v>2760</v>
      </c>
      <c r="F1985" s="7" t="s">
        <v>130</v>
      </c>
      <c r="G1985" s="7" t="s">
        <v>13</v>
      </c>
      <c r="H1985" s="7" t="s">
        <v>3294</v>
      </c>
      <c r="I1985" s="11">
        <v>6.289602289535E12</v>
      </c>
      <c r="K1985" s="12"/>
      <c r="L1985" s="12"/>
      <c r="M1985" s="12"/>
      <c r="N1985" s="12"/>
      <c r="O1985" s="12"/>
      <c r="P1985" s="12"/>
      <c r="Q1985" s="12"/>
      <c r="R1985" s="12"/>
      <c r="S1985" s="12"/>
      <c r="T1985" s="12"/>
      <c r="U1985" s="12"/>
      <c r="V1985" s="12"/>
    </row>
    <row r="1986" hidden="1">
      <c r="A1986" s="7" t="s">
        <v>3295</v>
      </c>
      <c r="B1986" s="8">
        <v>45955.0</v>
      </c>
      <c r="C1986" s="9" t="str">
        <f t="shared" si="1"/>
        <v>Oktober</v>
      </c>
      <c r="D1986" s="15">
        <v>0.03194444444444444</v>
      </c>
      <c r="E1986" s="7" t="s">
        <v>2824</v>
      </c>
      <c r="F1986" s="7" t="s">
        <v>94</v>
      </c>
      <c r="G1986" s="7" t="s">
        <v>13</v>
      </c>
      <c r="H1986" s="7" t="s">
        <v>3296</v>
      </c>
      <c r="I1986" s="11">
        <v>6.289632788686E12</v>
      </c>
      <c r="K1986" s="12"/>
      <c r="L1986" s="12"/>
      <c r="M1986" s="12"/>
      <c r="N1986" s="12"/>
      <c r="O1986" s="12"/>
      <c r="P1986" s="12"/>
      <c r="Q1986" s="12"/>
      <c r="R1986" s="12"/>
      <c r="S1986" s="12"/>
      <c r="T1986" s="12"/>
      <c r="U1986" s="12"/>
      <c r="V1986" s="12"/>
    </row>
    <row r="1987" hidden="1">
      <c r="A1987" s="7" t="s">
        <v>3297</v>
      </c>
      <c r="B1987" s="8">
        <v>45955.0</v>
      </c>
      <c r="C1987" s="9" t="str">
        <f t="shared" si="1"/>
        <v>Oktober</v>
      </c>
      <c r="D1987" s="15">
        <v>0.03680555555555556</v>
      </c>
      <c r="E1987" s="7" t="s">
        <v>2824</v>
      </c>
      <c r="F1987" s="7" t="s">
        <v>59</v>
      </c>
      <c r="G1987" s="7" t="s">
        <v>13</v>
      </c>
      <c r="H1987" s="7" t="s">
        <v>3298</v>
      </c>
      <c r="I1987" s="11">
        <v>6.289632788686E12</v>
      </c>
      <c r="K1987" s="12"/>
      <c r="L1987" s="12"/>
      <c r="M1987" s="12"/>
      <c r="N1987" s="12"/>
      <c r="O1987" s="12"/>
      <c r="P1987" s="12"/>
      <c r="Q1987" s="12"/>
      <c r="R1987" s="12"/>
      <c r="S1987" s="12"/>
      <c r="T1987" s="12"/>
      <c r="U1987" s="12"/>
      <c r="V1987" s="12"/>
    </row>
    <row r="1988" hidden="1">
      <c r="A1988" s="7" t="s">
        <v>3299</v>
      </c>
      <c r="B1988" s="8">
        <v>45955.0</v>
      </c>
      <c r="C1988" s="9" t="str">
        <f t="shared" si="1"/>
        <v>Oktober</v>
      </c>
      <c r="D1988" s="15">
        <v>0.020833333333333332</v>
      </c>
      <c r="E1988" s="7" t="s">
        <v>2807</v>
      </c>
      <c r="F1988" s="7" t="s">
        <v>127</v>
      </c>
      <c r="G1988" s="7" t="s">
        <v>13</v>
      </c>
      <c r="H1988" s="7" t="s">
        <v>3300</v>
      </c>
      <c r="I1988" s="11">
        <v>6.281314567953E12</v>
      </c>
      <c r="K1988" s="12"/>
      <c r="L1988" s="12"/>
      <c r="M1988" s="12"/>
      <c r="N1988" s="12"/>
      <c r="O1988" s="12"/>
      <c r="P1988" s="12"/>
      <c r="Q1988" s="12"/>
      <c r="R1988" s="12"/>
      <c r="S1988" s="12"/>
      <c r="T1988" s="12"/>
      <c r="U1988" s="12"/>
      <c r="V1988" s="12"/>
    </row>
    <row r="1989" hidden="1">
      <c r="A1989" s="7" t="s">
        <v>3301</v>
      </c>
      <c r="B1989" s="8">
        <v>45955.0</v>
      </c>
      <c r="C1989" s="9" t="str">
        <f t="shared" si="1"/>
        <v>Oktober</v>
      </c>
      <c r="D1989" s="15">
        <v>0.04583333333333333</v>
      </c>
      <c r="E1989" s="7" t="s">
        <v>2824</v>
      </c>
      <c r="F1989" s="7" t="s">
        <v>197</v>
      </c>
      <c r="G1989" s="7" t="s">
        <v>13</v>
      </c>
      <c r="H1989" s="7" t="s">
        <v>3302</v>
      </c>
      <c r="I1989" s="11">
        <v>6.2896327888686E13</v>
      </c>
      <c r="K1989" s="12"/>
      <c r="L1989" s="12"/>
      <c r="M1989" s="12"/>
      <c r="N1989" s="12"/>
      <c r="O1989" s="12"/>
      <c r="P1989" s="12"/>
      <c r="Q1989" s="12"/>
      <c r="R1989" s="12"/>
      <c r="S1989" s="12"/>
      <c r="T1989" s="12"/>
      <c r="U1989" s="12"/>
      <c r="V1989" s="12"/>
    </row>
    <row r="1990" hidden="1">
      <c r="A1990" s="7" t="s">
        <v>3303</v>
      </c>
      <c r="B1990" s="8">
        <v>45956.0</v>
      </c>
      <c r="C1990" s="9" t="str">
        <f t="shared" si="1"/>
        <v>Oktober</v>
      </c>
      <c r="D1990" s="15">
        <v>0.041666666666666664</v>
      </c>
      <c r="E1990" s="7" t="s">
        <v>1078</v>
      </c>
      <c r="F1990" s="7" t="s">
        <v>17</v>
      </c>
      <c r="G1990" s="7" t="s">
        <v>13</v>
      </c>
      <c r="H1990" s="7" t="s">
        <v>3304</v>
      </c>
      <c r="I1990" s="11">
        <v>6.28978248704E11</v>
      </c>
      <c r="K1990" s="12"/>
      <c r="L1990" s="12"/>
      <c r="M1990" s="12"/>
      <c r="N1990" s="12"/>
      <c r="O1990" s="12"/>
      <c r="P1990" s="12"/>
      <c r="Q1990" s="12"/>
      <c r="R1990" s="12"/>
      <c r="S1990" s="12"/>
      <c r="T1990" s="12"/>
      <c r="U1990" s="12"/>
      <c r="V1990" s="12"/>
    </row>
    <row r="1991" hidden="1">
      <c r="A1991" s="7" t="s">
        <v>3305</v>
      </c>
      <c r="B1991" s="8">
        <v>45955.0</v>
      </c>
      <c r="C1991" s="9" t="str">
        <f t="shared" si="1"/>
        <v>Oktober</v>
      </c>
      <c r="D1991" s="15">
        <v>0.03125</v>
      </c>
      <c r="E1991" s="7" t="s">
        <v>1078</v>
      </c>
      <c r="F1991" s="7" t="s">
        <v>105</v>
      </c>
      <c r="G1991" s="7" t="s">
        <v>13</v>
      </c>
      <c r="H1991" s="7" t="s">
        <v>3306</v>
      </c>
      <c r="I1991" s="11">
        <v>6.28978248704E11</v>
      </c>
      <c r="K1991" s="12"/>
      <c r="L1991" s="12"/>
      <c r="M1991" s="12"/>
      <c r="N1991" s="12"/>
      <c r="O1991" s="12"/>
      <c r="P1991" s="12"/>
      <c r="Q1991" s="12"/>
      <c r="R1991" s="12"/>
      <c r="S1991" s="12"/>
      <c r="T1991" s="12"/>
      <c r="U1991" s="12"/>
      <c r="V1991" s="12"/>
    </row>
    <row r="1992" hidden="1">
      <c r="A1992" s="7" t="s">
        <v>3307</v>
      </c>
      <c r="B1992" s="8">
        <v>45956.0</v>
      </c>
      <c r="C1992" s="9" t="str">
        <f t="shared" si="1"/>
        <v>Oktober</v>
      </c>
      <c r="D1992" s="15">
        <v>0.03958333333333333</v>
      </c>
      <c r="E1992" s="7" t="s">
        <v>20</v>
      </c>
      <c r="F1992" s="7" t="s">
        <v>30</v>
      </c>
      <c r="G1992" s="7" t="s">
        <v>13</v>
      </c>
      <c r="H1992" s="7" t="s">
        <v>3308</v>
      </c>
      <c r="I1992" s="11">
        <v>6.28972529354E11</v>
      </c>
      <c r="K1992" s="12"/>
      <c r="L1992" s="12"/>
      <c r="M1992" s="12"/>
      <c r="N1992" s="12"/>
      <c r="O1992" s="12"/>
      <c r="P1992" s="12"/>
      <c r="Q1992" s="12"/>
      <c r="R1992" s="12"/>
      <c r="S1992" s="12"/>
      <c r="T1992" s="12"/>
      <c r="U1992" s="12"/>
      <c r="V1992" s="12"/>
    </row>
    <row r="1993" hidden="1">
      <c r="A1993" s="7" t="s">
        <v>3309</v>
      </c>
      <c r="B1993" s="8">
        <v>45956.0</v>
      </c>
      <c r="C1993" s="9" t="str">
        <f t="shared" si="1"/>
        <v>Oktober</v>
      </c>
      <c r="D1993" s="15">
        <v>0.029166666666666667</v>
      </c>
      <c r="E1993" s="7" t="s">
        <v>2824</v>
      </c>
      <c r="F1993" s="7" t="s">
        <v>94</v>
      </c>
      <c r="G1993" s="7" t="s">
        <v>13</v>
      </c>
      <c r="H1993" s="7" t="s">
        <v>3310</v>
      </c>
      <c r="I1993" s="11">
        <v>6.289632788686E12</v>
      </c>
      <c r="K1993" s="12"/>
      <c r="L1993" s="12"/>
      <c r="M1993" s="12"/>
      <c r="N1993" s="12"/>
      <c r="O1993" s="12"/>
      <c r="P1993" s="12"/>
      <c r="Q1993" s="12"/>
      <c r="R1993" s="12"/>
      <c r="S1993" s="12"/>
      <c r="T1993" s="12"/>
      <c r="U1993" s="12"/>
      <c r="V1993" s="12"/>
    </row>
    <row r="1994" hidden="1">
      <c r="A1994" s="7" t="s">
        <v>3309</v>
      </c>
      <c r="B1994" s="8">
        <v>45956.0</v>
      </c>
      <c r="C1994" s="9" t="str">
        <f t="shared" si="1"/>
        <v>Oktober</v>
      </c>
      <c r="D1994" s="15">
        <v>0.041666666666666664</v>
      </c>
      <c r="E1994" s="7" t="s">
        <v>2824</v>
      </c>
      <c r="F1994" s="7" t="s">
        <v>59</v>
      </c>
      <c r="G1994" s="7" t="s">
        <v>13</v>
      </c>
      <c r="H1994" s="7" t="s">
        <v>3311</v>
      </c>
      <c r="I1994" s="11">
        <v>6.289632788686E12</v>
      </c>
      <c r="K1994" s="12"/>
      <c r="L1994" s="12"/>
      <c r="M1994" s="12"/>
      <c r="N1994" s="12"/>
      <c r="O1994" s="12"/>
      <c r="P1994" s="12"/>
      <c r="Q1994" s="12"/>
      <c r="R1994" s="12"/>
      <c r="S1994" s="12"/>
      <c r="T1994" s="12"/>
      <c r="U1994" s="12"/>
      <c r="V1994" s="12"/>
    </row>
    <row r="1995" hidden="1">
      <c r="A1995" s="7" t="s">
        <v>3293</v>
      </c>
      <c r="B1995" s="8">
        <v>45956.0</v>
      </c>
      <c r="C1995" s="9" t="str">
        <f t="shared" si="1"/>
        <v>Oktober</v>
      </c>
      <c r="D1995" s="15">
        <v>0.050694444444444445</v>
      </c>
      <c r="E1995" s="7" t="s">
        <v>2760</v>
      </c>
      <c r="F1995" s="7" t="s">
        <v>54</v>
      </c>
      <c r="G1995" s="7" t="s">
        <v>13</v>
      </c>
      <c r="H1995" s="7" t="s">
        <v>3312</v>
      </c>
      <c r="I1995" s="11">
        <v>6.289602289535E12</v>
      </c>
      <c r="K1995" s="12"/>
      <c r="L1995" s="12"/>
      <c r="M1995" s="12"/>
      <c r="N1995" s="12"/>
      <c r="O1995" s="12"/>
      <c r="P1995" s="12"/>
      <c r="Q1995" s="12"/>
      <c r="R1995" s="12"/>
      <c r="S1995" s="12"/>
      <c r="T1995" s="12"/>
      <c r="U1995" s="12"/>
      <c r="V1995" s="12"/>
    </row>
    <row r="1996" hidden="1">
      <c r="A1996" s="7" t="s">
        <v>3313</v>
      </c>
      <c r="B1996" s="8">
        <v>45954.0</v>
      </c>
      <c r="C1996" s="9" t="str">
        <f t="shared" si="1"/>
        <v>Oktober</v>
      </c>
      <c r="D1996" s="15">
        <v>0.020833333333333332</v>
      </c>
      <c r="E1996" s="7" t="s">
        <v>33</v>
      </c>
      <c r="F1996" s="7" t="s">
        <v>67</v>
      </c>
      <c r="G1996" s="7" t="s">
        <v>13</v>
      </c>
      <c r="H1996" s="7" t="s">
        <v>3314</v>
      </c>
      <c r="I1996" s="11">
        <v>6.285707668655E12</v>
      </c>
      <c r="K1996" s="12"/>
      <c r="L1996" s="12"/>
      <c r="M1996" s="12"/>
      <c r="N1996" s="12"/>
      <c r="O1996" s="12"/>
      <c r="P1996" s="12"/>
      <c r="Q1996" s="12"/>
      <c r="R1996" s="12"/>
      <c r="S1996" s="12"/>
      <c r="T1996" s="12"/>
      <c r="U1996" s="12"/>
      <c r="V1996" s="12"/>
    </row>
    <row r="1997" hidden="1">
      <c r="A1997" s="7" t="s">
        <v>3315</v>
      </c>
      <c r="B1997" s="8">
        <v>45953.0</v>
      </c>
      <c r="C1997" s="9" t="str">
        <f t="shared" si="1"/>
        <v>Oktober</v>
      </c>
      <c r="D1997" s="15">
        <v>0.03819444444444445</v>
      </c>
      <c r="E1997" s="7" t="s">
        <v>50</v>
      </c>
      <c r="F1997" s="7" t="s">
        <v>54</v>
      </c>
      <c r="G1997" s="7" t="s">
        <v>13</v>
      </c>
      <c r="H1997" s="7" t="s">
        <v>3316</v>
      </c>
      <c r="I1997" s="11">
        <v>6.285173431354E12</v>
      </c>
      <c r="K1997" s="12"/>
      <c r="L1997" s="12"/>
      <c r="M1997" s="12"/>
      <c r="N1997" s="12"/>
      <c r="O1997" s="12"/>
      <c r="P1997" s="12"/>
      <c r="Q1997" s="12"/>
      <c r="R1997" s="12"/>
      <c r="S1997" s="12"/>
      <c r="T1997" s="12"/>
      <c r="U1997" s="12"/>
      <c r="V1997" s="12"/>
    </row>
    <row r="1998" hidden="1">
      <c r="A1998" s="7" t="s">
        <v>3317</v>
      </c>
      <c r="B1998" s="8">
        <v>45954.0</v>
      </c>
      <c r="C1998" s="9" t="str">
        <f t="shared" si="1"/>
        <v>Oktober</v>
      </c>
      <c r="D1998" s="15">
        <v>0.010416666666666666</v>
      </c>
      <c r="E1998" s="7" t="s">
        <v>2807</v>
      </c>
      <c r="F1998" s="7" t="s">
        <v>144</v>
      </c>
      <c r="G1998" s="7" t="s">
        <v>13</v>
      </c>
      <c r="H1998" s="7" t="s">
        <v>3318</v>
      </c>
      <c r="I1998" s="11">
        <v>6.281314567953E12</v>
      </c>
      <c r="K1998" s="12"/>
      <c r="L1998" s="12"/>
      <c r="M1998" s="12"/>
      <c r="N1998" s="12"/>
      <c r="O1998" s="12"/>
      <c r="P1998" s="12"/>
      <c r="Q1998" s="12"/>
      <c r="R1998" s="12"/>
      <c r="S1998" s="12"/>
      <c r="T1998" s="12"/>
      <c r="U1998" s="12"/>
      <c r="V1998" s="12"/>
    </row>
    <row r="1999" hidden="1">
      <c r="A1999" s="7" t="s">
        <v>3319</v>
      </c>
      <c r="B1999" s="8">
        <v>45957.0</v>
      </c>
      <c r="C1999" s="9" t="str">
        <f t="shared" si="1"/>
        <v>Oktober</v>
      </c>
      <c r="D1999" s="15">
        <v>0.059027777777777776</v>
      </c>
      <c r="E1999" s="7" t="s">
        <v>1078</v>
      </c>
      <c r="F1999" s="7" t="s">
        <v>17</v>
      </c>
      <c r="G1999" s="7" t="s">
        <v>13</v>
      </c>
      <c r="H1999" s="7" t="s">
        <v>3320</v>
      </c>
      <c r="I1999" s="11">
        <v>6.28978248704E11</v>
      </c>
      <c r="K1999" s="12"/>
      <c r="L1999" s="12"/>
      <c r="M1999" s="12"/>
      <c r="N1999" s="12"/>
      <c r="O1999" s="12"/>
      <c r="P1999" s="12"/>
      <c r="Q1999" s="12"/>
      <c r="R1999" s="12"/>
      <c r="S1999" s="12"/>
      <c r="T1999" s="12"/>
      <c r="U1999" s="12"/>
      <c r="V1999" s="12"/>
    </row>
    <row r="2000" hidden="1">
      <c r="A2000" s="7" t="s">
        <v>3321</v>
      </c>
      <c r="B2000" s="8">
        <v>45956.0</v>
      </c>
      <c r="C2000" s="9" t="str">
        <f t="shared" si="1"/>
        <v>Oktober</v>
      </c>
      <c r="D2000" s="15">
        <v>0.020833333333333332</v>
      </c>
      <c r="E2000" s="7" t="s">
        <v>1078</v>
      </c>
      <c r="F2000" s="7" t="s">
        <v>153</v>
      </c>
      <c r="G2000" s="7" t="s">
        <v>13</v>
      </c>
      <c r="H2000" s="7" t="s">
        <v>3322</v>
      </c>
      <c r="I2000" s="11">
        <v>6.28978248704E11</v>
      </c>
      <c r="K2000" s="12"/>
      <c r="L2000" s="12"/>
      <c r="M2000" s="12"/>
      <c r="N2000" s="12"/>
      <c r="O2000" s="12"/>
      <c r="P2000" s="12"/>
      <c r="Q2000" s="12"/>
      <c r="R2000" s="12"/>
      <c r="S2000" s="12"/>
      <c r="T2000" s="12"/>
      <c r="U2000" s="12"/>
      <c r="V2000" s="12"/>
    </row>
    <row r="2001" hidden="1">
      <c r="A2001" s="7" t="s">
        <v>3323</v>
      </c>
      <c r="B2001" s="8">
        <v>45957.0</v>
      </c>
      <c r="C2001" s="9" t="str">
        <f t="shared" si="1"/>
        <v>Oktober</v>
      </c>
      <c r="D2001" s="15">
        <v>0.022916666666666665</v>
      </c>
      <c r="E2001" s="7" t="s">
        <v>2760</v>
      </c>
      <c r="F2001" s="7" t="s">
        <v>164</v>
      </c>
      <c r="G2001" s="7" t="s">
        <v>13</v>
      </c>
      <c r="H2001" s="7" t="s">
        <v>3324</v>
      </c>
      <c r="I2001" s="11">
        <v>6.289602289535E12</v>
      </c>
      <c r="K2001" s="12"/>
      <c r="L2001" s="12"/>
      <c r="M2001" s="12"/>
      <c r="N2001" s="12"/>
      <c r="O2001" s="12"/>
      <c r="P2001" s="12"/>
      <c r="Q2001" s="12"/>
      <c r="R2001" s="12"/>
      <c r="S2001" s="12"/>
      <c r="T2001" s="12"/>
      <c r="U2001" s="12"/>
      <c r="V2001" s="12"/>
    </row>
    <row r="2002" hidden="1">
      <c r="A2002" s="7" t="s">
        <v>3325</v>
      </c>
      <c r="B2002" s="8">
        <v>45957.0</v>
      </c>
      <c r="C2002" s="9" t="str">
        <f t="shared" si="1"/>
        <v>Oktober</v>
      </c>
      <c r="D2002" s="15">
        <v>0.04513888888888889</v>
      </c>
      <c r="E2002" s="7" t="s">
        <v>2824</v>
      </c>
      <c r="F2002" s="7" t="s">
        <v>197</v>
      </c>
      <c r="G2002" s="7" t="s">
        <v>13</v>
      </c>
      <c r="H2002" s="7" t="s">
        <v>3326</v>
      </c>
      <c r="I2002" s="11">
        <v>6.289632788686E12</v>
      </c>
      <c r="K2002" s="12"/>
      <c r="L2002" s="12"/>
      <c r="M2002" s="12"/>
      <c r="N2002" s="12"/>
      <c r="O2002" s="12"/>
      <c r="P2002" s="12"/>
      <c r="Q2002" s="12"/>
      <c r="R2002" s="12"/>
      <c r="S2002" s="12"/>
      <c r="T2002" s="12"/>
      <c r="U2002" s="12"/>
      <c r="V2002" s="12"/>
    </row>
    <row r="2003" hidden="1">
      <c r="A2003" s="7" t="s">
        <v>3327</v>
      </c>
      <c r="B2003" s="8">
        <v>45957.0</v>
      </c>
      <c r="C2003" s="9" t="str">
        <f t="shared" si="1"/>
        <v>Oktober</v>
      </c>
      <c r="D2003" s="15">
        <v>0.020833333333333332</v>
      </c>
      <c r="E2003" s="7" t="s">
        <v>2807</v>
      </c>
      <c r="F2003" s="7" t="s">
        <v>148</v>
      </c>
      <c r="G2003" s="7" t="s">
        <v>13</v>
      </c>
      <c r="H2003" s="7" t="s">
        <v>3328</v>
      </c>
      <c r="I2003" s="11">
        <v>6.281314567953E12</v>
      </c>
      <c r="K2003" s="12"/>
      <c r="L2003" s="12"/>
      <c r="M2003" s="12"/>
      <c r="N2003" s="12"/>
      <c r="O2003" s="12"/>
      <c r="P2003" s="12"/>
      <c r="Q2003" s="12"/>
      <c r="R2003" s="12"/>
      <c r="S2003" s="12"/>
      <c r="T2003" s="12"/>
      <c r="U2003" s="12"/>
      <c r="V2003" s="12"/>
    </row>
    <row r="2004" hidden="1">
      <c r="A2004" s="7" t="s">
        <v>3329</v>
      </c>
      <c r="B2004" s="8">
        <v>45957.0</v>
      </c>
      <c r="C2004" s="9" t="str">
        <f t="shared" si="1"/>
        <v>Oktober</v>
      </c>
      <c r="D2004" s="15">
        <v>0.017361111111111112</v>
      </c>
      <c r="E2004" s="7" t="s">
        <v>66</v>
      </c>
      <c r="F2004" s="7" t="s">
        <v>45</v>
      </c>
      <c r="G2004" s="7" t="s">
        <v>13</v>
      </c>
      <c r="H2004" s="7" t="s">
        <v>3330</v>
      </c>
      <c r="I2004" s="11">
        <v>8.1332534354E10</v>
      </c>
      <c r="K2004" s="12"/>
      <c r="L2004" s="12"/>
      <c r="M2004" s="12"/>
      <c r="N2004" s="12"/>
      <c r="O2004" s="12"/>
      <c r="P2004" s="12"/>
      <c r="Q2004" s="12"/>
      <c r="R2004" s="12"/>
      <c r="S2004" s="12"/>
      <c r="T2004" s="12"/>
      <c r="U2004" s="12"/>
      <c r="V2004" s="12"/>
    </row>
    <row r="2005" hidden="1">
      <c r="A2005" s="7" t="s">
        <v>3331</v>
      </c>
      <c r="B2005" s="8">
        <v>45957.0</v>
      </c>
      <c r="C2005" s="9" t="str">
        <f t="shared" si="1"/>
        <v>Oktober</v>
      </c>
      <c r="D2005" s="15">
        <v>0.024305555555555556</v>
      </c>
      <c r="E2005" s="7" t="s">
        <v>44</v>
      </c>
      <c r="F2005" s="7" t="s">
        <v>67</v>
      </c>
      <c r="G2005" s="7" t="s">
        <v>13</v>
      </c>
      <c r="H2005" s="7" t="s">
        <v>3332</v>
      </c>
      <c r="I2005" s="11">
        <v>6.285291035544E12</v>
      </c>
      <c r="K2005" s="12"/>
      <c r="L2005" s="12"/>
      <c r="M2005" s="12"/>
      <c r="N2005" s="12"/>
      <c r="O2005" s="12"/>
      <c r="P2005" s="12"/>
      <c r="Q2005" s="12"/>
      <c r="R2005" s="12"/>
      <c r="S2005" s="12"/>
      <c r="T2005" s="12"/>
      <c r="U2005" s="12"/>
      <c r="V2005" s="12"/>
    </row>
    <row r="2006" hidden="1">
      <c r="A2006" s="7" t="s">
        <v>3333</v>
      </c>
      <c r="B2006" s="8">
        <v>45958.0</v>
      </c>
      <c r="C2006" s="9" t="str">
        <f t="shared" si="1"/>
        <v>Oktober</v>
      </c>
      <c r="D2006" s="15">
        <v>0.03263888888888889</v>
      </c>
      <c r="E2006" s="7" t="s">
        <v>20</v>
      </c>
      <c r="F2006" s="7" t="s">
        <v>62</v>
      </c>
      <c r="G2006" s="7" t="s">
        <v>13</v>
      </c>
      <c r="H2006" s="7" t="s">
        <v>3334</v>
      </c>
      <c r="I2006" s="11">
        <v>6.28972529354E11</v>
      </c>
      <c r="K2006" s="12"/>
      <c r="L2006" s="12"/>
      <c r="M2006" s="12"/>
      <c r="N2006" s="12"/>
      <c r="O2006" s="12"/>
      <c r="P2006" s="12"/>
      <c r="Q2006" s="12"/>
      <c r="R2006" s="12"/>
      <c r="S2006" s="12"/>
      <c r="T2006" s="12"/>
      <c r="U2006" s="12"/>
      <c r="V2006" s="12"/>
    </row>
    <row r="2007" hidden="1">
      <c r="A2007" s="7" t="s">
        <v>3335</v>
      </c>
      <c r="B2007" s="8">
        <v>45958.0</v>
      </c>
      <c r="C2007" s="9" t="str">
        <f t="shared" si="1"/>
        <v>Oktober</v>
      </c>
      <c r="D2007" s="15">
        <v>0.04375</v>
      </c>
      <c r="E2007" s="7" t="s">
        <v>2824</v>
      </c>
      <c r="F2007" s="7" t="s">
        <v>59</v>
      </c>
      <c r="G2007" s="7" t="s">
        <v>13</v>
      </c>
      <c r="H2007" s="7" t="s">
        <v>3336</v>
      </c>
      <c r="I2007" s="11">
        <v>6.289632788686E12</v>
      </c>
      <c r="K2007" s="12"/>
      <c r="L2007" s="12"/>
      <c r="M2007" s="12"/>
      <c r="N2007" s="12"/>
      <c r="O2007" s="12"/>
      <c r="P2007" s="12"/>
      <c r="Q2007" s="12"/>
      <c r="R2007" s="12"/>
      <c r="S2007" s="12"/>
      <c r="T2007" s="12"/>
      <c r="U2007" s="12"/>
      <c r="V2007" s="12"/>
    </row>
    <row r="2008" hidden="1">
      <c r="A2008" s="7" t="s">
        <v>3337</v>
      </c>
      <c r="B2008" s="8">
        <v>45958.0</v>
      </c>
      <c r="C2008" s="9" t="str">
        <f t="shared" si="1"/>
        <v>Oktober</v>
      </c>
      <c r="D2008" s="15">
        <v>0.04097222222222222</v>
      </c>
      <c r="E2008" s="7" t="s">
        <v>11</v>
      </c>
      <c r="F2008" s="7" t="s">
        <v>82</v>
      </c>
      <c r="G2008" s="7" t="s">
        <v>13</v>
      </c>
      <c r="H2008" s="7" t="s">
        <v>3338</v>
      </c>
      <c r="I2008" s="11">
        <v>6.28560627488E12</v>
      </c>
      <c r="K2008" s="12"/>
      <c r="L2008" s="12"/>
      <c r="M2008" s="12"/>
      <c r="N2008" s="12"/>
      <c r="O2008" s="12"/>
      <c r="P2008" s="12"/>
      <c r="Q2008" s="12"/>
      <c r="R2008" s="12"/>
      <c r="S2008" s="12"/>
      <c r="T2008" s="12"/>
      <c r="U2008" s="12"/>
      <c r="V2008" s="12"/>
    </row>
    <row r="2009" hidden="1">
      <c r="A2009" s="7" t="s">
        <v>3339</v>
      </c>
      <c r="B2009" s="8">
        <v>45958.0</v>
      </c>
      <c r="C2009" s="9" t="str">
        <f t="shared" si="1"/>
        <v>Oktober</v>
      </c>
      <c r="D2009" s="15">
        <v>0.027083333333333334</v>
      </c>
      <c r="E2009" s="7" t="s">
        <v>93</v>
      </c>
      <c r="F2009" s="7" t="s">
        <v>130</v>
      </c>
      <c r="G2009" s="7" t="s">
        <v>13</v>
      </c>
      <c r="H2009" s="7" t="s">
        <v>3340</v>
      </c>
      <c r="I2009" s="11">
        <v>6.289602289535E12</v>
      </c>
      <c r="K2009" s="12"/>
      <c r="L2009" s="12"/>
      <c r="M2009" s="12"/>
      <c r="N2009" s="12"/>
      <c r="O2009" s="12"/>
      <c r="P2009" s="12"/>
      <c r="Q2009" s="12"/>
      <c r="R2009" s="12"/>
      <c r="S2009" s="12"/>
      <c r="T2009" s="12"/>
      <c r="U2009" s="12"/>
      <c r="V2009" s="12"/>
    </row>
    <row r="2010" hidden="1">
      <c r="A2010" s="7" t="s">
        <v>3341</v>
      </c>
      <c r="B2010" s="8">
        <v>45957.0</v>
      </c>
      <c r="C2010" s="9" t="str">
        <f t="shared" si="1"/>
        <v>Oktober</v>
      </c>
      <c r="D2010" s="15">
        <v>0.020833333333333332</v>
      </c>
      <c r="E2010" s="7" t="s">
        <v>2807</v>
      </c>
      <c r="F2010" s="7" t="s">
        <v>144</v>
      </c>
      <c r="G2010" s="7" t="s">
        <v>13</v>
      </c>
      <c r="H2010" s="7" t="s">
        <v>3342</v>
      </c>
      <c r="I2010" s="11">
        <v>6.281314567953E12</v>
      </c>
      <c r="K2010" s="12"/>
      <c r="L2010" s="12"/>
      <c r="M2010" s="12"/>
      <c r="N2010" s="12"/>
      <c r="O2010" s="12"/>
      <c r="P2010" s="12"/>
      <c r="Q2010" s="12"/>
      <c r="R2010" s="12"/>
      <c r="S2010" s="12"/>
      <c r="T2010" s="12"/>
      <c r="U2010" s="12"/>
      <c r="V2010" s="12"/>
    </row>
    <row r="2011" hidden="1">
      <c r="A2011" s="7" t="s">
        <v>3343</v>
      </c>
      <c r="B2011" s="8">
        <v>45958.0</v>
      </c>
      <c r="C2011" s="9" t="str">
        <f t="shared" si="1"/>
        <v>Oktober</v>
      </c>
      <c r="D2011" s="15">
        <v>0.024305555555555556</v>
      </c>
      <c r="E2011" s="7" t="s">
        <v>44</v>
      </c>
      <c r="F2011" s="7" t="s">
        <v>67</v>
      </c>
      <c r="G2011" s="7" t="s">
        <v>13</v>
      </c>
      <c r="H2011" s="7" t="s">
        <v>3344</v>
      </c>
      <c r="I2011" s="11">
        <v>6.285291035544E12</v>
      </c>
      <c r="K2011" s="12"/>
      <c r="L2011" s="12"/>
      <c r="M2011" s="12"/>
      <c r="N2011" s="12"/>
      <c r="O2011" s="12"/>
      <c r="P2011" s="12"/>
      <c r="Q2011" s="12"/>
      <c r="R2011" s="12"/>
      <c r="S2011" s="12"/>
      <c r="T2011" s="12"/>
      <c r="U2011" s="12"/>
      <c r="V2011" s="12"/>
    </row>
    <row r="2012" hidden="1">
      <c r="A2012" s="7" t="s">
        <v>3339</v>
      </c>
      <c r="B2012" s="8">
        <v>45959.0</v>
      </c>
      <c r="C2012" s="9" t="str">
        <f t="shared" si="1"/>
        <v>Oktober</v>
      </c>
      <c r="D2012" s="15">
        <v>0.04027777777777778</v>
      </c>
      <c r="E2012" s="7" t="s">
        <v>2760</v>
      </c>
      <c r="F2012" s="7" t="s">
        <v>130</v>
      </c>
      <c r="G2012" s="7" t="s">
        <v>13</v>
      </c>
      <c r="H2012" s="7" t="s">
        <v>3345</v>
      </c>
      <c r="I2012" s="11">
        <v>6.289602289535E12</v>
      </c>
      <c r="K2012" s="12"/>
      <c r="L2012" s="12"/>
      <c r="M2012" s="12"/>
      <c r="N2012" s="12"/>
      <c r="O2012" s="12"/>
      <c r="P2012" s="12"/>
      <c r="Q2012" s="12"/>
      <c r="R2012" s="12"/>
      <c r="S2012" s="12"/>
      <c r="T2012" s="12"/>
      <c r="U2012" s="12"/>
      <c r="V2012" s="12"/>
    </row>
    <row r="2013" hidden="1">
      <c r="A2013" s="7" t="s">
        <v>3346</v>
      </c>
      <c r="B2013" s="8">
        <v>45959.0</v>
      </c>
      <c r="C2013" s="9" t="str">
        <f t="shared" si="1"/>
        <v>Oktober</v>
      </c>
      <c r="D2013" s="15">
        <v>0.027777777777777776</v>
      </c>
      <c r="E2013" s="7" t="s">
        <v>2807</v>
      </c>
      <c r="F2013" s="7" t="s">
        <v>127</v>
      </c>
      <c r="G2013" s="7" t="s">
        <v>13</v>
      </c>
      <c r="H2013" s="7" t="s">
        <v>3347</v>
      </c>
      <c r="I2013" s="11">
        <v>6.281314567953E12</v>
      </c>
      <c r="K2013" s="12"/>
      <c r="L2013" s="12"/>
      <c r="M2013" s="12"/>
      <c r="N2013" s="12"/>
      <c r="O2013" s="12"/>
      <c r="P2013" s="12"/>
      <c r="Q2013" s="12"/>
      <c r="R2013" s="12"/>
      <c r="S2013" s="12"/>
      <c r="T2013" s="12"/>
      <c r="U2013" s="12"/>
      <c r="V2013" s="12"/>
    </row>
    <row r="2014" hidden="1">
      <c r="A2014" s="7" t="s">
        <v>3348</v>
      </c>
      <c r="B2014" s="8">
        <v>45959.0</v>
      </c>
      <c r="C2014" s="9" t="str">
        <f t="shared" si="1"/>
        <v>Oktober</v>
      </c>
      <c r="D2014" s="15">
        <v>0.05347222222222222</v>
      </c>
      <c r="E2014" s="7" t="s">
        <v>11</v>
      </c>
      <c r="F2014" s="7" t="s">
        <v>72</v>
      </c>
      <c r="G2014" s="7" t="s">
        <v>13</v>
      </c>
      <c r="H2014" s="7" t="s">
        <v>3349</v>
      </c>
      <c r="I2014" s="11">
        <v>6.28560627488E12</v>
      </c>
      <c r="K2014" s="12"/>
      <c r="L2014" s="12"/>
      <c r="M2014" s="12"/>
      <c r="N2014" s="12"/>
      <c r="O2014" s="12"/>
      <c r="P2014" s="12"/>
      <c r="Q2014" s="12"/>
      <c r="R2014" s="12"/>
      <c r="S2014" s="12"/>
      <c r="T2014" s="12"/>
      <c r="U2014" s="12"/>
      <c r="V2014" s="12"/>
    </row>
    <row r="2015" hidden="1">
      <c r="A2015" s="7" t="s">
        <v>3350</v>
      </c>
      <c r="B2015" s="8">
        <v>45959.0</v>
      </c>
      <c r="C2015" s="9" t="str">
        <f t="shared" si="1"/>
        <v>Oktober</v>
      </c>
      <c r="D2015" s="15">
        <v>0.017361111111111112</v>
      </c>
      <c r="E2015" s="7" t="s">
        <v>1078</v>
      </c>
      <c r="F2015" s="7" t="s">
        <v>105</v>
      </c>
      <c r="G2015" s="7" t="s">
        <v>13</v>
      </c>
      <c r="H2015" s="7" t="s">
        <v>3351</v>
      </c>
      <c r="I2015" s="11">
        <v>6.28978248704E11</v>
      </c>
      <c r="K2015" s="12"/>
      <c r="L2015" s="12"/>
      <c r="M2015" s="12"/>
      <c r="N2015" s="12"/>
      <c r="O2015" s="12"/>
      <c r="P2015" s="12"/>
      <c r="Q2015" s="12"/>
      <c r="R2015" s="12"/>
      <c r="S2015" s="12"/>
      <c r="T2015" s="12"/>
      <c r="U2015" s="12"/>
      <c r="V2015" s="12"/>
    </row>
    <row r="2016" hidden="1">
      <c r="A2016" s="7" t="s">
        <v>3352</v>
      </c>
      <c r="B2016" s="8">
        <v>45957.0</v>
      </c>
      <c r="C2016" s="9" t="str">
        <f t="shared" si="1"/>
        <v>Oktober</v>
      </c>
      <c r="D2016" s="15">
        <v>0.013888888888888888</v>
      </c>
      <c r="E2016" s="7" t="s">
        <v>1078</v>
      </c>
      <c r="F2016" s="7" t="s">
        <v>116</v>
      </c>
      <c r="G2016" s="7" t="s">
        <v>13</v>
      </c>
      <c r="H2016" s="7" t="s">
        <v>3353</v>
      </c>
      <c r="I2016" s="11">
        <v>6.28978248704E11</v>
      </c>
      <c r="K2016" s="12"/>
      <c r="L2016" s="12"/>
      <c r="M2016" s="12"/>
      <c r="N2016" s="12"/>
      <c r="O2016" s="12"/>
      <c r="P2016" s="12"/>
      <c r="Q2016" s="12"/>
      <c r="R2016" s="12"/>
      <c r="S2016" s="12"/>
      <c r="T2016" s="12"/>
      <c r="U2016" s="12"/>
      <c r="V2016" s="12"/>
    </row>
    <row r="2017" hidden="1">
      <c r="A2017" s="7" t="s">
        <v>3339</v>
      </c>
      <c r="B2017" s="8">
        <v>45960.0</v>
      </c>
      <c r="C2017" s="9" t="str">
        <f t="shared" si="1"/>
        <v>Oktober</v>
      </c>
      <c r="D2017" s="15">
        <v>0.03680555555555556</v>
      </c>
      <c r="E2017" s="7" t="s">
        <v>2760</v>
      </c>
      <c r="F2017" s="7" t="s">
        <v>51</v>
      </c>
      <c r="G2017" s="7" t="s">
        <v>13</v>
      </c>
      <c r="H2017" s="7" t="s">
        <v>3354</v>
      </c>
      <c r="I2017" s="11">
        <v>6.289602289535E12</v>
      </c>
      <c r="K2017" s="12"/>
      <c r="L2017" s="12"/>
      <c r="M2017" s="12"/>
      <c r="N2017" s="12"/>
      <c r="O2017" s="12"/>
      <c r="P2017" s="12"/>
      <c r="Q2017" s="12"/>
      <c r="R2017" s="12"/>
      <c r="S2017" s="12"/>
      <c r="T2017" s="12"/>
      <c r="U2017" s="12"/>
      <c r="V2017" s="12"/>
    </row>
    <row r="2018" hidden="1">
      <c r="A2018" s="7" t="s">
        <v>3355</v>
      </c>
      <c r="B2018" s="8">
        <v>45960.0</v>
      </c>
      <c r="C2018" s="9" t="str">
        <f t="shared" si="1"/>
        <v>Oktober</v>
      </c>
      <c r="D2018" s="15">
        <v>0.05277777777777778</v>
      </c>
      <c r="E2018" s="7" t="s">
        <v>2824</v>
      </c>
      <c r="F2018" s="7" t="s">
        <v>72</v>
      </c>
      <c r="G2018" s="7" t="s">
        <v>13</v>
      </c>
      <c r="H2018" s="7" t="s">
        <v>3356</v>
      </c>
      <c r="I2018" s="11">
        <v>8.560627488E10</v>
      </c>
      <c r="K2018" s="12"/>
      <c r="L2018" s="12"/>
      <c r="M2018" s="12"/>
      <c r="N2018" s="12"/>
      <c r="O2018" s="12"/>
      <c r="P2018" s="12"/>
      <c r="Q2018" s="12"/>
      <c r="R2018" s="12"/>
      <c r="S2018" s="12"/>
      <c r="T2018" s="12"/>
      <c r="U2018" s="12"/>
      <c r="V2018" s="12"/>
    </row>
    <row r="2019" hidden="1">
      <c r="A2019" s="7" t="s">
        <v>3355</v>
      </c>
      <c r="B2019" s="8">
        <v>45960.0</v>
      </c>
      <c r="C2019" s="9" t="str">
        <f t="shared" si="1"/>
        <v>Oktober</v>
      </c>
      <c r="D2019" s="15">
        <v>0.05277777777777778</v>
      </c>
      <c r="E2019" s="7" t="s">
        <v>2824</v>
      </c>
      <c r="F2019" s="7" t="s">
        <v>72</v>
      </c>
      <c r="G2019" s="7" t="s">
        <v>13</v>
      </c>
      <c r="H2019" s="7" t="s">
        <v>3357</v>
      </c>
      <c r="I2019" s="11">
        <v>8.560627488E10</v>
      </c>
      <c r="K2019" s="12"/>
      <c r="L2019" s="12"/>
      <c r="M2019" s="12"/>
      <c r="N2019" s="12"/>
      <c r="O2019" s="12"/>
      <c r="P2019" s="12"/>
      <c r="Q2019" s="12"/>
      <c r="R2019" s="12"/>
      <c r="S2019" s="12"/>
      <c r="T2019" s="12"/>
      <c r="U2019" s="12"/>
      <c r="V2019" s="12"/>
    </row>
    <row r="2020" hidden="1">
      <c r="A2020" s="7" t="s">
        <v>3358</v>
      </c>
      <c r="B2020" s="8">
        <v>45960.0</v>
      </c>
      <c r="C2020" s="9" t="str">
        <f t="shared" si="1"/>
        <v>Oktober</v>
      </c>
      <c r="D2020" s="15">
        <v>0.041666666666666664</v>
      </c>
      <c r="E2020" s="7" t="s">
        <v>81</v>
      </c>
      <c r="F2020" s="7" t="s">
        <v>82</v>
      </c>
      <c r="G2020" s="7" t="s">
        <v>13</v>
      </c>
      <c r="H2020" s="7" t="s">
        <v>3359</v>
      </c>
      <c r="I2020" s="11">
        <v>6.281225113337E12</v>
      </c>
      <c r="K2020" s="12"/>
      <c r="L2020" s="12"/>
      <c r="M2020" s="12"/>
      <c r="N2020" s="12"/>
      <c r="O2020" s="12"/>
      <c r="P2020" s="12"/>
      <c r="Q2020" s="12"/>
      <c r="R2020" s="12"/>
      <c r="S2020" s="12"/>
      <c r="T2020" s="12"/>
      <c r="U2020" s="12"/>
      <c r="V2020" s="12"/>
    </row>
    <row r="2021" hidden="1">
      <c r="A2021" s="7" t="s">
        <v>3360</v>
      </c>
      <c r="B2021" s="8">
        <v>45960.0</v>
      </c>
      <c r="C2021" s="9" t="str">
        <f t="shared" si="1"/>
        <v>Oktober</v>
      </c>
      <c r="D2021" s="15">
        <v>0.04722222222222222</v>
      </c>
      <c r="E2021" s="7" t="s">
        <v>2760</v>
      </c>
      <c r="F2021" s="7" t="s">
        <v>54</v>
      </c>
      <c r="G2021" s="7" t="s">
        <v>13</v>
      </c>
      <c r="H2021" s="7" t="s">
        <v>3361</v>
      </c>
      <c r="I2021" s="11">
        <v>6.289602289535E12</v>
      </c>
      <c r="K2021" s="12"/>
      <c r="L2021" s="12"/>
      <c r="M2021" s="12"/>
      <c r="N2021" s="12"/>
      <c r="O2021" s="12"/>
      <c r="P2021" s="12"/>
      <c r="Q2021" s="12"/>
      <c r="R2021" s="12"/>
      <c r="S2021" s="12"/>
      <c r="T2021" s="12"/>
      <c r="U2021" s="12"/>
      <c r="V2021" s="12"/>
    </row>
    <row r="2022" hidden="1">
      <c r="A2022" s="7" t="s">
        <v>3362</v>
      </c>
      <c r="B2022" s="8">
        <v>45960.0</v>
      </c>
      <c r="C2022" s="9" t="str">
        <f t="shared" si="1"/>
        <v>Oktober</v>
      </c>
      <c r="D2022" s="15">
        <v>0.04861111111111111</v>
      </c>
      <c r="E2022" s="7" t="s">
        <v>20</v>
      </c>
      <c r="F2022" s="7" t="s">
        <v>62</v>
      </c>
      <c r="G2022" s="7" t="s">
        <v>13</v>
      </c>
      <c r="H2022" s="7" t="s">
        <v>3363</v>
      </c>
      <c r="I2022" s="11">
        <v>6.28972529354E11</v>
      </c>
      <c r="K2022" s="12"/>
      <c r="L2022" s="12"/>
      <c r="M2022" s="12"/>
      <c r="N2022" s="12"/>
      <c r="O2022" s="12"/>
      <c r="P2022" s="12"/>
      <c r="Q2022" s="12"/>
      <c r="R2022" s="12"/>
      <c r="S2022" s="12"/>
      <c r="T2022" s="12"/>
      <c r="U2022" s="12"/>
      <c r="V2022" s="12"/>
    </row>
    <row r="2023" hidden="1">
      <c r="A2023" s="7" t="s">
        <v>3364</v>
      </c>
      <c r="B2023" s="8">
        <v>45961.0</v>
      </c>
      <c r="C2023" s="9" t="str">
        <f t="shared" si="1"/>
        <v>Oktober</v>
      </c>
      <c r="D2023" s="15">
        <v>0.03819444444444445</v>
      </c>
      <c r="E2023" s="7" t="s">
        <v>66</v>
      </c>
      <c r="F2023" s="7" t="s">
        <v>17</v>
      </c>
      <c r="G2023" s="7" t="s">
        <v>13</v>
      </c>
      <c r="H2023" s="7" t="s">
        <v>3365</v>
      </c>
      <c r="I2023" s="11">
        <v>6.281332534354E12</v>
      </c>
      <c r="K2023" s="12"/>
      <c r="L2023" s="12"/>
      <c r="M2023" s="12"/>
      <c r="N2023" s="12"/>
      <c r="O2023" s="12"/>
      <c r="P2023" s="12"/>
      <c r="Q2023" s="12"/>
      <c r="R2023" s="12"/>
      <c r="S2023" s="12"/>
      <c r="T2023" s="12"/>
      <c r="U2023" s="12"/>
      <c r="V2023" s="12"/>
    </row>
    <row r="2024" hidden="1">
      <c r="A2024" s="7" t="s">
        <v>3366</v>
      </c>
      <c r="B2024" s="8">
        <v>45960.0</v>
      </c>
      <c r="C2024" s="9" t="str">
        <f t="shared" si="1"/>
        <v>Oktober</v>
      </c>
      <c r="D2024" s="15">
        <v>0.020833333333333332</v>
      </c>
      <c r="E2024" s="7" t="s">
        <v>1078</v>
      </c>
      <c r="F2024" s="7" t="s">
        <v>105</v>
      </c>
      <c r="G2024" s="7" t="s">
        <v>13</v>
      </c>
      <c r="H2024" s="7" t="s">
        <v>3367</v>
      </c>
      <c r="I2024" s="11">
        <v>6.2897824874E11</v>
      </c>
      <c r="K2024" s="12"/>
      <c r="L2024" s="12"/>
      <c r="M2024" s="12"/>
      <c r="N2024" s="12"/>
      <c r="O2024" s="12"/>
      <c r="P2024" s="12"/>
      <c r="Q2024" s="12"/>
      <c r="R2024" s="12"/>
      <c r="S2024" s="12"/>
      <c r="T2024" s="12"/>
      <c r="U2024" s="12"/>
      <c r="V2024" s="12"/>
    </row>
    <row r="2025" hidden="1">
      <c r="A2025" s="7" t="s">
        <v>3366</v>
      </c>
      <c r="B2025" s="8">
        <v>45961.0</v>
      </c>
      <c r="C2025" s="9" t="str">
        <f t="shared" si="1"/>
        <v>Oktober</v>
      </c>
      <c r="D2025" s="15">
        <v>0.013888888888888888</v>
      </c>
      <c r="E2025" s="7" t="s">
        <v>2807</v>
      </c>
      <c r="F2025" s="7" t="s">
        <v>144</v>
      </c>
      <c r="G2025" s="7" t="s">
        <v>13</v>
      </c>
      <c r="H2025" s="7" t="s">
        <v>3368</v>
      </c>
      <c r="I2025" s="11">
        <v>6.281314567953E12</v>
      </c>
      <c r="K2025" s="12"/>
      <c r="L2025" s="12"/>
      <c r="M2025" s="12"/>
      <c r="N2025" s="12"/>
      <c r="O2025" s="12"/>
      <c r="P2025" s="12"/>
      <c r="Q2025" s="12"/>
      <c r="R2025" s="12"/>
      <c r="S2025" s="12"/>
      <c r="T2025" s="12"/>
      <c r="U2025" s="12"/>
      <c r="V2025" s="12"/>
    </row>
    <row r="2026" hidden="1">
      <c r="A2026" s="7" t="s">
        <v>3369</v>
      </c>
      <c r="B2026" s="8">
        <v>45960.0</v>
      </c>
      <c r="C2026" s="9" t="str">
        <f t="shared" si="1"/>
        <v>Oktober</v>
      </c>
      <c r="D2026" s="15">
        <v>0.024305555555555556</v>
      </c>
      <c r="E2026" s="7" t="s">
        <v>44</v>
      </c>
      <c r="F2026" s="7" t="s">
        <v>67</v>
      </c>
      <c r="G2026" s="7" t="s">
        <v>13</v>
      </c>
      <c r="H2026" s="7" t="s">
        <v>3370</v>
      </c>
      <c r="I2026" s="11">
        <v>6.285291035544E12</v>
      </c>
      <c r="K2026" s="12"/>
      <c r="L2026" s="12"/>
      <c r="M2026" s="12"/>
      <c r="N2026" s="12"/>
      <c r="O2026" s="12"/>
      <c r="P2026" s="12"/>
      <c r="Q2026" s="12"/>
      <c r="R2026" s="12"/>
      <c r="S2026" s="12"/>
      <c r="T2026" s="12"/>
      <c r="U2026" s="12"/>
      <c r="V2026" s="12"/>
    </row>
    <row r="2027" hidden="1">
      <c r="A2027" s="7" t="s">
        <v>3371</v>
      </c>
      <c r="B2027" s="8">
        <v>45952.0</v>
      </c>
      <c r="C2027" s="9" t="str">
        <f t="shared" si="1"/>
        <v>Oktober</v>
      </c>
      <c r="D2027" s="15">
        <v>0.04236111111111111</v>
      </c>
      <c r="E2027" s="7" t="s">
        <v>212</v>
      </c>
      <c r="F2027" s="7" t="s">
        <v>34</v>
      </c>
      <c r="G2027" s="7" t="s">
        <v>13</v>
      </c>
      <c r="H2027" s="7" t="s">
        <v>3184</v>
      </c>
      <c r="I2027" s="11">
        <v>6.2895632016027E13</v>
      </c>
      <c r="K2027" s="12"/>
      <c r="L2027" s="12"/>
      <c r="M2027" s="12"/>
      <c r="N2027" s="12"/>
      <c r="O2027" s="12"/>
      <c r="P2027" s="12"/>
      <c r="Q2027" s="12"/>
      <c r="R2027" s="12"/>
      <c r="S2027" s="12"/>
      <c r="T2027" s="12"/>
      <c r="U2027" s="12"/>
      <c r="V2027" s="12"/>
    </row>
    <row r="2028" hidden="1">
      <c r="A2028" s="7" t="s">
        <v>3371</v>
      </c>
      <c r="B2028" s="8">
        <v>45953.0</v>
      </c>
      <c r="C2028" s="9" t="str">
        <f t="shared" si="1"/>
        <v>Oktober</v>
      </c>
      <c r="D2028" s="15">
        <v>0.04236111111111111</v>
      </c>
      <c r="E2028" s="7" t="s">
        <v>212</v>
      </c>
      <c r="F2028" s="7" t="s">
        <v>34</v>
      </c>
      <c r="G2028" s="7" t="s">
        <v>13</v>
      </c>
      <c r="H2028" s="7" t="s">
        <v>3082</v>
      </c>
      <c r="I2028" s="11">
        <v>6.2895632016027E13</v>
      </c>
      <c r="K2028" s="12"/>
      <c r="L2028" s="12"/>
      <c r="M2028" s="12"/>
      <c r="N2028" s="12"/>
      <c r="O2028" s="12"/>
      <c r="P2028" s="12"/>
      <c r="Q2028" s="12"/>
      <c r="R2028" s="12"/>
      <c r="S2028" s="12"/>
      <c r="T2028" s="12"/>
      <c r="U2028" s="12"/>
      <c r="V2028" s="12"/>
    </row>
    <row r="2029" hidden="1">
      <c r="A2029" s="7" t="s">
        <v>3371</v>
      </c>
      <c r="B2029" s="8">
        <v>45959.0</v>
      </c>
      <c r="C2029" s="9" t="str">
        <f t="shared" si="1"/>
        <v>Oktober</v>
      </c>
      <c r="D2029" s="15">
        <v>0.04236111111111111</v>
      </c>
      <c r="E2029" s="7" t="s">
        <v>212</v>
      </c>
      <c r="F2029" s="7" t="s">
        <v>34</v>
      </c>
      <c r="G2029" s="7" t="s">
        <v>13</v>
      </c>
      <c r="H2029" s="7" t="s">
        <v>3184</v>
      </c>
      <c r="I2029" s="11">
        <v>6.2895632016027E13</v>
      </c>
      <c r="K2029" s="12"/>
      <c r="L2029" s="12"/>
      <c r="M2029" s="12"/>
      <c r="N2029" s="12"/>
      <c r="O2029" s="12"/>
      <c r="P2029" s="12"/>
      <c r="Q2029" s="12"/>
      <c r="R2029" s="12"/>
      <c r="S2029" s="12"/>
      <c r="T2029" s="12"/>
      <c r="U2029" s="12"/>
      <c r="V2029" s="12"/>
    </row>
    <row r="2030" hidden="1">
      <c r="A2030" s="7" t="s">
        <v>3371</v>
      </c>
      <c r="B2030" s="8">
        <v>45953.0</v>
      </c>
      <c r="C2030" s="9" t="str">
        <f t="shared" si="1"/>
        <v>Oktober</v>
      </c>
      <c r="D2030" s="15">
        <v>0.06388888888888888</v>
      </c>
      <c r="E2030" s="7" t="s">
        <v>212</v>
      </c>
      <c r="F2030" s="7" t="s">
        <v>164</v>
      </c>
      <c r="G2030" s="7" t="s">
        <v>13</v>
      </c>
      <c r="H2030" s="7" t="s">
        <v>3372</v>
      </c>
      <c r="I2030" s="11">
        <v>6.2895632016027E13</v>
      </c>
      <c r="K2030" s="12"/>
      <c r="L2030" s="12"/>
      <c r="M2030" s="12"/>
      <c r="N2030" s="12"/>
      <c r="O2030" s="12"/>
      <c r="P2030" s="12"/>
      <c r="Q2030" s="12"/>
      <c r="R2030" s="12"/>
      <c r="S2030" s="12"/>
      <c r="T2030" s="12"/>
      <c r="U2030" s="12"/>
      <c r="V2030" s="12"/>
    </row>
    <row r="2031" hidden="1">
      <c r="A2031" s="7" t="s">
        <v>3371</v>
      </c>
      <c r="B2031" s="8">
        <v>45960.0</v>
      </c>
      <c r="C2031" s="9" t="str">
        <f t="shared" si="1"/>
        <v>Oktober</v>
      </c>
      <c r="D2031" s="15">
        <v>0.06388888888888888</v>
      </c>
      <c r="E2031" s="7" t="s">
        <v>212</v>
      </c>
      <c r="F2031" s="7" t="s">
        <v>164</v>
      </c>
      <c r="G2031" s="7" t="s">
        <v>13</v>
      </c>
      <c r="H2031" s="7" t="s">
        <v>2724</v>
      </c>
      <c r="I2031" s="11">
        <v>6.2895632016027E13</v>
      </c>
      <c r="K2031" s="12"/>
      <c r="L2031" s="12"/>
      <c r="M2031" s="12"/>
      <c r="N2031" s="12"/>
      <c r="O2031" s="12"/>
      <c r="P2031" s="12"/>
      <c r="Q2031" s="12"/>
      <c r="R2031" s="12"/>
      <c r="S2031" s="12"/>
      <c r="T2031" s="12"/>
      <c r="U2031" s="12"/>
      <c r="V2031" s="12"/>
    </row>
    <row r="2032" hidden="1">
      <c r="A2032" s="7" t="s">
        <v>3371</v>
      </c>
      <c r="B2032" s="8">
        <v>45946.0</v>
      </c>
      <c r="C2032" s="9" t="str">
        <f t="shared" si="1"/>
        <v>Oktober</v>
      </c>
      <c r="D2032" s="15">
        <v>6.944444444444445E-4</v>
      </c>
      <c r="E2032" s="7" t="s">
        <v>212</v>
      </c>
      <c r="F2032" s="7" t="s">
        <v>164</v>
      </c>
      <c r="G2032" s="7" t="s">
        <v>41</v>
      </c>
      <c r="H2032" s="7" t="s">
        <v>3373</v>
      </c>
      <c r="I2032" s="11">
        <v>6.2895632016027E13</v>
      </c>
      <c r="K2032" s="12"/>
      <c r="L2032" s="12"/>
      <c r="M2032" s="12"/>
      <c r="N2032" s="12"/>
      <c r="O2032" s="12"/>
      <c r="P2032" s="12"/>
      <c r="Q2032" s="12"/>
      <c r="R2032" s="12"/>
      <c r="S2032" s="12"/>
      <c r="T2032" s="12"/>
      <c r="U2032" s="12"/>
      <c r="V2032" s="12"/>
    </row>
    <row r="2033" hidden="1">
      <c r="A2033" s="7" t="s">
        <v>3371</v>
      </c>
      <c r="B2033" s="8">
        <v>45939.0</v>
      </c>
      <c r="C2033" s="9" t="str">
        <f t="shared" si="1"/>
        <v>Oktober</v>
      </c>
      <c r="D2033" s="15">
        <v>0.07083333333333333</v>
      </c>
      <c r="E2033" s="7" t="s">
        <v>212</v>
      </c>
      <c r="F2033" s="7" t="s">
        <v>164</v>
      </c>
      <c r="G2033" s="7" t="s">
        <v>13</v>
      </c>
      <c r="H2033" s="7" t="s">
        <v>2723</v>
      </c>
      <c r="I2033" s="11">
        <v>6.2895632016027E13</v>
      </c>
      <c r="K2033" s="12"/>
      <c r="L2033" s="12"/>
      <c r="M2033" s="12"/>
      <c r="N2033" s="12"/>
      <c r="O2033" s="12"/>
      <c r="P2033" s="12"/>
      <c r="Q2033" s="12"/>
      <c r="R2033" s="12"/>
      <c r="S2033" s="12"/>
      <c r="T2033" s="12"/>
      <c r="U2033" s="12"/>
      <c r="V2033" s="12"/>
    </row>
    <row r="2034" hidden="1">
      <c r="A2034" s="7" t="s">
        <v>3374</v>
      </c>
      <c r="B2034" s="8">
        <v>45961.0</v>
      </c>
      <c r="C2034" s="9" t="str">
        <f t="shared" si="1"/>
        <v>Oktober</v>
      </c>
      <c r="D2034" s="15">
        <v>0.020833333333333332</v>
      </c>
      <c r="E2034" s="7" t="s">
        <v>11</v>
      </c>
      <c r="F2034" s="7" t="s">
        <v>82</v>
      </c>
      <c r="G2034" s="7" t="s">
        <v>13</v>
      </c>
      <c r="H2034" s="7" t="s">
        <v>3375</v>
      </c>
      <c r="I2034" s="11">
        <v>6.28560627488E12</v>
      </c>
      <c r="K2034" s="12"/>
      <c r="L2034" s="12"/>
      <c r="M2034" s="12"/>
      <c r="N2034" s="12"/>
      <c r="O2034" s="12"/>
      <c r="P2034" s="12"/>
      <c r="Q2034" s="12"/>
      <c r="R2034" s="12"/>
      <c r="S2034" s="12"/>
      <c r="T2034" s="12"/>
      <c r="U2034" s="12"/>
      <c r="V2034" s="12"/>
    </row>
    <row r="2035" hidden="1">
      <c r="A2035" s="7" t="s">
        <v>3376</v>
      </c>
      <c r="B2035" s="8">
        <v>45961.0</v>
      </c>
      <c r="C2035" s="9" t="str">
        <f t="shared" si="1"/>
        <v>Oktober</v>
      </c>
      <c r="D2035" s="15">
        <v>0.03263888888888889</v>
      </c>
      <c r="E2035" s="7" t="s">
        <v>2760</v>
      </c>
      <c r="F2035" s="7" t="s">
        <v>130</v>
      </c>
      <c r="G2035" s="7" t="s">
        <v>13</v>
      </c>
      <c r="H2035" s="7" t="s">
        <v>3377</v>
      </c>
      <c r="I2035" s="11">
        <v>6.289602289535E12</v>
      </c>
      <c r="K2035" s="12"/>
      <c r="L2035" s="12"/>
      <c r="M2035" s="12"/>
      <c r="N2035" s="12"/>
      <c r="O2035" s="12"/>
      <c r="P2035" s="12"/>
      <c r="Q2035" s="12"/>
      <c r="R2035" s="12"/>
      <c r="S2035" s="12"/>
      <c r="T2035" s="12"/>
      <c r="U2035" s="12"/>
      <c r="V2035" s="12"/>
    </row>
    <row r="2036" hidden="1">
      <c r="A2036" s="7" t="s">
        <v>3376</v>
      </c>
      <c r="B2036" s="8">
        <v>45961.0</v>
      </c>
      <c r="C2036" s="9" t="str">
        <f t="shared" si="1"/>
        <v>Oktober</v>
      </c>
      <c r="D2036" s="15">
        <v>0.034027777777777775</v>
      </c>
      <c r="E2036" s="7" t="s">
        <v>2760</v>
      </c>
      <c r="F2036" s="7" t="s">
        <v>51</v>
      </c>
      <c r="G2036" s="7" t="s">
        <v>13</v>
      </c>
      <c r="H2036" s="7" t="s">
        <v>3378</v>
      </c>
      <c r="I2036" s="11">
        <v>6.289602289535E12</v>
      </c>
      <c r="K2036" s="12"/>
      <c r="L2036" s="12"/>
      <c r="M2036" s="12"/>
      <c r="N2036" s="12"/>
      <c r="O2036" s="12"/>
      <c r="P2036" s="12"/>
      <c r="Q2036" s="12"/>
      <c r="R2036" s="12"/>
      <c r="S2036" s="12"/>
      <c r="T2036" s="12"/>
      <c r="U2036" s="12"/>
      <c r="V2036" s="12"/>
    </row>
    <row r="2037" hidden="1">
      <c r="A2037" s="7" t="s">
        <v>3379</v>
      </c>
      <c r="B2037" s="8">
        <v>45960.0</v>
      </c>
      <c r="C2037" s="9" t="str">
        <f t="shared" si="1"/>
        <v>Oktober</v>
      </c>
      <c r="D2037" s="15">
        <v>0.020833333333333332</v>
      </c>
      <c r="E2037" s="7" t="s">
        <v>33</v>
      </c>
      <c r="F2037" s="7" t="s">
        <v>45</v>
      </c>
      <c r="G2037" s="7" t="s">
        <v>13</v>
      </c>
      <c r="H2037" s="7" t="s">
        <v>3380</v>
      </c>
      <c r="I2037" s="11">
        <v>6.285707668655E12</v>
      </c>
      <c r="K2037" s="12"/>
      <c r="L2037" s="12"/>
      <c r="M2037" s="12"/>
      <c r="N2037" s="12"/>
      <c r="O2037" s="12"/>
      <c r="P2037" s="12"/>
      <c r="Q2037" s="12"/>
      <c r="R2037" s="12"/>
      <c r="S2037" s="12"/>
      <c r="T2037" s="12"/>
      <c r="U2037" s="12"/>
      <c r="V2037" s="12"/>
    </row>
    <row r="2038" hidden="1">
      <c r="A2038" s="7" t="s">
        <v>3381</v>
      </c>
      <c r="B2038" s="8">
        <v>45960.0</v>
      </c>
      <c r="C2038" s="9" t="str">
        <f t="shared" si="1"/>
        <v>Oktober</v>
      </c>
      <c r="D2038" s="15">
        <v>0.041666666666666664</v>
      </c>
      <c r="E2038" s="7" t="s">
        <v>33</v>
      </c>
      <c r="F2038" s="7" t="s">
        <v>1083</v>
      </c>
      <c r="G2038" s="7" t="s">
        <v>13</v>
      </c>
      <c r="H2038" s="7" t="s">
        <v>3382</v>
      </c>
      <c r="I2038" s="11">
        <v>6.285707668655E12</v>
      </c>
      <c r="K2038" s="12"/>
      <c r="L2038" s="12"/>
      <c r="M2038" s="12"/>
      <c r="N2038" s="12"/>
      <c r="O2038" s="12"/>
      <c r="P2038" s="12"/>
      <c r="Q2038" s="12"/>
      <c r="R2038" s="12"/>
      <c r="S2038" s="12"/>
      <c r="T2038" s="12"/>
      <c r="U2038" s="12"/>
      <c r="V2038" s="12"/>
    </row>
    <row r="2039" hidden="1">
      <c r="A2039" s="7" t="s">
        <v>3383</v>
      </c>
      <c r="B2039" s="8">
        <v>45961.0</v>
      </c>
      <c r="C2039" s="9" t="str">
        <f t="shared" si="1"/>
        <v>Oktober</v>
      </c>
      <c r="D2039" s="15">
        <v>0.041666666666666664</v>
      </c>
      <c r="E2039" s="7" t="s">
        <v>2824</v>
      </c>
      <c r="F2039" s="7" t="s">
        <v>62</v>
      </c>
      <c r="G2039" s="7" t="s">
        <v>13</v>
      </c>
      <c r="H2039" s="7" t="s">
        <v>3384</v>
      </c>
      <c r="I2039" s="11">
        <v>6.289632788686E12</v>
      </c>
      <c r="K2039" s="12"/>
      <c r="L2039" s="12"/>
      <c r="M2039" s="12"/>
      <c r="N2039" s="12"/>
      <c r="O2039" s="12"/>
      <c r="P2039" s="12"/>
      <c r="Q2039" s="12"/>
      <c r="R2039" s="12"/>
      <c r="S2039" s="12"/>
      <c r="T2039" s="12"/>
      <c r="U2039" s="12"/>
      <c r="V2039" s="12"/>
    </row>
    <row r="2040" hidden="1">
      <c r="A2040" s="7" t="s">
        <v>3385</v>
      </c>
      <c r="B2040" s="8">
        <v>45961.0</v>
      </c>
      <c r="C2040" s="9" t="str">
        <f t="shared" si="1"/>
        <v>Oktober</v>
      </c>
      <c r="D2040" s="15">
        <v>0.03611111111111111</v>
      </c>
      <c r="E2040" s="7" t="s">
        <v>2824</v>
      </c>
      <c r="F2040" s="7" t="s">
        <v>94</v>
      </c>
      <c r="G2040" s="7" t="s">
        <v>13</v>
      </c>
      <c r="H2040" s="7" t="s">
        <v>3386</v>
      </c>
      <c r="I2040" s="11">
        <v>6.289632788686E12</v>
      </c>
      <c r="K2040" s="12"/>
      <c r="L2040" s="12"/>
      <c r="M2040" s="12"/>
      <c r="N2040" s="12"/>
      <c r="O2040" s="12"/>
      <c r="P2040" s="12"/>
      <c r="Q2040" s="12"/>
      <c r="R2040" s="12"/>
      <c r="S2040" s="12"/>
      <c r="T2040" s="12"/>
      <c r="U2040" s="12"/>
      <c r="V2040" s="12"/>
    </row>
    <row r="2041" hidden="1">
      <c r="A2041" s="7" t="s">
        <v>3387</v>
      </c>
      <c r="B2041" s="8">
        <v>45939.0</v>
      </c>
      <c r="C2041" s="9" t="str">
        <f t="shared" si="1"/>
        <v>Oktober</v>
      </c>
      <c r="D2041" s="15">
        <v>0.024305555555555556</v>
      </c>
      <c r="E2041" s="7" t="s">
        <v>115</v>
      </c>
      <c r="F2041" s="7" t="s">
        <v>116</v>
      </c>
      <c r="G2041" s="7" t="s">
        <v>13</v>
      </c>
      <c r="H2041" s="7" t="s">
        <v>3388</v>
      </c>
      <c r="I2041" s="11">
        <v>6.282328046193E12</v>
      </c>
      <c r="K2041" s="12"/>
      <c r="L2041" s="12"/>
      <c r="M2041" s="12"/>
      <c r="N2041" s="12"/>
      <c r="O2041" s="12"/>
      <c r="P2041" s="12"/>
      <c r="Q2041" s="12"/>
      <c r="R2041" s="12"/>
      <c r="S2041" s="12"/>
      <c r="T2041" s="12"/>
      <c r="U2041" s="12"/>
      <c r="V2041" s="12"/>
    </row>
    <row r="2042" hidden="1">
      <c r="A2042" s="7" t="s">
        <v>3387</v>
      </c>
      <c r="B2042" s="8">
        <v>45943.0</v>
      </c>
      <c r="C2042" s="9" t="str">
        <f t="shared" si="1"/>
        <v>Oktober</v>
      </c>
      <c r="D2042" s="15">
        <v>0.03125</v>
      </c>
      <c r="E2042" s="7" t="s">
        <v>115</v>
      </c>
      <c r="F2042" s="7" t="s">
        <v>116</v>
      </c>
      <c r="G2042" s="7" t="s">
        <v>13</v>
      </c>
      <c r="H2042" s="7" t="s">
        <v>3389</v>
      </c>
      <c r="I2042" s="11">
        <v>6.282328046193E12</v>
      </c>
      <c r="K2042" s="12"/>
      <c r="L2042" s="12"/>
      <c r="M2042" s="12"/>
      <c r="N2042" s="12"/>
      <c r="O2042" s="12"/>
      <c r="P2042" s="12"/>
      <c r="Q2042" s="12"/>
      <c r="R2042" s="12"/>
      <c r="S2042" s="12"/>
      <c r="T2042" s="12"/>
      <c r="U2042" s="12"/>
      <c r="V2042" s="12"/>
    </row>
    <row r="2043" hidden="1">
      <c r="A2043" s="7" t="s">
        <v>3387</v>
      </c>
      <c r="B2043" s="8">
        <v>45945.0</v>
      </c>
      <c r="C2043" s="9" t="str">
        <f t="shared" si="1"/>
        <v>Oktober</v>
      </c>
      <c r="D2043" s="15">
        <v>0.02847222222222222</v>
      </c>
      <c r="E2043" s="7" t="s">
        <v>115</v>
      </c>
      <c r="F2043" s="7" t="s">
        <v>116</v>
      </c>
      <c r="G2043" s="7" t="s">
        <v>13</v>
      </c>
      <c r="H2043" s="7" t="s">
        <v>3390</v>
      </c>
      <c r="I2043" s="11">
        <v>6.282328046193E12</v>
      </c>
      <c r="K2043" s="12"/>
      <c r="L2043" s="12"/>
      <c r="M2043" s="12"/>
      <c r="N2043" s="12"/>
      <c r="O2043" s="12"/>
      <c r="P2043" s="12"/>
      <c r="Q2043" s="12"/>
      <c r="R2043" s="12"/>
      <c r="S2043" s="12"/>
      <c r="T2043" s="12"/>
      <c r="U2043" s="12"/>
      <c r="V2043" s="12"/>
    </row>
    <row r="2044" hidden="1">
      <c r="A2044" s="7" t="s">
        <v>3391</v>
      </c>
      <c r="B2044" s="8">
        <v>45952.0</v>
      </c>
      <c r="C2044" s="9" t="str">
        <f t="shared" si="1"/>
        <v>Oktober</v>
      </c>
      <c r="D2044" s="15">
        <v>0.025694444444444443</v>
      </c>
      <c r="E2044" s="7" t="s">
        <v>115</v>
      </c>
      <c r="F2044" s="7" t="s">
        <v>116</v>
      </c>
      <c r="G2044" s="7" t="s">
        <v>13</v>
      </c>
      <c r="H2044" s="7" t="s">
        <v>3392</v>
      </c>
      <c r="I2044" s="11">
        <v>6.282328046193E12</v>
      </c>
      <c r="K2044" s="12"/>
      <c r="L2044" s="12"/>
      <c r="M2044" s="12"/>
      <c r="N2044" s="12"/>
      <c r="O2044" s="12"/>
      <c r="P2044" s="12"/>
      <c r="Q2044" s="12"/>
      <c r="R2044" s="12"/>
      <c r="S2044" s="12"/>
      <c r="T2044" s="12"/>
      <c r="U2044" s="12"/>
      <c r="V2044" s="12"/>
    </row>
    <row r="2045" hidden="1">
      <c r="A2045" s="7" t="s">
        <v>3391</v>
      </c>
      <c r="B2045" s="8">
        <v>45960.0</v>
      </c>
      <c r="C2045" s="9" t="str">
        <f t="shared" si="1"/>
        <v>Oktober</v>
      </c>
      <c r="D2045" s="15">
        <v>0.02361111111111111</v>
      </c>
      <c r="E2045" s="7" t="s">
        <v>115</v>
      </c>
      <c r="F2045" s="7" t="s">
        <v>116</v>
      </c>
      <c r="G2045" s="7" t="s">
        <v>13</v>
      </c>
      <c r="H2045" s="7" t="s">
        <v>3393</v>
      </c>
      <c r="I2045" s="11">
        <v>6.282328046193E12</v>
      </c>
      <c r="K2045" s="12"/>
      <c r="L2045" s="12"/>
      <c r="M2045" s="12"/>
      <c r="N2045" s="12"/>
      <c r="O2045" s="12"/>
      <c r="P2045" s="12"/>
      <c r="Q2045" s="12"/>
      <c r="R2045" s="12"/>
      <c r="S2045" s="12"/>
      <c r="T2045" s="12"/>
      <c r="U2045" s="12"/>
      <c r="V2045" s="12"/>
    </row>
    <row r="2046" hidden="1">
      <c r="A2046" s="7" t="s">
        <v>3391</v>
      </c>
      <c r="B2046" s="8">
        <v>45951.0</v>
      </c>
      <c r="C2046" s="9" t="str">
        <f t="shared" si="1"/>
        <v>Oktober</v>
      </c>
      <c r="D2046" s="15">
        <v>0.05</v>
      </c>
      <c r="E2046" s="7" t="s">
        <v>115</v>
      </c>
      <c r="F2046" s="7" t="s">
        <v>169</v>
      </c>
      <c r="G2046" s="7" t="s">
        <v>13</v>
      </c>
      <c r="H2046" s="7" t="s">
        <v>3394</v>
      </c>
      <c r="I2046" s="11">
        <v>6.282328046193E12</v>
      </c>
      <c r="K2046" s="12"/>
      <c r="L2046" s="12"/>
      <c r="M2046" s="12"/>
      <c r="N2046" s="12"/>
      <c r="O2046" s="12"/>
      <c r="P2046" s="12"/>
      <c r="Q2046" s="12"/>
      <c r="R2046" s="12"/>
      <c r="S2046" s="12"/>
      <c r="T2046" s="12"/>
      <c r="U2046" s="12"/>
      <c r="V2046" s="12"/>
    </row>
    <row r="2047" hidden="1">
      <c r="A2047" s="7" t="s">
        <v>3391</v>
      </c>
      <c r="B2047" s="8">
        <v>45959.0</v>
      </c>
      <c r="C2047" s="9" t="str">
        <f t="shared" si="1"/>
        <v>Oktober</v>
      </c>
      <c r="D2047" s="15">
        <v>0.04375</v>
      </c>
      <c r="E2047" s="7" t="s">
        <v>115</v>
      </c>
      <c r="F2047" s="7" t="s">
        <v>169</v>
      </c>
      <c r="G2047" s="7" t="s">
        <v>13</v>
      </c>
      <c r="H2047" s="7" t="s">
        <v>3395</v>
      </c>
      <c r="I2047" s="11">
        <v>6.282328046193E12</v>
      </c>
      <c r="K2047" s="12"/>
      <c r="L2047" s="12"/>
      <c r="M2047" s="12"/>
      <c r="N2047" s="12"/>
      <c r="O2047" s="12"/>
      <c r="P2047" s="12"/>
      <c r="Q2047" s="12"/>
      <c r="R2047" s="12"/>
      <c r="S2047" s="12"/>
      <c r="T2047" s="12"/>
      <c r="U2047" s="12"/>
      <c r="V2047" s="12"/>
    </row>
    <row r="2048" hidden="1">
      <c r="A2048" s="7" t="s">
        <v>3396</v>
      </c>
      <c r="B2048" s="8">
        <v>45961.0</v>
      </c>
      <c r="C2048" s="9" t="str">
        <f t="shared" si="1"/>
        <v>Oktober</v>
      </c>
      <c r="D2048" s="15">
        <v>0.027777777777777776</v>
      </c>
      <c r="E2048" s="7" t="s">
        <v>50</v>
      </c>
      <c r="F2048" s="7" t="s">
        <v>105</v>
      </c>
      <c r="G2048" s="7" t="s">
        <v>13</v>
      </c>
      <c r="H2048" s="7" t="s">
        <v>3397</v>
      </c>
      <c r="I2048" s="11">
        <v>6.285173431354E12</v>
      </c>
      <c r="K2048" s="12"/>
      <c r="L2048" s="12"/>
      <c r="M2048" s="12"/>
      <c r="N2048" s="12"/>
      <c r="O2048" s="12"/>
      <c r="P2048" s="12"/>
      <c r="Q2048" s="12"/>
      <c r="R2048" s="12"/>
      <c r="S2048" s="12"/>
      <c r="T2048" s="12"/>
      <c r="U2048" s="12"/>
      <c r="V2048" s="12"/>
    </row>
    <row r="2049" hidden="1">
      <c r="A2049" s="7" t="s">
        <v>3396</v>
      </c>
      <c r="B2049" s="8">
        <v>45958.0</v>
      </c>
      <c r="C2049" s="9" t="str">
        <f t="shared" si="1"/>
        <v>Oktober</v>
      </c>
      <c r="D2049" s="15">
        <v>0.03194444444444444</v>
      </c>
      <c r="E2049" s="7" t="s">
        <v>50</v>
      </c>
      <c r="F2049" s="7" t="s">
        <v>51</v>
      </c>
      <c r="G2049" s="7" t="s">
        <v>13</v>
      </c>
      <c r="H2049" s="7" t="s">
        <v>3398</v>
      </c>
      <c r="I2049" s="11">
        <v>6.285173431354E12</v>
      </c>
      <c r="K2049" s="12"/>
      <c r="L2049" s="12"/>
      <c r="M2049" s="12"/>
      <c r="N2049" s="12"/>
      <c r="O2049" s="12"/>
      <c r="P2049" s="12"/>
      <c r="Q2049" s="12"/>
      <c r="R2049" s="12"/>
      <c r="S2049" s="12"/>
      <c r="T2049" s="12"/>
      <c r="U2049" s="12"/>
      <c r="V2049" s="12"/>
    </row>
    <row r="2050" hidden="1">
      <c r="A2050" s="7" t="s">
        <v>3399</v>
      </c>
      <c r="B2050" s="8">
        <v>45961.0</v>
      </c>
      <c r="C2050" s="9" t="str">
        <f t="shared" si="1"/>
        <v>Oktober</v>
      </c>
      <c r="D2050" s="15">
        <v>0.027777777777777776</v>
      </c>
      <c r="E2050" s="7" t="s">
        <v>20</v>
      </c>
      <c r="F2050" s="7" t="s">
        <v>30</v>
      </c>
      <c r="G2050" s="7" t="s">
        <v>13</v>
      </c>
      <c r="H2050" s="7" t="s">
        <v>3400</v>
      </c>
      <c r="I2050" s="11">
        <v>6.28972529354E11</v>
      </c>
      <c r="K2050" s="12"/>
      <c r="L2050" s="12"/>
      <c r="M2050" s="12"/>
      <c r="N2050" s="12"/>
      <c r="O2050" s="12"/>
      <c r="P2050" s="12"/>
      <c r="Q2050" s="12"/>
      <c r="R2050" s="12"/>
      <c r="S2050" s="12"/>
      <c r="T2050" s="12"/>
      <c r="U2050" s="12"/>
      <c r="V2050" s="12"/>
    </row>
    <row r="2051" hidden="1">
      <c r="A2051" s="14">
        <v>45962.95694444444</v>
      </c>
      <c r="B2051" s="8">
        <v>45962.0</v>
      </c>
      <c r="C2051" s="9" t="str">
        <f t="shared" si="1"/>
        <v>November</v>
      </c>
      <c r="D2051" s="15">
        <v>0.03819444444444445</v>
      </c>
      <c r="E2051" s="7" t="s">
        <v>66</v>
      </c>
      <c r="F2051" s="7" t="s">
        <v>17</v>
      </c>
      <c r="G2051" s="7" t="s">
        <v>13</v>
      </c>
      <c r="H2051" s="7" t="s">
        <v>3401</v>
      </c>
      <c r="I2051" s="11">
        <v>6.281332534354E12</v>
      </c>
      <c r="K2051" s="12"/>
      <c r="L2051" s="12"/>
      <c r="M2051" s="12"/>
      <c r="N2051" s="12"/>
      <c r="O2051" s="12"/>
      <c r="P2051" s="12"/>
      <c r="Q2051" s="12"/>
      <c r="R2051" s="12"/>
      <c r="S2051" s="12"/>
      <c r="T2051" s="12"/>
      <c r="U2051" s="12"/>
      <c r="V2051" s="12"/>
    </row>
    <row r="2052" hidden="1">
      <c r="A2052" s="14">
        <v>45963.259722222225</v>
      </c>
      <c r="B2052" s="8">
        <v>45963.0</v>
      </c>
      <c r="C2052" s="9" t="str">
        <f t="shared" si="1"/>
        <v>November</v>
      </c>
      <c r="D2052" s="15">
        <v>0.034722222222222224</v>
      </c>
      <c r="E2052" s="7" t="s">
        <v>1078</v>
      </c>
      <c r="F2052" s="7" t="s">
        <v>17</v>
      </c>
      <c r="G2052" s="7" t="s">
        <v>13</v>
      </c>
      <c r="H2052" s="7" t="s">
        <v>3402</v>
      </c>
      <c r="I2052" s="11">
        <v>6.28978248704E11</v>
      </c>
      <c r="K2052" s="12"/>
      <c r="L2052" s="12"/>
      <c r="M2052" s="12"/>
      <c r="N2052" s="12"/>
      <c r="O2052" s="12"/>
      <c r="P2052" s="12"/>
      <c r="Q2052" s="12"/>
      <c r="R2052" s="12"/>
      <c r="S2052" s="12"/>
      <c r="T2052" s="12"/>
      <c r="U2052" s="12"/>
      <c r="V2052" s="12"/>
    </row>
    <row r="2053" hidden="1">
      <c r="A2053" s="14">
        <v>45963.37569444445</v>
      </c>
      <c r="B2053" s="8">
        <v>45963.0</v>
      </c>
      <c r="C2053" s="9" t="str">
        <f t="shared" si="1"/>
        <v>November</v>
      </c>
      <c r="D2053" s="15">
        <v>0.03125</v>
      </c>
      <c r="E2053" s="7" t="s">
        <v>2824</v>
      </c>
      <c r="F2053" s="7" t="s">
        <v>94</v>
      </c>
      <c r="G2053" s="7" t="s">
        <v>13</v>
      </c>
      <c r="H2053" s="7" t="s">
        <v>3403</v>
      </c>
      <c r="I2053" s="11">
        <v>6.289632788686E12</v>
      </c>
      <c r="K2053" s="12"/>
      <c r="L2053" s="12"/>
      <c r="M2053" s="12"/>
      <c r="N2053" s="12"/>
      <c r="O2053" s="12"/>
      <c r="P2053" s="12"/>
      <c r="Q2053" s="12"/>
      <c r="R2053" s="12"/>
      <c r="S2053" s="12"/>
      <c r="T2053" s="12"/>
      <c r="U2053" s="12"/>
      <c r="V2053" s="12"/>
    </row>
    <row r="2054" hidden="1">
      <c r="A2054" s="14">
        <v>45963.825694444444</v>
      </c>
      <c r="B2054" s="8">
        <v>45963.0</v>
      </c>
      <c r="C2054" s="9" t="str">
        <f t="shared" si="1"/>
        <v>November</v>
      </c>
      <c r="D2054" s="15">
        <v>0.027777777777777776</v>
      </c>
      <c r="E2054" s="7" t="s">
        <v>20</v>
      </c>
      <c r="F2054" s="7" t="s">
        <v>30</v>
      </c>
      <c r="G2054" s="7" t="s">
        <v>13</v>
      </c>
      <c r="H2054" s="7" t="s">
        <v>3404</v>
      </c>
      <c r="I2054" s="11">
        <v>6.28972529354E11</v>
      </c>
      <c r="K2054" s="12"/>
      <c r="L2054" s="12"/>
      <c r="M2054" s="12"/>
      <c r="N2054" s="12"/>
      <c r="O2054" s="12"/>
      <c r="P2054" s="12"/>
      <c r="Q2054" s="12"/>
      <c r="R2054" s="12"/>
      <c r="S2054" s="12"/>
      <c r="T2054" s="12"/>
      <c r="U2054" s="12"/>
      <c r="V2054" s="12"/>
    </row>
    <row r="2055" hidden="1">
      <c r="A2055" s="14">
        <v>45963.85833333333</v>
      </c>
      <c r="B2055" s="8">
        <v>45963.0</v>
      </c>
      <c r="C2055" s="9" t="str">
        <f t="shared" si="1"/>
        <v>November</v>
      </c>
      <c r="D2055" s="15">
        <v>0.020833333333333332</v>
      </c>
      <c r="E2055" s="7" t="s">
        <v>2807</v>
      </c>
      <c r="F2055" s="7" t="s">
        <v>148</v>
      </c>
      <c r="G2055" s="7" t="s">
        <v>13</v>
      </c>
      <c r="H2055" s="7" t="s">
        <v>3405</v>
      </c>
      <c r="I2055" s="11">
        <v>6.281314567953E12</v>
      </c>
      <c r="K2055" s="12"/>
      <c r="L2055" s="12"/>
      <c r="M2055" s="12"/>
      <c r="N2055" s="12"/>
      <c r="O2055" s="12"/>
      <c r="P2055" s="12"/>
      <c r="Q2055" s="12"/>
      <c r="R2055" s="12"/>
      <c r="S2055" s="12"/>
      <c r="T2055" s="12"/>
      <c r="U2055" s="12"/>
      <c r="V2055" s="12"/>
    </row>
    <row r="2056" hidden="1">
      <c r="A2056" s="14">
        <v>45964.8</v>
      </c>
      <c r="B2056" s="8">
        <v>45961.0</v>
      </c>
      <c r="C2056" s="9" t="str">
        <f t="shared" si="1"/>
        <v>Oktober</v>
      </c>
      <c r="D2056" s="15">
        <v>0.020833333333333332</v>
      </c>
      <c r="E2056" s="7" t="s">
        <v>33</v>
      </c>
      <c r="F2056" s="7" t="s">
        <v>67</v>
      </c>
      <c r="G2056" s="7" t="s">
        <v>13</v>
      </c>
      <c r="H2056" s="7" t="s">
        <v>3406</v>
      </c>
      <c r="I2056" s="11">
        <v>6.285707668655E12</v>
      </c>
      <c r="K2056" s="12"/>
      <c r="L2056" s="12"/>
      <c r="M2056" s="12"/>
      <c r="N2056" s="12"/>
      <c r="O2056" s="12"/>
      <c r="P2056" s="12"/>
      <c r="Q2056" s="12"/>
      <c r="R2056" s="12"/>
      <c r="S2056" s="12"/>
      <c r="T2056" s="12"/>
      <c r="U2056" s="12"/>
      <c r="V2056" s="12"/>
    </row>
    <row r="2057" hidden="1">
      <c r="A2057" s="14">
        <v>45964.853472222225</v>
      </c>
      <c r="B2057" s="8">
        <v>45964.0</v>
      </c>
      <c r="C2057" s="9" t="str">
        <f t="shared" si="1"/>
        <v>November</v>
      </c>
      <c r="D2057" s="15">
        <v>0.020833333333333332</v>
      </c>
      <c r="E2057" s="7" t="s">
        <v>2807</v>
      </c>
      <c r="F2057" s="7" t="s">
        <v>148</v>
      </c>
      <c r="G2057" s="7" t="s">
        <v>13</v>
      </c>
      <c r="H2057" s="7" t="s">
        <v>3407</v>
      </c>
      <c r="I2057" s="11">
        <v>6.281314567953E12</v>
      </c>
      <c r="K2057" s="12"/>
      <c r="L2057" s="12"/>
      <c r="M2057" s="12"/>
      <c r="N2057" s="12"/>
      <c r="O2057" s="12"/>
      <c r="P2057" s="12"/>
      <c r="Q2057" s="12"/>
      <c r="R2057" s="12"/>
      <c r="S2057" s="12"/>
      <c r="T2057" s="12"/>
      <c r="U2057" s="12"/>
      <c r="V2057" s="12"/>
    </row>
    <row r="2058" hidden="1">
      <c r="A2058" s="14">
        <v>45965.350694444445</v>
      </c>
      <c r="B2058" s="8">
        <v>45964.0</v>
      </c>
      <c r="C2058" s="9" t="str">
        <f t="shared" si="1"/>
        <v>November</v>
      </c>
      <c r="D2058" s="15">
        <v>0.024305555555555556</v>
      </c>
      <c r="E2058" s="7" t="s">
        <v>44</v>
      </c>
      <c r="F2058" s="7" t="s">
        <v>67</v>
      </c>
      <c r="G2058" s="7" t="s">
        <v>13</v>
      </c>
      <c r="H2058" s="7" t="s">
        <v>3408</v>
      </c>
      <c r="I2058" s="11">
        <v>6.285291035544E12</v>
      </c>
      <c r="K2058" s="12"/>
      <c r="L2058" s="12"/>
      <c r="M2058" s="12"/>
      <c r="N2058" s="12"/>
      <c r="O2058" s="12"/>
      <c r="P2058" s="12"/>
      <c r="Q2058" s="12"/>
      <c r="R2058" s="12"/>
      <c r="S2058" s="12"/>
      <c r="T2058" s="12"/>
      <c r="U2058" s="12"/>
      <c r="V2058" s="12"/>
    </row>
    <row r="2059" hidden="1">
      <c r="A2059" s="14">
        <v>45965.35277777778</v>
      </c>
      <c r="B2059" s="8">
        <v>45965.0</v>
      </c>
      <c r="C2059" s="9" t="str">
        <f t="shared" si="1"/>
        <v>November</v>
      </c>
      <c r="D2059" s="15">
        <v>0.041666666666666664</v>
      </c>
      <c r="E2059" s="7" t="s">
        <v>33</v>
      </c>
      <c r="F2059" s="7" t="s">
        <v>1083</v>
      </c>
      <c r="G2059" s="7" t="s">
        <v>13</v>
      </c>
      <c r="H2059" s="7" t="s">
        <v>3409</v>
      </c>
      <c r="I2059" s="11">
        <v>6.285707668655E12</v>
      </c>
      <c r="K2059" s="12"/>
      <c r="L2059" s="12"/>
      <c r="M2059" s="12"/>
      <c r="N2059" s="12"/>
      <c r="O2059" s="12"/>
      <c r="P2059" s="12"/>
      <c r="Q2059" s="12"/>
      <c r="R2059" s="12"/>
      <c r="S2059" s="12"/>
      <c r="T2059" s="12"/>
      <c r="U2059" s="12"/>
      <c r="V2059" s="12"/>
    </row>
    <row r="2060" hidden="1">
      <c r="A2060" s="14">
        <v>45965.36875</v>
      </c>
      <c r="B2060" s="8">
        <v>45965.0</v>
      </c>
      <c r="C2060" s="9" t="str">
        <f t="shared" si="1"/>
        <v>November</v>
      </c>
      <c r="D2060" s="15">
        <v>0.035416666666666666</v>
      </c>
      <c r="E2060" s="7" t="s">
        <v>2760</v>
      </c>
      <c r="F2060" s="7" t="s">
        <v>130</v>
      </c>
      <c r="G2060" s="7" t="s">
        <v>13</v>
      </c>
      <c r="H2060" s="7" t="s">
        <v>3410</v>
      </c>
      <c r="I2060" s="11">
        <v>6.289602289535E12</v>
      </c>
      <c r="K2060" s="12"/>
      <c r="L2060" s="12"/>
      <c r="M2060" s="12"/>
      <c r="N2060" s="12"/>
      <c r="O2060" s="12"/>
      <c r="P2060" s="12"/>
      <c r="Q2060" s="12"/>
      <c r="R2060" s="12"/>
      <c r="S2060" s="12"/>
      <c r="T2060" s="12"/>
      <c r="U2060" s="12"/>
      <c r="V2060" s="12"/>
    </row>
    <row r="2061" hidden="1">
      <c r="A2061" s="14">
        <v>45965.37291666667</v>
      </c>
      <c r="B2061" s="8">
        <v>45964.0</v>
      </c>
      <c r="C2061" s="9" t="str">
        <f t="shared" si="1"/>
        <v>November</v>
      </c>
      <c r="D2061" s="15">
        <v>0.043055555555555555</v>
      </c>
      <c r="E2061" s="7" t="s">
        <v>2760</v>
      </c>
      <c r="F2061" s="7" t="s">
        <v>54</v>
      </c>
      <c r="G2061" s="7" t="s">
        <v>13</v>
      </c>
      <c r="H2061" s="7" t="s">
        <v>3411</v>
      </c>
      <c r="I2061" s="11">
        <v>6.289602289535E12</v>
      </c>
      <c r="K2061" s="12"/>
      <c r="L2061" s="12"/>
      <c r="M2061" s="12"/>
      <c r="N2061" s="12"/>
      <c r="O2061" s="12"/>
      <c r="P2061" s="12"/>
      <c r="Q2061" s="12"/>
      <c r="R2061" s="12"/>
      <c r="S2061" s="12"/>
      <c r="T2061" s="12"/>
      <c r="U2061" s="12"/>
      <c r="V2061" s="12"/>
    </row>
    <row r="2062" hidden="1">
      <c r="A2062" s="14">
        <v>45965.37847222222</v>
      </c>
      <c r="B2062" s="8">
        <v>45962.0</v>
      </c>
      <c r="C2062" s="9" t="str">
        <f t="shared" si="1"/>
        <v>November</v>
      </c>
      <c r="D2062" s="15">
        <v>0.05347222222222222</v>
      </c>
      <c r="E2062" s="7" t="s">
        <v>2760</v>
      </c>
      <c r="F2062" s="7" t="s">
        <v>164</v>
      </c>
      <c r="G2062" s="7" t="s">
        <v>13</v>
      </c>
      <c r="H2062" s="7" t="s">
        <v>3412</v>
      </c>
      <c r="I2062" s="11">
        <v>6.289602289535E12</v>
      </c>
      <c r="K2062" s="12"/>
      <c r="L2062" s="12"/>
      <c r="M2062" s="12"/>
      <c r="N2062" s="12"/>
      <c r="O2062" s="12"/>
      <c r="P2062" s="12"/>
      <c r="Q2062" s="12"/>
      <c r="R2062" s="12"/>
      <c r="S2062" s="12"/>
      <c r="T2062" s="12"/>
      <c r="U2062" s="12"/>
      <c r="V2062" s="12"/>
    </row>
    <row r="2063" hidden="1">
      <c r="A2063" s="14">
        <v>45965.385416666664</v>
      </c>
      <c r="B2063" s="8">
        <v>45964.0</v>
      </c>
      <c r="C2063" s="9" t="str">
        <f t="shared" si="1"/>
        <v>November</v>
      </c>
      <c r="D2063" s="15">
        <v>0.03333333333333333</v>
      </c>
      <c r="E2063" s="7" t="s">
        <v>20</v>
      </c>
      <c r="F2063" s="7" t="s">
        <v>174</v>
      </c>
      <c r="G2063" s="7" t="s">
        <v>13</v>
      </c>
      <c r="H2063" s="7" t="s">
        <v>3413</v>
      </c>
      <c r="I2063" s="11">
        <v>6.28972529354E11</v>
      </c>
      <c r="K2063" s="12"/>
      <c r="L2063" s="12"/>
      <c r="M2063" s="12"/>
      <c r="N2063" s="12"/>
      <c r="O2063" s="12"/>
      <c r="P2063" s="12"/>
      <c r="Q2063" s="12"/>
      <c r="R2063" s="12"/>
      <c r="S2063" s="12"/>
      <c r="T2063" s="12"/>
      <c r="U2063" s="12"/>
      <c r="V2063" s="12"/>
    </row>
    <row r="2064" hidden="1">
      <c r="A2064" s="14">
        <v>45965.65069444444</v>
      </c>
      <c r="B2064" s="8">
        <v>45965.0</v>
      </c>
      <c r="C2064" s="9" t="str">
        <f t="shared" si="1"/>
        <v>November</v>
      </c>
      <c r="D2064" s="15">
        <v>0.020833333333333332</v>
      </c>
      <c r="E2064" s="7" t="s">
        <v>2807</v>
      </c>
      <c r="F2064" s="7" t="s">
        <v>127</v>
      </c>
      <c r="G2064" s="7" t="s">
        <v>13</v>
      </c>
      <c r="H2064" s="7" t="s">
        <v>3414</v>
      </c>
      <c r="I2064" s="11">
        <v>6.281314567953E12</v>
      </c>
      <c r="K2064" s="12"/>
      <c r="L2064" s="12"/>
      <c r="M2064" s="12"/>
      <c r="N2064" s="12"/>
      <c r="O2064" s="12"/>
      <c r="P2064" s="12"/>
      <c r="Q2064" s="12"/>
      <c r="R2064" s="12"/>
      <c r="S2064" s="12"/>
      <c r="T2064" s="12"/>
      <c r="U2064" s="12"/>
      <c r="V2064" s="12"/>
    </row>
    <row r="2065" hidden="1">
      <c r="A2065" s="14">
        <v>45965.65069444444</v>
      </c>
      <c r="B2065" s="8">
        <v>45965.0</v>
      </c>
      <c r="C2065" s="9" t="str">
        <f t="shared" si="1"/>
        <v>November</v>
      </c>
      <c r="D2065" s="15">
        <v>0.020833333333333332</v>
      </c>
      <c r="E2065" s="7" t="s">
        <v>2807</v>
      </c>
      <c r="F2065" s="7" t="s">
        <v>127</v>
      </c>
      <c r="G2065" s="7" t="s">
        <v>13</v>
      </c>
      <c r="H2065" s="7" t="s">
        <v>3414</v>
      </c>
      <c r="I2065" s="11">
        <v>6.281314567953E12</v>
      </c>
      <c r="K2065" s="12"/>
      <c r="L2065" s="12"/>
      <c r="M2065" s="12"/>
      <c r="N2065" s="12"/>
      <c r="O2065" s="12"/>
      <c r="P2065" s="12"/>
      <c r="Q2065" s="12"/>
      <c r="R2065" s="12"/>
      <c r="S2065" s="12"/>
      <c r="T2065" s="12"/>
      <c r="U2065" s="12"/>
      <c r="V2065" s="12"/>
    </row>
    <row r="2066" hidden="1">
      <c r="A2066" s="14">
        <v>45966.294444444444</v>
      </c>
      <c r="B2066" s="8">
        <v>45965.0</v>
      </c>
      <c r="C2066" s="9" t="str">
        <f t="shared" si="1"/>
        <v>November</v>
      </c>
      <c r="D2066" s="15">
        <v>0.017361111111111112</v>
      </c>
      <c r="E2066" s="7" t="s">
        <v>2807</v>
      </c>
      <c r="F2066" s="7" t="s">
        <v>148</v>
      </c>
      <c r="G2066" s="7" t="s">
        <v>13</v>
      </c>
      <c r="H2066" s="7" t="s">
        <v>3415</v>
      </c>
      <c r="I2066" s="11">
        <v>6.281314567953E12</v>
      </c>
      <c r="K2066" s="12"/>
      <c r="L2066" s="12"/>
      <c r="M2066" s="12"/>
      <c r="N2066" s="12"/>
      <c r="O2066" s="12"/>
      <c r="P2066" s="12"/>
      <c r="Q2066" s="12"/>
      <c r="R2066" s="12"/>
      <c r="S2066" s="12"/>
      <c r="T2066" s="12"/>
      <c r="U2066" s="12"/>
      <c r="V2066" s="12"/>
    </row>
    <row r="2067" hidden="1">
      <c r="A2067" s="14">
        <v>45966.31736111111</v>
      </c>
      <c r="B2067" s="8">
        <v>45966.0</v>
      </c>
      <c r="C2067" s="9" t="str">
        <f t="shared" si="1"/>
        <v>November</v>
      </c>
      <c r="D2067" s="15">
        <v>0.03819444444444445</v>
      </c>
      <c r="E2067" s="7" t="s">
        <v>50</v>
      </c>
      <c r="F2067" s="7" t="s">
        <v>51</v>
      </c>
      <c r="G2067" s="7" t="s">
        <v>13</v>
      </c>
      <c r="H2067" s="7" t="s">
        <v>3416</v>
      </c>
      <c r="I2067" s="11">
        <v>8.5173431354E10</v>
      </c>
      <c r="K2067" s="12"/>
      <c r="L2067" s="12"/>
      <c r="M2067" s="12"/>
      <c r="N2067" s="12"/>
      <c r="O2067" s="12"/>
      <c r="P2067" s="12"/>
      <c r="Q2067" s="12"/>
      <c r="R2067" s="12"/>
      <c r="S2067" s="12"/>
      <c r="T2067" s="12"/>
      <c r="U2067" s="12"/>
      <c r="V2067" s="12"/>
    </row>
    <row r="2068" hidden="1">
      <c r="A2068" s="14">
        <v>45966.34027777778</v>
      </c>
      <c r="B2068" s="8">
        <v>45966.0</v>
      </c>
      <c r="C2068" s="9" t="str">
        <f t="shared" si="1"/>
        <v>November</v>
      </c>
      <c r="D2068" s="15">
        <v>0.04236111111111111</v>
      </c>
      <c r="E2068" s="7" t="s">
        <v>212</v>
      </c>
      <c r="F2068" s="7" t="s">
        <v>34</v>
      </c>
      <c r="G2068" s="7" t="s">
        <v>13</v>
      </c>
      <c r="H2068" s="7" t="s">
        <v>3417</v>
      </c>
      <c r="I2068" s="11">
        <v>6.2895632016027E13</v>
      </c>
      <c r="K2068" s="12"/>
      <c r="L2068" s="12"/>
      <c r="M2068" s="12"/>
      <c r="N2068" s="12"/>
      <c r="O2068" s="12"/>
      <c r="P2068" s="12"/>
      <c r="Q2068" s="12"/>
      <c r="R2068" s="12"/>
      <c r="S2068" s="12"/>
      <c r="T2068" s="12"/>
      <c r="U2068" s="12"/>
      <c r="V2068" s="12"/>
    </row>
    <row r="2069" hidden="1">
      <c r="A2069" s="14">
        <v>45966.34375</v>
      </c>
      <c r="B2069" s="8">
        <v>45962.0</v>
      </c>
      <c r="C2069" s="9" t="str">
        <f t="shared" si="1"/>
        <v>November</v>
      </c>
      <c r="D2069" s="15">
        <v>6.944444444444445E-4</v>
      </c>
      <c r="E2069" s="7" t="s">
        <v>212</v>
      </c>
      <c r="F2069" s="7" t="s">
        <v>1083</v>
      </c>
      <c r="G2069" s="7" t="s">
        <v>41</v>
      </c>
      <c r="H2069" s="7" t="s">
        <v>3418</v>
      </c>
      <c r="I2069" s="11">
        <v>6.2895632016027E13</v>
      </c>
      <c r="K2069" s="12"/>
      <c r="L2069" s="12"/>
      <c r="M2069" s="12"/>
      <c r="N2069" s="12"/>
      <c r="O2069" s="12"/>
      <c r="P2069" s="12"/>
      <c r="Q2069" s="12"/>
      <c r="R2069" s="12"/>
      <c r="S2069" s="12"/>
      <c r="T2069" s="12"/>
      <c r="U2069" s="12"/>
      <c r="V2069" s="12"/>
    </row>
    <row r="2070" hidden="1">
      <c r="A2070" s="14">
        <v>45966.33819444444</v>
      </c>
      <c r="B2070" s="8">
        <v>45966.0</v>
      </c>
      <c r="C2070" s="9" t="str">
        <f t="shared" si="1"/>
        <v>November</v>
      </c>
      <c r="D2070" s="15">
        <v>0.024305555555555556</v>
      </c>
      <c r="E2070" s="7" t="s">
        <v>2807</v>
      </c>
      <c r="F2070" s="7" t="s">
        <v>127</v>
      </c>
      <c r="G2070" s="7" t="s">
        <v>13</v>
      </c>
      <c r="H2070" s="7" t="s">
        <v>3419</v>
      </c>
      <c r="I2070" s="11">
        <v>6.281314567953E12</v>
      </c>
      <c r="K2070" s="12"/>
      <c r="L2070" s="12"/>
      <c r="M2070" s="12"/>
      <c r="N2070" s="12"/>
      <c r="O2070" s="12"/>
      <c r="P2070" s="12"/>
      <c r="Q2070" s="12"/>
      <c r="R2070" s="12"/>
      <c r="S2070" s="12"/>
      <c r="T2070" s="12"/>
      <c r="U2070" s="12"/>
      <c r="V2070" s="12"/>
    </row>
    <row r="2071" hidden="1">
      <c r="A2071" s="14">
        <v>45965.37847222222</v>
      </c>
      <c r="B2071" s="8">
        <v>45966.0</v>
      </c>
      <c r="C2071" s="9" t="str">
        <f t="shared" si="1"/>
        <v>November</v>
      </c>
      <c r="D2071" s="15">
        <v>0.035416666666666666</v>
      </c>
      <c r="E2071" s="7" t="s">
        <v>2760</v>
      </c>
      <c r="F2071" s="7" t="s">
        <v>130</v>
      </c>
      <c r="G2071" s="7" t="s">
        <v>13</v>
      </c>
      <c r="H2071" s="7" t="s">
        <v>3420</v>
      </c>
      <c r="I2071" s="11">
        <v>6.289602289535E12</v>
      </c>
      <c r="K2071" s="12"/>
      <c r="L2071" s="12"/>
      <c r="M2071" s="12"/>
      <c r="N2071" s="12"/>
      <c r="O2071" s="12"/>
      <c r="P2071" s="12"/>
      <c r="Q2071" s="12"/>
      <c r="R2071" s="12"/>
      <c r="S2071" s="12"/>
      <c r="T2071" s="12"/>
      <c r="U2071" s="12"/>
      <c r="V2071" s="12"/>
    </row>
    <row r="2072" hidden="1">
      <c r="A2072" s="14">
        <v>45966.40833333333</v>
      </c>
      <c r="B2072" s="8">
        <v>45966.0</v>
      </c>
      <c r="C2072" s="9" t="str">
        <f t="shared" si="1"/>
        <v>November</v>
      </c>
      <c r="D2072" s="15">
        <v>0.04375</v>
      </c>
      <c r="E2072" s="7" t="s">
        <v>11</v>
      </c>
      <c r="F2072" s="7" t="s">
        <v>72</v>
      </c>
      <c r="G2072" s="7" t="s">
        <v>13</v>
      </c>
      <c r="H2072" s="7" t="s">
        <v>3421</v>
      </c>
      <c r="I2072" s="11">
        <v>6.28560627488E12</v>
      </c>
      <c r="K2072" s="12"/>
      <c r="L2072" s="12"/>
      <c r="M2072" s="12"/>
      <c r="N2072" s="12"/>
      <c r="O2072" s="12"/>
      <c r="P2072" s="12"/>
      <c r="Q2072" s="12"/>
      <c r="R2072" s="12"/>
      <c r="S2072" s="12"/>
      <c r="T2072" s="12"/>
      <c r="U2072" s="12"/>
      <c r="V2072" s="12"/>
    </row>
    <row r="2073" hidden="1">
      <c r="A2073" s="14">
        <v>45966.52361111111</v>
      </c>
      <c r="B2073" s="8">
        <v>45966.0</v>
      </c>
      <c r="C2073" s="9" t="str">
        <f t="shared" si="1"/>
        <v>November</v>
      </c>
      <c r="D2073" s="15">
        <v>0.05625</v>
      </c>
      <c r="E2073" s="7" t="s">
        <v>212</v>
      </c>
      <c r="F2073" s="7" t="s">
        <v>164</v>
      </c>
      <c r="G2073" s="7" t="s">
        <v>13</v>
      </c>
      <c r="H2073" s="7" t="s">
        <v>3422</v>
      </c>
      <c r="I2073" s="11">
        <v>6.2895632016027E13</v>
      </c>
      <c r="K2073" s="12"/>
      <c r="L2073" s="12"/>
      <c r="M2073" s="12"/>
      <c r="N2073" s="12"/>
      <c r="O2073" s="12"/>
      <c r="P2073" s="12"/>
      <c r="Q2073" s="12"/>
      <c r="R2073" s="12"/>
      <c r="S2073" s="12"/>
      <c r="T2073" s="12"/>
      <c r="U2073" s="12"/>
      <c r="V2073" s="12"/>
    </row>
    <row r="2074" hidden="1">
      <c r="A2074" s="14">
        <v>45965.37847222222</v>
      </c>
      <c r="B2074" s="8">
        <v>45967.0</v>
      </c>
      <c r="C2074" s="9" t="str">
        <f t="shared" si="1"/>
        <v>November</v>
      </c>
      <c r="D2074" s="15">
        <v>0.03888888888888889</v>
      </c>
      <c r="E2074" s="7" t="s">
        <v>2760</v>
      </c>
      <c r="F2074" s="7" t="s">
        <v>51</v>
      </c>
      <c r="G2074" s="7" t="s">
        <v>13</v>
      </c>
      <c r="H2074" s="7" t="s">
        <v>3423</v>
      </c>
      <c r="I2074" s="11">
        <v>6.289602289535E12</v>
      </c>
      <c r="K2074" s="12"/>
      <c r="L2074" s="12"/>
      <c r="M2074" s="12"/>
      <c r="N2074" s="12"/>
      <c r="O2074" s="12"/>
      <c r="P2074" s="12"/>
      <c r="Q2074" s="12"/>
      <c r="R2074" s="12"/>
      <c r="S2074" s="12"/>
      <c r="T2074" s="12"/>
      <c r="U2074" s="12"/>
      <c r="V2074" s="12"/>
    </row>
    <row r="2075" hidden="1">
      <c r="A2075" s="14">
        <v>45967.35625</v>
      </c>
      <c r="B2075" s="8">
        <v>45967.0</v>
      </c>
      <c r="C2075" s="9" t="str">
        <f t="shared" si="1"/>
        <v>November</v>
      </c>
      <c r="D2075" s="15">
        <v>0.029861111111111113</v>
      </c>
      <c r="E2075" s="7" t="s">
        <v>2760</v>
      </c>
      <c r="F2075" s="7" t="s">
        <v>130</v>
      </c>
      <c r="G2075" s="7" t="s">
        <v>13</v>
      </c>
      <c r="H2075" s="7" t="s">
        <v>3424</v>
      </c>
      <c r="I2075" s="11">
        <v>6.289602289535E12</v>
      </c>
      <c r="K2075" s="12"/>
      <c r="L2075" s="12"/>
      <c r="M2075" s="12"/>
      <c r="N2075" s="12"/>
      <c r="O2075" s="12"/>
      <c r="P2075" s="12"/>
      <c r="Q2075" s="12"/>
      <c r="R2075" s="12"/>
      <c r="S2075" s="12"/>
      <c r="T2075" s="12"/>
      <c r="U2075" s="12"/>
      <c r="V2075" s="12"/>
    </row>
    <row r="2076" hidden="1">
      <c r="A2076" s="14">
        <v>45967.36388888889</v>
      </c>
      <c r="B2076" s="8">
        <v>45967.0</v>
      </c>
      <c r="C2076" s="9" t="str">
        <f t="shared" si="1"/>
        <v>November</v>
      </c>
      <c r="D2076" s="15">
        <v>0.013888888888888888</v>
      </c>
      <c r="E2076" s="7" t="s">
        <v>2807</v>
      </c>
      <c r="F2076" s="7" t="s">
        <v>144</v>
      </c>
      <c r="G2076" s="7" t="s">
        <v>13</v>
      </c>
      <c r="H2076" s="7" t="s">
        <v>3425</v>
      </c>
      <c r="I2076" s="11">
        <v>6.281314567953E12</v>
      </c>
      <c r="K2076" s="12"/>
      <c r="L2076" s="12"/>
      <c r="M2076" s="12"/>
      <c r="N2076" s="12"/>
      <c r="O2076" s="12"/>
      <c r="P2076" s="12"/>
      <c r="Q2076" s="12"/>
      <c r="R2076" s="12"/>
      <c r="S2076" s="12"/>
      <c r="T2076" s="12"/>
      <c r="U2076" s="12"/>
      <c r="V2076" s="12"/>
    </row>
    <row r="2077" hidden="1">
      <c r="A2077" s="14">
        <v>45967.36666666667</v>
      </c>
      <c r="B2077" s="8">
        <v>45967.0</v>
      </c>
      <c r="C2077" s="9" t="str">
        <f t="shared" si="1"/>
        <v>November</v>
      </c>
      <c r="D2077" s="15">
        <v>0.04236111111111111</v>
      </c>
      <c r="E2077" s="7" t="s">
        <v>212</v>
      </c>
      <c r="F2077" s="7" t="s">
        <v>34</v>
      </c>
      <c r="G2077" s="7" t="s">
        <v>13</v>
      </c>
      <c r="H2077" s="7" t="s">
        <v>3426</v>
      </c>
      <c r="I2077" s="11">
        <v>6.2895632016027E13</v>
      </c>
      <c r="K2077" s="12"/>
      <c r="L2077" s="12"/>
      <c r="M2077" s="12"/>
      <c r="N2077" s="12"/>
      <c r="O2077" s="12"/>
      <c r="P2077" s="12"/>
      <c r="Q2077" s="12"/>
      <c r="R2077" s="12"/>
      <c r="S2077" s="12"/>
      <c r="T2077" s="12"/>
      <c r="U2077" s="12"/>
      <c r="V2077" s="12"/>
    </row>
    <row r="2078" hidden="1">
      <c r="A2078" s="14">
        <v>45967.36597222222</v>
      </c>
      <c r="B2078" s="8">
        <v>45967.0</v>
      </c>
      <c r="C2078" s="9" t="str">
        <f t="shared" si="1"/>
        <v>November</v>
      </c>
      <c r="D2078" s="15">
        <v>0.03125</v>
      </c>
      <c r="E2078" s="7" t="s">
        <v>2807</v>
      </c>
      <c r="F2078" s="7" t="s">
        <v>127</v>
      </c>
      <c r="G2078" s="7" t="s">
        <v>13</v>
      </c>
      <c r="H2078" s="7" t="str">
        <f>====================
*LAPORAN PENGAJIAN PPG*
=====================
● *Murid*      : Rambo-CH
● *Tanggal*   : 2025-11-05
● *Guru*        : Aza-PWD
● *Durasi*     : 00:35
● *Kehadiran*     : HADIR
● *Materi:*
📚 Bacaan 
surat Al maidah ayat 87-89
📚 Review/memperlancar doa
Surat Al Fatihah
Surat An nass
Surat Al Falaq 
Surat Al Lahab
Surat An Nasr
Surat Al Quraisy 
surat Al Qodr 
Surat Al Bayyinah 
Surat Al Fiil 
surat Al Humazah 
Surat Al Ashr 
Surat Al Kautsar 
Doa ketika menjenguk orang sakit		
Do'a Ketika Terkena Musibah
Doa ketetapan iman
Do’a ketika naik kendaraan		
Doa minta ilmu 1&amp;2			
Do'a Setelah Adzan
Doa minta ilham yang baik	
Doa ketika ada angin kencang
Doa masuk rumah				
Do'a Minum Susu
Doa ketika ada petir
Doa keluar rumah				
Doa pagi dan sore				
Do'a Nabi Musa 
Doa memakai pakaian				
Doa ketika berbuka puasa
Doa msuk masjid
Doa keluar masjid	
Asmaul husna 1-60			
*amal solih doa doanya supaya bisa di amalkan juga ya dalam sehari hari.
PR mas Rambo deres doa mencari ilmu 2 dan ditambah surat Al Bayyinah nya dihafalkan ya....
semoga Allah memberikan ilmu yang bermanfaat dan barokah...amin🌹</f>
        <v>#ERROR!</v>
      </c>
      <c r="I2078" s="11">
        <v>6.281314567953E12</v>
      </c>
      <c r="K2078" s="12"/>
      <c r="L2078" s="12"/>
      <c r="M2078" s="12"/>
      <c r="N2078" s="12"/>
      <c r="O2078" s="12"/>
      <c r="P2078" s="12"/>
      <c r="Q2078" s="12"/>
      <c r="R2078" s="12"/>
      <c r="S2078" s="12"/>
      <c r="T2078" s="12"/>
      <c r="U2078" s="12"/>
      <c r="V2078" s="12"/>
    </row>
    <row r="2079" hidden="1">
      <c r="A2079" s="14">
        <v>45967.373611111114</v>
      </c>
      <c r="B2079" s="8">
        <v>45967.0</v>
      </c>
      <c r="C2079" s="9" t="str">
        <f t="shared" si="1"/>
        <v>November</v>
      </c>
      <c r="D2079" s="15">
        <v>0.027777777777777776</v>
      </c>
      <c r="E2079" s="7" t="s">
        <v>1078</v>
      </c>
      <c r="F2079" s="7" t="s">
        <v>105</v>
      </c>
      <c r="G2079" s="7" t="s">
        <v>13</v>
      </c>
      <c r="H2079" s="7" t="s">
        <v>3427</v>
      </c>
      <c r="I2079" s="11">
        <v>6.28978248704E11</v>
      </c>
      <c r="K2079" s="12"/>
      <c r="L2079" s="12"/>
      <c r="M2079" s="12"/>
      <c r="N2079" s="12"/>
      <c r="O2079" s="12"/>
      <c r="P2079" s="12"/>
      <c r="Q2079" s="12"/>
      <c r="R2079" s="12"/>
      <c r="S2079" s="12"/>
      <c r="T2079" s="12"/>
      <c r="U2079" s="12"/>
      <c r="V2079" s="12"/>
    </row>
    <row r="2080" hidden="1">
      <c r="A2080" s="14">
        <v>45967.38333333333</v>
      </c>
      <c r="B2080" s="8">
        <v>45964.0</v>
      </c>
      <c r="C2080" s="9" t="str">
        <f t="shared" si="1"/>
        <v>November</v>
      </c>
      <c r="D2080" s="15">
        <v>0.03819444444444445</v>
      </c>
      <c r="E2080" s="7" t="s">
        <v>1078</v>
      </c>
      <c r="F2080" s="7" t="s">
        <v>17</v>
      </c>
      <c r="G2080" s="7" t="s">
        <v>13</v>
      </c>
      <c r="H2080" s="7" t="s">
        <v>3428</v>
      </c>
      <c r="I2080" s="11">
        <v>6.28978248704E11</v>
      </c>
      <c r="K2080" s="12"/>
      <c r="L2080" s="12"/>
      <c r="M2080" s="12"/>
      <c r="N2080" s="12"/>
      <c r="O2080" s="12"/>
      <c r="P2080" s="12"/>
      <c r="Q2080" s="12"/>
      <c r="R2080" s="12"/>
      <c r="S2080" s="12"/>
      <c r="T2080" s="12"/>
      <c r="U2080" s="12"/>
      <c r="V2080" s="12"/>
    </row>
    <row r="2081" hidden="1">
      <c r="A2081" s="14">
        <v>45967.38888888889</v>
      </c>
      <c r="B2081" s="8">
        <v>45963.0</v>
      </c>
      <c r="C2081" s="9" t="str">
        <f t="shared" si="1"/>
        <v>November</v>
      </c>
      <c r="D2081" s="15">
        <v>0.041666666666666664</v>
      </c>
      <c r="E2081" s="7" t="s">
        <v>1078</v>
      </c>
      <c r="F2081" s="7" t="s">
        <v>153</v>
      </c>
      <c r="G2081" s="7" t="s">
        <v>13</v>
      </c>
      <c r="H2081" s="7" t="s">
        <v>3429</v>
      </c>
      <c r="I2081" s="11">
        <v>6.28978248704E11</v>
      </c>
      <c r="K2081" s="12"/>
      <c r="L2081" s="12"/>
      <c r="M2081" s="12"/>
      <c r="N2081" s="12"/>
      <c r="O2081" s="12"/>
      <c r="P2081" s="12"/>
      <c r="Q2081" s="12"/>
      <c r="R2081" s="12"/>
      <c r="S2081" s="12"/>
      <c r="T2081" s="12"/>
      <c r="U2081" s="12"/>
      <c r="V2081" s="12"/>
    </row>
    <row r="2082" hidden="1">
      <c r="A2082" s="14">
        <v>45967.39236111111</v>
      </c>
      <c r="B2082" s="8">
        <v>45965.0</v>
      </c>
      <c r="C2082" s="9" t="str">
        <f t="shared" si="1"/>
        <v>November</v>
      </c>
      <c r="D2082" s="15">
        <v>0.041666666666666664</v>
      </c>
      <c r="E2082" s="7" t="s">
        <v>1078</v>
      </c>
      <c r="F2082" s="7" t="s">
        <v>153</v>
      </c>
      <c r="G2082" s="7" t="s">
        <v>13</v>
      </c>
      <c r="H2082" s="7" t="s">
        <v>3430</v>
      </c>
      <c r="I2082" s="11">
        <v>6.28978248704E11</v>
      </c>
      <c r="K2082" s="12"/>
      <c r="L2082" s="12"/>
      <c r="M2082" s="12"/>
      <c r="N2082" s="12"/>
      <c r="O2082" s="12"/>
      <c r="P2082" s="12"/>
      <c r="Q2082" s="12"/>
      <c r="R2082" s="12"/>
      <c r="S2082" s="12"/>
      <c r="T2082" s="12"/>
      <c r="U2082" s="12"/>
      <c r="V2082" s="12"/>
    </row>
    <row r="2083" hidden="1">
      <c r="A2083" s="14">
        <v>45967.4625</v>
      </c>
      <c r="B2083" s="8">
        <v>45967.0</v>
      </c>
      <c r="C2083" s="9" t="str">
        <f t="shared" si="1"/>
        <v>November</v>
      </c>
      <c r="D2083" s="15">
        <v>0.03611111111111111</v>
      </c>
      <c r="E2083" s="7" t="s">
        <v>2760</v>
      </c>
      <c r="F2083" s="7" t="s">
        <v>54</v>
      </c>
      <c r="G2083" s="7" t="s">
        <v>13</v>
      </c>
      <c r="H2083" s="7" t="s">
        <v>3431</v>
      </c>
      <c r="I2083" s="11">
        <v>6.289602289535E12</v>
      </c>
      <c r="K2083" s="12"/>
      <c r="L2083" s="12"/>
      <c r="M2083" s="12"/>
      <c r="N2083" s="12"/>
      <c r="O2083" s="12"/>
      <c r="P2083" s="12"/>
      <c r="Q2083" s="12"/>
      <c r="R2083" s="12"/>
      <c r="S2083" s="12"/>
      <c r="T2083" s="12"/>
      <c r="U2083" s="12"/>
      <c r="V2083" s="12"/>
    </row>
    <row r="2084" hidden="1">
      <c r="A2084" s="14">
        <v>45967.50069444445</v>
      </c>
      <c r="B2084" s="8">
        <v>45967.0</v>
      </c>
      <c r="C2084" s="9" t="str">
        <f t="shared" si="1"/>
        <v>November</v>
      </c>
      <c r="D2084" s="15">
        <v>0.041666666666666664</v>
      </c>
      <c r="E2084" s="7" t="s">
        <v>11</v>
      </c>
      <c r="F2084" s="7" t="s">
        <v>82</v>
      </c>
      <c r="G2084" s="7" t="s">
        <v>13</v>
      </c>
      <c r="H2084" s="7" t="s">
        <v>3432</v>
      </c>
      <c r="I2084" s="11">
        <v>6.28560627488E12</v>
      </c>
      <c r="K2084" s="12"/>
      <c r="L2084" s="12"/>
      <c r="M2084" s="12"/>
      <c r="N2084" s="12"/>
      <c r="O2084" s="12"/>
      <c r="P2084" s="12"/>
      <c r="Q2084" s="12"/>
      <c r="R2084" s="12"/>
      <c r="S2084" s="12"/>
      <c r="T2084" s="12"/>
      <c r="U2084" s="12"/>
      <c r="V2084" s="12"/>
    </row>
    <row r="2085" hidden="1">
      <c r="A2085" s="14">
        <v>45967.510416666664</v>
      </c>
      <c r="B2085" s="8">
        <v>45967.0</v>
      </c>
      <c r="C2085" s="9" t="str">
        <f t="shared" si="1"/>
        <v>November</v>
      </c>
      <c r="D2085" s="15">
        <v>0.04236111111111111</v>
      </c>
      <c r="E2085" s="7" t="s">
        <v>11</v>
      </c>
      <c r="F2085" s="7" t="s">
        <v>72</v>
      </c>
      <c r="G2085" s="7" t="s">
        <v>13</v>
      </c>
      <c r="H2085" s="7" t="s">
        <v>3433</v>
      </c>
      <c r="I2085" s="11">
        <v>6.28560627488E12</v>
      </c>
      <c r="K2085" s="12"/>
      <c r="L2085" s="12"/>
      <c r="M2085" s="12"/>
      <c r="N2085" s="12"/>
      <c r="O2085" s="12"/>
      <c r="P2085" s="12"/>
      <c r="Q2085" s="12"/>
      <c r="R2085" s="12"/>
      <c r="S2085" s="12"/>
      <c r="T2085" s="12"/>
      <c r="U2085" s="12"/>
      <c r="V2085" s="12"/>
    </row>
    <row r="2086" hidden="1">
      <c r="A2086" s="14">
        <v>45967.55347222222</v>
      </c>
      <c r="B2086" s="8">
        <v>45965.0</v>
      </c>
      <c r="C2086" s="9" t="str">
        <f t="shared" si="1"/>
        <v>November</v>
      </c>
      <c r="D2086" s="15">
        <v>0.03125</v>
      </c>
      <c r="E2086" s="7" t="s">
        <v>20</v>
      </c>
      <c r="F2086" s="7" t="s">
        <v>62</v>
      </c>
      <c r="G2086" s="7" t="s">
        <v>13</v>
      </c>
      <c r="H2086" s="7" t="s">
        <v>3434</v>
      </c>
      <c r="I2086" s="11">
        <v>6.28972529354E11</v>
      </c>
      <c r="K2086" s="12"/>
      <c r="L2086" s="12"/>
      <c r="M2086" s="12"/>
      <c r="N2086" s="12"/>
      <c r="O2086" s="12"/>
      <c r="P2086" s="12"/>
      <c r="Q2086" s="12"/>
      <c r="R2086" s="12"/>
      <c r="S2086" s="12"/>
      <c r="T2086" s="12"/>
      <c r="U2086" s="12"/>
      <c r="V2086" s="12"/>
    </row>
    <row r="2087" hidden="1">
      <c r="A2087" s="14">
        <v>45967.55347222222</v>
      </c>
      <c r="B2087" s="8">
        <v>45967.0</v>
      </c>
      <c r="C2087" s="9" t="str">
        <f t="shared" si="1"/>
        <v>November</v>
      </c>
      <c r="D2087" s="15">
        <v>0.041666666666666664</v>
      </c>
      <c r="E2087" s="7" t="s">
        <v>20</v>
      </c>
      <c r="F2087" s="7" t="s">
        <v>62</v>
      </c>
      <c r="G2087" s="7" t="s">
        <v>13</v>
      </c>
      <c r="H2087" s="7" t="s">
        <v>3435</v>
      </c>
      <c r="I2087" s="11">
        <v>6.28972529354E11</v>
      </c>
      <c r="K2087" s="12"/>
      <c r="L2087" s="12"/>
      <c r="M2087" s="12"/>
      <c r="N2087" s="12"/>
      <c r="O2087" s="12"/>
      <c r="P2087" s="12"/>
      <c r="Q2087" s="12"/>
      <c r="R2087" s="12"/>
      <c r="S2087" s="12"/>
      <c r="T2087" s="12"/>
      <c r="U2087" s="12"/>
      <c r="V2087" s="12"/>
    </row>
    <row r="2088" hidden="1">
      <c r="A2088" s="14">
        <v>45967.561111111114</v>
      </c>
      <c r="B2088" s="8">
        <v>45967.0</v>
      </c>
      <c r="C2088" s="9" t="str">
        <f t="shared" si="1"/>
        <v>November</v>
      </c>
      <c r="D2088" s="15">
        <v>0.041666666666666664</v>
      </c>
      <c r="E2088" s="7" t="s">
        <v>20</v>
      </c>
      <c r="F2088" s="7" t="s">
        <v>62</v>
      </c>
      <c r="G2088" s="7" t="s">
        <v>13</v>
      </c>
      <c r="H2088" s="7" t="s">
        <v>3435</v>
      </c>
      <c r="I2088" s="11">
        <v>6.28972529354E11</v>
      </c>
      <c r="K2088" s="12"/>
      <c r="L2088" s="12"/>
      <c r="M2088" s="12"/>
      <c r="N2088" s="12"/>
      <c r="O2088" s="12"/>
      <c r="P2088" s="12"/>
      <c r="Q2088" s="12"/>
      <c r="R2088" s="12"/>
      <c r="S2088" s="12"/>
      <c r="T2088" s="12"/>
      <c r="U2088" s="12"/>
      <c r="V2088" s="12"/>
    </row>
    <row r="2089" hidden="1">
      <c r="A2089" s="14">
        <v>45967.854166666664</v>
      </c>
      <c r="B2089" s="8">
        <v>45967.0</v>
      </c>
      <c r="C2089" s="9" t="str">
        <f t="shared" si="1"/>
        <v>November</v>
      </c>
      <c r="D2089" s="15">
        <v>0.020833333333333332</v>
      </c>
      <c r="E2089" s="7" t="s">
        <v>2807</v>
      </c>
      <c r="F2089" s="7" t="s">
        <v>148</v>
      </c>
      <c r="G2089" s="7" t="s">
        <v>13</v>
      </c>
      <c r="H2089" s="7" t="s">
        <v>3436</v>
      </c>
      <c r="I2089" s="11">
        <v>6.281314567953E12</v>
      </c>
      <c r="K2089" s="12"/>
      <c r="L2089" s="12"/>
      <c r="M2089" s="12"/>
      <c r="N2089" s="12"/>
      <c r="O2089" s="12"/>
      <c r="P2089" s="12"/>
      <c r="Q2089" s="12"/>
      <c r="R2089" s="12"/>
      <c r="S2089" s="12"/>
      <c r="T2089" s="12"/>
      <c r="U2089" s="12"/>
      <c r="V2089" s="12"/>
    </row>
    <row r="2090" hidden="1">
      <c r="A2090" s="14">
        <v>45967.91458333333</v>
      </c>
      <c r="B2090" s="8">
        <v>45967.0</v>
      </c>
      <c r="C2090" s="9" t="str">
        <f t="shared" si="1"/>
        <v>November</v>
      </c>
      <c r="D2090" s="15">
        <v>0.020833333333333332</v>
      </c>
      <c r="E2090" s="7" t="s">
        <v>1078</v>
      </c>
      <c r="F2090" s="7" t="s">
        <v>116</v>
      </c>
      <c r="G2090" s="7" t="s">
        <v>13</v>
      </c>
      <c r="H2090" s="7" t="s">
        <v>3437</v>
      </c>
      <c r="I2090" s="11">
        <v>6.28978248704E11</v>
      </c>
      <c r="K2090" s="12"/>
      <c r="L2090" s="12"/>
      <c r="M2090" s="12"/>
      <c r="N2090" s="12"/>
      <c r="O2090" s="12"/>
      <c r="P2090" s="12"/>
      <c r="Q2090" s="12"/>
      <c r="R2090" s="12"/>
      <c r="S2090" s="12"/>
      <c r="T2090" s="12"/>
      <c r="U2090" s="12"/>
      <c r="V2090" s="12"/>
    </row>
    <row r="2091" hidden="1">
      <c r="A2091" s="14">
        <v>45968.18958333333</v>
      </c>
      <c r="B2091" s="8">
        <v>45967.0</v>
      </c>
      <c r="C2091" s="9" t="str">
        <f t="shared" si="1"/>
        <v>November</v>
      </c>
      <c r="D2091" s="15">
        <v>0.020833333333333332</v>
      </c>
      <c r="E2091" s="7" t="s">
        <v>29</v>
      </c>
      <c r="F2091" s="7" t="s">
        <v>30</v>
      </c>
      <c r="G2091" s="7" t="s">
        <v>13</v>
      </c>
      <c r="H2091" s="7" t="s">
        <v>3438</v>
      </c>
      <c r="I2091" s="11">
        <v>6.281214281896E12</v>
      </c>
      <c r="K2091" s="12"/>
      <c r="L2091" s="12"/>
      <c r="M2091" s="12"/>
      <c r="N2091" s="12"/>
      <c r="O2091" s="12"/>
      <c r="P2091" s="12"/>
      <c r="Q2091" s="12"/>
      <c r="R2091" s="12"/>
      <c r="S2091" s="12"/>
      <c r="T2091" s="12"/>
      <c r="U2091" s="12"/>
      <c r="V2091" s="12"/>
    </row>
    <row r="2092" hidden="1">
      <c r="A2092" s="14">
        <v>45968.25347222222</v>
      </c>
      <c r="B2092" s="8">
        <v>45968.0</v>
      </c>
      <c r="C2092" s="9" t="str">
        <f t="shared" si="1"/>
        <v>November</v>
      </c>
      <c r="D2092" s="15">
        <v>0.020833333333333332</v>
      </c>
      <c r="E2092" s="7" t="s">
        <v>1078</v>
      </c>
      <c r="F2092" s="7" t="s">
        <v>17</v>
      </c>
      <c r="G2092" s="7" t="s">
        <v>13</v>
      </c>
      <c r="H2092" s="7" t="s">
        <v>3439</v>
      </c>
      <c r="I2092" s="11">
        <v>6.28978248704E11</v>
      </c>
      <c r="K2092" s="12"/>
      <c r="L2092" s="12"/>
      <c r="M2092" s="12"/>
      <c r="N2092" s="12"/>
      <c r="O2092" s="12"/>
      <c r="P2092" s="12"/>
      <c r="Q2092" s="12"/>
      <c r="R2092" s="12"/>
      <c r="S2092" s="12"/>
      <c r="T2092" s="12"/>
      <c r="U2092" s="12"/>
      <c r="V2092" s="12"/>
    </row>
    <row r="2093" hidden="1">
      <c r="A2093" s="14">
        <v>45968.364583333336</v>
      </c>
      <c r="B2093" s="8">
        <v>45968.0</v>
      </c>
      <c r="C2093" s="9" t="str">
        <f t="shared" si="1"/>
        <v>November</v>
      </c>
      <c r="D2093" s="15">
        <v>0.03125</v>
      </c>
      <c r="E2093" s="7" t="s">
        <v>20</v>
      </c>
      <c r="F2093" s="7" t="s">
        <v>30</v>
      </c>
      <c r="G2093" s="7" t="s">
        <v>13</v>
      </c>
      <c r="H2093" s="7" t="s">
        <v>3440</v>
      </c>
      <c r="I2093" s="11">
        <v>6.28972529354E11</v>
      </c>
      <c r="K2093" s="12"/>
      <c r="L2093" s="12"/>
      <c r="M2093" s="12"/>
      <c r="N2093" s="12"/>
      <c r="O2093" s="12"/>
      <c r="P2093" s="12"/>
      <c r="Q2093" s="12"/>
      <c r="R2093" s="12"/>
      <c r="S2093" s="12"/>
      <c r="T2093" s="12"/>
      <c r="U2093" s="12"/>
      <c r="V2093" s="12"/>
    </row>
    <row r="2094" hidden="1">
      <c r="A2094" s="14">
        <v>45968.37986111111</v>
      </c>
      <c r="B2094" s="8">
        <v>45968.0</v>
      </c>
      <c r="C2094" s="9" t="str">
        <f t="shared" si="1"/>
        <v>November</v>
      </c>
      <c r="D2094" s="15">
        <v>0.04652777777777778</v>
      </c>
      <c r="E2094" s="7" t="s">
        <v>2824</v>
      </c>
      <c r="F2094" s="7" t="s">
        <v>62</v>
      </c>
      <c r="G2094" s="7" t="s">
        <v>13</v>
      </c>
      <c r="H2094" s="7" t="s">
        <v>3441</v>
      </c>
      <c r="I2094" s="11">
        <v>6.289632788686E12</v>
      </c>
      <c r="K2094" s="12"/>
      <c r="L2094" s="12"/>
      <c r="M2094" s="12"/>
      <c r="N2094" s="12"/>
      <c r="O2094" s="12"/>
      <c r="P2094" s="12"/>
      <c r="Q2094" s="12"/>
      <c r="R2094" s="12"/>
      <c r="S2094" s="12"/>
      <c r="T2094" s="12"/>
      <c r="U2094" s="12"/>
      <c r="V2094" s="12"/>
    </row>
    <row r="2095" hidden="1">
      <c r="A2095" s="14">
        <v>45968.37986111111</v>
      </c>
      <c r="B2095" s="8">
        <v>45968.0</v>
      </c>
      <c r="C2095" s="9" t="str">
        <f t="shared" si="1"/>
        <v>November</v>
      </c>
      <c r="D2095" s="15">
        <v>0.04027777777777778</v>
      </c>
      <c r="E2095" s="7" t="s">
        <v>2824</v>
      </c>
      <c r="F2095" s="7" t="s">
        <v>94</v>
      </c>
      <c r="G2095" s="7" t="s">
        <v>13</v>
      </c>
      <c r="H2095" s="7" t="s">
        <v>3442</v>
      </c>
      <c r="I2095" s="11">
        <v>6.289632788686E12</v>
      </c>
      <c r="K2095" s="12"/>
      <c r="L2095" s="12"/>
      <c r="M2095" s="12"/>
      <c r="N2095" s="12"/>
      <c r="O2095" s="12"/>
      <c r="P2095" s="12"/>
      <c r="Q2095" s="12"/>
      <c r="R2095" s="12"/>
      <c r="S2095" s="12"/>
      <c r="T2095" s="12"/>
      <c r="U2095" s="12"/>
      <c r="V2095" s="12"/>
    </row>
    <row r="2096" hidden="1">
      <c r="A2096" s="14">
        <v>45968.39236111111</v>
      </c>
      <c r="B2096" s="8">
        <v>45968.0</v>
      </c>
      <c r="C2096" s="9" t="str">
        <f t="shared" si="1"/>
        <v>November</v>
      </c>
      <c r="D2096" s="15">
        <v>0.041666666666666664</v>
      </c>
      <c r="E2096" s="7" t="s">
        <v>11</v>
      </c>
      <c r="F2096" s="7" t="s">
        <v>82</v>
      </c>
      <c r="G2096" s="7" t="s">
        <v>13</v>
      </c>
      <c r="H2096" s="7" t="s">
        <v>3443</v>
      </c>
      <c r="I2096" s="11">
        <v>6.28560627488E12</v>
      </c>
      <c r="K2096" s="12"/>
      <c r="L2096" s="12"/>
      <c r="M2096" s="12"/>
      <c r="N2096" s="12"/>
      <c r="O2096" s="12"/>
      <c r="P2096" s="12"/>
      <c r="Q2096" s="12"/>
      <c r="R2096" s="12"/>
      <c r="S2096" s="12"/>
      <c r="T2096" s="12"/>
      <c r="U2096" s="12"/>
      <c r="V2096" s="12"/>
    </row>
    <row r="2097" hidden="1">
      <c r="A2097" s="14">
        <v>45968.424305555556</v>
      </c>
      <c r="B2097" s="8">
        <v>45965.0</v>
      </c>
      <c r="C2097" s="9" t="str">
        <f t="shared" si="1"/>
        <v>November</v>
      </c>
      <c r="D2097" s="15">
        <v>0.024305555555555556</v>
      </c>
      <c r="E2097" s="7" t="s">
        <v>44</v>
      </c>
      <c r="F2097" s="7" t="s">
        <v>67</v>
      </c>
      <c r="G2097" s="7" t="s">
        <v>13</v>
      </c>
      <c r="H2097" s="7" t="s">
        <v>3444</v>
      </c>
      <c r="I2097" s="11">
        <v>6.285291035544E12</v>
      </c>
      <c r="K2097" s="12"/>
      <c r="L2097" s="12"/>
      <c r="M2097" s="12"/>
      <c r="N2097" s="12"/>
      <c r="O2097" s="12"/>
      <c r="P2097" s="12"/>
      <c r="Q2097" s="12"/>
      <c r="R2097" s="12"/>
      <c r="S2097" s="12"/>
      <c r="T2097" s="12"/>
      <c r="U2097" s="12"/>
      <c r="V2097" s="12"/>
    </row>
    <row r="2098" hidden="1">
      <c r="A2098" s="14">
        <v>45968.425</v>
      </c>
      <c r="B2098" s="8">
        <v>45967.0</v>
      </c>
      <c r="C2098" s="9" t="str">
        <f t="shared" si="1"/>
        <v>November</v>
      </c>
      <c r="D2098" s="15">
        <v>0.020833333333333332</v>
      </c>
      <c r="E2098" s="7" t="s">
        <v>44</v>
      </c>
      <c r="F2098" s="7" t="s">
        <v>67</v>
      </c>
      <c r="G2098" s="7" t="s">
        <v>13</v>
      </c>
      <c r="H2098" s="7" t="s">
        <v>3445</v>
      </c>
      <c r="I2098" s="11">
        <v>6.285291035544E12</v>
      </c>
      <c r="K2098" s="12"/>
      <c r="L2098" s="12"/>
      <c r="M2098" s="12"/>
      <c r="N2098" s="12"/>
      <c r="O2098" s="12"/>
      <c r="P2098" s="12"/>
      <c r="Q2098" s="12"/>
      <c r="R2098" s="12"/>
      <c r="S2098" s="12"/>
      <c r="T2098" s="12"/>
      <c r="U2098" s="12"/>
      <c r="V2098" s="12"/>
    </row>
    <row r="2099" hidden="1">
      <c r="A2099" s="14">
        <v>45968.79375</v>
      </c>
      <c r="B2099" s="8">
        <v>45967.0</v>
      </c>
      <c r="C2099" s="9" t="str">
        <f t="shared" si="1"/>
        <v>November</v>
      </c>
      <c r="D2099" s="15">
        <v>0.017361111111111112</v>
      </c>
      <c r="E2099" s="7" t="s">
        <v>33</v>
      </c>
      <c r="F2099" s="7" t="s">
        <v>45</v>
      </c>
      <c r="G2099" s="7" t="s">
        <v>13</v>
      </c>
      <c r="H2099" s="7" t="s">
        <v>3446</v>
      </c>
      <c r="I2099" s="11">
        <v>6.285707668655E12</v>
      </c>
      <c r="K2099" s="12"/>
      <c r="L2099" s="12"/>
      <c r="M2099" s="12"/>
      <c r="N2099" s="12"/>
      <c r="O2099" s="12"/>
      <c r="P2099" s="12"/>
      <c r="Q2099" s="12"/>
      <c r="R2099" s="12"/>
      <c r="S2099" s="12"/>
      <c r="T2099" s="12"/>
      <c r="U2099" s="12"/>
      <c r="V2099" s="12"/>
    </row>
    <row r="2100" hidden="1">
      <c r="A2100" s="14">
        <v>45967.4625</v>
      </c>
      <c r="B2100" s="8">
        <v>45968.0</v>
      </c>
      <c r="C2100" s="9" t="str">
        <f t="shared" si="1"/>
        <v>November</v>
      </c>
      <c r="D2100" s="15">
        <v>0.025694444444444443</v>
      </c>
      <c r="E2100" s="7" t="s">
        <v>93</v>
      </c>
      <c r="F2100" s="7" t="s">
        <v>130</v>
      </c>
      <c r="G2100" s="7" t="s">
        <v>13</v>
      </c>
      <c r="H2100" s="7" t="s">
        <v>3447</v>
      </c>
      <c r="I2100" s="11">
        <v>6.289602289535E12</v>
      </c>
      <c r="K2100" s="12"/>
      <c r="L2100" s="12"/>
      <c r="M2100" s="12"/>
      <c r="N2100" s="12"/>
      <c r="O2100" s="12"/>
      <c r="P2100" s="12"/>
      <c r="Q2100" s="12"/>
      <c r="R2100" s="12"/>
      <c r="S2100" s="12"/>
      <c r="T2100" s="12"/>
      <c r="U2100" s="12"/>
      <c r="V2100" s="12"/>
    </row>
    <row r="2101" hidden="1">
      <c r="A2101" s="14">
        <v>45968.85486111111</v>
      </c>
      <c r="B2101" s="8">
        <v>45968.0</v>
      </c>
      <c r="C2101" s="9" t="str">
        <f t="shared" si="1"/>
        <v>November</v>
      </c>
      <c r="D2101" s="15">
        <v>0.04236111111111111</v>
      </c>
      <c r="E2101" s="7" t="s">
        <v>2760</v>
      </c>
      <c r="F2101" s="7" t="s">
        <v>51</v>
      </c>
      <c r="G2101" s="7" t="s">
        <v>13</v>
      </c>
      <c r="H2101" s="7" t="s">
        <v>3448</v>
      </c>
      <c r="I2101" s="11">
        <v>6.289602289535E12</v>
      </c>
      <c r="K2101" s="12"/>
      <c r="L2101" s="12"/>
      <c r="M2101" s="12"/>
      <c r="N2101" s="12"/>
      <c r="O2101" s="12"/>
      <c r="P2101" s="12"/>
      <c r="Q2101" s="12"/>
      <c r="R2101" s="12"/>
      <c r="S2101" s="12"/>
      <c r="T2101" s="12"/>
      <c r="U2101" s="12"/>
      <c r="V2101" s="12"/>
    </row>
    <row r="2102" hidden="1">
      <c r="A2102" s="14">
        <v>45968.90694444445</v>
      </c>
      <c r="B2102" s="8">
        <v>45966.0</v>
      </c>
      <c r="C2102" s="9" t="str">
        <f t="shared" si="1"/>
        <v>November</v>
      </c>
      <c r="D2102" s="15">
        <v>0.010416666666666666</v>
      </c>
      <c r="E2102" s="7" t="s">
        <v>33</v>
      </c>
      <c r="F2102" s="7" t="s">
        <v>45</v>
      </c>
      <c r="G2102" s="7" t="s">
        <v>13</v>
      </c>
      <c r="H2102" s="7" t="s">
        <v>3449</v>
      </c>
      <c r="I2102" s="11">
        <v>6.285707668655E12</v>
      </c>
      <c r="K2102" s="12"/>
      <c r="L2102" s="12"/>
      <c r="M2102" s="12"/>
      <c r="N2102" s="12"/>
      <c r="O2102" s="12"/>
      <c r="P2102" s="12"/>
      <c r="Q2102" s="12"/>
      <c r="R2102" s="12"/>
      <c r="S2102" s="12"/>
      <c r="T2102" s="12"/>
      <c r="U2102" s="12"/>
      <c r="V2102" s="12"/>
    </row>
    <row r="2103" hidden="1">
      <c r="A2103" s="14">
        <v>45968.86597222222</v>
      </c>
      <c r="B2103" s="8">
        <v>45968.0</v>
      </c>
      <c r="C2103" s="9" t="str">
        <f t="shared" si="1"/>
        <v>November</v>
      </c>
      <c r="D2103" s="15">
        <v>0.020833333333333332</v>
      </c>
      <c r="E2103" s="7" t="s">
        <v>2807</v>
      </c>
      <c r="F2103" s="7" t="s">
        <v>148</v>
      </c>
      <c r="G2103" s="7" t="s">
        <v>13</v>
      </c>
      <c r="H2103" s="7" t="s">
        <v>3450</v>
      </c>
      <c r="I2103" s="11">
        <v>6.281314567953E12</v>
      </c>
      <c r="K2103" s="12"/>
      <c r="L2103" s="12"/>
      <c r="M2103" s="12"/>
      <c r="N2103" s="12"/>
      <c r="O2103" s="12"/>
      <c r="P2103" s="12"/>
      <c r="Q2103" s="12"/>
      <c r="R2103" s="12"/>
      <c r="S2103" s="12"/>
      <c r="T2103" s="12"/>
      <c r="U2103" s="12"/>
      <c r="V2103" s="12"/>
    </row>
    <row r="2104" hidden="1">
      <c r="A2104" s="14">
        <v>45969.25555555556</v>
      </c>
      <c r="B2104" s="8">
        <v>45968.0</v>
      </c>
      <c r="C2104" s="9" t="str">
        <f t="shared" si="1"/>
        <v>November</v>
      </c>
      <c r="D2104" s="15">
        <v>0.034722222222222224</v>
      </c>
      <c r="E2104" s="7" t="s">
        <v>2807</v>
      </c>
      <c r="F2104" s="7" t="s">
        <v>127</v>
      </c>
      <c r="G2104" s="7" t="s">
        <v>13</v>
      </c>
      <c r="H2104" s="7" t="s">
        <v>3451</v>
      </c>
      <c r="I2104" s="11">
        <v>6.281314567953E12</v>
      </c>
      <c r="K2104" s="12"/>
      <c r="L2104" s="12"/>
      <c r="M2104" s="12"/>
      <c r="N2104" s="12"/>
      <c r="O2104" s="12"/>
      <c r="P2104" s="12"/>
      <c r="Q2104" s="12"/>
      <c r="R2104" s="12"/>
      <c r="S2104" s="12"/>
      <c r="T2104" s="12"/>
      <c r="U2104" s="12"/>
      <c r="V2104" s="12"/>
    </row>
    <row r="2105" hidden="1">
      <c r="A2105" s="14">
        <v>45969.268055555556</v>
      </c>
      <c r="B2105" s="8">
        <v>45969.0</v>
      </c>
      <c r="C2105" s="9" t="str">
        <f t="shared" si="1"/>
        <v>November</v>
      </c>
      <c r="D2105" s="15">
        <v>0.04236111111111111</v>
      </c>
      <c r="E2105" s="7" t="s">
        <v>66</v>
      </c>
      <c r="F2105" s="7" t="s">
        <v>17</v>
      </c>
      <c r="G2105" s="7" t="s">
        <v>13</v>
      </c>
      <c r="H2105" s="7" t="s">
        <v>3452</v>
      </c>
      <c r="I2105" s="11">
        <v>6.281332534354E12</v>
      </c>
      <c r="K2105" s="12"/>
      <c r="L2105" s="12"/>
      <c r="M2105" s="12"/>
      <c r="N2105" s="12"/>
      <c r="O2105" s="12"/>
      <c r="P2105" s="12"/>
      <c r="Q2105" s="12"/>
      <c r="R2105" s="12"/>
      <c r="S2105" s="12"/>
      <c r="T2105" s="12"/>
      <c r="U2105" s="12"/>
      <c r="V2105" s="12"/>
    </row>
    <row r="2106" hidden="1">
      <c r="A2106" s="14">
        <v>45969.29652777778</v>
      </c>
      <c r="B2106" s="8">
        <v>45969.0</v>
      </c>
      <c r="C2106" s="9" t="str">
        <f t="shared" si="1"/>
        <v>November</v>
      </c>
      <c r="D2106" s="15">
        <v>0.04236111111111111</v>
      </c>
      <c r="E2106" s="7" t="s">
        <v>11</v>
      </c>
      <c r="F2106" s="7" t="s">
        <v>12</v>
      </c>
      <c r="G2106" s="7" t="s">
        <v>13</v>
      </c>
      <c r="H2106" s="7" t="s">
        <v>3453</v>
      </c>
      <c r="I2106" s="11">
        <v>6.28560627488E12</v>
      </c>
      <c r="K2106" s="12"/>
      <c r="L2106" s="12"/>
      <c r="M2106" s="12"/>
      <c r="N2106" s="12"/>
      <c r="O2106" s="12"/>
      <c r="P2106" s="12"/>
      <c r="Q2106" s="12"/>
      <c r="R2106" s="12"/>
      <c r="S2106" s="12"/>
      <c r="T2106" s="12"/>
      <c r="U2106" s="12"/>
      <c r="V2106" s="12"/>
    </row>
    <row r="2107" hidden="1">
      <c r="A2107" s="14">
        <v>45969.339583333334</v>
      </c>
      <c r="B2107" s="8">
        <v>45969.0</v>
      </c>
      <c r="C2107" s="9" t="str">
        <f t="shared" si="1"/>
        <v>November</v>
      </c>
      <c r="D2107" s="15">
        <v>0.04236111111111111</v>
      </c>
      <c r="E2107" s="7" t="s">
        <v>212</v>
      </c>
      <c r="F2107" s="7" t="s">
        <v>1083</v>
      </c>
      <c r="G2107" s="7" t="s">
        <v>13</v>
      </c>
      <c r="H2107" s="7" t="s">
        <v>3454</v>
      </c>
      <c r="I2107" s="11">
        <v>6.2895632016027E13</v>
      </c>
      <c r="K2107" s="12"/>
      <c r="L2107" s="12"/>
      <c r="M2107" s="12"/>
      <c r="N2107" s="12"/>
      <c r="O2107" s="12"/>
      <c r="P2107" s="12"/>
      <c r="Q2107" s="12"/>
      <c r="R2107" s="12"/>
      <c r="S2107" s="12"/>
      <c r="T2107" s="12"/>
      <c r="U2107" s="12"/>
      <c r="V2107" s="12"/>
    </row>
    <row r="2108" hidden="1">
      <c r="A2108" s="14">
        <v>45969.375</v>
      </c>
      <c r="B2108" s="8">
        <v>45969.0</v>
      </c>
      <c r="C2108" s="9" t="str">
        <f t="shared" si="1"/>
        <v>November</v>
      </c>
      <c r="D2108" s="15">
        <v>0.020833333333333332</v>
      </c>
      <c r="E2108" s="7" t="s">
        <v>1078</v>
      </c>
      <c r="F2108" s="7" t="s">
        <v>105</v>
      </c>
      <c r="G2108" s="7" t="s">
        <v>13</v>
      </c>
      <c r="H2108" s="7" t="s">
        <v>3455</v>
      </c>
      <c r="I2108" s="11">
        <v>6.28978248704E11</v>
      </c>
      <c r="K2108" s="12"/>
      <c r="L2108" s="12"/>
      <c r="M2108" s="12"/>
      <c r="N2108" s="12"/>
      <c r="O2108" s="12"/>
      <c r="P2108" s="12"/>
      <c r="Q2108" s="12"/>
      <c r="R2108" s="12"/>
      <c r="S2108" s="12"/>
      <c r="T2108" s="12"/>
      <c r="U2108" s="12"/>
      <c r="V2108" s="12"/>
    </row>
    <row r="2109" hidden="1">
      <c r="A2109" s="14">
        <v>45969.48125</v>
      </c>
      <c r="B2109" s="8">
        <v>45969.0</v>
      </c>
      <c r="C2109" s="9" t="str">
        <f t="shared" si="1"/>
        <v>November</v>
      </c>
      <c r="D2109" s="15">
        <v>0.05347222222222222</v>
      </c>
      <c r="E2109" s="7" t="s">
        <v>20</v>
      </c>
      <c r="F2109" s="7" t="s">
        <v>21</v>
      </c>
      <c r="G2109" s="7" t="s">
        <v>13</v>
      </c>
      <c r="H2109" s="7" t="s">
        <v>3456</v>
      </c>
      <c r="I2109" s="11">
        <v>6.28972529354E11</v>
      </c>
      <c r="K2109" s="12"/>
      <c r="L2109" s="12"/>
      <c r="M2109" s="12"/>
      <c r="N2109" s="12"/>
      <c r="O2109" s="12"/>
      <c r="P2109" s="12"/>
      <c r="Q2109" s="12"/>
      <c r="R2109" s="12"/>
      <c r="S2109" s="12"/>
      <c r="T2109" s="12"/>
      <c r="U2109" s="12"/>
      <c r="V2109" s="12"/>
    </row>
    <row r="2110" hidden="1">
      <c r="A2110" s="14">
        <v>45970.41180555556</v>
      </c>
      <c r="B2110" s="8">
        <v>45969.0</v>
      </c>
      <c r="C2110" s="9" t="str">
        <f t="shared" si="1"/>
        <v>November</v>
      </c>
      <c r="D2110" s="15">
        <v>0.041666666666666664</v>
      </c>
      <c r="E2110" s="7" t="s">
        <v>93</v>
      </c>
      <c r="F2110" s="7" t="s">
        <v>94</v>
      </c>
      <c r="G2110" s="7" t="s">
        <v>13</v>
      </c>
      <c r="H2110" s="7" t="s">
        <v>3457</v>
      </c>
      <c r="I2110" s="11">
        <v>6.289632788686E12</v>
      </c>
      <c r="K2110" s="12"/>
      <c r="L2110" s="12"/>
      <c r="M2110" s="12"/>
      <c r="N2110" s="12"/>
      <c r="O2110" s="12"/>
      <c r="P2110" s="12"/>
      <c r="Q2110" s="12"/>
      <c r="R2110" s="12"/>
      <c r="S2110" s="12"/>
      <c r="T2110" s="12"/>
      <c r="U2110" s="12"/>
      <c r="V2110" s="12"/>
    </row>
    <row r="2111" hidden="1">
      <c r="A2111" s="14">
        <v>45970.4125</v>
      </c>
      <c r="B2111" s="8">
        <v>45969.0</v>
      </c>
      <c r="C2111" s="9" t="str">
        <f t="shared" si="1"/>
        <v>November</v>
      </c>
      <c r="D2111" s="15">
        <v>0.04583333333333333</v>
      </c>
      <c r="E2111" s="7" t="s">
        <v>2824</v>
      </c>
      <c r="F2111" s="7" t="s">
        <v>59</v>
      </c>
      <c r="G2111" s="7" t="s">
        <v>13</v>
      </c>
      <c r="H2111" s="7" t="s">
        <v>3458</v>
      </c>
      <c r="I2111" s="11">
        <v>6.289632788686E12</v>
      </c>
      <c r="K2111" s="12"/>
      <c r="L2111" s="12"/>
      <c r="M2111" s="12"/>
      <c r="N2111" s="12"/>
      <c r="O2111" s="12"/>
      <c r="P2111" s="12"/>
      <c r="Q2111" s="12"/>
      <c r="R2111" s="12"/>
      <c r="S2111" s="12"/>
      <c r="T2111" s="12"/>
      <c r="U2111" s="12"/>
      <c r="V2111" s="12"/>
    </row>
    <row r="2112" hidden="1">
      <c r="A2112" s="14">
        <v>45970.4125</v>
      </c>
      <c r="B2112" s="8">
        <v>45970.0</v>
      </c>
      <c r="C2112" s="9" t="str">
        <f t="shared" si="1"/>
        <v>November</v>
      </c>
      <c r="D2112" s="15">
        <v>0.03819444444444445</v>
      </c>
      <c r="E2112" s="7" t="s">
        <v>2824</v>
      </c>
      <c r="F2112" s="7" t="s">
        <v>94</v>
      </c>
      <c r="G2112" s="7" t="s">
        <v>13</v>
      </c>
      <c r="H2112" s="7" t="s">
        <v>3459</v>
      </c>
      <c r="I2112" s="11">
        <v>6.289632788686E12</v>
      </c>
      <c r="K2112" s="12"/>
      <c r="L2112" s="12"/>
      <c r="M2112" s="12"/>
      <c r="N2112" s="12"/>
      <c r="O2112" s="12"/>
      <c r="P2112" s="12"/>
      <c r="Q2112" s="12"/>
      <c r="R2112" s="12"/>
      <c r="S2112" s="12"/>
      <c r="T2112" s="12"/>
      <c r="U2112" s="12"/>
      <c r="V2112" s="12"/>
    </row>
    <row r="2113" hidden="1">
      <c r="A2113" s="14">
        <v>45970.89791666667</v>
      </c>
      <c r="B2113" s="8">
        <v>45958.0</v>
      </c>
      <c r="C2113" s="9" t="str">
        <f t="shared" si="1"/>
        <v>Oktober</v>
      </c>
      <c r="D2113" s="15">
        <v>0.041666666666666664</v>
      </c>
      <c r="E2113" s="7" t="s">
        <v>29</v>
      </c>
      <c r="F2113" s="7" t="s">
        <v>153</v>
      </c>
      <c r="G2113" s="7" t="s">
        <v>13</v>
      </c>
      <c r="H2113" s="7" t="s">
        <v>3460</v>
      </c>
      <c r="I2113" s="11">
        <v>6.281214282896E12</v>
      </c>
      <c r="K2113" s="12"/>
      <c r="L2113" s="12"/>
      <c r="M2113" s="12"/>
      <c r="N2113" s="12"/>
      <c r="O2113" s="12"/>
      <c r="P2113" s="12"/>
      <c r="Q2113" s="12"/>
      <c r="R2113" s="12"/>
      <c r="S2113" s="12"/>
      <c r="T2113" s="12"/>
      <c r="U2113" s="12"/>
      <c r="V2113" s="12"/>
    </row>
    <row r="2114" hidden="1">
      <c r="A2114" s="14">
        <v>45970.89791666667</v>
      </c>
      <c r="B2114" s="8">
        <v>45961.0</v>
      </c>
      <c r="C2114" s="9" t="str">
        <f t="shared" si="1"/>
        <v>Oktober</v>
      </c>
      <c r="D2114" s="15">
        <v>0.041666666666666664</v>
      </c>
      <c r="E2114" s="7" t="s">
        <v>29</v>
      </c>
      <c r="F2114" s="7" t="s">
        <v>153</v>
      </c>
      <c r="G2114" s="7" t="s">
        <v>13</v>
      </c>
      <c r="H2114" s="7" t="s">
        <v>3461</v>
      </c>
      <c r="I2114" s="11">
        <v>6.281214281896E12</v>
      </c>
      <c r="K2114" s="12"/>
      <c r="L2114" s="12"/>
      <c r="M2114" s="12"/>
      <c r="N2114" s="12"/>
      <c r="O2114" s="12"/>
      <c r="P2114" s="12"/>
      <c r="Q2114" s="12"/>
      <c r="R2114" s="12"/>
      <c r="S2114" s="12"/>
      <c r="T2114" s="12"/>
      <c r="U2114" s="12"/>
      <c r="V2114" s="12"/>
    </row>
    <row r="2115" hidden="1">
      <c r="A2115" s="14">
        <v>45970.89791666667</v>
      </c>
      <c r="B2115" s="8">
        <v>45959.0</v>
      </c>
      <c r="C2115" s="9" t="str">
        <f t="shared" si="1"/>
        <v>Oktober</v>
      </c>
      <c r="D2115" s="15">
        <v>0.041666666666666664</v>
      </c>
      <c r="E2115" s="7" t="s">
        <v>29</v>
      </c>
      <c r="F2115" s="7" t="s">
        <v>153</v>
      </c>
      <c r="G2115" s="7" t="s">
        <v>13</v>
      </c>
      <c r="H2115" s="7" t="s">
        <v>3462</v>
      </c>
      <c r="I2115" s="11">
        <v>6.281214281896E12</v>
      </c>
      <c r="K2115" s="12"/>
      <c r="L2115" s="12"/>
      <c r="M2115" s="12"/>
      <c r="N2115" s="12"/>
      <c r="O2115" s="12"/>
      <c r="P2115" s="12"/>
      <c r="Q2115" s="12"/>
      <c r="R2115" s="12"/>
      <c r="S2115" s="12"/>
      <c r="T2115" s="12"/>
      <c r="U2115" s="12"/>
      <c r="V2115" s="12"/>
    </row>
    <row r="2116" hidden="1">
      <c r="A2116" s="14">
        <v>45970.89791666667</v>
      </c>
      <c r="B2116" s="8">
        <v>45966.0</v>
      </c>
      <c r="C2116" s="9" t="str">
        <f t="shared" si="1"/>
        <v>November</v>
      </c>
      <c r="D2116" s="15">
        <v>0.041666666666666664</v>
      </c>
      <c r="E2116" s="7" t="s">
        <v>29</v>
      </c>
      <c r="F2116" s="7" t="s">
        <v>153</v>
      </c>
      <c r="G2116" s="7" t="s">
        <v>13</v>
      </c>
      <c r="H2116" s="7" t="s">
        <v>3463</v>
      </c>
      <c r="I2116" s="11">
        <v>6.281214281896E12</v>
      </c>
      <c r="K2116" s="12"/>
      <c r="L2116" s="12"/>
      <c r="M2116" s="12"/>
      <c r="N2116" s="12"/>
      <c r="O2116" s="12"/>
      <c r="P2116" s="12"/>
      <c r="Q2116" s="12"/>
      <c r="R2116" s="12"/>
      <c r="S2116" s="12"/>
      <c r="T2116" s="12"/>
      <c r="U2116" s="12"/>
      <c r="V2116" s="12"/>
    </row>
    <row r="2117" hidden="1">
      <c r="A2117" s="14">
        <v>45970.89791666667</v>
      </c>
      <c r="B2117" s="8">
        <v>45970.0</v>
      </c>
      <c r="C2117" s="9" t="str">
        <f t="shared" si="1"/>
        <v>November</v>
      </c>
      <c r="D2117" s="15">
        <v>0.041666666666666664</v>
      </c>
      <c r="E2117" s="7" t="s">
        <v>29</v>
      </c>
      <c r="F2117" s="7" t="s">
        <v>153</v>
      </c>
      <c r="G2117" s="7" t="s">
        <v>13</v>
      </c>
      <c r="H2117" s="7" t="s">
        <v>3464</v>
      </c>
      <c r="I2117" s="11">
        <v>6.281214281896E12</v>
      </c>
      <c r="K2117" s="12"/>
      <c r="L2117" s="12"/>
      <c r="M2117" s="12"/>
      <c r="N2117" s="12"/>
      <c r="O2117" s="12"/>
      <c r="P2117" s="12"/>
      <c r="Q2117" s="12"/>
      <c r="R2117" s="12"/>
      <c r="S2117" s="12"/>
      <c r="T2117" s="12"/>
      <c r="U2117" s="12"/>
      <c r="V2117" s="12"/>
    </row>
    <row r="2118" hidden="1">
      <c r="A2118" s="14">
        <v>45970.944444444445</v>
      </c>
      <c r="B2118" s="8">
        <v>45970.0</v>
      </c>
      <c r="C2118" s="9" t="str">
        <f t="shared" si="1"/>
        <v>November</v>
      </c>
      <c r="D2118" s="15">
        <v>0.06180555555555556</v>
      </c>
      <c r="E2118" s="7" t="s">
        <v>2760</v>
      </c>
      <c r="F2118" s="7" t="s">
        <v>54</v>
      </c>
      <c r="G2118" s="7" t="s">
        <v>13</v>
      </c>
      <c r="H2118" s="7" t="s">
        <v>3465</v>
      </c>
      <c r="I2118" s="11">
        <v>6.289602289535E12</v>
      </c>
      <c r="K2118" s="12"/>
      <c r="L2118" s="12"/>
      <c r="M2118" s="12"/>
      <c r="N2118" s="12"/>
      <c r="O2118" s="12"/>
      <c r="P2118" s="12"/>
      <c r="Q2118" s="12"/>
      <c r="R2118" s="12"/>
      <c r="S2118" s="12"/>
      <c r="T2118" s="12"/>
      <c r="U2118" s="12"/>
      <c r="V2118" s="12"/>
    </row>
    <row r="2119" hidden="1">
      <c r="A2119" s="14">
        <v>45968.85486111111</v>
      </c>
      <c r="B2119" s="8">
        <v>45970.0</v>
      </c>
      <c r="C2119" s="9" t="str">
        <f t="shared" si="1"/>
        <v>November</v>
      </c>
      <c r="D2119" s="15">
        <v>0.03611111111111111</v>
      </c>
      <c r="E2119" s="7" t="s">
        <v>2760</v>
      </c>
      <c r="F2119" s="7" t="s">
        <v>54</v>
      </c>
      <c r="G2119" s="7" t="s">
        <v>13</v>
      </c>
      <c r="H2119" s="7" t="s">
        <v>3466</v>
      </c>
      <c r="I2119" s="11">
        <v>6.289602289535E12</v>
      </c>
      <c r="K2119" s="12"/>
      <c r="L2119" s="12"/>
      <c r="M2119" s="12"/>
      <c r="N2119" s="12"/>
      <c r="O2119" s="12"/>
      <c r="P2119" s="12"/>
      <c r="Q2119" s="12"/>
      <c r="R2119" s="12"/>
      <c r="S2119" s="12"/>
      <c r="T2119" s="12"/>
      <c r="U2119" s="12"/>
      <c r="V2119" s="12"/>
    </row>
    <row r="2120" hidden="1">
      <c r="A2120" s="14">
        <v>45970.95208333333</v>
      </c>
      <c r="B2120" s="8">
        <v>45970.0</v>
      </c>
      <c r="C2120" s="9" t="str">
        <f t="shared" si="1"/>
        <v>November</v>
      </c>
      <c r="D2120" s="15">
        <v>0.06180555555555556</v>
      </c>
      <c r="E2120" s="7" t="s">
        <v>2760</v>
      </c>
      <c r="F2120" s="7" t="s">
        <v>164</v>
      </c>
      <c r="G2120" s="7" t="s">
        <v>13</v>
      </c>
      <c r="H2120" s="7" t="s">
        <v>3467</v>
      </c>
      <c r="I2120" s="11">
        <v>6.289602289535E12</v>
      </c>
      <c r="K2120" s="12"/>
      <c r="L2120" s="12"/>
      <c r="M2120" s="12"/>
      <c r="N2120" s="12"/>
      <c r="O2120" s="12"/>
      <c r="P2120" s="12"/>
      <c r="Q2120" s="12"/>
      <c r="R2120" s="12"/>
      <c r="S2120" s="12"/>
      <c r="T2120" s="12"/>
      <c r="U2120" s="12"/>
      <c r="V2120" s="12"/>
    </row>
    <row r="2121" hidden="1">
      <c r="A2121" s="14">
        <v>45971.35486111111</v>
      </c>
      <c r="B2121" s="8">
        <v>45971.0</v>
      </c>
      <c r="C2121" s="9" t="str">
        <f t="shared" si="1"/>
        <v>November</v>
      </c>
      <c r="D2121" s="15">
        <v>0.017361111111111112</v>
      </c>
      <c r="E2121" s="7" t="s">
        <v>2807</v>
      </c>
      <c r="F2121" s="7" t="s">
        <v>144</v>
      </c>
      <c r="G2121" s="7" t="s">
        <v>13</v>
      </c>
      <c r="H2121" s="7" t="s">
        <v>3468</v>
      </c>
      <c r="I2121" s="11">
        <v>6.281314567953E12</v>
      </c>
      <c r="K2121" s="12"/>
      <c r="L2121" s="12"/>
      <c r="M2121" s="12"/>
      <c r="N2121" s="12"/>
      <c r="O2121" s="12"/>
      <c r="P2121" s="12"/>
      <c r="Q2121" s="12"/>
      <c r="R2121" s="12"/>
      <c r="S2121" s="12"/>
      <c r="T2121" s="12"/>
      <c r="U2121" s="12"/>
      <c r="V2121" s="12"/>
    </row>
    <row r="2122" hidden="1">
      <c r="A2122" s="14">
        <v>45971.39861111111</v>
      </c>
      <c r="B2122" s="8">
        <v>45971.0</v>
      </c>
      <c r="C2122" s="9" t="str">
        <f t="shared" si="1"/>
        <v>November</v>
      </c>
      <c r="D2122" s="15">
        <v>0.041666666666666664</v>
      </c>
      <c r="E2122" s="7" t="s">
        <v>20</v>
      </c>
      <c r="F2122" s="7" t="s">
        <v>174</v>
      </c>
      <c r="G2122" s="7" t="s">
        <v>13</v>
      </c>
      <c r="H2122" s="7" t="s">
        <v>3469</v>
      </c>
      <c r="I2122" s="11">
        <v>6.28972529354E11</v>
      </c>
      <c r="K2122" s="12"/>
      <c r="L2122" s="12"/>
      <c r="M2122" s="12"/>
      <c r="N2122" s="12"/>
      <c r="O2122" s="12"/>
      <c r="P2122" s="12"/>
      <c r="Q2122" s="12"/>
      <c r="R2122" s="12"/>
      <c r="S2122" s="12"/>
      <c r="T2122" s="12"/>
      <c r="U2122" s="12"/>
      <c r="V2122" s="12"/>
    </row>
    <row r="2123" hidden="1">
      <c r="A2123" s="14">
        <v>45970.95208333333</v>
      </c>
      <c r="B2123" s="8">
        <v>45970.0</v>
      </c>
      <c r="C2123" s="9" t="str">
        <f t="shared" si="1"/>
        <v>November</v>
      </c>
      <c r="D2123" s="15">
        <v>0.06180555555555556</v>
      </c>
      <c r="E2123" s="7" t="s">
        <v>2760</v>
      </c>
      <c r="F2123" s="7" t="s">
        <v>164</v>
      </c>
      <c r="G2123" s="7" t="s">
        <v>13</v>
      </c>
      <c r="H2123" s="7" t="s">
        <v>3467</v>
      </c>
      <c r="I2123" s="11">
        <v>6.289602289535E12</v>
      </c>
      <c r="K2123" s="12"/>
      <c r="L2123" s="12"/>
      <c r="M2123" s="12"/>
      <c r="N2123" s="12"/>
      <c r="O2123" s="12"/>
      <c r="P2123" s="12"/>
      <c r="Q2123" s="12"/>
      <c r="R2123" s="12"/>
      <c r="S2123" s="12"/>
      <c r="T2123" s="12"/>
      <c r="U2123" s="12"/>
      <c r="V2123" s="12"/>
    </row>
    <row r="2124" hidden="1">
      <c r="A2124" s="14">
        <v>45971.89861111111</v>
      </c>
      <c r="B2124" s="8">
        <v>45971.0</v>
      </c>
      <c r="C2124" s="9" t="str">
        <f t="shared" si="1"/>
        <v>November</v>
      </c>
      <c r="D2124" s="15">
        <v>0.021527777777777778</v>
      </c>
      <c r="E2124" s="7" t="s">
        <v>66</v>
      </c>
      <c r="F2124" s="7" t="s">
        <v>45</v>
      </c>
      <c r="G2124" s="7" t="s">
        <v>13</v>
      </c>
      <c r="H2124" s="7" t="s">
        <v>3470</v>
      </c>
      <c r="I2124" s="11">
        <v>6.281332534354E12</v>
      </c>
      <c r="K2124" s="12"/>
      <c r="L2124" s="12"/>
      <c r="M2124" s="12"/>
      <c r="N2124" s="12"/>
      <c r="O2124" s="12"/>
      <c r="P2124" s="12"/>
      <c r="Q2124" s="12"/>
      <c r="R2124" s="12"/>
      <c r="S2124" s="12"/>
      <c r="T2124" s="12"/>
      <c r="U2124" s="12"/>
      <c r="V2124" s="12"/>
    </row>
    <row r="2125" hidden="1">
      <c r="A2125" s="14">
        <v>45972.27916666667</v>
      </c>
      <c r="B2125" s="8">
        <v>45972.0</v>
      </c>
      <c r="C2125" s="9" t="str">
        <f t="shared" si="1"/>
        <v>November</v>
      </c>
      <c r="D2125" s="15">
        <v>0.04097222222222222</v>
      </c>
      <c r="E2125" s="7" t="s">
        <v>1078</v>
      </c>
      <c r="F2125" s="7" t="s">
        <v>153</v>
      </c>
      <c r="G2125" s="7" t="s">
        <v>13</v>
      </c>
      <c r="H2125" s="7" t="s">
        <v>3471</v>
      </c>
      <c r="I2125" s="11">
        <v>6.28978248704E11</v>
      </c>
      <c r="K2125" s="12"/>
      <c r="L2125" s="12"/>
      <c r="M2125" s="12"/>
      <c r="N2125" s="12"/>
      <c r="O2125" s="12"/>
      <c r="P2125" s="12"/>
      <c r="Q2125" s="12"/>
      <c r="R2125" s="12"/>
      <c r="S2125" s="12"/>
      <c r="T2125" s="12"/>
      <c r="U2125" s="12"/>
      <c r="V2125" s="12"/>
    </row>
    <row r="2126" hidden="1">
      <c r="A2126" s="14">
        <v>45972.34583333333</v>
      </c>
      <c r="B2126" s="8">
        <v>45971.0</v>
      </c>
      <c r="C2126" s="9" t="str">
        <f t="shared" si="1"/>
        <v>November</v>
      </c>
      <c r="D2126" s="15">
        <v>0.020833333333333332</v>
      </c>
      <c r="E2126" s="7" t="s">
        <v>1078</v>
      </c>
      <c r="F2126" s="7" t="s">
        <v>116</v>
      </c>
      <c r="G2126" s="7" t="s">
        <v>13</v>
      </c>
      <c r="H2126" s="7" t="s">
        <v>3472</v>
      </c>
      <c r="I2126" s="11">
        <v>6.28978248704E11</v>
      </c>
      <c r="K2126" s="12"/>
      <c r="L2126" s="12"/>
      <c r="M2126" s="12"/>
      <c r="N2126" s="12"/>
      <c r="O2126" s="12"/>
      <c r="P2126" s="12"/>
      <c r="Q2126" s="12"/>
      <c r="R2126" s="12"/>
      <c r="S2126" s="12"/>
      <c r="T2126" s="12"/>
      <c r="U2126" s="12"/>
      <c r="V2126" s="12"/>
    </row>
    <row r="2127" hidden="1">
      <c r="A2127" s="14">
        <v>45972.34930555556</v>
      </c>
      <c r="B2127" s="8">
        <v>45971.0</v>
      </c>
      <c r="C2127" s="9" t="str">
        <f t="shared" si="1"/>
        <v>November</v>
      </c>
      <c r="D2127" s="15">
        <v>0.03819444444444445</v>
      </c>
      <c r="E2127" s="7" t="s">
        <v>1078</v>
      </c>
      <c r="F2127" s="7" t="s">
        <v>17</v>
      </c>
      <c r="G2127" s="7" t="s">
        <v>13</v>
      </c>
      <c r="H2127" s="7" t="s">
        <v>3473</v>
      </c>
      <c r="I2127" s="11">
        <v>6.28978248704E11</v>
      </c>
      <c r="K2127" s="12"/>
      <c r="L2127" s="12"/>
      <c r="M2127" s="12"/>
      <c r="N2127" s="12"/>
      <c r="O2127" s="12"/>
      <c r="P2127" s="12"/>
      <c r="Q2127" s="12"/>
      <c r="R2127" s="12"/>
      <c r="S2127" s="12"/>
      <c r="T2127" s="12"/>
      <c r="U2127" s="12"/>
      <c r="V2127" s="12"/>
    </row>
    <row r="2128" hidden="1">
      <c r="A2128" s="14">
        <v>45972.353472222225</v>
      </c>
      <c r="B2128" s="8">
        <v>45971.0</v>
      </c>
      <c r="C2128" s="9" t="str">
        <f t="shared" si="1"/>
        <v>November</v>
      </c>
      <c r="D2128" s="15">
        <v>0.020833333333333332</v>
      </c>
      <c r="E2128" s="7" t="s">
        <v>44</v>
      </c>
      <c r="F2128" s="7" t="s">
        <v>67</v>
      </c>
      <c r="G2128" s="7" t="s">
        <v>13</v>
      </c>
      <c r="H2128" s="7" t="s">
        <v>3474</v>
      </c>
      <c r="I2128" s="11">
        <v>6.285291035544E12</v>
      </c>
      <c r="K2128" s="12"/>
      <c r="L2128" s="12"/>
      <c r="M2128" s="12"/>
      <c r="N2128" s="12"/>
      <c r="O2128" s="12"/>
      <c r="P2128" s="12"/>
      <c r="Q2128" s="12"/>
      <c r="R2128" s="12"/>
      <c r="S2128" s="12"/>
      <c r="T2128" s="12"/>
      <c r="U2128" s="12"/>
      <c r="V2128" s="12"/>
    </row>
    <row r="2129" hidden="1">
      <c r="A2129" s="14">
        <v>45972.35486111111</v>
      </c>
      <c r="B2129" s="8">
        <v>45970.0</v>
      </c>
      <c r="C2129" s="9" t="str">
        <f t="shared" si="1"/>
        <v>November</v>
      </c>
      <c r="D2129" s="15">
        <v>0.034722222222222224</v>
      </c>
      <c r="E2129" s="7" t="s">
        <v>1078</v>
      </c>
      <c r="F2129" s="7" t="s">
        <v>17</v>
      </c>
      <c r="G2129" s="7" t="s">
        <v>13</v>
      </c>
      <c r="H2129" s="7" t="s">
        <v>3475</v>
      </c>
      <c r="I2129" s="11">
        <v>6.28978248704E11</v>
      </c>
      <c r="K2129" s="12"/>
      <c r="L2129" s="12"/>
      <c r="M2129" s="12"/>
      <c r="N2129" s="12"/>
      <c r="O2129" s="12"/>
      <c r="P2129" s="12"/>
      <c r="Q2129" s="12"/>
      <c r="R2129" s="12"/>
      <c r="S2129" s="12"/>
      <c r="T2129" s="12"/>
      <c r="U2129" s="12"/>
      <c r="V2129" s="12"/>
    </row>
    <row r="2130" hidden="1">
      <c r="A2130" s="14">
        <v>45972.402083333334</v>
      </c>
      <c r="B2130" s="8">
        <v>45972.0</v>
      </c>
      <c r="C2130" s="9" t="str">
        <f t="shared" si="1"/>
        <v>November</v>
      </c>
      <c r="D2130" s="15">
        <v>0.04375</v>
      </c>
      <c r="E2130" s="7" t="s">
        <v>2824</v>
      </c>
      <c r="F2130" s="7" t="s">
        <v>59</v>
      </c>
      <c r="G2130" s="7" t="s">
        <v>13</v>
      </c>
      <c r="H2130" s="7" t="s">
        <v>3476</v>
      </c>
      <c r="I2130" s="11">
        <v>6.289632788686E12</v>
      </c>
      <c r="K2130" s="12"/>
      <c r="L2130" s="12"/>
      <c r="M2130" s="12"/>
      <c r="N2130" s="12"/>
      <c r="O2130" s="12"/>
      <c r="P2130" s="12"/>
      <c r="Q2130" s="12"/>
      <c r="R2130" s="12"/>
      <c r="S2130" s="12"/>
      <c r="T2130" s="12"/>
      <c r="U2130" s="12"/>
      <c r="V2130" s="12"/>
    </row>
    <row r="2131" hidden="1">
      <c r="A2131" s="14">
        <v>45972.62291666667</v>
      </c>
      <c r="B2131" s="8">
        <v>45972.0</v>
      </c>
      <c r="C2131" s="9" t="str">
        <f t="shared" si="1"/>
        <v>November</v>
      </c>
      <c r="D2131" s="15">
        <v>0.027777777777777776</v>
      </c>
      <c r="E2131" s="7" t="s">
        <v>2760</v>
      </c>
      <c r="F2131" s="7" t="s">
        <v>130</v>
      </c>
      <c r="G2131" s="7" t="s">
        <v>13</v>
      </c>
      <c r="H2131" s="7" t="s">
        <v>3477</v>
      </c>
      <c r="I2131" s="11">
        <v>6.289602289535E12</v>
      </c>
      <c r="K2131" s="12"/>
      <c r="L2131" s="12"/>
      <c r="M2131" s="12"/>
      <c r="N2131" s="12"/>
      <c r="O2131" s="12"/>
      <c r="P2131" s="12"/>
      <c r="Q2131" s="12"/>
      <c r="R2131" s="12"/>
      <c r="S2131" s="12"/>
      <c r="T2131" s="12"/>
      <c r="U2131" s="12"/>
      <c r="V2131" s="12"/>
    </row>
    <row r="2132" hidden="1">
      <c r="A2132" s="14">
        <v>45972.62291666667</v>
      </c>
      <c r="B2132" s="8">
        <v>45971.0</v>
      </c>
      <c r="C2132" s="9" t="str">
        <f t="shared" si="1"/>
        <v>November</v>
      </c>
      <c r="D2132" s="15">
        <v>0.059722222222222225</v>
      </c>
      <c r="E2132" s="7" t="s">
        <v>2760</v>
      </c>
      <c r="F2132" s="7" t="s">
        <v>169</v>
      </c>
      <c r="G2132" s="7" t="s">
        <v>13</v>
      </c>
      <c r="H2132" s="7" t="s">
        <v>3478</v>
      </c>
      <c r="I2132" s="11">
        <v>6.289602289535E12</v>
      </c>
      <c r="K2132" s="12"/>
      <c r="L2132" s="12"/>
      <c r="M2132" s="12"/>
      <c r="N2132" s="12"/>
      <c r="O2132" s="12"/>
      <c r="P2132" s="12"/>
      <c r="Q2132" s="12"/>
      <c r="R2132" s="12"/>
      <c r="S2132" s="12"/>
      <c r="T2132" s="12"/>
      <c r="U2132" s="12"/>
      <c r="V2132" s="12"/>
    </row>
    <row r="2133" hidden="1">
      <c r="A2133" s="14">
        <v>45972.62291666667</v>
      </c>
      <c r="B2133" s="8">
        <v>45970.0</v>
      </c>
      <c r="C2133" s="9" t="str">
        <f t="shared" si="1"/>
        <v>November</v>
      </c>
      <c r="D2133" s="15">
        <v>0.03611111111111111</v>
      </c>
      <c r="E2133" s="7" t="s">
        <v>2760</v>
      </c>
      <c r="F2133" s="7" t="s">
        <v>54</v>
      </c>
      <c r="G2133" s="7" t="s">
        <v>13</v>
      </c>
      <c r="H2133" s="7" t="s">
        <v>3479</v>
      </c>
      <c r="I2133" s="11">
        <v>6.289602289535E12</v>
      </c>
      <c r="K2133" s="12"/>
      <c r="L2133" s="12"/>
      <c r="M2133" s="12"/>
      <c r="N2133" s="12"/>
      <c r="O2133" s="12"/>
      <c r="P2133" s="12"/>
      <c r="Q2133" s="12"/>
      <c r="R2133" s="12"/>
      <c r="S2133" s="12"/>
      <c r="T2133" s="12"/>
      <c r="U2133" s="12"/>
      <c r="V2133" s="12"/>
    </row>
    <row r="2134" hidden="1">
      <c r="A2134" s="14">
        <v>45972.80416666667</v>
      </c>
      <c r="B2134" s="8">
        <v>45972.0</v>
      </c>
      <c r="C2134" s="9" t="str">
        <f t="shared" si="1"/>
        <v>November</v>
      </c>
      <c r="D2134" s="15">
        <v>0.04861111111111111</v>
      </c>
      <c r="E2134" s="7" t="s">
        <v>33</v>
      </c>
      <c r="F2134" s="7" t="s">
        <v>1083</v>
      </c>
      <c r="G2134" s="7" t="s">
        <v>13</v>
      </c>
      <c r="H2134" s="7" t="s">
        <v>3480</v>
      </c>
      <c r="I2134" s="11">
        <v>6.285707668655E12</v>
      </c>
      <c r="K2134" s="12"/>
      <c r="L2134" s="12"/>
      <c r="M2134" s="12"/>
      <c r="N2134" s="12"/>
      <c r="O2134" s="12"/>
      <c r="P2134" s="12"/>
      <c r="Q2134" s="12"/>
      <c r="R2134" s="12"/>
      <c r="S2134" s="12"/>
      <c r="T2134" s="12"/>
      <c r="U2134" s="12"/>
      <c r="V2134" s="12"/>
    </row>
    <row r="2135" hidden="1">
      <c r="A2135" s="14">
        <v>45972.853472222225</v>
      </c>
      <c r="B2135" s="8">
        <v>45972.0</v>
      </c>
      <c r="C2135" s="9" t="str">
        <f t="shared" si="1"/>
        <v>November</v>
      </c>
      <c r="D2135" s="15">
        <v>0.020833333333333332</v>
      </c>
      <c r="E2135" s="7" t="s">
        <v>2807</v>
      </c>
      <c r="F2135" s="7" t="s">
        <v>148</v>
      </c>
      <c r="G2135" s="7" t="s">
        <v>13</v>
      </c>
      <c r="H2135" s="7" t="s">
        <v>3481</v>
      </c>
      <c r="I2135" s="11">
        <v>6.281314567953E12</v>
      </c>
      <c r="K2135" s="12"/>
      <c r="L2135" s="12"/>
      <c r="M2135" s="12"/>
      <c r="N2135" s="12"/>
      <c r="O2135" s="12"/>
      <c r="P2135" s="12"/>
      <c r="Q2135" s="12"/>
      <c r="R2135" s="12"/>
      <c r="S2135" s="12"/>
      <c r="T2135" s="12"/>
      <c r="U2135" s="12"/>
      <c r="V2135" s="12"/>
    </row>
    <row r="2136" hidden="1">
      <c r="A2136" s="14">
        <v>45972.89861111111</v>
      </c>
      <c r="B2136" s="8">
        <v>45972.0</v>
      </c>
      <c r="C2136" s="9" t="str">
        <f t="shared" si="1"/>
        <v>November</v>
      </c>
      <c r="D2136" s="15">
        <v>0.020833333333333332</v>
      </c>
      <c r="E2136" s="7" t="s">
        <v>66</v>
      </c>
      <c r="F2136" s="7" t="s">
        <v>45</v>
      </c>
      <c r="G2136" s="7" t="s">
        <v>13</v>
      </c>
      <c r="H2136" s="7" t="s">
        <v>3482</v>
      </c>
      <c r="I2136" s="11">
        <v>6.281332534354E12</v>
      </c>
      <c r="K2136" s="12"/>
      <c r="L2136" s="12"/>
      <c r="M2136" s="12"/>
      <c r="N2136" s="12"/>
      <c r="O2136" s="12"/>
      <c r="P2136" s="12"/>
      <c r="Q2136" s="12"/>
      <c r="R2136" s="12"/>
      <c r="S2136" s="12"/>
      <c r="T2136" s="12"/>
      <c r="U2136" s="12"/>
      <c r="V2136" s="12"/>
    </row>
    <row r="2137" hidden="1">
      <c r="A2137" s="14">
        <v>45973.3375</v>
      </c>
      <c r="B2137" s="8">
        <v>45972.0</v>
      </c>
      <c r="C2137" s="9" t="str">
        <f t="shared" si="1"/>
        <v>November</v>
      </c>
      <c r="D2137" s="15">
        <v>0.024305555555555556</v>
      </c>
      <c r="E2137" s="7" t="s">
        <v>44</v>
      </c>
      <c r="F2137" s="7" t="s">
        <v>67</v>
      </c>
      <c r="G2137" s="7" t="s">
        <v>13</v>
      </c>
      <c r="H2137" s="7" t="s">
        <v>3483</v>
      </c>
      <c r="I2137" s="11">
        <v>6.285291035544E12</v>
      </c>
      <c r="K2137" s="12"/>
      <c r="L2137" s="12"/>
      <c r="M2137" s="12"/>
      <c r="N2137" s="12"/>
      <c r="O2137" s="12"/>
      <c r="P2137" s="12"/>
      <c r="Q2137" s="12"/>
      <c r="R2137" s="12"/>
      <c r="S2137" s="12"/>
      <c r="T2137" s="12"/>
      <c r="U2137" s="12"/>
      <c r="V2137" s="12"/>
    </row>
    <row r="2138" hidden="1">
      <c r="A2138" s="14">
        <v>45973.342361111114</v>
      </c>
      <c r="B2138" s="8">
        <v>45973.0</v>
      </c>
      <c r="C2138" s="9" t="str">
        <f t="shared" si="1"/>
        <v>November</v>
      </c>
      <c r="D2138" s="15">
        <v>0.034722222222222224</v>
      </c>
      <c r="E2138" s="7" t="s">
        <v>2807</v>
      </c>
      <c r="F2138" s="7" t="s">
        <v>127</v>
      </c>
      <c r="G2138" s="7" t="s">
        <v>13</v>
      </c>
      <c r="H2138" s="7" t="s">
        <v>3484</v>
      </c>
      <c r="I2138" s="11">
        <v>6.281314567953E12</v>
      </c>
      <c r="K2138" s="12"/>
      <c r="L2138" s="12"/>
      <c r="M2138" s="12"/>
      <c r="N2138" s="12"/>
      <c r="O2138" s="12"/>
      <c r="P2138" s="12"/>
      <c r="Q2138" s="12"/>
      <c r="R2138" s="12"/>
      <c r="S2138" s="12"/>
      <c r="T2138" s="12"/>
      <c r="U2138" s="12"/>
      <c r="V2138" s="12"/>
    </row>
    <row r="2139" hidden="1">
      <c r="A2139" s="14">
        <v>45973.37013888889</v>
      </c>
      <c r="B2139" s="8">
        <v>45973.0</v>
      </c>
      <c r="C2139" s="9" t="str">
        <f t="shared" si="1"/>
        <v>November</v>
      </c>
      <c r="D2139" s="15">
        <v>0.02847222222222222</v>
      </c>
      <c r="E2139" s="7" t="s">
        <v>2760</v>
      </c>
      <c r="F2139" s="7" t="s">
        <v>130</v>
      </c>
      <c r="G2139" s="7" t="s">
        <v>13</v>
      </c>
      <c r="H2139" s="7" t="s">
        <v>3485</v>
      </c>
      <c r="I2139" s="11">
        <v>6.289602289535E12</v>
      </c>
      <c r="K2139" s="12"/>
      <c r="L2139" s="12"/>
      <c r="M2139" s="12"/>
      <c r="N2139" s="12"/>
      <c r="O2139" s="12"/>
      <c r="P2139" s="12"/>
      <c r="Q2139" s="12"/>
      <c r="R2139" s="12"/>
      <c r="S2139" s="12"/>
      <c r="T2139" s="12"/>
      <c r="U2139" s="12"/>
      <c r="V2139" s="12"/>
    </row>
    <row r="2140" hidden="1">
      <c r="A2140" s="14">
        <v>45969.339583333334</v>
      </c>
      <c r="B2140" s="8">
        <v>45973.0</v>
      </c>
      <c r="C2140" s="9" t="str">
        <f t="shared" si="1"/>
        <v>November</v>
      </c>
      <c r="D2140" s="15">
        <v>0.05</v>
      </c>
      <c r="E2140" s="7" t="s">
        <v>212</v>
      </c>
      <c r="F2140" s="7" t="s">
        <v>34</v>
      </c>
      <c r="G2140" s="7" t="s">
        <v>13</v>
      </c>
      <c r="H2140" s="7" t="s">
        <v>3486</v>
      </c>
      <c r="I2140" s="11">
        <v>6.2895632016027E13</v>
      </c>
      <c r="K2140" s="12"/>
      <c r="L2140" s="12"/>
      <c r="M2140" s="12"/>
      <c r="N2140" s="12"/>
      <c r="O2140" s="12"/>
      <c r="P2140" s="12"/>
      <c r="Q2140" s="12"/>
      <c r="R2140" s="12"/>
      <c r="S2140" s="12"/>
      <c r="T2140" s="12"/>
      <c r="U2140" s="12"/>
      <c r="V2140" s="12"/>
    </row>
    <row r="2141" hidden="1">
      <c r="A2141" s="14">
        <v>45973.47638888889</v>
      </c>
      <c r="B2141" s="8">
        <v>45973.0</v>
      </c>
      <c r="C2141" s="9" t="str">
        <f t="shared" si="1"/>
        <v>November</v>
      </c>
      <c r="D2141" s="15">
        <v>0.03611111111111111</v>
      </c>
      <c r="E2141" s="7" t="s">
        <v>11</v>
      </c>
      <c r="F2141" s="7" t="s">
        <v>72</v>
      </c>
      <c r="G2141" s="7" t="s">
        <v>13</v>
      </c>
      <c r="H2141" s="7" t="s">
        <v>3487</v>
      </c>
      <c r="I2141" s="11">
        <v>6.28560627488E12</v>
      </c>
      <c r="K2141" s="12"/>
      <c r="L2141" s="12"/>
      <c r="M2141" s="12"/>
      <c r="N2141" s="12"/>
      <c r="O2141" s="12"/>
      <c r="P2141" s="12"/>
      <c r="Q2141" s="12"/>
      <c r="R2141" s="12"/>
      <c r="S2141" s="12"/>
      <c r="T2141" s="12"/>
      <c r="U2141" s="12"/>
      <c r="V2141" s="12"/>
    </row>
    <row r="2142" hidden="1">
      <c r="A2142" s="14">
        <v>45973.899305555555</v>
      </c>
      <c r="B2142" s="8">
        <v>45973.0</v>
      </c>
      <c r="C2142" s="9" t="str">
        <f t="shared" si="1"/>
        <v>November</v>
      </c>
      <c r="D2142" s="15">
        <v>0.020833333333333332</v>
      </c>
      <c r="E2142" s="7" t="s">
        <v>66</v>
      </c>
      <c r="F2142" s="7" t="s">
        <v>45</v>
      </c>
      <c r="G2142" s="7" t="s">
        <v>13</v>
      </c>
      <c r="H2142" s="7" t="s">
        <v>3488</v>
      </c>
      <c r="I2142" s="11">
        <v>6.281332534354E12</v>
      </c>
      <c r="K2142" s="12"/>
      <c r="L2142" s="12"/>
      <c r="M2142" s="12"/>
      <c r="N2142" s="12"/>
      <c r="O2142" s="12"/>
      <c r="P2142" s="12"/>
      <c r="Q2142" s="12"/>
      <c r="R2142" s="12"/>
      <c r="S2142" s="12"/>
      <c r="T2142" s="12"/>
      <c r="U2142" s="12"/>
      <c r="V2142" s="12"/>
    </row>
    <row r="2143" hidden="1">
      <c r="A2143" s="14">
        <v>45974.339583333334</v>
      </c>
      <c r="B2143" s="8">
        <v>45974.0</v>
      </c>
      <c r="C2143" s="9" t="str">
        <f t="shared" si="1"/>
        <v>November</v>
      </c>
      <c r="D2143" s="15">
        <v>0.03125</v>
      </c>
      <c r="E2143" s="7" t="s">
        <v>2807</v>
      </c>
      <c r="F2143" s="7" t="s">
        <v>127</v>
      </c>
      <c r="G2143" s="7" t="s">
        <v>13</v>
      </c>
      <c r="H2143" s="7" t="s">
        <v>3489</v>
      </c>
      <c r="I2143" s="11">
        <v>6.281314567953E12</v>
      </c>
      <c r="K2143" s="12"/>
      <c r="L2143" s="12"/>
      <c r="M2143" s="12"/>
      <c r="N2143" s="12"/>
      <c r="O2143" s="12"/>
      <c r="P2143" s="12"/>
      <c r="Q2143" s="12"/>
      <c r="R2143" s="12"/>
      <c r="S2143" s="12"/>
      <c r="T2143" s="12"/>
      <c r="U2143" s="12"/>
      <c r="V2143" s="12"/>
    </row>
    <row r="2144" hidden="1">
      <c r="A2144" s="14">
        <v>45973.37013888889</v>
      </c>
      <c r="B2144" s="8">
        <v>45973.0</v>
      </c>
      <c r="C2144" s="9" t="str">
        <f t="shared" si="1"/>
        <v>November</v>
      </c>
      <c r="D2144" s="15">
        <v>0.02847222222222222</v>
      </c>
      <c r="E2144" s="7" t="s">
        <v>2760</v>
      </c>
      <c r="F2144" s="7" t="s">
        <v>130</v>
      </c>
      <c r="G2144" s="7" t="s">
        <v>13</v>
      </c>
      <c r="H2144" s="7" t="s">
        <v>3485</v>
      </c>
      <c r="I2144" s="11">
        <v>6.289602289535E12</v>
      </c>
      <c r="K2144" s="12"/>
      <c r="L2144" s="12"/>
      <c r="M2144" s="12"/>
      <c r="N2144" s="12"/>
      <c r="O2144" s="12"/>
      <c r="P2144" s="12"/>
      <c r="Q2144" s="12"/>
      <c r="R2144" s="12"/>
      <c r="S2144" s="12"/>
      <c r="T2144" s="12"/>
      <c r="U2144" s="12"/>
      <c r="V2144" s="12"/>
    </row>
    <row r="2145" hidden="1">
      <c r="A2145" s="14">
        <v>45973.37013888889</v>
      </c>
      <c r="B2145" s="8">
        <v>45973.0</v>
      </c>
      <c r="C2145" s="9" t="str">
        <f t="shared" si="1"/>
        <v>November</v>
      </c>
      <c r="D2145" s="15">
        <v>0.044444444444444446</v>
      </c>
      <c r="E2145" s="7" t="s">
        <v>2760</v>
      </c>
      <c r="F2145" s="7" t="s">
        <v>169</v>
      </c>
      <c r="G2145" s="7" t="s">
        <v>13</v>
      </c>
      <c r="H2145" s="7" t="s">
        <v>3490</v>
      </c>
      <c r="I2145" s="11">
        <v>6.289602289535E12</v>
      </c>
      <c r="K2145" s="12"/>
      <c r="L2145" s="12"/>
      <c r="M2145" s="12"/>
      <c r="N2145" s="12"/>
      <c r="O2145" s="12"/>
      <c r="P2145" s="12"/>
      <c r="Q2145" s="12"/>
      <c r="R2145" s="12"/>
      <c r="S2145" s="12"/>
      <c r="T2145" s="12"/>
      <c r="U2145" s="12"/>
      <c r="V2145" s="12"/>
    </row>
    <row r="2146" hidden="1">
      <c r="A2146" s="14">
        <v>45974.364583333336</v>
      </c>
      <c r="B2146" s="8">
        <v>45974.0</v>
      </c>
      <c r="C2146" s="9" t="str">
        <f t="shared" si="1"/>
        <v>November</v>
      </c>
      <c r="D2146" s="15">
        <v>0.03263888888888889</v>
      </c>
      <c r="E2146" s="7" t="s">
        <v>2760</v>
      </c>
      <c r="F2146" s="7" t="s">
        <v>51</v>
      </c>
      <c r="G2146" s="7" t="s">
        <v>13</v>
      </c>
      <c r="H2146" s="7" t="s">
        <v>3491</v>
      </c>
      <c r="I2146" s="11">
        <v>6.289602289535E12</v>
      </c>
      <c r="K2146" s="12"/>
      <c r="L2146" s="12"/>
      <c r="M2146" s="12"/>
      <c r="N2146" s="12"/>
      <c r="O2146" s="12"/>
      <c r="P2146" s="12"/>
      <c r="Q2146" s="12"/>
      <c r="R2146" s="12"/>
      <c r="S2146" s="12"/>
      <c r="T2146" s="12"/>
      <c r="U2146" s="12"/>
      <c r="V2146" s="12"/>
    </row>
    <row r="2147" hidden="1">
      <c r="A2147" s="14">
        <v>45974.364583333336</v>
      </c>
      <c r="B2147" s="8">
        <v>45974.0</v>
      </c>
      <c r="C2147" s="9" t="str">
        <f t="shared" si="1"/>
        <v>November</v>
      </c>
      <c r="D2147" s="15">
        <v>0.02638888888888889</v>
      </c>
      <c r="E2147" s="7" t="s">
        <v>2760</v>
      </c>
      <c r="F2147" s="7" t="s">
        <v>130</v>
      </c>
      <c r="G2147" s="7" t="s">
        <v>13</v>
      </c>
      <c r="H2147" s="7" t="s">
        <v>3492</v>
      </c>
      <c r="I2147" s="11">
        <v>6.289602289535E12</v>
      </c>
      <c r="K2147" s="12"/>
      <c r="L2147" s="12"/>
      <c r="M2147" s="12"/>
      <c r="N2147" s="12"/>
      <c r="O2147" s="12"/>
      <c r="P2147" s="12"/>
      <c r="Q2147" s="12"/>
      <c r="R2147" s="12"/>
      <c r="S2147" s="12"/>
      <c r="T2147" s="12"/>
      <c r="U2147" s="12"/>
      <c r="V2147" s="12"/>
    </row>
    <row r="2148" hidden="1">
      <c r="A2148" s="14">
        <v>45974.384722222225</v>
      </c>
      <c r="B2148" s="8">
        <v>45974.0</v>
      </c>
      <c r="C2148" s="9" t="str">
        <f t="shared" si="1"/>
        <v>November</v>
      </c>
      <c r="D2148" s="15">
        <v>0.03888888888888889</v>
      </c>
      <c r="E2148" s="7" t="s">
        <v>11</v>
      </c>
      <c r="F2148" s="7" t="s">
        <v>82</v>
      </c>
      <c r="G2148" s="7" t="s">
        <v>13</v>
      </c>
      <c r="H2148" s="7" t="s">
        <v>3493</v>
      </c>
      <c r="I2148" s="11">
        <v>6.28560627488E12</v>
      </c>
      <c r="K2148" s="12"/>
      <c r="L2148" s="12"/>
      <c r="M2148" s="12"/>
      <c r="N2148" s="12"/>
      <c r="O2148" s="12"/>
      <c r="P2148" s="12"/>
      <c r="Q2148" s="12"/>
      <c r="R2148" s="12"/>
      <c r="S2148" s="12"/>
      <c r="T2148" s="12"/>
      <c r="U2148" s="12"/>
      <c r="V2148" s="12"/>
    </row>
    <row r="2149" hidden="1">
      <c r="A2149" s="14">
        <v>45974.427777777775</v>
      </c>
      <c r="B2149" s="8">
        <v>45974.0</v>
      </c>
      <c r="C2149" s="9" t="str">
        <f t="shared" si="1"/>
        <v>November</v>
      </c>
      <c r="D2149" s="15">
        <v>0.05</v>
      </c>
      <c r="E2149" s="7" t="s">
        <v>2824</v>
      </c>
      <c r="F2149" s="7" t="s">
        <v>72</v>
      </c>
      <c r="G2149" s="7" t="s">
        <v>13</v>
      </c>
      <c r="H2149" s="7" t="s">
        <v>3494</v>
      </c>
      <c r="I2149" s="11">
        <v>6.289632788686E12</v>
      </c>
      <c r="K2149" s="12"/>
      <c r="L2149" s="12"/>
      <c r="M2149" s="12"/>
      <c r="N2149" s="12"/>
      <c r="O2149" s="12"/>
      <c r="P2149" s="12"/>
      <c r="Q2149" s="12"/>
      <c r="R2149" s="12"/>
      <c r="S2149" s="12"/>
      <c r="T2149" s="12"/>
      <c r="U2149" s="12"/>
      <c r="V2149" s="12"/>
    </row>
    <row r="2150" hidden="1">
      <c r="A2150" s="14">
        <v>45974.53333333333</v>
      </c>
      <c r="B2150" s="8">
        <v>45974.0</v>
      </c>
      <c r="C2150" s="9" t="str">
        <f t="shared" si="1"/>
        <v>November</v>
      </c>
      <c r="D2150" s="15">
        <v>0.049305555555555554</v>
      </c>
      <c r="E2150" s="7" t="s">
        <v>212</v>
      </c>
      <c r="F2150" s="7" t="s">
        <v>34</v>
      </c>
      <c r="G2150" s="7" t="s">
        <v>13</v>
      </c>
      <c r="H2150" s="7" t="s">
        <v>3495</v>
      </c>
      <c r="I2150" s="11">
        <v>6.2895632016027E13</v>
      </c>
      <c r="K2150" s="12"/>
      <c r="L2150" s="12"/>
      <c r="M2150" s="12"/>
      <c r="N2150" s="12"/>
      <c r="O2150" s="12"/>
      <c r="P2150" s="12"/>
      <c r="Q2150" s="12"/>
      <c r="R2150" s="12"/>
      <c r="S2150" s="12"/>
      <c r="T2150" s="12"/>
      <c r="U2150" s="12"/>
      <c r="V2150" s="12"/>
    </row>
    <row r="2151" hidden="1">
      <c r="A2151" s="14">
        <v>45974.53333333333</v>
      </c>
      <c r="B2151" s="8">
        <v>45974.0</v>
      </c>
      <c r="C2151" s="9" t="str">
        <f t="shared" si="1"/>
        <v>November</v>
      </c>
      <c r="D2151" s="15">
        <v>6.944444444444445E-4</v>
      </c>
      <c r="E2151" s="7" t="s">
        <v>212</v>
      </c>
      <c r="F2151" s="7" t="s">
        <v>164</v>
      </c>
      <c r="G2151" s="7" t="s">
        <v>41</v>
      </c>
      <c r="H2151" s="7" t="s">
        <v>3496</v>
      </c>
      <c r="I2151" s="11">
        <v>6.2895632016027E13</v>
      </c>
      <c r="K2151" s="12"/>
      <c r="L2151" s="12"/>
      <c r="M2151" s="12"/>
      <c r="N2151" s="12"/>
      <c r="O2151" s="12"/>
      <c r="P2151" s="12"/>
      <c r="Q2151" s="12"/>
      <c r="R2151" s="12"/>
      <c r="S2151" s="12"/>
      <c r="T2151" s="12"/>
      <c r="U2151" s="12"/>
      <c r="V2151" s="12"/>
    </row>
    <row r="2152" hidden="1">
      <c r="A2152" s="14">
        <v>45974.92152777778</v>
      </c>
      <c r="B2152" s="8">
        <v>45974.0</v>
      </c>
      <c r="C2152" s="9" t="str">
        <f t="shared" si="1"/>
        <v>November</v>
      </c>
      <c r="D2152" s="15">
        <v>0.017361111111111112</v>
      </c>
      <c r="E2152" s="7" t="s">
        <v>1078</v>
      </c>
      <c r="F2152" s="7" t="s">
        <v>105</v>
      </c>
      <c r="G2152" s="7" t="s">
        <v>13</v>
      </c>
      <c r="H2152" s="7" t="s">
        <v>3497</v>
      </c>
      <c r="I2152" s="11">
        <v>8.978248704E9</v>
      </c>
      <c r="K2152" s="12"/>
      <c r="L2152" s="12"/>
      <c r="M2152" s="12"/>
      <c r="N2152" s="12"/>
      <c r="O2152" s="12"/>
      <c r="P2152" s="12"/>
      <c r="Q2152" s="12"/>
      <c r="R2152" s="12"/>
      <c r="S2152" s="12"/>
      <c r="T2152" s="12"/>
      <c r="U2152" s="12"/>
      <c r="V2152" s="12"/>
    </row>
    <row r="2153" hidden="1">
      <c r="A2153" s="14">
        <v>45974.93194444444</v>
      </c>
      <c r="B2153" s="8">
        <v>45972.0</v>
      </c>
      <c r="C2153" s="9" t="str">
        <f t="shared" si="1"/>
        <v>November</v>
      </c>
      <c r="D2153" s="15">
        <v>0.04097222222222222</v>
      </c>
      <c r="E2153" s="7" t="s">
        <v>20</v>
      </c>
      <c r="F2153" s="7" t="s">
        <v>62</v>
      </c>
      <c r="G2153" s="7" t="s">
        <v>13</v>
      </c>
      <c r="H2153" s="7" t="s">
        <v>3498</v>
      </c>
      <c r="I2153" s="11">
        <v>6.28972529354E11</v>
      </c>
      <c r="K2153" s="12"/>
      <c r="L2153" s="12"/>
      <c r="M2153" s="12"/>
      <c r="N2153" s="12"/>
      <c r="O2153" s="12"/>
      <c r="P2153" s="12"/>
      <c r="Q2153" s="12"/>
      <c r="R2153" s="12"/>
      <c r="S2153" s="12"/>
      <c r="T2153" s="12"/>
      <c r="U2153" s="12"/>
      <c r="V2153" s="12"/>
    </row>
    <row r="2154" hidden="1">
      <c r="A2154" s="14">
        <v>45974.93194444444</v>
      </c>
      <c r="B2154" s="8">
        <v>45974.0</v>
      </c>
      <c r="C2154" s="9" t="str">
        <f t="shared" si="1"/>
        <v>November</v>
      </c>
      <c r="D2154" s="15">
        <v>0.04097222222222222</v>
      </c>
      <c r="E2154" s="7" t="s">
        <v>20</v>
      </c>
      <c r="F2154" s="7" t="s">
        <v>62</v>
      </c>
      <c r="G2154" s="7" t="s">
        <v>13</v>
      </c>
      <c r="H2154" s="7" t="s">
        <v>3499</v>
      </c>
      <c r="I2154" s="11">
        <v>6.28972529354E11</v>
      </c>
      <c r="K2154" s="12"/>
      <c r="L2154" s="12"/>
      <c r="M2154" s="12"/>
      <c r="N2154" s="12"/>
      <c r="O2154" s="12"/>
      <c r="P2154" s="12"/>
      <c r="Q2154" s="12"/>
      <c r="R2154" s="12"/>
      <c r="S2154" s="12"/>
      <c r="T2154" s="12"/>
      <c r="U2154" s="12"/>
      <c r="V2154" s="12"/>
    </row>
    <row r="2155" hidden="1">
      <c r="A2155" s="14">
        <v>45975.31805555556</v>
      </c>
      <c r="B2155" s="8">
        <v>45975.0</v>
      </c>
      <c r="C2155" s="9" t="str">
        <f t="shared" si="1"/>
        <v>November</v>
      </c>
      <c r="D2155" s="15">
        <v>0.044444444444444446</v>
      </c>
      <c r="E2155" s="7" t="s">
        <v>2824</v>
      </c>
      <c r="F2155" s="7" t="s">
        <v>62</v>
      </c>
      <c r="G2155" s="7" t="s">
        <v>13</v>
      </c>
      <c r="H2155" s="7" t="s">
        <v>3500</v>
      </c>
      <c r="I2155" s="11">
        <v>6.289632788686E12</v>
      </c>
      <c r="K2155" s="12"/>
      <c r="L2155" s="12"/>
      <c r="M2155" s="12"/>
      <c r="N2155" s="12"/>
      <c r="O2155" s="12"/>
      <c r="P2155" s="12"/>
      <c r="Q2155" s="12"/>
      <c r="R2155" s="12"/>
      <c r="S2155" s="12"/>
      <c r="T2155" s="12"/>
      <c r="U2155" s="12"/>
      <c r="V2155" s="12"/>
    </row>
    <row r="2156" hidden="1">
      <c r="A2156" s="14">
        <v>45975.32152777778</v>
      </c>
      <c r="B2156" s="8">
        <v>45975.0</v>
      </c>
      <c r="C2156" s="9" t="str">
        <f t="shared" si="1"/>
        <v>November</v>
      </c>
      <c r="D2156" s="15">
        <v>0.02638888888888889</v>
      </c>
      <c r="E2156" s="7" t="s">
        <v>11</v>
      </c>
      <c r="F2156" s="7" t="s">
        <v>82</v>
      </c>
      <c r="G2156" s="7" t="s">
        <v>13</v>
      </c>
      <c r="H2156" s="7" t="s">
        <v>3501</v>
      </c>
      <c r="I2156" s="11">
        <v>6.28560627488E12</v>
      </c>
      <c r="K2156" s="12"/>
      <c r="L2156" s="12"/>
      <c r="M2156" s="12"/>
      <c r="N2156" s="12"/>
      <c r="O2156" s="12"/>
      <c r="P2156" s="12"/>
      <c r="Q2156" s="12"/>
      <c r="R2156" s="12"/>
      <c r="S2156" s="12"/>
      <c r="T2156" s="12"/>
      <c r="U2156" s="12"/>
      <c r="V2156" s="12"/>
    </row>
    <row r="2157" hidden="1">
      <c r="A2157" s="14">
        <v>45975.33888888889</v>
      </c>
      <c r="B2157" s="8">
        <v>45974.0</v>
      </c>
      <c r="C2157" s="9" t="str">
        <f t="shared" si="1"/>
        <v>November</v>
      </c>
      <c r="D2157" s="15">
        <v>0.020833333333333332</v>
      </c>
      <c r="E2157" s="7" t="s">
        <v>44</v>
      </c>
      <c r="F2157" s="7" t="s">
        <v>67</v>
      </c>
      <c r="G2157" s="7" t="s">
        <v>13</v>
      </c>
      <c r="H2157" s="7" t="s">
        <v>3502</v>
      </c>
      <c r="I2157" s="11">
        <v>6.285291035544E12</v>
      </c>
      <c r="K2157" s="12"/>
      <c r="L2157" s="12"/>
      <c r="M2157" s="12"/>
      <c r="N2157" s="12"/>
      <c r="O2157" s="12"/>
      <c r="P2157" s="12"/>
      <c r="Q2157" s="12"/>
      <c r="R2157" s="12"/>
      <c r="S2157" s="12"/>
      <c r="T2157" s="12"/>
      <c r="U2157" s="12"/>
      <c r="V2157" s="12"/>
    </row>
    <row r="2158" hidden="1">
      <c r="A2158" s="14">
        <v>45975.35277777778</v>
      </c>
      <c r="B2158" s="8">
        <v>45975.0</v>
      </c>
      <c r="C2158" s="9" t="str">
        <f t="shared" si="1"/>
        <v>November</v>
      </c>
      <c r="D2158" s="15">
        <v>0.03125</v>
      </c>
      <c r="E2158" s="7" t="s">
        <v>2807</v>
      </c>
      <c r="F2158" s="7" t="s">
        <v>127</v>
      </c>
      <c r="G2158" s="7" t="s">
        <v>13</v>
      </c>
      <c r="H2158" s="7" t="s">
        <v>3503</v>
      </c>
      <c r="I2158" s="11">
        <v>6.281314567953E12</v>
      </c>
      <c r="K2158" s="12"/>
      <c r="L2158" s="12"/>
      <c r="M2158" s="12"/>
      <c r="N2158" s="12"/>
      <c r="O2158" s="12"/>
      <c r="P2158" s="12"/>
      <c r="Q2158" s="12"/>
      <c r="R2158" s="12"/>
      <c r="S2158" s="12"/>
      <c r="T2158" s="12"/>
      <c r="U2158" s="12"/>
      <c r="V2158" s="12"/>
    </row>
    <row r="2159" hidden="1">
      <c r="A2159" s="14">
        <v>45975.31805555556</v>
      </c>
      <c r="B2159" s="8">
        <v>45975.0</v>
      </c>
      <c r="C2159" s="9" t="str">
        <f t="shared" si="1"/>
        <v>November</v>
      </c>
      <c r="D2159" s="15">
        <v>0.03819444444444445</v>
      </c>
      <c r="E2159" s="7" t="s">
        <v>2824</v>
      </c>
      <c r="F2159" s="7" t="s">
        <v>94</v>
      </c>
      <c r="G2159" s="7" t="s">
        <v>13</v>
      </c>
      <c r="H2159" s="7" t="s">
        <v>3504</v>
      </c>
      <c r="I2159" s="11">
        <v>6.289632788686E12</v>
      </c>
      <c r="K2159" s="12"/>
      <c r="L2159" s="12"/>
      <c r="M2159" s="12"/>
      <c r="N2159" s="12"/>
      <c r="O2159" s="12"/>
      <c r="P2159" s="12"/>
      <c r="Q2159" s="12"/>
      <c r="R2159" s="12"/>
      <c r="S2159" s="12"/>
      <c r="T2159" s="12"/>
      <c r="U2159" s="12"/>
      <c r="V2159" s="12"/>
    </row>
    <row r="2160" hidden="1">
      <c r="A2160" s="14">
        <v>45975.683333333334</v>
      </c>
      <c r="B2160" s="8">
        <v>45975.0</v>
      </c>
      <c r="C2160" s="9" t="str">
        <f t="shared" si="1"/>
        <v>November</v>
      </c>
      <c r="D2160" s="15">
        <v>0.03819444444444445</v>
      </c>
      <c r="E2160" s="7" t="s">
        <v>20</v>
      </c>
      <c r="F2160" s="7" t="s">
        <v>30</v>
      </c>
      <c r="G2160" s="7" t="s">
        <v>13</v>
      </c>
      <c r="H2160" s="7" t="s">
        <v>3505</v>
      </c>
      <c r="I2160" s="11">
        <v>6.28972529354E11</v>
      </c>
      <c r="K2160" s="12"/>
      <c r="L2160" s="12"/>
      <c r="M2160" s="12"/>
      <c r="N2160" s="12"/>
      <c r="O2160" s="12"/>
      <c r="P2160" s="12"/>
      <c r="Q2160" s="12"/>
      <c r="R2160" s="12"/>
      <c r="S2160" s="12"/>
      <c r="T2160" s="12"/>
      <c r="U2160" s="12"/>
      <c r="V2160" s="12"/>
    </row>
    <row r="2161" hidden="1">
      <c r="A2161" s="14">
        <v>45975.770833333336</v>
      </c>
      <c r="B2161" s="8">
        <v>45975.0</v>
      </c>
      <c r="C2161" s="9" t="str">
        <f t="shared" si="1"/>
        <v>November</v>
      </c>
      <c r="D2161" s="15">
        <v>0.029166666666666667</v>
      </c>
      <c r="E2161" s="7" t="s">
        <v>2760</v>
      </c>
      <c r="F2161" s="7" t="s">
        <v>51</v>
      </c>
      <c r="G2161" s="7" t="s">
        <v>13</v>
      </c>
      <c r="H2161" s="7" t="s">
        <v>3506</v>
      </c>
      <c r="I2161" s="11">
        <v>6.289602289535E12</v>
      </c>
      <c r="K2161" s="12"/>
      <c r="L2161" s="12"/>
      <c r="M2161" s="12"/>
      <c r="N2161" s="12"/>
      <c r="O2161" s="12"/>
      <c r="P2161" s="12"/>
      <c r="Q2161" s="12"/>
      <c r="R2161" s="12"/>
      <c r="S2161" s="12"/>
      <c r="T2161" s="12"/>
      <c r="U2161" s="12"/>
      <c r="V2161" s="12"/>
    </row>
    <row r="2162" hidden="1">
      <c r="A2162" s="14">
        <v>45975.770833333336</v>
      </c>
      <c r="B2162" s="8">
        <v>45975.0</v>
      </c>
      <c r="C2162" s="9" t="str">
        <f t="shared" si="1"/>
        <v>November</v>
      </c>
      <c r="D2162" s="15">
        <v>0.034722222222222224</v>
      </c>
      <c r="E2162" s="7" t="s">
        <v>2760</v>
      </c>
      <c r="F2162" s="7" t="s">
        <v>130</v>
      </c>
      <c r="G2162" s="7" t="s">
        <v>13</v>
      </c>
      <c r="H2162" s="7" t="s">
        <v>3507</v>
      </c>
      <c r="I2162" s="11">
        <v>6.289602289535E12</v>
      </c>
      <c r="K2162" s="12"/>
      <c r="L2162" s="12"/>
      <c r="M2162" s="12"/>
      <c r="N2162" s="12"/>
      <c r="O2162" s="12"/>
      <c r="P2162" s="12"/>
      <c r="Q2162" s="12"/>
      <c r="R2162" s="12"/>
      <c r="S2162" s="12"/>
      <c r="T2162" s="12"/>
      <c r="U2162" s="12"/>
      <c r="V2162" s="12"/>
    </row>
    <row r="2163" hidden="1">
      <c r="A2163" s="14">
        <v>45975.62013888889</v>
      </c>
      <c r="B2163" s="8">
        <v>45974.0</v>
      </c>
      <c r="C2163" s="9" t="str">
        <f t="shared" si="1"/>
        <v>November</v>
      </c>
      <c r="D2163" s="15">
        <v>0.05555555555555555</v>
      </c>
      <c r="E2163" s="7" t="s">
        <v>33</v>
      </c>
      <c r="F2163" s="7" t="s">
        <v>1083</v>
      </c>
      <c r="G2163" s="7" t="s">
        <v>13</v>
      </c>
      <c r="H2163" s="7" t="s">
        <v>3508</v>
      </c>
      <c r="I2163" s="11">
        <v>6.285707668655E12</v>
      </c>
      <c r="K2163" s="12"/>
      <c r="L2163" s="12"/>
      <c r="M2163" s="12"/>
      <c r="N2163" s="12"/>
      <c r="O2163" s="12"/>
      <c r="P2163" s="12"/>
      <c r="Q2163" s="12"/>
      <c r="R2163" s="12"/>
      <c r="S2163" s="12"/>
      <c r="T2163" s="12"/>
      <c r="U2163" s="12"/>
      <c r="V2163" s="12"/>
    </row>
    <row r="2164" hidden="1">
      <c r="A2164" s="14">
        <v>45975.85625</v>
      </c>
      <c r="B2164" s="8">
        <v>45975.0</v>
      </c>
      <c r="C2164" s="9" t="str">
        <f t="shared" si="1"/>
        <v>November</v>
      </c>
      <c r="D2164" s="15">
        <v>0.020833333333333332</v>
      </c>
      <c r="E2164" s="7" t="s">
        <v>2807</v>
      </c>
      <c r="F2164" s="7" t="s">
        <v>148</v>
      </c>
      <c r="G2164" s="7" t="s">
        <v>13</v>
      </c>
      <c r="H2164" s="7" t="s">
        <v>3509</v>
      </c>
      <c r="I2164" s="11">
        <v>6.281314567953E12</v>
      </c>
      <c r="K2164" s="12"/>
      <c r="L2164" s="12"/>
      <c r="M2164" s="12"/>
      <c r="N2164" s="12"/>
      <c r="O2164" s="12"/>
      <c r="P2164" s="12"/>
      <c r="Q2164" s="12"/>
      <c r="R2164" s="12"/>
      <c r="S2164" s="12"/>
      <c r="T2164" s="12"/>
      <c r="U2164" s="12"/>
      <c r="V2164" s="12"/>
    </row>
    <row r="2165" hidden="1">
      <c r="A2165" s="14">
        <v>45974.53333333333</v>
      </c>
      <c r="B2165" s="8">
        <v>45974.0</v>
      </c>
      <c r="C2165" s="9" t="str">
        <f t="shared" si="1"/>
        <v>November</v>
      </c>
      <c r="D2165" s="15">
        <v>6.944444444444445E-4</v>
      </c>
      <c r="E2165" s="7" t="s">
        <v>212</v>
      </c>
      <c r="F2165" s="7" t="s">
        <v>164</v>
      </c>
      <c r="G2165" s="7" t="s">
        <v>41</v>
      </c>
      <c r="H2165" s="7" t="s">
        <v>3496</v>
      </c>
      <c r="I2165" s="11">
        <v>6.2895632016027E13</v>
      </c>
      <c r="K2165" s="12"/>
      <c r="L2165" s="12"/>
      <c r="M2165" s="12"/>
      <c r="N2165" s="12"/>
      <c r="O2165" s="12"/>
      <c r="P2165" s="12"/>
      <c r="Q2165" s="12"/>
      <c r="R2165" s="12"/>
      <c r="S2165" s="12"/>
      <c r="T2165" s="12"/>
      <c r="U2165" s="12"/>
      <c r="V2165" s="12"/>
    </row>
    <row r="2166" hidden="1">
      <c r="A2166" s="14">
        <v>45976.31319444445</v>
      </c>
      <c r="B2166" s="8">
        <v>45976.0</v>
      </c>
      <c r="C2166" s="9" t="str">
        <f t="shared" si="1"/>
        <v>November</v>
      </c>
      <c r="D2166" s="15">
        <v>6.944444444444445E-4</v>
      </c>
      <c r="E2166" s="7" t="s">
        <v>212</v>
      </c>
      <c r="F2166" s="7" t="s">
        <v>1083</v>
      </c>
      <c r="G2166" s="7" t="s">
        <v>41</v>
      </c>
      <c r="H2166" s="7" t="s">
        <v>3510</v>
      </c>
      <c r="I2166" s="11">
        <v>6.2895632016027E13</v>
      </c>
      <c r="K2166" s="12"/>
      <c r="L2166" s="12"/>
      <c r="M2166" s="12"/>
      <c r="N2166" s="12"/>
      <c r="O2166" s="12"/>
      <c r="P2166" s="12"/>
      <c r="Q2166" s="12"/>
      <c r="R2166" s="12"/>
      <c r="S2166" s="12"/>
      <c r="T2166" s="12"/>
      <c r="U2166" s="12"/>
      <c r="V2166" s="12"/>
    </row>
    <row r="2167" hidden="1">
      <c r="A2167" s="14">
        <v>45975.770833333336</v>
      </c>
      <c r="B2167" s="8">
        <v>45975.0</v>
      </c>
      <c r="C2167" s="9" t="str">
        <f t="shared" si="1"/>
        <v>November</v>
      </c>
      <c r="D2167" s="15">
        <v>0.034722222222222224</v>
      </c>
      <c r="E2167" s="7" t="s">
        <v>2760</v>
      </c>
      <c r="F2167" s="7" t="s">
        <v>130</v>
      </c>
      <c r="G2167" s="7" t="s">
        <v>13</v>
      </c>
      <c r="H2167" s="7" t="s">
        <v>3507</v>
      </c>
      <c r="I2167" s="11">
        <v>6.289602289535E12</v>
      </c>
      <c r="K2167" s="12"/>
      <c r="L2167" s="12"/>
      <c r="M2167" s="12"/>
      <c r="N2167" s="12"/>
      <c r="O2167" s="12"/>
      <c r="P2167" s="12"/>
      <c r="Q2167" s="12"/>
      <c r="R2167" s="12"/>
      <c r="S2167" s="12"/>
      <c r="T2167" s="12"/>
      <c r="U2167" s="12"/>
      <c r="V2167" s="12"/>
    </row>
    <row r="2168" hidden="1">
      <c r="A2168" s="14">
        <v>45975.770833333336</v>
      </c>
      <c r="B2168" s="8">
        <v>45976.0</v>
      </c>
      <c r="C2168" s="9" t="str">
        <f t="shared" si="1"/>
        <v>November</v>
      </c>
      <c r="D2168" s="15">
        <v>0.025694444444444443</v>
      </c>
      <c r="E2168" s="7" t="s">
        <v>2760</v>
      </c>
      <c r="F2168" s="7" t="s">
        <v>51</v>
      </c>
      <c r="G2168" s="7" t="s">
        <v>13</v>
      </c>
      <c r="H2168" s="7" t="s">
        <v>3511</v>
      </c>
      <c r="I2168" s="11">
        <v>6.289602289535E12</v>
      </c>
      <c r="K2168" s="12"/>
      <c r="L2168" s="12"/>
      <c r="M2168" s="12"/>
      <c r="N2168" s="12"/>
      <c r="O2168" s="12"/>
      <c r="P2168" s="12"/>
      <c r="Q2168" s="12"/>
      <c r="R2168" s="12"/>
      <c r="S2168" s="12"/>
      <c r="T2168" s="12"/>
      <c r="U2168" s="12"/>
      <c r="V2168" s="12"/>
    </row>
    <row r="2169" hidden="1">
      <c r="A2169" s="14">
        <v>45975.770833333336</v>
      </c>
      <c r="B2169" s="8">
        <v>45977.0</v>
      </c>
      <c r="C2169" s="9" t="str">
        <f t="shared" si="1"/>
        <v>November</v>
      </c>
      <c r="D2169" s="15">
        <v>0.04236111111111111</v>
      </c>
      <c r="E2169" s="7" t="s">
        <v>2760</v>
      </c>
      <c r="F2169" s="7" t="s">
        <v>54</v>
      </c>
      <c r="G2169" s="7" t="s">
        <v>13</v>
      </c>
      <c r="H2169" s="7" t="s">
        <v>3512</v>
      </c>
      <c r="I2169" s="11">
        <v>6.289602289535E12</v>
      </c>
      <c r="K2169" s="12"/>
      <c r="L2169" s="12"/>
      <c r="M2169" s="12"/>
      <c r="N2169" s="12"/>
      <c r="O2169" s="12"/>
      <c r="P2169" s="12"/>
      <c r="Q2169" s="12"/>
      <c r="R2169" s="12"/>
      <c r="S2169" s="12"/>
      <c r="T2169" s="12"/>
      <c r="U2169" s="12"/>
      <c r="V2169" s="12"/>
    </row>
    <row r="2170" hidden="1">
      <c r="A2170" s="14">
        <v>45977.72083333333</v>
      </c>
      <c r="B2170" s="8">
        <v>45976.0</v>
      </c>
      <c r="C2170" s="9" t="str">
        <f t="shared" si="1"/>
        <v>November</v>
      </c>
      <c r="D2170" s="15">
        <v>0.041666666666666664</v>
      </c>
      <c r="E2170" s="7" t="s">
        <v>1078</v>
      </c>
      <c r="F2170" s="7" t="s">
        <v>153</v>
      </c>
      <c r="G2170" s="7" t="s">
        <v>13</v>
      </c>
      <c r="H2170" s="7" t="s">
        <v>3513</v>
      </c>
      <c r="I2170" s="11">
        <v>6.28978248704E11</v>
      </c>
      <c r="K2170" s="12"/>
      <c r="L2170" s="12"/>
      <c r="M2170" s="12"/>
      <c r="N2170" s="12"/>
      <c r="O2170" s="12"/>
      <c r="P2170" s="12"/>
      <c r="Q2170" s="12"/>
      <c r="R2170" s="12"/>
      <c r="S2170" s="12"/>
      <c r="T2170" s="12"/>
      <c r="U2170" s="12"/>
      <c r="V2170" s="12"/>
    </row>
    <row r="2171" hidden="1">
      <c r="A2171" s="14">
        <v>45977.72083333333</v>
      </c>
      <c r="B2171" s="8">
        <v>45977.0</v>
      </c>
      <c r="C2171" s="9" t="str">
        <f t="shared" si="1"/>
        <v>November</v>
      </c>
      <c r="D2171" s="15">
        <v>0.034722222222222224</v>
      </c>
      <c r="E2171" s="7" t="s">
        <v>1078</v>
      </c>
      <c r="F2171" s="7" t="s">
        <v>17</v>
      </c>
      <c r="G2171" s="7" t="s">
        <v>13</v>
      </c>
      <c r="H2171" s="7" t="s">
        <v>3514</v>
      </c>
      <c r="I2171" s="11">
        <v>6.28978248704E11</v>
      </c>
      <c r="K2171" s="12"/>
      <c r="L2171" s="12"/>
      <c r="M2171" s="12"/>
      <c r="N2171" s="12"/>
      <c r="O2171" s="12"/>
      <c r="P2171" s="12"/>
      <c r="Q2171" s="12"/>
      <c r="R2171" s="12"/>
      <c r="S2171" s="12"/>
      <c r="T2171" s="12"/>
      <c r="U2171" s="12"/>
      <c r="V2171" s="12"/>
    </row>
    <row r="2172" hidden="1">
      <c r="A2172" s="14">
        <v>45977.73263888889</v>
      </c>
      <c r="B2172" s="8">
        <v>45976.0</v>
      </c>
      <c r="C2172" s="9" t="str">
        <f t="shared" si="1"/>
        <v>November</v>
      </c>
      <c r="D2172" s="15">
        <v>0.024305555555555556</v>
      </c>
      <c r="E2172" s="7" t="s">
        <v>1078</v>
      </c>
      <c r="F2172" s="7" t="s">
        <v>105</v>
      </c>
      <c r="G2172" s="7" t="s">
        <v>13</v>
      </c>
      <c r="H2172" s="7" t="s">
        <v>3515</v>
      </c>
      <c r="I2172" s="11">
        <v>6.28978248704E11</v>
      </c>
      <c r="K2172" s="12"/>
      <c r="L2172" s="12"/>
      <c r="M2172" s="12"/>
      <c r="N2172" s="12"/>
      <c r="O2172" s="12"/>
      <c r="P2172" s="12"/>
      <c r="Q2172" s="12"/>
      <c r="R2172" s="12"/>
      <c r="S2172" s="12"/>
      <c r="T2172" s="12"/>
      <c r="U2172" s="12"/>
      <c r="V2172" s="12"/>
    </row>
    <row r="2173" hidden="1">
      <c r="A2173" s="14">
        <v>45977.74513888889</v>
      </c>
      <c r="B2173" s="8">
        <v>45975.0</v>
      </c>
      <c r="C2173" s="9" t="str">
        <f t="shared" si="1"/>
        <v>November</v>
      </c>
      <c r="D2173" s="15">
        <v>0.017361111111111112</v>
      </c>
      <c r="E2173" s="7" t="s">
        <v>1078</v>
      </c>
      <c r="F2173" s="7" t="s">
        <v>105</v>
      </c>
      <c r="G2173" s="7" t="s">
        <v>13</v>
      </c>
      <c r="H2173" s="7" t="s">
        <v>3516</v>
      </c>
      <c r="I2173" s="11">
        <v>6.28978248704E11</v>
      </c>
      <c r="K2173" s="12"/>
      <c r="L2173" s="12"/>
      <c r="M2173" s="12"/>
      <c r="N2173" s="12"/>
      <c r="O2173" s="12"/>
      <c r="P2173" s="12"/>
      <c r="Q2173" s="12"/>
      <c r="R2173" s="12"/>
      <c r="S2173" s="12"/>
      <c r="T2173" s="12"/>
      <c r="U2173" s="12"/>
      <c r="V2173" s="12"/>
    </row>
    <row r="2174" hidden="1">
      <c r="A2174" s="14">
        <v>45977.74652777778</v>
      </c>
      <c r="B2174" s="8">
        <v>45974.0</v>
      </c>
      <c r="C2174" s="9" t="str">
        <f t="shared" si="1"/>
        <v>November</v>
      </c>
      <c r="D2174" s="15">
        <v>0.017361111111111112</v>
      </c>
      <c r="E2174" s="7" t="s">
        <v>1078</v>
      </c>
      <c r="F2174" s="7" t="s">
        <v>105</v>
      </c>
      <c r="G2174" s="7" t="s">
        <v>13</v>
      </c>
      <c r="H2174" s="7" t="s">
        <v>3517</v>
      </c>
      <c r="I2174" s="11">
        <v>6.28978248704E11</v>
      </c>
      <c r="K2174" s="12"/>
      <c r="L2174" s="12"/>
      <c r="M2174" s="12"/>
      <c r="N2174" s="12"/>
      <c r="O2174" s="12"/>
      <c r="P2174" s="12"/>
      <c r="Q2174" s="12"/>
      <c r="R2174" s="12"/>
      <c r="S2174" s="12"/>
      <c r="T2174" s="12"/>
      <c r="U2174" s="12"/>
      <c r="V2174" s="12"/>
    </row>
    <row r="2175" hidden="1">
      <c r="A2175" s="14">
        <v>45978.40972222222</v>
      </c>
      <c r="B2175" s="8">
        <v>45976.0</v>
      </c>
      <c r="C2175" s="9" t="str">
        <f t="shared" si="1"/>
        <v>November</v>
      </c>
      <c r="D2175" s="15">
        <v>0.020833333333333332</v>
      </c>
      <c r="E2175" s="7" t="s">
        <v>2824</v>
      </c>
      <c r="F2175" s="7" t="s">
        <v>197</v>
      </c>
      <c r="G2175" s="7" t="s">
        <v>22</v>
      </c>
      <c r="H2175" s="7" t="s">
        <v>3518</v>
      </c>
      <c r="I2175" s="11">
        <v>6.289632788686E12</v>
      </c>
      <c r="K2175" s="12"/>
      <c r="L2175" s="12"/>
      <c r="M2175" s="12"/>
      <c r="N2175" s="12"/>
      <c r="O2175" s="12"/>
      <c r="P2175" s="12"/>
      <c r="Q2175" s="12"/>
      <c r="R2175" s="12"/>
      <c r="S2175" s="12"/>
      <c r="T2175" s="12"/>
      <c r="U2175" s="12"/>
      <c r="V2175" s="12"/>
    </row>
    <row r="2176" hidden="1">
      <c r="A2176" s="14">
        <v>45978.40972222222</v>
      </c>
      <c r="B2176" s="8">
        <v>45977.0</v>
      </c>
      <c r="C2176" s="9" t="str">
        <f t="shared" si="1"/>
        <v>November</v>
      </c>
      <c r="D2176" s="15">
        <v>0.03819444444444445</v>
      </c>
      <c r="E2176" s="7" t="s">
        <v>2824</v>
      </c>
      <c r="F2176" s="7" t="s">
        <v>94</v>
      </c>
      <c r="G2176" s="7" t="s">
        <v>13</v>
      </c>
      <c r="H2176" s="7" t="s">
        <v>3519</v>
      </c>
      <c r="I2176" s="11">
        <v>6.289632788686E12</v>
      </c>
      <c r="K2176" s="12"/>
      <c r="L2176" s="12"/>
      <c r="M2176" s="12"/>
      <c r="N2176" s="12"/>
      <c r="O2176" s="12"/>
      <c r="P2176" s="12"/>
      <c r="Q2176" s="12"/>
      <c r="R2176" s="12"/>
      <c r="S2176" s="12"/>
      <c r="T2176" s="12"/>
      <c r="U2176" s="12"/>
      <c r="V2176" s="12"/>
    </row>
    <row r="2177" hidden="1">
      <c r="A2177" s="14">
        <v>45978.40972222222</v>
      </c>
      <c r="B2177" s="8">
        <v>45977.0</v>
      </c>
      <c r="C2177" s="9" t="str">
        <f t="shared" si="1"/>
        <v>November</v>
      </c>
      <c r="D2177" s="15">
        <v>0.04236111111111111</v>
      </c>
      <c r="E2177" s="7" t="s">
        <v>2824</v>
      </c>
      <c r="F2177" s="7" t="s">
        <v>59</v>
      </c>
      <c r="G2177" s="7" t="s">
        <v>13</v>
      </c>
      <c r="H2177" s="7" t="s">
        <v>3520</v>
      </c>
      <c r="I2177" s="11">
        <v>6.289632788686E12</v>
      </c>
      <c r="K2177" s="12"/>
      <c r="L2177" s="12"/>
      <c r="M2177" s="12"/>
      <c r="N2177" s="12"/>
      <c r="O2177" s="12"/>
      <c r="P2177" s="12"/>
      <c r="Q2177" s="12"/>
      <c r="R2177" s="12"/>
      <c r="S2177" s="12"/>
      <c r="T2177" s="12"/>
      <c r="U2177" s="12"/>
      <c r="V2177" s="12"/>
    </row>
    <row r="2178" hidden="1">
      <c r="A2178" s="14">
        <v>45978.40972222222</v>
      </c>
      <c r="B2178" s="8">
        <v>45978.0</v>
      </c>
      <c r="C2178" s="9" t="str">
        <f t="shared" si="1"/>
        <v>November</v>
      </c>
      <c r="D2178" s="15">
        <v>0.052083333333333336</v>
      </c>
      <c r="E2178" s="7" t="s">
        <v>2824</v>
      </c>
      <c r="F2178" s="7" t="s">
        <v>197</v>
      </c>
      <c r="G2178" s="7" t="s">
        <v>13</v>
      </c>
      <c r="H2178" s="7" t="s">
        <v>3521</v>
      </c>
      <c r="I2178" s="11">
        <v>6.289632788686E12</v>
      </c>
      <c r="K2178" s="12"/>
      <c r="L2178" s="12"/>
      <c r="M2178" s="12"/>
      <c r="N2178" s="12"/>
      <c r="O2178" s="12"/>
      <c r="P2178" s="12"/>
      <c r="Q2178" s="12"/>
      <c r="R2178" s="12"/>
      <c r="S2178" s="12"/>
      <c r="T2178" s="12"/>
      <c r="U2178" s="12"/>
      <c r="V2178" s="12"/>
    </row>
    <row r="2179" hidden="1">
      <c r="A2179" s="14">
        <v>45978.853472222225</v>
      </c>
      <c r="B2179" s="8">
        <v>45978.0</v>
      </c>
      <c r="C2179" s="9" t="str">
        <f t="shared" si="1"/>
        <v>November</v>
      </c>
      <c r="D2179" s="15">
        <v>0.020833333333333332</v>
      </c>
      <c r="E2179" s="7" t="s">
        <v>2807</v>
      </c>
      <c r="F2179" s="7" t="s">
        <v>148</v>
      </c>
      <c r="G2179" s="7" t="s">
        <v>13</v>
      </c>
      <c r="H2179" s="7" t="s">
        <v>3522</v>
      </c>
      <c r="I2179" s="11">
        <v>6.281314567953E12</v>
      </c>
      <c r="K2179" s="12"/>
      <c r="L2179" s="12"/>
      <c r="M2179" s="12"/>
      <c r="N2179" s="12"/>
      <c r="O2179" s="12"/>
      <c r="P2179" s="12"/>
      <c r="Q2179" s="12"/>
      <c r="R2179" s="12"/>
      <c r="S2179" s="12"/>
      <c r="T2179" s="12"/>
      <c r="U2179" s="12"/>
      <c r="V2179" s="12"/>
    </row>
    <row r="2180" hidden="1">
      <c r="A2180" s="14">
        <v>45978.902083333334</v>
      </c>
      <c r="B2180" s="8">
        <v>45978.0</v>
      </c>
      <c r="C2180" s="9" t="str">
        <f t="shared" si="1"/>
        <v>November</v>
      </c>
      <c r="D2180" s="15">
        <v>0.019444444444444445</v>
      </c>
      <c r="E2180" s="7" t="s">
        <v>66</v>
      </c>
      <c r="F2180" s="7" t="s">
        <v>45</v>
      </c>
      <c r="G2180" s="7" t="s">
        <v>13</v>
      </c>
      <c r="H2180" s="7" t="s">
        <v>3523</v>
      </c>
      <c r="I2180" s="11">
        <v>6.281332534354E12</v>
      </c>
      <c r="K2180" s="12"/>
      <c r="L2180" s="12"/>
      <c r="M2180" s="12"/>
      <c r="N2180" s="12"/>
      <c r="O2180" s="12"/>
      <c r="P2180" s="12"/>
      <c r="Q2180" s="12"/>
      <c r="R2180" s="12"/>
      <c r="S2180" s="12"/>
      <c r="T2180" s="12"/>
      <c r="U2180" s="12"/>
      <c r="V2180" s="12"/>
    </row>
    <row r="2181" hidden="1">
      <c r="A2181" s="14">
        <v>45979.34375</v>
      </c>
      <c r="B2181" s="8">
        <v>45979.0</v>
      </c>
      <c r="C2181" s="9" t="str">
        <f t="shared" si="1"/>
        <v>November</v>
      </c>
      <c r="D2181" s="15">
        <v>0.024305555555555556</v>
      </c>
      <c r="E2181" s="7" t="s">
        <v>2807</v>
      </c>
      <c r="F2181" s="7" t="s">
        <v>127</v>
      </c>
      <c r="G2181" s="7" t="s">
        <v>13</v>
      </c>
      <c r="H2181" s="7" t="s">
        <v>3524</v>
      </c>
      <c r="I2181" s="11">
        <v>6.281314567953E12</v>
      </c>
      <c r="K2181" s="12"/>
      <c r="L2181" s="12"/>
      <c r="M2181" s="12"/>
      <c r="N2181" s="12"/>
      <c r="O2181" s="12"/>
      <c r="P2181" s="12"/>
      <c r="Q2181" s="12"/>
      <c r="R2181" s="12"/>
      <c r="S2181" s="12"/>
      <c r="T2181" s="12"/>
      <c r="U2181" s="12"/>
      <c r="V2181" s="12"/>
    </row>
    <row r="2182" hidden="1">
      <c r="A2182" s="14">
        <v>45979.37430555555</v>
      </c>
      <c r="B2182" s="8">
        <v>45978.0</v>
      </c>
      <c r="C2182" s="9" t="str">
        <f t="shared" si="1"/>
        <v>November</v>
      </c>
      <c r="D2182" s="15">
        <v>0.03680555555555556</v>
      </c>
      <c r="E2182" s="7" t="s">
        <v>20</v>
      </c>
      <c r="F2182" s="7" t="s">
        <v>174</v>
      </c>
      <c r="G2182" s="7" t="s">
        <v>13</v>
      </c>
      <c r="H2182" s="7" t="s">
        <v>3525</v>
      </c>
      <c r="I2182" s="11">
        <v>6.28972529354E11</v>
      </c>
      <c r="K2182" s="12"/>
      <c r="L2182" s="12"/>
      <c r="M2182" s="12"/>
      <c r="N2182" s="12"/>
      <c r="O2182" s="12"/>
      <c r="P2182" s="12"/>
      <c r="Q2182" s="12"/>
      <c r="R2182" s="12"/>
      <c r="S2182" s="12"/>
      <c r="T2182" s="12"/>
      <c r="U2182" s="12"/>
      <c r="V2182" s="12"/>
    </row>
    <row r="2183" hidden="1">
      <c r="A2183" s="14">
        <v>45979.53194444445</v>
      </c>
      <c r="B2183" s="8">
        <v>45978.0</v>
      </c>
      <c r="C2183" s="9" t="str">
        <f t="shared" si="1"/>
        <v>November</v>
      </c>
      <c r="D2183" s="15">
        <v>0.020833333333333332</v>
      </c>
      <c r="E2183" s="7" t="s">
        <v>44</v>
      </c>
      <c r="F2183" s="7" t="s">
        <v>67</v>
      </c>
      <c r="G2183" s="7" t="s">
        <v>13</v>
      </c>
      <c r="H2183" s="7" t="s">
        <v>3526</v>
      </c>
      <c r="I2183" s="11">
        <v>6.285291035544E12</v>
      </c>
      <c r="K2183" s="12"/>
      <c r="L2183" s="12"/>
      <c r="M2183" s="12"/>
      <c r="N2183" s="12"/>
      <c r="O2183" s="12"/>
      <c r="P2183" s="12"/>
      <c r="Q2183" s="12"/>
      <c r="R2183" s="12"/>
      <c r="S2183" s="12"/>
      <c r="T2183" s="12"/>
      <c r="U2183" s="12"/>
      <c r="V2183" s="12"/>
    </row>
    <row r="2184" hidden="1">
      <c r="A2184" s="14">
        <v>45979.80069444444</v>
      </c>
      <c r="B2184" s="8">
        <v>45979.0</v>
      </c>
      <c r="C2184" s="9" t="str">
        <f t="shared" si="1"/>
        <v>November</v>
      </c>
      <c r="D2184" s="15">
        <v>0.025694444444444443</v>
      </c>
      <c r="E2184" s="7" t="s">
        <v>2760</v>
      </c>
      <c r="F2184" s="7" t="s">
        <v>51</v>
      </c>
      <c r="G2184" s="7" t="s">
        <v>13</v>
      </c>
      <c r="H2184" s="7" t="s">
        <v>3527</v>
      </c>
      <c r="I2184" s="11">
        <v>6.289602289535E12</v>
      </c>
      <c r="K2184" s="12"/>
      <c r="L2184" s="12"/>
      <c r="M2184" s="12"/>
      <c r="N2184" s="12"/>
      <c r="O2184" s="12"/>
      <c r="P2184" s="12"/>
      <c r="Q2184" s="12"/>
      <c r="R2184" s="12"/>
      <c r="S2184" s="12"/>
      <c r="T2184" s="12"/>
      <c r="U2184" s="12"/>
      <c r="V2184" s="12"/>
    </row>
    <row r="2185" hidden="1">
      <c r="A2185" s="14">
        <v>45979.80069444444</v>
      </c>
      <c r="B2185" s="8">
        <v>45979.0</v>
      </c>
      <c r="C2185" s="9" t="str">
        <f t="shared" si="1"/>
        <v>November</v>
      </c>
      <c r="D2185" s="15">
        <v>0.024305555555555556</v>
      </c>
      <c r="E2185" s="7" t="s">
        <v>2760</v>
      </c>
      <c r="F2185" s="7" t="s">
        <v>130</v>
      </c>
      <c r="G2185" s="7" t="s">
        <v>13</v>
      </c>
      <c r="H2185" s="7" t="s">
        <v>3528</v>
      </c>
      <c r="I2185" s="11">
        <v>6.289602289535E12</v>
      </c>
      <c r="K2185" s="12"/>
      <c r="L2185" s="12"/>
      <c r="M2185" s="12"/>
      <c r="N2185" s="12"/>
      <c r="O2185" s="12"/>
      <c r="P2185" s="12"/>
      <c r="Q2185" s="12"/>
      <c r="R2185" s="12"/>
      <c r="S2185" s="12"/>
      <c r="T2185" s="12"/>
      <c r="U2185" s="12"/>
      <c r="V2185" s="12"/>
    </row>
    <row r="2186" hidden="1">
      <c r="A2186" s="14">
        <v>45979.80069444444</v>
      </c>
      <c r="B2186" s="8">
        <v>45979.0</v>
      </c>
      <c r="C2186" s="9" t="str">
        <f t="shared" si="1"/>
        <v>November</v>
      </c>
      <c r="D2186" s="15">
        <v>0.034722222222222224</v>
      </c>
      <c r="E2186" s="7" t="s">
        <v>2760</v>
      </c>
      <c r="F2186" s="7" t="s">
        <v>164</v>
      </c>
      <c r="G2186" s="7" t="s">
        <v>13</v>
      </c>
      <c r="H2186" s="7" t="s">
        <v>3529</v>
      </c>
      <c r="I2186" s="11">
        <v>6.289602289535E12</v>
      </c>
      <c r="K2186" s="12"/>
      <c r="L2186" s="12"/>
      <c r="M2186" s="12"/>
      <c r="N2186" s="12"/>
      <c r="O2186" s="12"/>
      <c r="P2186" s="12"/>
      <c r="Q2186" s="12"/>
      <c r="R2186" s="12"/>
      <c r="S2186" s="12"/>
      <c r="T2186" s="12"/>
      <c r="U2186" s="12"/>
      <c r="V2186" s="12"/>
    </row>
    <row r="2187" hidden="1">
      <c r="A2187" s="14">
        <v>45979.853472222225</v>
      </c>
      <c r="B2187" s="8">
        <v>45979.0</v>
      </c>
      <c r="C2187" s="9" t="str">
        <f t="shared" si="1"/>
        <v>November</v>
      </c>
      <c r="D2187" s="15">
        <v>0.020833333333333332</v>
      </c>
      <c r="E2187" s="7" t="s">
        <v>2807</v>
      </c>
      <c r="F2187" s="7" t="s">
        <v>148</v>
      </c>
      <c r="G2187" s="7" t="s">
        <v>13</v>
      </c>
      <c r="H2187" s="7" t="s">
        <v>3530</v>
      </c>
      <c r="I2187" s="11">
        <v>6.281314567953E12</v>
      </c>
      <c r="K2187" s="12"/>
      <c r="L2187" s="12"/>
      <c r="M2187" s="12"/>
      <c r="N2187" s="12"/>
      <c r="O2187" s="12"/>
      <c r="P2187" s="12"/>
      <c r="Q2187" s="12"/>
      <c r="R2187" s="12"/>
      <c r="S2187" s="12"/>
      <c r="T2187" s="12"/>
      <c r="U2187" s="12"/>
      <c r="V2187" s="12"/>
    </row>
    <row r="2188" hidden="1">
      <c r="A2188" s="14">
        <v>45980.311111111114</v>
      </c>
      <c r="B2188" s="8">
        <v>45979.0</v>
      </c>
      <c r="C2188" s="9" t="str">
        <f t="shared" si="1"/>
        <v>November</v>
      </c>
      <c r="D2188" s="15">
        <v>0.020833333333333332</v>
      </c>
      <c r="E2188" s="7" t="s">
        <v>44</v>
      </c>
      <c r="F2188" s="7" t="s">
        <v>67</v>
      </c>
      <c r="G2188" s="7" t="s">
        <v>13</v>
      </c>
      <c r="H2188" s="7" t="s">
        <v>3531</v>
      </c>
      <c r="I2188" s="11">
        <v>6.285291035544E12</v>
      </c>
      <c r="K2188" s="12"/>
      <c r="L2188" s="12"/>
      <c r="M2188" s="12"/>
      <c r="N2188" s="12"/>
      <c r="O2188" s="12"/>
      <c r="P2188" s="12"/>
      <c r="Q2188" s="12"/>
      <c r="R2188" s="12"/>
      <c r="S2188" s="12"/>
      <c r="T2188" s="12"/>
      <c r="U2188" s="12"/>
      <c r="V2188" s="12"/>
    </row>
    <row r="2189" hidden="1">
      <c r="A2189" s="14">
        <v>45980.404861111114</v>
      </c>
      <c r="B2189" s="8">
        <v>45980.0</v>
      </c>
      <c r="C2189" s="9" t="str">
        <f t="shared" si="1"/>
        <v>November</v>
      </c>
      <c r="D2189" s="15">
        <v>0.058333333333333334</v>
      </c>
      <c r="E2189" s="7" t="s">
        <v>11</v>
      </c>
      <c r="F2189" s="7" t="s">
        <v>72</v>
      </c>
      <c r="G2189" s="7" t="s">
        <v>13</v>
      </c>
      <c r="H2189" s="7" t="s">
        <v>3532</v>
      </c>
      <c r="I2189" s="11">
        <v>6.28560627488E12</v>
      </c>
      <c r="K2189" s="12"/>
      <c r="L2189" s="12"/>
      <c r="M2189" s="12"/>
      <c r="N2189" s="12"/>
      <c r="O2189" s="12"/>
      <c r="P2189" s="12"/>
      <c r="Q2189" s="12"/>
      <c r="R2189" s="12"/>
      <c r="S2189" s="12"/>
      <c r="T2189" s="12"/>
      <c r="U2189" s="12"/>
      <c r="V2189" s="12"/>
    </row>
    <row r="2190" hidden="1">
      <c r="A2190" s="14">
        <v>45980.895833333336</v>
      </c>
      <c r="B2190" s="8">
        <v>45979.0</v>
      </c>
      <c r="C2190" s="9" t="str">
        <f t="shared" si="1"/>
        <v>November</v>
      </c>
      <c r="D2190" s="15">
        <v>0.020833333333333332</v>
      </c>
      <c r="E2190" s="7" t="s">
        <v>66</v>
      </c>
      <c r="F2190" s="7" t="s">
        <v>45</v>
      </c>
      <c r="G2190" s="7" t="s">
        <v>13</v>
      </c>
      <c r="H2190" s="7" t="s">
        <v>3533</v>
      </c>
      <c r="I2190" s="11">
        <v>6.281332534354E12</v>
      </c>
      <c r="K2190" s="12"/>
      <c r="L2190" s="12"/>
      <c r="M2190" s="12"/>
      <c r="N2190" s="12"/>
      <c r="O2190" s="12"/>
      <c r="P2190" s="12"/>
      <c r="Q2190" s="12"/>
      <c r="R2190" s="12"/>
      <c r="S2190" s="12"/>
      <c r="T2190" s="12"/>
      <c r="U2190" s="12"/>
      <c r="V2190" s="12"/>
    </row>
    <row r="2191" hidden="1">
      <c r="A2191" s="14">
        <v>45980.895833333336</v>
      </c>
      <c r="B2191" s="8">
        <v>45980.0</v>
      </c>
      <c r="C2191" s="9" t="str">
        <f t="shared" si="1"/>
        <v>November</v>
      </c>
      <c r="D2191" s="15">
        <v>0.019444444444444445</v>
      </c>
      <c r="E2191" s="7" t="s">
        <v>66</v>
      </c>
      <c r="F2191" s="7" t="s">
        <v>45</v>
      </c>
      <c r="G2191" s="7" t="s">
        <v>13</v>
      </c>
      <c r="H2191" s="7" t="s">
        <v>3534</v>
      </c>
      <c r="I2191" s="11">
        <v>6.281332534354E12</v>
      </c>
      <c r="K2191" s="12"/>
      <c r="L2191" s="12"/>
      <c r="M2191" s="12"/>
      <c r="N2191" s="12"/>
      <c r="O2191" s="12"/>
      <c r="P2191" s="12"/>
      <c r="Q2191" s="12"/>
      <c r="R2191" s="12"/>
      <c r="S2191" s="12"/>
      <c r="T2191" s="12"/>
      <c r="U2191" s="12"/>
      <c r="V2191" s="12"/>
    </row>
    <row r="2192" hidden="1">
      <c r="A2192" s="14">
        <v>45980.87986111111</v>
      </c>
      <c r="B2192" s="8">
        <v>45979.0</v>
      </c>
      <c r="C2192" s="9" t="str">
        <f t="shared" si="1"/>
        <v>November</v>
      </c>
      <c r="D2192" s="15">
        <v>0.041666666666666664</v>
      </c>
      <c r="E2192" s="7" t="s">
        <v>33</v>
      </c>
      <c r="F2192" s="7" t="s">
        <v>1083</v>
      </c>
      <c r="G2192" s="7" t="s">
        <v>13</v>
      </c>
      <c r="H2192" s="7" t="s">
        <v>3535</v>
      </c>
      <c r="I2192" s="11">
        <v>6.285707668655E12</v>
      </c>
      <c r="K2192" s="12"/>
      <c r="L2192" s="12"/>
      <c r="M2192" s="12"/>
      <c r="N2192" s="12"/>
      <c r="O2192" s="12"/>
      <c r="P2192" s="12"/>
      <c r="Q2192" s="12"/>
      <c r="R2192" s="12"/>
      <c r="S2192" s="12"/>
      <c r="T2192" s="12"/>
      <c r="U2192" s="12"/>
      <c r="V2192" s="12"/>
    </row>
    <row r="2193" hidden="1">
      <c r="A2193" s="14">
        <v>45981.01597222222</v>
      </c>
      <c r="B2193" s="8">
        <v>45977.0</v>
      </c>
      <c r="C2193" s="9" t="str">
        <f t="shared" si="1"/>
        <v>November</v>
      </c>
      <c r="D2193" s="15">
        <v>0.05</v>
      </c>
      <c r="E2193" s="7" t="s">
        <v>20</v>
      </c>
      <c r="F2193" s="7" t="s">
        <v>30</v>
      </c>
      <c r="G2193" s="7" t="s">
        <v>13</v>
      </c>
      <c r="H2193" s="7" t="s">
        <v>3536</v>
      </c>
      <c r="I2193" s="11">
        <v>6.28972529354E11</v>
      </c>
      <c r="K2193" s="12"/>
      <c r="L2193" s="12"/>
      <c r="M2193" s="12"/>
      <c r="N2193" s="12"/>
      <c r="O2193" s="12"/>
      <c r="P2193" s="12"/>
      <c r="Q2193" s="12"/>
      <c r="R2193" s="12"/>
      <c r="S2193" s="12"/>
      <c r="T2193" s="12"/>
      <c r="U2193" s="12"/>
      <c r="V2193" s="12"/>
    </row>
    <row r="2194" hidden="1">
      <c r="A2194" s="14">
        <v>45981.28402777778</v>
      </c>
      <c r="B2194" s="8">
        <v>45980.0</v>
      </c>
      <c r="C2194" s="9" t="str">
        <f t="shared" si="1"/>
        <v>November</v>
      </c>
      <c r="D2194" s="15">
        <v>0.03125</v>
      </c>
      <c r="E2194" s="7" t="s">
        <v>93</v>
      </c>
      <c r="F2194" s="7" t="s">
        <v>127</v>
      </c>
      <c r="G2194" s="7" t="s">
        <v>13</v>
      </c>
      <c r="H2194" s="7" t="s">
        <v>3537</v>
      </c>
      <c r="I2194" s="11">
        <v>6.281314567953E12</v>
      </c>
      <c r="K2194" s="12"/>
      <c r="L2194" s="12"/>
      <c r="M2194" s="12"/>
      <c r="N2194" s="12"/>
      <c r="O2194" s="12"/>
      <c r="P2194" s="12"/>
      <c r="Q2194" s="12"/>
      <c r="R2194" s="12"/>
      <c r="S2194" s="12"/>
      <c r="T2194" s="12"/>
      <c r="U2194" s="12"/>
      <c r="V2194" s="12"/>
    </row>
    <row r="2195" hidden="1">
      <c r="A2195" s="14">
        <v>45981.33263888889</v>
      </c>
      <c r="B2195" s="8">
        <v>45981.0</v>
      </c>
      <c r="C2195" s="9" t="str">
        <f t="shared" si="1"/>
        <v>November</v>
      </c>
      <c r="D2195" s="15">
        <v>6.944444444444445E-4</v>
      </c>
      <c r="E2195" s="7" t="s">
        <v>212</v>
      </c>
      <c r="F2195" s="7" t="s">
        <v>34</v>
      </c>
      <c r="G2195" s="7" t="s">
        <v>41</v>
      </c>
      <c r="H2195" s="7" t="s">
        <v>3538</v>
      </c>
      <c r="I2195" s="11">
        <v>6.2895632016027E13</v>
      </c>
      <c r="K2195" s="12"/>
      <c r="L2195" s="12"/>
      <c r="M2195" s="12"/>
      <c r="N2195" s="12"/>
      <c r="O2195" s="12"/>
      <c r="P2195" s="12"/>
      <c r="Q2195" s="12"/>
      <c r="R2195" s="12"/>
      <c r="S2195" s="12"/>
      <c r="T2195" s="12"/>
      <c r="U2195" s="12"/>
      <c r="V2195" s="12"/>
    </row>
    <row r="2196" hidden="1">
      <c r="A2196" s="14">
        <v>45981.33263888889</v>
      </c>
      <c r="B2196" s="8">
        <v>45980.0</v>
      </c>
      <c r="C2196" s="9" t="str">
        <f t="shared" si="1"/>
        <v>November</v>
      </c>
      <c r="D2196" s="15">
        <v>6.944444444444445E-4</v>
      </c>
      <c r="E2196" s="7" t="s">
        <v>212</v>
      </c>
      <c r="F2196" s="7" t="s">
        <v>34</v>
      </c>
      <c r="G2196" s="7" t="s">
        <v>41</v>
      </c>
      <c r="H2196" s="7" t="s">
        <v>3538</v>
      </c>
      <c r="I2196" s="11">
        <v>6.2895632016027E13</v>
      </c>
      <c r="K2196" s="12"/>
      <c r="L2196" s="12"/>
      <c r="M2196" s="12"/>
      <c r="N2196" s="12"/>
      <c r="O2196" s="12"/>
      <c r="P2196" s="12"/>
      <c r="Q2196" s="12"/>
      <c r="R2196" s="12"/>
      <c r="S2196" s="12"/>
      <c r="T2196" s="12"/>
      <c r="U2196" s="12"/>
      <c r="V2196" s="12"/>
    </row>
    <row r="2197" hidden="1">
      <c r="A2197" s="14">
        <v>45981.34583333333</v>
      </c>
      <c r="B2197" s="8">
        <v>45981.0</v>
      </c>
      <c r="C2197" s="9" t="str">
        <f t="shared" si="1"/>
        <v>November</v>
      </c>
      <c r="D2197" s="15">
        <v>0.03125</v>
      </c>
      <c r="E2197" s="7" t="s">
        <v>2807</v>
      </c>
      <c r="F2197" s="7" t="s">
        <v>127</v>
      </c>
      <c r="G2197" s="7" t="s">
        <v>13</v>
      </c>
      <c r="H2197" s="7" t="s">
        <v>3539</v>
      </c>
      <c r="I2197" s="11">
        <v>6.281314567953E12</v>
      </c>
      <c r="K2197" s="12"/>
      <c r="L2197" s="12"/>
      <c r="M2197" s="12"/>
      <c r="N2197" s="12"/>
      <c r="O2197" s="12"/>
      <c r="P2197" s="12"/>
      <c r="Q2197" s="12"/>
      <c r="R2197" s="12"/>
      <c r="S2197" s="12"/>
      <c r="T2197" s="12"/>
      <c r="U2197" s="12"/>
      <c r="V2197" s="12"/>
    </row>
    <row r="2198" hidden="1">
      <c r="A2198" s="14">
        <v>45981.38125</v>
      </c>
      <c r="B2198" s="8">
        <v>45981.0</v>
      </c>
      <c r="C2198" s="9" t="str">
        <f t="shared" si="1"/>
        <v>November</v>
      </c>
      <c r="D2198" s="15">
        <v>0.041666666666666664</v>
      </c>
      <c r="E2198" s="7" t="s">
        <v>11</v>
      </c>
      <c r="F2198" s="7" t="s">
        <v>82</v>
      </c>
      <c r="G2198" s="7" t="s">
        <v>13</v>
      </c>
      <c r="H2198" s="7" t="s">
        <v>3540</v>
      </c>
      <c r="I2198" s="11">
        <v>6.28560627488E12</v>
      </c>
      <c r="K2198" s="12"/>
      <c r="L2198" s="12"/>
      <c r="M2198" s="12"/>
      <c r="N2198" s="12"/>
      <c r="O2198" s="12"/>
      <c r="P2198" s="12"/>
      <c r="Q2198" s="12"/>
      <c r="R2198" s="12"/>
      <c r="S2198" s="12"/>
      <c r="T2198" s="12"/>
      <c r="U2198" s="12"/>
      <c r="V2198" s="12"/>
    </row>
    <row r="2199" hidden="1">
      <c r="A2199" s="14">
        <v>45981.42916666667</v>
      </c>
      <c r="B2199" s="8">
        <v>45981.0</v>
      </c>
      <c r="C2199" s="9" t="str">
        <f t="shared" si="1"/>
        <v>November</v>
      </c>
      <c r="D2199" s="15">
        <v>0.05555555555555555</v>
      </c>
      <c r="E2199" s="7" t="s">
        <v>2824</v>
      </c>
      <c r="F2199" s="7" t="s">
        <v>72</v>
      </c>
      <c r="G2199" s="7" t="s">
        <v>13</v>
      </c>
      <c r="H2199" s="7" t="s">
        <v>3541</v>
      </c>
      <c r="I2199" s="11">
        <v>6.289632788686E12</v>
      </c>
      <c r="K2199" s="12"/>
      <c r="L2199" s="12"/>
      <c r="M2199" s="12"/>
      <c r="N2199" s="12"/>
      <c r="O2199" s="12"/>
      <c r="P2199" s="12"/>
      <c r="Q2199" s="12"/>
      <c r="R2199" s="12"/>
      <c r="S2199" s="12"/>
      <c r="T2199" s="12"/>
      <c r="U2199" s="12"/>
      <c r="V2199" s="12"/>
    </row>
    <row r="2200" hidden="1">
      <c r="A2200" s="14">
        <v>45981.80902777778</v>
      </c>
      <c r="B2200" s="8">
        <v>45981.0</v>
      </c>
      <c r="C2200" s="9" t="str">
        <f t="shared" si="1"/>
        <v>November</v>
      </c>
      <c r="D2200" s="15">
        <v>0.041666666666666664</v>
      </c>
      <c r="E2200" s="7" t="s">
        <v>33</v>
      </c>
      <c r="F2200" s="7" t="s">
        <v>1083</v>
      </c>
      <c r="G2200" s="7" t="s">
        <v>13</v>
      </c>
      <c r="H2200" s="7" t="s">
        <v>3542</v>
      </c>
      <c r="I2200" s="11">
        <v>6.285707668655E12</v>
      </c>
      <c r="K2200" s="12"/>
      <c r="L2200" s="12"/>
      <c r="M2200" s="12"/>
      <c r="N2200" s="12"/>
      <c r="O2200" s="12"/>
      <c r="P2200" s="12"/>
      <c r="Q2200" s="12"/>
      <c r="R2200" s="12"/>
      <c r="S2200" s="12"/>
      <c r="T2200" s="12"/>
      <c r="U2200" s="12"/>
      <c r="V2200" s="12"/>
    </row>
    <row r="2201" hidden="1">
      <c r="A2201" s="14">
        <v>45981.854166666664</v>
      </c>
      <c r="B2201" s="8">
        <v>45981.0</v>
      </c>
      <c r="C2201" s="9" t="str">
        <f t="shared" si="1"/>
        <v>November</v>
      </c>
      <c r="D2201" s="15">
        <v>0.017361111111111112</v>
      </c>
      <c r="E2201" s="7" t="s">
        <v>2807</v>
      </c>
      <c r="F2201" s="7" t="s">
        <v>148</v>
      </c>
      <c r="G2201" s="7" t="s">
        <v>13</v>
      </c>
      <c r="H2201" s="7" t="s">
        <v>3543</v>
      </c>
      <c r="I2201" s="11">
        <v>6.281314567953E12</v>
      </c>
      <c r="K2201" s="12"/>
      <c r="L2201" s="12"/>
      <c r="M2201" s="12"/>
      <c r="N2201" s="12"/>
      <c r="O2201" s="12"/>
      <c r="P2201" s="12"/>
      <c r="Q2201" s="12"/>
      <c r="R2201" s="12"/>
      <c r="S2201" s="12"/>
      <c r="T2201" s="12"/>
      <c r="U2201" s="12"/>
      <c r="V2201" s="12"/>
    </row>
    <row r="2202" hidden="1">
      <c r="A2202" s="14">
        <v>45981.97361111111</v>
      </c>
      <c r="B2202" s="8">
        <v>45979.0</v>
      </c>
      <c r="C2202" s="9" t="str">
        <f t="shared" si="1"/>
        <v>November</v>
      </c>
      <c r="D2202" s="15">
        <v>0.03819444444444445</v>
      </c>
      <c r="E2202" s="7" t="s">
        <v>20</v>
      </c>
      <c r="F2202" s="7" t="s">
        <v>62</v>
      </c>
      <c r="G2202" s="7" t="s">
        <v>13</v>
      </c>
      <c r="H2202" s="7" t="s">
        <v>3544</v>
      </c>
      <c r="I2202" s="11">
        <v>6.28972529354E11</v>
      </c>
      <c r="K2202" s="12"/>
      <c r="L2202" s="12"/>
      <c r="M2202" s="12"/>
      <c r="N2202" s="12"/>
      <c r="O2202" s="12"/>
      <c r="P2202" s="12"/>
      <c r="Q2202" s="12"/>
      <c r="R2202" s="12"/>
      <c r="S2202" s="12"/>
      <c r="T2202" s="12"/>
      <c r="U2202" s="12"/>
      <c r="V2202" s="12"/>
    </row>
    <row r="2203" hidden="1">
      <c r="A2203" s="14">
        <v>45981.97361111111</v>
      </c>
      <c r="B2203" s="8">
        <v>45981.0</v>
      </c>
      <c r="C2203" s="9" t="str">
        <f t="shared" si="1"/>
        <v>November</v>
      </c>
      <c r="D2203" s="15">
        <v>0.027777777777777776</v>
      </c>
      <c r="E2203" s="7" t="s">
        <v>20</v>
      </c>
      <c r="F2203" s="7" t="s">
        <v>62</v>
      </c>
      <c r="G2203" s="7" t="s">
        <v>13</v>
      </c>
      <c r="H2203" s="7" t="s">
        <v>3545</v>
      </c>
      <c r="I2203" s="11">
        <v>6.28972529354E11</v>
      </c>
      <c r="K2203" s="12"/>
      <c r="L2203" s="12"/>
      <c r="M2203" s="12"/>
      <c r="N2203" s="12"/>
      <c r="O2203" s="12"/>
      <c r="P2203" s="12"/>
      <c r="Q2203" s="12"/>
      <c r="R2203" s="12"/>
      <c r="S2203" s="12"/>
      <c r="T2203" s="12"/>
      <c r="U2203" s="12"/>
      <c r="V2203" s="12"/>
    </row>
    <row r="2204" hidden="1">
      <c r="A2204" s="14">
        <v>45982.3</v>
      </c>
      <c r="B2204" s="8">
        <v>45981.0</v>
      </c>
      <c r="C2204" s="9" t="str">
        <f t="shared" si="1"/>
        <v>November</v>
      </c>
      <c r="D2204" s="15">
        <v>0.024305555555555556</v>
      </c>
      <c r="E2204" s="7" t="s">
        <v>44</v>
      </c>
      <c r="F2204" s="7" t="s">
        <v>67</v>
      </c>
      <c r="G2204" s="7" t="s">
        <v>13</v>
      </c>
      <c r="H2204" s="7" t="s">
        <v>3546</v>
      </c>
      <c r="I2204" s="11">
        <v>6.285291035544E12</v>
      </c>
      <c r="K2204" s="12"/>
      <c r="L2204" s="12"/>
      <c r="M2204" s="12"/>
      <c r="N2204" s="12"/>
      <c r="O2204" s="12"/>
      <c r="P2204" s="12"/>
      <c r="Q2204" s="12"/>
      <c r="R2204" s="12"/>
      <c r="S2204" s="12"/>
      <c r="T2204" s="12"/>
      <c r="U2204" s="12"/>
      <c r="V2204" s="12"/>
    </row>
    <row r="2205" hidden="1">
      <c r="A2205" s="14">
        <v>45982.302083333336</v>
      </c>
      <c r="B2205" s="8">
        <v>45982.0</v>
      </c>
      <c r="C2205" s="9" t="str">
        <f t="shared" si="1"/>
        <v>November</v>
      </c>
      <c r="D2205" s="15">
        <v>0.041666666666666664</v>
      </c>
      <c r="E2205" s="7" t="s">
        <v>2824</v>
      </c>
      <c r="F2205" s="7" t="s">
        <v>62</v>
      </c>
      <c r="G2205" s="7" t="s">
        <v>13</v>
      </c>
      <c r="H2205" s="7" t="s">
        <v>3547</v>
      </c>
      <c r="I2205" s="11">
        <v>6.289632788686E12</v>
      </c>
      <c r="K2205" s="12"/>
      <c r="L2205" s="12"/>
      <c r="M2205" s="12"/>
      <c r="N2205" s="12"/>
      <c r="O2205" s="12"/>
      <c r="P2205" s="12"/>
      <c r="Q2205" s="12"/>
      <c r="R2205" s="12"/>
      <c r="S2205" s="12"/>
      <c r="T2205" s="12"/>
      <c r="U2205" s="12"/>
      <c r="V2205" s="12"/>
    </row>
    <row r="2206" hidden="1">
      <c r="A2206" s="14">
        <v>45982.37777777778</v>
      </c>
      <c r="B2206" s="8">
        <v>45982.0</v>
      </c>
      <c r="C2206" s="9" t="str">
        <f t="shared" si="1"/>
        <v>November</v>
      </c>
      <c r="D2206" s="15">
        <v>6.944444444444445E-4</v>
      </c>
      <c r="E2206" s="7" t="s">
        <v>33</v>
      </c>
      <c r="F2206" s="7" t="s">
        <v>34</v>
      </c>
      <c r="G2206" s="7" t="s">
        <v>41</v>
      </c>
      <c r="H2206" s="7" t="s">
        <v>3548</v>
      </c>
      <c r="I2206" s="11">
        <v>6.285707668655E12</v>
      </c>
      <c r="K2206" s="12"/>
      <c r="L2206" s="12"/>
      <c r="M2206" s="12"/>
      <c r="N2206" s="12"/>
      <c r="O2206" s="12"/>
      <c r="P2206" s="12"/>
      <c r="Q2206" s="12"/>
      <c r="R2206" s="12"/>
      <c r="S2206" s="12"/>
      <c r="T2206" s="12"/>
      <c r="U2206" s="12"/>
      <c r="V2206" s="12"/>
    </row>
    <row r="2207" hidden="1">
      <c r="A2207" s="14">
        <v>45982.36319444444</v>
      </c>
      <c r="B2207" s="8">
        <v>45982.0</v>
      </c>
      <c r="C2207" s="9" t="str">
        <f t="shared" si="1"/>
        <v>November</v>
      </c>
      <c r="D2207" s="15">
        <v>0.03958333333333333</v>
      </c>
      <c r="E2207" s="7" t="s">
        <v>2824</v>
      </c>
      <c r="F2207" s="7" t="s">
        <v>94</v>
      </c>
      <c r="G2207" s="7" t="s">
        <v>13</v>
      </c>
      <c r="H2207" s="7" t="s">
        <v>3549</v>
      </c>
      <c r="I2207" s="11">
        <v>6.289632788686E12</v>
      </c>
      <c r="K2207" s="12"/>
      <c r="L2207" s="12"/>
      <c r="M2207" s="12"/>
      <c r="N2207" s="12"/>
      <c r="O2207" s="12"/>
      <c r="P2207" s="12"/>
      <c r="Q2207" s="12"/>
      <c r="R2207" s="12"/>
      <c r="S2207" s="12"/>
      <c r="T2207" s="12"/>
      <c r="U2207" s="12"/>
      <c r="V2207" s="12"/>
    </row>
    <row r="2208" hidden="1">
      <c r="A2208" s="14">
        <v>45982.379166666666</v>
      </c>
      <c r="B2208" s="8">
        <v>45982.0</v>
      </c>
      <c r="C2208" s="9" t="str">
        <f t="shared" si="1"/>
        <v>November</v>
      </c>
      <c r="D2208" s="15">
        <v>0.041666666666666664</v>
      </c>
      <c r="E2208" s="7" t="s">
        <v>11</v>
      </c>
      <c r="F2208" s="7" t="s">
        <v>82</v>
      </c>
      <c r="G2208" s="7" t="s">
        <v>13</v>
      </c>
      <c r="H2208" s="7" t="s">
        <v>3550</v>
      </c>
      <c r="I2208" s="11">
        <v>6.28560627488E12</v>
      </c>
      <c r="K2208" s="12"/>
      <c r="L2208" s="12"/>
      <c r="M2208" s="12"/>
      <c r="N2208" s="12"/>
      <c r="O2208" s="12"/>
      <c r="P2208" s="12"/>
      <c r="Q2208" s="12"/>
      <c r="R2208" s="12"/>
      <c r="S2208" s="12"/>
      <c r="T2208" s="12"/>
      <c r="U2208" s="12"/>
      <c r="V2208" s="12"/>
    </row>
    <row r="2209" hidden="1">
      <c r="A2209" s="14">
        <v>45983.254166666666</v>
      </c>
      <c r="B2209" s="8">
        <v>45983.0</v>
      </c>
      <c r="C2209" s="9" t="str">
        <f t="shared" si="1"/>
        <v>November</v>
      </c>
      <c r="D2209" s="15">
        <v>0.041666666666666664</v>
      </c>
      <c r="E2209" s="7" t="s">
        <v>1078</v>
      </c>
      <c r="F2209" s="7" t="s">
        <v>17</v>
      </c>
      <c r="G2209" s="7" t="s">
        <v>13</v>
      </c>
      <c r="H2209" s="7" t="s">
        <v>3551</v>
      </c>
      <c r="I2209" s="11">
        <v>6.28978248704E11</v>
      </c>
      <c r="K2209" s="12"/>
      <c r="L2209" s="12"/>
      <c r="M2209" s="12"/>
      <c r="N2209" s="12"/>
      <c r="O2209" s="12"/>
      <c r="P2209" s="12"/>
      <c r="Q2209" s="12"/>
      <c r="R2209" s="12"/>
      <c r="S2209" s="12"/>
      <c r="T2209" s="12"/>
      <c r="U2209" s="12"/>
      <c r="V2209" s="12"/>
    </row>
    <row r="2210" hidden="1">
      <c r="A2210" s="14">
        <v>45983.01736111111</v>
      </c>
      <c r="B2210" s="8">
        <v>45982.0</v>
      </c>
      <c r="C2210" s="9" t="str">
        <f t="shared" si="1"/>
        <v>November</v>
      </c>
      <c r="D2210" s="15">
        <v>0.010416666666666666</v>
      </c>
      <c r="E2210" s="7" t="s">
        <v>2807</v>
      </c>
      <c r="F2210" s="7" t="s">
        <v>148</v>
      </c>
      <c r="G2210" s="7" t="s">
        <v>13</v>
      </c>
      <c r="H2210" s="7" t="s">
        <v>3552</v>
      </c>
      <c r="I2210" s="11">
        <v>6.281314567953E12</v>
      </c>
      <c r="K2210" s="12"/>
      <c r="L2210" s="12"/>
      <c r="M2210" s="12"/>
      <c r="N2210" s="12"/>
      <c r="O2210" s="12"/>
      <c r="P2210" s="12"/>
      <c r="Q2210" s="12"/>
      <c r="R2210" s="12"/>
      <c r="S2210" s="12"/>
      <c r="T2210" s="12"/>
      <c r="U2210" s="12"/>
      <c r="V2210" s="12"/>
    </row>
    <row r="2211" hidden="1">
      <c r="A2211" s="14">
        <v>45983.260416666664</v>
      </c>
      <c r="B2211" s="8">
        <v>45978.0</v>
      </c>
      <c r="C2211" s="9" t="str">
        <f t="shared" si="1"/>
        <v>November</v>
      </c>
      <c r="D2211" s="15">
        <v>0.041666666666666664</v>
      </c>
      <c r="E2211" s="7" t="s">
        <v>1078</v>
      </c>
      <c r="F2211" s="7" t="s">
        <v>17</v>
      </c>
      <c r="G2211" s="7" t="s">
        <v>13</v>
      </c>
      <c r="H2211" s="7" t="s">
        <v>3553</v>
      </c>
      <c r="I2211" s="11">
        <v>6.28978248704E11</v>
      </c>
      <c r="K2211" s="12"/>
      <c r="L2211" s="12"/>
      <c r="M2211" s="12"/>
      <c r="N2211" s="12"/>
      <c r="O2211" s="12"/>
      <c r="P2211" s="12"/>
      <c r="Q2211" s="12"/>
      <c r="R2211" s="12"/>
      <c r="S2211" s="12"/>
      <c r="T2211" s="12"/>
      <c r="U2211" s="12"/>
      <c r="V2211" s="12"/>
    </row>
    <row r="2212" hidden="1">
      <c r="A2212" s="14">
        <v>45983.279861111114</v>
      </c>
      <c r="B2212" s="8">
        <v>45970.0</v>
      </c>
      <c r="C2212" s="9" t="str">
        <f t="shared" si="1"/>
        <v>November</v>
      </c>
      <c r="D2212" s="15">
        <v>0.034722222222222224</v>
      </c>
      <c r="E2212" s="7" t="s">
        <v>1078</v>
      </c>
      <c r="F2212" s="7" t="s">
        <v>17</v>
      </c>
      <c r="G2212" s="7" t="s">
        <v>13</v>
      </c>
      <c r="H2212" s="7" t="s">
        <v>3554</v>
      </c>
      <c r="I2212" s="11">
        <v>6.28978248704E11</v>
      </c>
      <c r="K2212" s="12"/>
      <c r="L2212" s="12"/>
      <c r="M2212" s="12"/>
      <c r="N2212" s="12"/>
      <c r="O2212" s="12"/>
      <c r="P2212" s="12"/>
      <c r="Q2212" s="12"/>
      <c r="R2212" s="12"/>
      <c r="S2212" s="12"/>
      <c r="T2212" s="12"/>
      <c r="U2212" s="12"/>
      <c r="V2212" s="12"/>
    </row>
    <row r="2213" hidden="1">
      <c r="A2213" s="14">
        <v>45983.279861111114</v>
      </c>
      <c r="B2213" s="8">
        <v>45969.0</v>
      </c>
      <c r="C2213" s="9" t="str">
        <f t="shared" si="1"/>
        <v>November</v>
      </c>
      <c r="D2213" s="15">
        <v>0.03888888888888889</v>
      </c>
      <c r="E2213" s="7" t="s">
        <v>1078</v>
      </c>
      <c r="F2213" s="7" t="s">
        <v>153</v>
      </c>
      <c r="G2213" s="7" t="s">
        <v>13</v>
      </c>
      <c r="H2213" s="7" t="s">
        <v>3555</v>
      </c>
      <c r="I2213" s="11">
        <v>6.28978248704E11</v>
      </c>
      <c r="K2213" s="12"/>
      <c r="L2213" s="12"/>
      <c r="M2213" s="12"/>
      <c r="N2213" s="12"/>
      <c r="O2213" s="12"/>
      <c r="P2213" s="12"/>
      <c r="Q2213" s="12"/>
      <c r="R2213" s="12"/>
      <c r="S2213" s="12"/>
      <c r="T2213" s="12"/>
      <c r="U2213" s="12"/>
      <c r="V2213" s="12"/>
    </row>
    <row r="2214" hidden="1">
      <c r="A2214" s="14">
        <v>45983.299305555556</v>
      </c>
      <c r="B2214" s="8">
        <v>45974.0</v>
      </c>
      <c r="C2214" s="9" t="str">
        <f t="shared" si="1"/>
        <v>November</v>
      </c>
      <c r="D2214" s="15">
        <v>0.020833333333333332</v>
      </c>
      <c r="E2214" s="7" t="s">
        <v>1078</v>
      </c>
      <c r="F2214" s="7" t="s">
        <v>105</v>
      </c>
      <c r="G2214" s="7" t="s">
        <v>13</v>
      </c>
      <c r="H2214" s="7" t="s">
        <v>3556</v>
      </c>
      <c r="I2214" s="11">
        <v>6.28978248704E11</v>
      </c>
      <c r="K2214" s="12"/>
      <c r="L2214" s="12"/>
      <c r="M2214" s="12"/>
      <c r="N2214" s="12"/>
      <c r="O2214" s="12"/>
      <c r="P2214" s="12"/>
      <c r="Q2214" s="12"/>
      <c r="R2214" s="12"/>
      <c r="S2214" s="12"/>
      <c r="T2214" s="12"/>
      <c r="U2214" s="12"/>
      <c r="V2214" s="12"/>
    </row>
    <row r="2215" hidden="1">
      <c r="A2215" s="14">
        <v>45983.30069444444</v>
      </c>
      <c r="B2215" s="8">
        <v>45975.0</v>
      </c>
      <c r="C2215" s="9" t="str">
        <f t="shared" si="1"/>
        <v>November</v>
      </c>
      <c r="D2215" s="15">
        <v>0.020833333333333332</v>
      </c>
      <c r="E2215" s="7" t="s">
        <v>1078</v>
      </c>
      <c r="F2215" s="7" t="s">
        <v>105</v>
      </c>
      <c r="G2215" s="7" t="s">
        <v>13</v>
      </c>
      <c r="H2215" s="7" t="s">
        <v>3557</v>
      </c>
      <c r="I2215" s="11">
        <v>6.28978248704E11</v>
      </c>
      <c r="K2215" s="12"/>
      <c r="L2215" s="12"/>
      <c r="M2215" s="12"/>
      <c r="N2215" s="12"/>
      <c r="O2215" s="12"/>
      <c r="P2215" s="12"/>
      <c r="Q2215" s="12"/>
      <c r="R2215" s="12"/>
      <c r="S2215" s="12"/>
      <c r="T2215" s="12"/>
      <c r="U2215" s="12"/>
      <c r="V2215" s="12"/>
    </row>
    <row r="2216" hidden="1">
      <c r="A2216" s="14">
        <v>45983.30069444444</v>
      </c>
      <c r="B2216" s="8">
        <v>45981.0</v>
      </c>
      <c r="C2216" s="9" t="str">
        <f t="shared" si="1"/>
        <v>November</v>
      </c>
      <c r="D2216" s="15">
        <v>0.024305555555555556</v>
      </c>
      <c r="E2216" s="7" t="s">
        <v>1078</v>
      </c>
      <c r="F2216" s="7" t="s">
        <v>105</v>
      </c>
      <c r="G2216" s="7" t="s">
        <v>13</v>
      </c>
      <c r="H2216" s="7" t="s">
        <v>3558</v>
      </c>
      <c r="I2216" s="11">
        <v>6.28978248704E11</v>
      </c>
      <c r="K2216" s="12"/>
      <c r="L2216" s="12"/>
      <c r="M2216" s="12"/>
      <c r="N2216" s="12"/>
      <c r="O2216" s="12"/>
      <c r="P2216" s="12"/>
      <c r="Q2216" s="12"/>
      <c r="R2216" s="12"/>
      <c r="S2216" s="12"/>
      <c r="T2216" s="12"/>
      <c r="U2216" s="12"/>
      <c r="V2216" s="12"/>
    </row>
    <row r="2217" hidden="1">
      <c r="A2217" s="14">
        <v>45983.3625</v>
      </c>
      <c r="B2217" s="8">
        <v>45983.0</v>
      </c>
      <c r="C2217" s="9" t="str">
        <f t="shared" si="1"/>
        <v>November</v>
      </c>
      <c r="D2217" s="15">
        <v>6.944444444444445E-4</v>
      </c>
      <c r="E2217" s="7" t="s">
        <v>2760</v>
      </c>
      <c r="F2217" s="7" t="s">
        <v>51</v>
      </c>
      <c r="G2217" s="7" t="s">
        <v>41</v>
      </c>
      <c r="H2217" s="7" t="s">
        <v>113</v>
      </c>
      <c r="I2217" s="11">
        <v>6.289602289535E12</v>
      </c>
      <c r="K2217" s="12"/>
      <c r="L2217" s="12"/>
      <c r="M2217" s="12"/>
      <c r="N2217" s="12"/>
      <c r="O2217" s="12"/>
      <c r="P2217" s="12"/>
      <c r="Q2217" s="12"/>
      <c r="R2217" s="12"/>
      <c r="S2217" s="12"/>
      <c r="T2217" s="12"/>
      <c r="U2217" s="12"/>
      <c r="V2217" s="12"/>
    </row>
    <row r="2218" hidden="1">
      <c r="A2218" s="14">
        <v>45983.361805555556</v>
      </c>
      <c r="B2218" s="8">
        <v>45983.0</v>
      </c>
      <c r="C2218" s="9" t="str">
        <f t="shared" si="1"/>
        <v>November</v>
      </c>
      <c r="D2218" s="15">
        <v>0.05</v>
      </c>
      <c r="E2218" s="7" t="s">
        <v>212</v>
      </c>
      <c r="F2218" s="7" t="s">
        <v>1083</v>
      </c>
      <c r="G2218" s="7" t="s">
        <v>13</v>
      </c>
      <c r="H2218" s="7" t="s">
        <v>3559</v>
      </c>
      <c r="I2218" s="11">
        <v>6.2895632016027E13</v>
      </c>
      <c r="K2218" s="12"/>
      <c r="L2218" s="12"/>
      <c r="M2218" s="12"/>
      <c r="N2218" s="12"/>
      <c r="O2218" s="12"/>
      <c r="P2218" s="12"/>
      <c r="Q2218" s="12"/>
      <c r="R2218" s="12"/>
      <c r="S2218" s="12"/>
      <c r="T2218" s="12"/>
      <c r="U2218" s="12"/>
      <c r="V2218" s="12"/>
    </row>
    <row r="2219" hidden="1">
      <c r="A2219" s="14">
        <v>45983.37708333333</v>
      </c>
      <c r="B2219" s="8">
        <v>45982.0</v>
      </c>
      <c r="C2219" s="9" t="str">
        <f t="shared" si="1"/>
        <v>November</v>
      </c>
      <c r="D2219" s="15">
        <v>0.029861111111111113</v>
      </c>
      <c r="E2219" s="7" t="s">
        <v>2760</v>
      </c>
      <c r="F2219" s="7" t="s">
        <v>164</v>
      </c>
      <c r="G2219" s="7" t="s">
        <v>13</v>
      </c>
      <c r="H2219" s="7" t="s">
        <v>3560</v>
      </c>
      <c r="I2219" s="11">
        <v>6.289602289535E12</v>
      </c>
      <c r="K2219" s="12"/>
      <c r="L2219" s="12"/>
      <c r="M2219" s="12"/>
      <c r="N2219" s="12"/>
      <c r="O2219" s="12"/>
      <c r="P2219" s="12"/>
      <c r="Q2219" s="12"/>
      <c r="R2219" s="12"/>
      <c r="S2219" s="12"/>
      <c r="T2219" s="12"/>
      <c r="U2219" s="12"/>
      <c r="V2219" s="12"/>
    </row>
    <row r="2220" hidden="1">
      <c r="A2220" s="14">
        <v>45983.37708333333</v>
      </c>
      <c r="B2220" s="8">
        <v>45982.0</v>
      </c>
      <c r="C2220" s="9" t="str">
        <f t="shared" si="1"/>
        <v>November</v>
      </c>
      <c r="D2220" s="15">
        <v>0.024305555555555556</v>
      </c>
      <c r="E2220" s="7" t="s">
        <v>2760</v>
      </c>
      <c r="F2220" s="7" t="s">
        <v>51</v>
      </c>
      <c r="G2220" s="7" t="s">
        <v>13</v>
      </c>
      <c r="H2220" s="7" t="s">
        <v>3561</v>
      </c>
      <c r="I2220" s="11">
        <v>6.289602289535E12</v>
      </c>
      <c r="K2220" s="12"/>
      <c r="L2220" s="12"/>
      <c r="M2220" s="12"/>
      <c r="N2220" s="12"/>
      <c r="O2220" s="12"/>
      <c r="P2220" s="12"/>
      <c r="Q2220" s="12"/>
      <c r="R2220" s="12"/>
      <c r="S2220" s="12"/>
      <c r="T2220" s="12"/>
      <c r="U2220" s="12"/>
      <c r="V2220" s="12"/>
    </row>
    <row r="2221" hidden="1">
      <c r="A2221" s="14">
        <v>45983.42916666667</v>
      </c>
      <c r="B2221" s="8">
        <v>45983.0</v>
      </c>
      <c r="C2221" s="9" t="str">
        <f t="shared" si="1"/>
        <v>November</v>
      </c>
      <c r="D2221" s="15">
        <v>0.04097222222222222</v>
      </c>
      <c r="E2221" s="7" t="s">
        <v>2824</v>
      </c>
      <c r="F2221" s="7" t="s">
        <v>59</v>
      </c>
      <c r="G2221" s="7" t="s">
        <v>13</v>
      </c>
      <c r="H2221" s="7" t="s">
        <v>3562</v>
      </c>
      <c r="I2221" s="11">
        <v>6.289632788686E12</v>
      </c>
      <c r="K2221" s="12"/>
      <c r="L2221" s="12"/>
      <c r="M2221" s="12"/>
      <c r="N2221" s="12"/>
      <c r="O2221" s="12"/>
      <c r="P2221" s="12"/>
      <c r="Q2221" s="12"/>
      <c r="R2221" s="12"/>
      <c r="S2221" s="12"/>
      <c r="T2221" s="12"/>
      <c r="U2221" s="12"/>
      <c r="V2221" s="12"/>
    </row>
    <row r="2222" hidden="1">
      <c r="A2222" s="14">
        <v>45984.77916666667</v>
      </c>
      <c r="B2222" s="8">
        <v>45983.0</v>
      </c>
      <c r="C2222" s="9" t="str">
        <f t="shared" si="1"/>
        <v>November</v>
      </c>
      <c r="D2222" s="15">
        <v>0.027777777777777776</v>
      </c>
      <c r="E2222" s="7" t="s">
        <v>1078</v>
      </c>
      <c r="F2222" s="7" t="s">
        <v>105</v>
      </c>
      <c r="G2222" s="7" t="s">
        <v>13</v>
      </c>
      <c r="H2222" s="7" t="s">
        <v>3563</v>
      </c>
      <c r="I2222" s="11">
        <v>6.28978248704E11</v>
      </c>
      <c r="K2222" s="12"/>
      <c r="L2222" s="12"/>
      <c r="M2222" s="12"/>
      <c r="N2222" s="12"/>
      <c r="O2222" s="12"/>
      <c r="P2222" s="12"/>
      <c r="Q2222" s="12"/>
      <c r="R2222" s="12"/>
      <c r="S2222" s="12"/>
      <c r="T2222" s="12"/>
      <c r="U2222" s="12"/>
      <c r="V2222" s="12"/>
    </row>
    <row r="2223" hidden="1">
      <c r="A2223" s="14">
        <v>45984.78333333333</v>
      </c>
      <c r="B2223" s="8">
        <v>45983.0</v>
      </c>
      <c r="C2223" s="9" t="str">
        <f t="shared" si="1"/>
        <v>November</v>
      </c>
      <c r="D2223" s="15">
        <v>0.04375</v>
      </c>
      <c r="E2223" s="7" t="s">
        <v>1078</v>
      </c>
      <c r="F2223" s="7" t="s">
        <v>153</v>
      </c>
      <c r="G2223" s="7" t="s">
        <v>13</v>
      </c>
      <c r="H2223" s="7" t="s">
        <v>3564</v>
      </c>
      <c r="I2223" s="11">
        <v>6.28978248704E11</v>
      </c>
      <c r="K2223" s="12"/>
      <c r="L2223" s="12"/>
      <c r="M2223" s="12"/>
      <c r="N2223" s="12"/>
      <c r="O2223" s="12"/>
      <c r="P2223" s="12"/>
      <c r="Q2223" s="12"/>
      <c r="R2223" s="12"/>
      <c r="S2223" s="12"/>
      <c r="T2223" s="12"/>
      <c r="U2223" s="12"/>
      <c r="V2223" s="12"/>
    </row>
    <row r="2224" hidden="1">
      <c r="A2224" s="14">
        <v>45984.83194444444</v>
      </c>
      <c r="B2224" s="8">
        <v>45981.0</v>
      </c>
      <c r="C2224" s="9" t="str">
        <f t="shared" si="1"/>
        <v>November</v>
      </c>
      <c r="D2224" s="15">
        <v>0.034722222222222224</v>
      </c>
      <c r="E2224" s="7" t="s">
        <v>2760</v>
      </c>
      <c r="F2224" s="7" t="s">
        <v>51</v>
      </c>
      <c r="G2224" s="7" t="s">
        <v>13</v>
      </c>
      <c r="H2224" s="7" t="s">
        <v>3565</v>
      </c>
      <c r="I2224" s="11">
        <v>6.289602289535E12</v>
      </c>
      <c r="K2224" s="12"/>
      <c r="L2224" s="12"/>
      <c r="M2224" s="12"/>
      <c r="N2224" s="12"/>
      <c r="O2224" s="12"/>
      <c r="P2224" s="12"/>
      <c r="Q2224" s="12"/>
      <c r="R2224" s="12"/>
      <c r="S2224" s="12"/>
      <c r="T2224" s="12"/>
      <c r="U2224" s="12"/>
      <c r="V2224" s="12"/>
    </row>
    <row r="2225" hidden="1">
      <c r="A2225" s="14">
        <v>45984.83541666667</v>
      </c>
      <c r="B2225" s="8">
        <v>45981.0</v>
      </c>
      <c r="C2225" s="9" t="str">
        <f t="shared" si="1"/>
        <v>November</v>
      </c>
      <c r="D2225" s="15">
        <v>0.03263888888888889</v>
      </c>
      <c r="E2225" s="7" t="s">
        <v>2760</v>
      </c>
      <c r="F2225" s="7" t="s">
        <v>169</v>
      </c>
      <c r="G2225" s="7" t="s">
        <v>13</v>
      </c>
      <c r="H2225" s="7" t="s">
        <v>3566</v>
      </c>
      <c r="I2225" s="11">
        <v>6.289602289535E12</v>
      </c>
      <c r="K2225" s="12"/>
      <c r="L2225" s="12"/>
      <c r="M2225" s="12"/>
      <c r="N2225" s="12"/>
      <c r="O2225" s="12"/>
      <c r="P2225" s="12"/>
      <c r="Q2225" s="12"/>
      <c r="R2225" s="12"/>
      <c r="S2225" s="12"/>
      <c r="T2225" s="12"/>
      <c r="U2225" s="12"/>
      <c r="V2225" s="12"/>
    </row>
    <row r="2226" hidden="1">
      <c r="A2226" s="14">
        <v>45984.83541666667</v>
      </c>
      <c r="B2226" s="8">
        <v>45979.0</v>
      </c>
      <c r="C2226" s="9" t="str">
        <f t="shared" si="1"/>
        <v>November</v>
      </c>
      <c r="D2226" s="15">
        <v>0.025694444444444443</v>
      </c>
      <c r="E2226" s="7" t="s">
        <v>2760</v>
      </c>
      <c r="F2226" s="7" t="s">
        <v>51</v>
      </c>
      <c r="G2226" s="7" t="s">
        <v>13</v>
      </c>
      <c r="H2226" s="7" t="s">
        <v>3567</v>
      </c>
      <c r="I2226" s="11">
        <v>6.289602289535E12</v>
      </c>
      <c r="K2226" s="12"/>
      <c r="L2226" s="12"/>
      <c r="M2226" s="12"/>
      <c r="N2226" s="12"/>
      <c r="O2226" s="12"/>
      <c r="P2226" s="12"/>
      <c r="Q2226" s="12"/>
      <c r="R2226" s="12"/>
      <c r="S2226" s="12"/>
      <c r="T2226" s="12"/>
      <c r="U2226" s="12"/>
      <c r="V2226" s="12"/>
    </row>
    <row r="2227" hidden="1">
      <c r="A2227" s="14">
        <v>45984.83541666667</v>
      </c>
      <c r="B2227" s="8">
        <v>45980.0</v>
      </c>
      <c r="C2227" s="9" t="str">
        <f t="shared" si="1"/>
        <v>November</v>
      </c>
      <c r="D2227" s="15">
        <v>0.027777777777777776</v>
      </c>
      <c r="E2227" s="7" t="s">
        <v>2760</v>
      </c>
      <c r="F2227" s="7" t="s">
        <v>130</v>
      </c>
      <c r="G2227" s="7" t="s">
        <v>13</v>
      </c>
      <c r="H2227" s="7" t="s">
        <v>3568</v>
      </c>
      <c r="I2227" s="11">
        <v>6.289602289535E12</v>
      </c>
      <c r="K2227" s="12"/>
      <c r="L2227" s="12"/>
      <c r="M2227" s="12"/>
      <c r="N2227" s="12"/>
      <c r="O2227" s="12"/>
      <c r="P2227" s="12"/>
      <c r="Q2227" s="12"/>
      <c r="R2227" s="12"/>
      <c r="S2227" s="12"/>
      <c r="T2227" s="12"/>
      <c r="U2227" s="12"/>
      <c r="V2227" s="12"/>
    </row>
    <row r="2228" hidden="1">
      <c r="A2228" s="14">
        <v>45984.83541666667</v>
      </c>
      <c r="B2228" s="8">
        <v>45979.0</v>
      </c>
      <c r="C2228" s="9" t="str">
        <f t="shared" si="1"/>
        <v>November</v>
      </c>
      <c r="D2228" s="15">
        <v>0.02361111111111111</v>
      </c>
      <c r="E2228" s="7" t="s">
        <v>2760</v>
      </c>
      <c r="F2228" s="7" t="s">
        <v>130</v>
      </c>
      <c r="G2228" s="7" t="s">
        <v>13</v>
      </c>
      <c r="H2228" s="7" t="s">
        <v>3569</v>
      </c>
      <c r="I2228" s="11">
        <v>6.289602289535E12</v>
      </c>
      <c r="K2228" s="12"/>
      <c r="L2228" s="12"/>
      <c r="M2228" s="12"/>
      <c r="N2228" s="12"/>
      <c r="O2228" s="12"/>
      <c r="P2228" s="12"/>
      <c r="Q2228" s="12"/>
      <c r="R2228" s="12"/>
      <c r="S2228" s="12"/>
      <c r="T2228" s="12"/>
      <c r="U2228" s="12"/>
      <c r="V2228" s="12"/>
    </row>
    <row r="2229" hidden="1">
      <c r="A2229" s="14">
        <v>45983.42916666667</v>
      </c>
      <c r="B2229" s="8">
        <v>45983.0</v>
      </c>
      <c r="C2229" s="9" t="str">
        <f t="shared" si="1"/>
        <v>November</v>
      </c>
      <c r="D2229" s="15">
        <v>0.034722222222222224</v>
      </c>
      <c r="E2229" s="7" t="s">
        <v>93</v>
      </c>
      <c r="F2229" s="7" t="s">
        <v>94</v>
      </c>
      <c r="G2229" s="7" t="s">
        <v>13</v>
      </c>
      <c r="H2229" s="7" t="s">
        <v>3570</v>
      </c>
      <c r="I2229" s="11">
        <v>6.289632788686E12</v>
      </c>
      <c r="K2229" s="12"/>
      <c r="L2229" s="12"/>
      <c r="M2229" s="12"/>
      <c r="N2229" s="12"/>
      <c r="O2229" s="12"/>
      <c r="P2229" s="12"/>
      <c r="Q2229" s="12"/>
      <c r="R2229" s="12"/>
      <c r="S2229" s="12"/>
      <c r="T2229" s="12"/>
      <c r="U2229" s="12"/>
      <c r="V2229" s="12"/>
    </row>
    <row r="2230" hidden="1">
      <c r="A2230" s="14">
        <v>45985.36388888889</v>
      </c>
      <c r="B2230" s="8">
        <v>45985.0</v>
      </c>
      <c r="C2230" s="9" t="str">
        <f t="shared" si="1"/>
        <v>November</v>
      </c>
      <c r="D2230" s="15">
        <v>0.029166666666666667</v>
      </c>
      <c r="E2230" s="7" t="s">
        <v>2807</v>
      </c>
      <c r="F2230" s="7" t="s">
        <v>144</v>
      </c>
      <c r="G2230" s="7" t="s">
        <v>13</v>
      </c>
      <c r="H2230" s="7" t="s">
        <v>3571</v>
      </c>
      <c r="I2230" s="11">
        <v>6.281314567953E12</v>
      </c>
      <c r="K2230" s="12"/>
      <c r="L2230" s="12"/>
      <c r="M2230" s="12"/>
      <c r="N2230" s="12"/>
      <c r="O2230" s="12"/>
      <c r="P2230" s="12"/>
      <c r="Q2230" s="12"/>
      <c r="R2230" s="12"/>
      <c r="S2230" s="12"/>
      <c r="T2230" s="12"/>
      <c r="U2230" s="12"/>
      <c r="V2230" s="12"/>
    </row>
    <row r="2231" hidden="1">
      <c r="A2231" s="14">
        <v>45983.42916666667</v>
      </c>
      <c r="B2231" s="8">
        <v>45984.0</v>
      </c>
      <c r="C2231" s="9" t="str">
        <f t="shared" si="1"/>
        <v>November</v>
      </c>
      <c r="D2231" s="15">
        <v>0.029861111111111113</v>
      </c>
      <c r="E2231" s="7" t="s">
        <v>2824</v>
      </c>
      <c r="F2231" s="7" t="s">
        <v>94</v>
      </c>
      <c r="G2231" s="7" t="s">
        <v>13</v>
      </c>
      <c r="H2231" s="7" t="s">
        <v>3572</v>
      </c>
      <c r="I2231" s="11">
        <v>6.289632788686E12</v>
      </c>
      <c r="K2231" s="12"/>
      <c r="L2231" s="12"/>
      <c r="M2231" s="12"/>
      <c r="N2231" s="12"/>
      <c r="O2231" s="12"/>
      <c r="P2231" s="12"/>
      <c r="Q2231" s="12"/>
      <c r="R2231" s="12"/>
      <c r="S2231" s="12"/>
      <c r="T2231" s="12"/>
      <c r="U2231" s="12"/>
      <c r="V2231" s="12"/>
    </row>
    <row r="2232" hidden="1">
      <c r="A2232" s="14">
        <v>45985.9375</v>
      </c>
      <c r="B2232" s="8">
        <v>45985.0</v>
      </c>
      <c r="C2232" s="9" t="str">
        <f t="shared" si="1"/>
        <v>November</v>
      </c>
      <c r="D2232" s="15">
        <v>0.03888888888888889</v>
      </c>
      <c r="E2232" s="7" t="s">
        <v>1078</v>
      </c>
      <c r="F2232" s="7" t="s">
        <v>17</v>
      </c>
      <c r="G2232" s="7" t="s">
        <v>13</v>
      </c>
      <c r="H2232" s="7" t="s">
        <v>3573</v>
      </c>
      <c r="I2232" s="11">
        <v>6.28978248704E11</v>
      </c>
      <c r="K2232" s="12"/>
      <c r="L2232" s="12"/>
      <c r="M2232" s="12"/>
      <c r="N2232" s="12"/>
      <c r="O2232" s="12"/>
      <c r="P2232" s="12"/>
      <c r="Q2232" s="12"/>
      <c r="R2232" s="12"/>
      <c r="S2232" s="12"/>
      <c r="T2232" s="12"/>
      <c r="U2232" s="12"/>
      <c r="V2232" s="12"/>
    </row>
    <row r="2233" hidden="1">
      <c r="A2233" s="14">
        <v>45983.42916666667</v>
      </c>
      <c r="B2233" s="8">
        <v>45984.0</v>
      </c>
      <c r="C2233" s="9" t="str">
        <f t="shared" si="1"/>
        <v>November</v>
      </c>
      <c r="D2233" s="15">
        <v>0.029861111111111113</v>
      </c>
      <c r="E2233" s="7" t="s">
        <v>2824</v>
      </c>
      <c r="F2233" s="7" t="s">
        <v>59</v>
      </c>
      <c r="G2233" s="7" t="s">
        <v>13</v>
      </c>
      <c r="H2233" s="7" t="s">
        <v>3574</v>
      </c>
      <c r="I2233" s="11">
        <v>6.289632788686E12</v>
      </c>
      <c r="K2233" s="12"/>
      <c r="L2233" s="12"/>
      <c r="M2233" s="12"/>
      <c r="N2233" s="12"/>
      <c r="O2233" s="12"/>
      <c r="P2233" s="12"/>
      <c r="Q2233" s="12"/>
      <c r="R2233" s="12"/>
      <c r="S2233" s="12"/>
      <c r="T2233" s="12"/>
      <c r="U2233" s="12"/>
      <c r="V2233" s="12"/>
    </row>
    <row r="2234" hidden="1">
      <c r="A2234" s="14">
        <v>45986.396527777775</v>
      </c>
      <c r="B2234" s="8">
        <v>45986.0</v>
      </c>
      <c r="C2234" s="9" t="str">
        <f t="shared" si="1"/>
        <v>November</v>
      </c>
      <c r="D2234" s="15">
        <v>0.044444444444444446</v>
      </c>
      <c r="E2234" s="7" t="s">
        <v>2824</v>
      </c>
      <c r="F2234" s="7" t="s">
        <v>59</v>
      </c>
      <c r="G2234" s="7" t="s">
        <v>13</v>
      </c>
      <c r="H2234" s="7" t="s">
        <v>3575</v>
      </c>
      <c r="I2234" s="11">
        <v>6.289632788686E12</v>
      </c>
      <c r="K2234" s="12"/>
      <c r="L2234" s="12"/>
      <c r="M2234" s="12"/>
      <c r="N2234" s="12"/>
      <c r="O2234" s="12"/>
      <c r="P2234" s="12"/>
      <c r="Q2234" s="12"/>
      <c r="R2234" s="12"/>
      <c r="S2234" s="12"/>
      <c r="T2234" s="12"/>
      <c r="U2234" s="12"/>
      <c r="V2234" s="12"/>
    </row>
    <row r="2235" hidden="1">
      <c r="A2235" s="14">
        <v>45986.42222222222</v>
      </c>
      <c r="B2235" s="8">
        <v>45986.0</v>
      </c>
      <c r="C2235" s="9" t="str">
        <f t="shared" si="1"/>
        <v>November</v>
      </c>
      <c r="D2235" s="15">
        <v>0.0</v>
      </c>
      <c r="E2235" s="7" t="s">
        <v>2760</v>
      </c>
      <c r="F2235" s="7" t="s">
        <v>51</v>
      </c>
      <c r="G2235" s="7" t="s">
        <v>41</v>
      </c>
      <c r="H2235" s="7" t="s">
        <v>113</v>
      </c>
      <c r="I2235" s="11">
        <v>6.289602289535E12</v>
      </c>
      <c r="K2235" s="12"/>
      <c r="L2235" s="12"/>
      <c r="M2235" s="12"/>
      <c r="N2235" s="12"/>
      <c r="O2235" s="12"/>
      <c r="P2235" s="12"/>
      <c r="Q2235" s="12"/>
      <c r="R2235" s="12"/>
      <c r="S2235" s="12"/>
      <c r="T2235" s="12"/>
      <c r="U2235" s="12"/>
      <c r="V2235" s="12"/>
    </row>
    <row r="2236" hidden="1">
      <c r="A2236" s="14">
        <v>45986.854166666664</v>
      </c>
      <c r="B2236" s="8">
        <v>45986.0</v>
      </c>
      <c r="C2236" s="9" t="str">
        <f t="shared" si="1"/>
        <v>November</v>
      </c>
      <c r="D2236" s="15">
        <v>0.020833333333333332</v>
      </c>
      <c r="E2236" s="7" t="s">
        <v>2807</v>
      </c>
      <c r="F2236" s="7" t="s">
        <v>148</v>
      </c>
      <c r="G2236" s="7" t="s">
        <v>13</v>
      </c>
      <c r="H2236" s="7" t="s">
        <v>3576</v>
      </c>
      <c r="I2236" s="11">
        <v>6.281314567953E12</v>
      </c>
      <c r="K2236" s="12"/>
      <c r="L2236" s="12"/>
      <c r="M2236" s="12"/>
      <c r="N2236" s="12"/>
      <c r="O2236" s="12"/>
      <c r="P2236" s="12"/>
      <c r="Q2236" s="12"/>
      <c r="R2236" s="12"/>
      <c r="S2236" s="12"/>
      <c r="T2236" s="12"/>
      <c r="U2236" s="12"/>
      <c r="V2236" s="12"/>
    </row>
    <row r="2237" hidden="1">
      <c r="A2237" s="14">
        <v>45987.004166666666</v>
      </c>
      <c r="B2237" s="8">
        <v>45981.0</v>
      </c>
      <c r="C2237" s="9" t="str">
        <f t="shared" si="1"/>
        <v>November</v>
      </c>
      <c r="D2237" s="15">
        <v>0.027777777777777776</v>
      </c>
      <c r="E2237" s="7" t="s">
        <v>29</v>
      </c>
      <c r="F2237" s="7" t="s">
        <v>30</v>
      </c>
      <c r="G2237" s="7" t="s">
        <v>13</v>
      </c>
      <c r="H2237" s="7" t="s">
        <v>3577</v>
      </c>
      <c r="I2237" s="11">
        <v>6.281214281896E12</v>
      </c>
      <c r="K2237" s="12"/>
      <c r="L2237" s="12"/>
      <c r="M2237" s="12"/>
      <c r="N2237" s="12"/>
      <c r="O2237" s="12"/>
      <c r="P2237" s="12"/>
      <c r="Q2237" s="12"/>
      <c r="R2237" s="12"/>
      <c r="S2237" s="12"/>
      <c r="T2237" s="12"/>
      <c r="U2237" s="12"/>
      <c r="V2237" s="12"/>
    </row>
    <row r="2238" hidden="1">
      <c r="A2238" s="14">
        <v>45987.004166666666</v>
      </c>
      <c r="B2238" s="8">
        <v>45984.0</v>
      </c>
      <c r="C2238" s="9" t="str">
        <f t="shared" si="1"/>
        <v>November</v>
      </c>
      <c r="D2238" s="15">
        <v>0.041666666666666664</v>
      </c>
      <c r="E2238" s="7" t="s">
        <v>29</v>
      </c>
      <c r="F2238" s="7" t="s">
        <v>30</v>
      </c>
      <c r="G2238" s="7" t="s">
        <v>13</v>
      </c>
      <c r="H2238" s="7" t="s">
        <v>3578</v>
      </c>
      <c r="I2238" s="11">
        <v>6.281214281896E12</v>
      </c>
      <c r="K2238" s="12"/>
      <c r="L2238" s="12"/>
      <c r="M2238" s="12"/>
      <c r="N2238" s="12"/>
      <c r="O2238" s="12"/>
      <c r="P2238" s="12"/>
      <c r="Q2238" s="12"/>
      <c r="R2238" s="12"/>
      <c r="S2238" s="12"/>
      <c r="T2238" s="12"/>
      <c r="U2238" s="12"/>
      <c r="V2238" s="12"/>
    </row>
    <row r="2239" hidden="1">
      <c r="A2239" s="14">
        <v>45986.86111111111</v>
      </c>
      <c r="B2239" s="8">
        <v>45987.0</v>
      </c>
      <c r="C2239" s="9" t="str">
        <f t="shared" si="1"/>
        <v>November</v>
      </c>
      <c r="D2239" s="15">
        <v>0.009722222222222222</v>
      </c>
      <c r="E2239" s="7" t="s">
        <v>2760</v>
      </c>
      <c r="F2239" s="7" t="s">
        <v>51</v>
      </c>
      <c r="G2239" s="7" t="s">
        <v>22</v>
      </c>
      <c r="H2239" s="7" t="s">
        <v>3579</v>
      </c>
      <c r="I2239" s="11">
        <v>6.289602289535E12</v>
      </c>
      <c r="K2239" s="12"/>
      <c r="L2239" s="12"/>
      <c r="M2239" s="12"/>
      <c r="N2239" s="12"/>
      <c r="O2239" s="12"/>
      <c r="P2239" s="12"/>
      <c r="Q2239" s="12"/>
      <c r="R2239" s="12"/>
      <c r="S2239" s="12"/>
      <c r="T2239" s="12"/>
      <c r="U2239" s="12"/>
      <c r="V2239" s="12"/>
    </row>
    <row r="2240" hidden="1">
      <c r="A2240" s="14">
        <v>45987.771527777775</v>
      </c>
      <c r="B2240" s="8">
        <v>45987.0</v>
      </c>
      <c r="C2240" s="9" t="str">
        <f t="shared" si="1"/>
        <v>November</v>
      </c>
      <c r="D2240" s="15">
        <v>0.04513888888888889</v>
      </c>
      <c r="E2240" s="7" t="s">
        <v>11</v>
      </c>
      <c r="F2240" s="7" t="s">
        <v>72</v>
      </c>
      <c r="G2240" s="7" t="s">
        <v>13</v>
      </c>
      <c r="H2240" s="7" t="s">
        <v>3580</v>
      </c>
      <c r="I2240" s="11">
        <v>6.28560627488E12</v>
      </c>
      <c r="K2240" s="12"/>
      <c r="L2240" s="12"/>
      <c r="M2240" s="12"/>
      <c r="N2240" s="12"/>
      <c r="O2240" s="12"/>
      <c r="P2240" s="12"/>
      <c r="Q2240" s="12"/>
      <c r="R2240" s="12"/>
      <c r="S2240" s="12"/>
      <c r="T2240" s="12"/>
      <c r="U2240" s="12"/>
      <c r="V2240" s="12"/>
    </row>
    <row r="2241" hidden="1">
      <c r="A2241" s="14">
        <v>45987.90347222222</v>
      </c>
      <c r="B2241" s="8">
        <v>45973.0</v>
      </c>
      <c r="C2241" s="9" t="str">
        <f t="shared" si="1"/>
        <v>November</v>
      </c>
      <c r="D2241" s="15">
        <v>0.03819444444444445</v>
      </c>
      <c r="E2241" s="7" t="s">
        <v>50</v>
      </c>
      <c r="F2241" s="7" t="s">
        <v>105</v>
      </c>
      <c r="G2241" s="7" t="s">
        <v>13</v>
      </c>
      <c r="H2241" s="7" t="s">
        <v>3581</v>
      </c>
      <c r="I2241" s="11">
        <v>6.285173431354E12</v>
      </c>
      <c r="K2241" s="12"/>
      <c r="L2241" s="12"/>
      <c r="M2241" s="12"/>
      <c r="N2241" s="12"/>
      <c r="O2241" s="12"/>
      <c r="P2241" s="12"/>
      <c r="Q2241" s="12"/>
      <c r="R2241" s="12"/>
      <c r="S2241" s="12"/>
      <c r="T2241" s="12"/>
      <c r="U2241" s="12"/>
      <c r="V2241" s="12"/>
    </row>
    <row r="2242" hidden="1">
      <c r="A2242" s="14">
        <v>45987.91388888889</v>
      </c>
      <c r="B2242" s="8">
        <v>45980.0</v>
      </c>
      <c r="C2242" s="9" t="str">
        <f t="shared" si="1"/>
        <v>November</v>
      </c>
      <c r="D2242" s="15">
        <v>0.052083333333333336</v>
      </c>
      <c r="E2242" s="7" t="s">
        <v>50</v>
      </c>
      <c r="F2242" s="7" t="s">
        <v>105</v>
      </c>
      <c r="G2242" s="7" t="s">
        <v>13</v>
      </c>
      <c r="H2242" s="7" t="s">
        <v>3582</v>
      </c>
      <c r="I2242" s="11">
        <v>6.285173431354E12</v>
      </c>
      <c r="K2242" s="12"/>
      <c r="L2242" s="12"/>
      <c r="M2242" s="12"/>
      <c r="N2242" s="12"/>
      <c r="O2242" s="12"/>
      <c r="P2242" s="12"/>
      <c r="Q2242" s="12"/>
      <c r="R2242" s="12"/>
      <c r="S2242" s="12"/>
      <c r="T2242" s="12"/>
      <c r="U2242" s="12"/>
      <c r="V2242" s="12"/>
    </row>
    <row r="2243" hidden="1">
      <c r="A2243" s="14">
        <v>45988.30763888889</v>
      </c>
      <c r="B2243" s="8">
        <v>45988.0</v>
      </c>
      <c r="C2243" s="9" t="str">
        <f t="shared" si="1"/>
        <v>November</v>
      </c>
      <c r="D2243" s="15">
        <v>0.020833333333333332</v>
      </c>
      <c r="E2243" s="7" t="s">
        <v>2824</v>
      </c>
      <c r="F2243" s="7" t="s">
        <v>62</v>
      </c>
      <c r="G2243" s="7" t="s">
        <v>13</v>
      </c>
      <c r="H2243" s="7" t="s">
        <v>3583</v>
      </c>
      <c r="I2243" s="11">
        <v>6.289632788686E12</v>
      </c>
      <c r="K2243" s="12"/>
      <c r="L2243" s="12"/>
      <c r="M2243" s="12"/>
      <c r="N2243" s="12"/>
      <c r="O2243" s="12"/>
      <c r="P2243" s="12"/>
      <c r="Q2243" s="12"/>
      <c r="R2243" s="12"/>
      <c r="S2243" s="12"/>
      <c r="T2243" s="12"/>
      <c r="U2243" s="12"/>
      <c r="V2243" s="12"/>
    </row>
    <row r="2244" hidden="1">
      <c r="A2244" s="14">
        <v>45988.32777777778</v>
      </c>
      <c r="B2244" s="8">
        <v>45988.0</v>
      </c>
      <c r="C2244" s="9" t="str">
        <f t="shared" si="1"/>
        <v>November</v>
      </c>
      <c r="D2244" s="15">
        <v>0.03125</v>
      </c>
      <c r="E2244" s="7" t="s">
        <v>50</v>
      </c>
      <c r="F2244" s="7" t="s">
        <v>51</v>
      </c>
      <c r="G2244" s="7" t="s">
        <v>13</v>
      </c>
      <c r="H2244" s="7" t="s">
        <v>3584</v>
      </c>
      <c r="I2244" s="11">
        <v>6.285173431354E12</v>
      </c>
      <c r="K2244" s="12"/>
      <c r="L2244" s="12"/>
      <c r="M2244" s="12"/>
      <c r="N2244" s="12"/>
      <c r="O2244" s="12"/>
      <c r="P2244" s="12"/>
      <c r="Q2244" s="12"/>
      <c r="R2244" s="12"/>
      <c r="S2244" s="12"/>
      <c r="T2244" s="12"/>
      <c r="U2244" s="12"/>
      <c r="V2244" s="12"/>
    </row>
    <row r="2245" hidden="1">
      <c r="A2245" s="14">
        <v>45988.36388888889</v>
      </c>
      <c r="B2245" s="8">
        <v>45988.0</v>
      </c>
      <c r="C2245" s="9" t="str">
        <f t="shared" si="1"/>
        <v>November</v>
      </c>
      <c r="D2245" s="15">
        <v>0.013888888888888888</v>
      </c>
      <c r="E2245" s="7" t="s">
        <v>11</v>
      </c>
      <c r="F2245" s="7" t="s">
        <v>82</v>
      </c>
      <c r="G2245" s="7" t="s">
        <v>13</v>
      </c>
      <c r="H2245" s="7" t="s">
        <v>3585</v>
      </c>
      <c r="I2245" s="11">
        <v>6.28560627488E12</v>
      </c>
      <c r="K2245" s="12"/>
      <c r="L2245" s="12"/>
      <c r="M2245" s="12"/>
      <c r="N2245" s="12"/>
      <c r="O2245" s="12"/>
      <c r="P2245" s="12"/>
      <c r="Q2245" s="12"/>
      <c r="R2245" s="12"/>
      <c r="S2245" s="12"/>
      <c r="T2245" s="12"/>
      <c r="U2245" s="12"/>
      <c r="V2245" s="12"/>
    </row>
    <row r="2246" hidden="1">
      <c r="A2246" s="14">
        <v>45982.75208333333</v>
      </c>
      <c r="B2246" s="8">
        <v>45988.0</v>
      </c>
      <c r="C2246" s="9" t="str">
        <f t="shared" si="1"/>
        <v>November</v>
      </c>
      <c r="D2246" s="15">
        <v>0.020833333333333332</v>
      </c>
      <c r="E2246" s="7" t="s">
        <v>20</v>
      </c>
      <c r="F2246" s="7" t="s">
        <v>62</v>
      </c>
      <c r="G2246" s="7" t="s">
        <v>13</v>
      </c>
      <c r="H2246" s="7" t="s">
        <v>3586</v>
      </c>
      <c r="I2246" s="11">
        <v>6.28972529354E11</v>
      </c>
      <c r="K2246" s="12"/>
      <c r="L2246" s="12"/>
      <c r="M2246" s="12"/>
      <c r="N2246" s="12"/>
      <c r="O2246" s="12"/>
      <c r="P2246" s="12"/>
      <c r="Q2246" s="12"/>
      <c r="R2246" s="12"/>
      <c r="S2246" s="12"/>
      <c r="T2246" s="12"/>
      <c r="U2246" s="12"/>
      <c r="V2246" s="12"/>
    </row>
    <row r="2247" hidden="1">
      <c r="A2247" s="14">
        <v>45988.57361111111</v>
      </c>
      <c r="B2247" s="8">
        <v>45987.0</v>
      </c>
      <c r="C2247" s="9" t="str">
        <f t="shared" si="1"/>
        <v>November</v>
      </c>
      <c r="D2247" s="15">
        <v>0.010416666666666666</v>
      </c>
      <c r="E2247" s="7" t="s">
        <v>33</v>
      </c>
      <c r="F2247" s="7" t="s">
        <v>67</v>
      </c>
      <c r="G2247" s="7" t="s">
        <v>13</v>
      </c>
      <c r="H2247" s="7" t="s">
        <v>3587</v>
      </c>
      <c r="I2247" s="11">
        <v>6.285707668655E12</v>
      </c>
      <c r="K2247" s="12"/>
      <c r="L2247" s="12"/>
      <c r="M2247" s="12"/>
      <c r="N2247" s="12"/>
      <c r="O2247" s="12"/>
      <c r="P2247" s="12"/>
      <c r="Q2247" s="12"/>
      <c r="R2247" s="12"/>
      <c r="S2247" s="12"/>
      <c r="T2247" s="12"/>
      <c r="U2247" s="12"/>
      <c r="V2247" s="12"/>
    </row>
    <row r="2248" hidden="1">
      <c r="A2248" s="14">
        <v>45988.86388888889</v>
      </c>
      <c r="B2248" s="8">
        <v>45988.0</v>
      </c>
      <c r="C2248" s="9" t="str">
        <f t="shared" si="1"/>
        <v>November</v>
      </c>
      <c r="D2248" s="15">
        <v>0.027777777777777776</v>
      </c>
      <c r="E2248" s="7" t="s">
        <v>2807</v>
      </c>
      <c r="F2248" s="7" t="s">
        <v>148</v>
      </c>
      <c r="G2248" s="7" t="s">
        <v>13</v>
      </c>
      <c r="H2248" s="7" t="s">
        <v>3588</v>
      </c>
      <c r="I2248" s="11">
        <v>6.281314567953E12</v>
      </c>
      <c r="K2248" s="12"/>
      <c r="L2248" s="12"/>
      <c r="M2248" s="12"/>
      <c r="N2248" s="12"/>
      <c r="O2248" s="12"/>
      <c r="P2248" s="12"/>
      <c r="Q2248" s="12"/>
      <c r="R2248" s="12"/>
      <c r="S2248" s="12"/>
      <c r="T2248" s="12"/>
      <c r="U2248" s="12"/>
      <c r="V2248" s="12"/>
    </row>
    <row r="2249" hidden="1">
      <c r="A2249" s="14">
        <v>45988.958333333336</v>
      </c>
      <c r="B2249" s="8">
        <v>45988.0</v>
      </c>
      <c r="C2249" s="9" t="str">
        <f t="shared" si="1"/>
        <v>November</v>
      </c>
      <c r="D2249" s="15">
        <v>0.020833333333333332</v>
      </c>
      <c r="E2249" s="7" t="s">
        <v>33</v>
      </c>
      <c r="F2249" s="7" t="s">
        <v>45</v>
      </c>
      <c r="G2249" s="7" t="s">
        <v>13</v>
      </c>
      <c r="H2249" s="7" t="s">
        <v>3589</v>
      </c>
      <c r="I2249" s="11">
        <v>6.285707668655E12</v>
      </c>
      <c r="K2249" s="12"/>
      <c r="L2249" s="12"/>
      <c r="M2249" s="12"/>
      <c r="N2249" s="12"/>
      <c r="O2249" s="12"/>
      <c r="P2249" s="12"/>
      <c r="Q2249" s="12"/>
      <c r="R2249" s="12"/>
      <c r="S2249" s="12"/>
      <c r="T2249" s="12"/>
      <c r="U2249" s="12"/>
      <c r="V2249" s="12"/>
    </row>
    <row r="2250" hidden="1">
      <c r="A2250" s="14">
        <v>45989.254166666666</v>
      </c>
      <c r="B2250" s="8">
        <v>45989.0</v>
      </c>
      <c r="C2250" s="9" t="str">
        <f t="shared" si="1"/>
        <v>November</v>
      </c>
      <c r="D2250" s="15">
        <v>0.03819444444444445</v>
      </c>
      <c r="E2250" s="7" t="s">
        <v>66</v>
      </c>
      <c r="F2250" s="7" t="s">
        <v>17</v>
      </c>
      <c r="G2250" s="7" t="s">
        <v>13</v>
      </c>
      <c r="H2250" s="7" t="s">
        <v>3590</v>
      </c>
      <c r="I2250" s="11">
        <v>6.281332534354E12</v>
      </c>
      <c r="K2250" s="12"/>
      <c r="L2250" s="12"/>
      <c r="M2250" s="12"/>
      <c r="N2250" s="12"/>
      <c r="O2250" s="12"/>
      <c r="P2250" s="12"/>
      <c r="Q2250" s="12"/>
      <c r="R2250" s="12"/>
      <c r="S2250" s="12"/>
      <c r="T2250" s="12"/>
      <c r="U2250" s="12"/>
      <c r="V2250" s="12"/>
    </row>
    <row r="2251" hidden="1">
      <c r="A2251" s="14">
        <v>45989.31458333333</v>
      </c>
      <c r="B2251" s="8">
        <v>45988.0</v>
      </c>
      <c r="C2251" s="9" t="str">
        <f t="shared" si="1"/>
        <v>November</v>
      </c>
      <c r="D2251" s="15">
        <v>0.020833333333333332</v>
      </c>
      <c r="E2251" s="7" t="s">
        <v>44</v>
      </c>
      <c r="F2251" s="7" t="s">
        <v>67</v>
      </c>
      <c r="G2251" s="7" t="s">
        <v>13</v>
      </c>
      <c r="H2251" s="7" t="s">
        <v>3591</v>
      </c>
      <c r="I2251" s="11">
        <v>6.285291035544E12</v>
      </c>
      <c r="K2251" s="12"/>
      <c r="L2251" s="12"/>
      <c r="M2251" s="12"/>
      <c r="N2251" s="12"/>
      <c r="O2251" s="12"/>
      <c r="P2251" s="12"/>
      <c r="Q2251" s="12"/>
      <c r="R2251" s="12"/>
      <c r="S2251" s="12"/>
      <c r="T2251" s="12"/>
      <c r="U2251" s="12"/>
      <c r="V2251" s="12"/>
    </row>
    <row r="2252" hidden="1">
      <c r="A2252" s="14">
        <v>45988.30763888889</v>
      </c>
      <c r="B2252" s="8">
        <v>45989.0</v>
      </c>
      <c r="C2252" s="9" t="str">
        <f t="shared" si="1"/>
        <v>November</v>
      </c>
      <c r="D2252" s="15">
        <v>0.03125</v>
      </c>
      <c r="E2252" s="7" t="s">
        <v>2824</v>
      </c>
      <c r="F2252" s="7" t="s">
        <v>62</v>
      </c>
      <c r="G2252" s="7" t="s">
        <v>13</v>
      </c>
      <c r="H2252" s="7" t="s">
        <v>3592</v>
      </c>
      <c r="I2252" s="11">
        <v>6.289632788686E12</v>
      </c>
      <c r="K2252" s="12"/>
      <c r="L2252" s="12"/>
      <c r="M2252" s="12"/>
      <c r="N2252" s="12"/>
      <c r="O2252" s="12"/>
      <c r="P2252" s="12"/>
      <c r="Q2252" s="12"/>
      <c r="R2252" s="12"/>
      <c r="S2252" s="12"/>
      <c r="T2252" s="12"/>
      <c r="U2252" s="12"/>
      <c r="V2252" s="12"/>
    </row>
    <row r="2253" hidden="1">
      <c r="A2253" s="14">
        <v>45989.38611111111</v>
      </c>
      <c r="B2253" s="8">
        <v>45989.0</v>
      </c>
      <c r="C2253" s="9" t="str">
        <f t="shared" si="1"/>
        <v>November</v>
      </c>
      <c r="D2253" s="15">
        <v>0.043055555555555555</v>
      </c>
      <c r="E2253" s="7" t="s">
        <v>11</v>
      </c>
      <c r="F2253" s="7" t="s">
        <v>82</v>
      </c>
      <c r="G2253" s="7" t="s">
        <v>13</v>
      </c>
      <c r="H2253" s="7" t="s">
        <v>3593</v>
      </c>
      <c r="I2253" s="11">
        <v>6.28560627488E12</v>
      </c>
      <c r="K2253" s="12"/>
      <c r="L2253" s="12"/>
      <c r="M2253" s="12"/>
      <c r="N2253" s="12"/>
      <c r="O2253" s="12"/>
      <c r="P2253" s="12"/>
      <c r="Q2253" s="12"/>
      <c r="R2253" s="12"/>
      <c r="S2253" s="12"/>
      <c r="T2253" s="12"/>
      <c r="U2253" s="12"/>
      <c r="V2253" s="12"/>
    </row>
    <row r="2254" hidden="1">
      <c r="A2254" s="14">
        <v>45988.30763888889</v>
      </c>
      <c r="B2254" s="8">
        <v>45989.0</v>
      </c>
      <c r="C2254" s="9" t="str">
        <f t="shared" si="1"/>
        <v>November</v>
      </c>
      <c r="D2254" s="15">
        <v>0.04236111111111111</v>
      </c>
      <c r="E2254" s="7" t="s">
        <v>2824</v>
      </c>
      <c r="F2254" s="7" t="s">
        <v>94</v>
      </c>
      <c r="G2254" s="7" t="s">
        <v>13</v>
      </c>
      <c r="H2254" s="7" t="s">
        <v>3594</v>
      </c>
      <c r="I2254" s="11">
        <v>6.289632788686E12</v>
      </c>
      <c r="K2254" s="12"/>
      <c r="L2254" s="12"/>
      <c r="M2254" s="12"/>
      <c r="N2254" s="12"/>
      <c r="O2254" s="12"/>
      <c r="P2254" s="12"/>
      <c r="Q2254" s="12"/>
      <c r="R2254" s="12"/>
      <c r="S2254" s="12"/>
      <c r="T2254" s="12"/>
      <c r="U2254" s="12"/>
      <c r="V2254" s="12"/>
    </row>
    <row r="2255" hidden="1">
      <c r="A2255" s="14">
        <v>45989.53611111111</v>
      </c>
      <c r="B2255" s="8">
        <v>45966.0</v>
      </c>
      <c r="C2255" s="9" t="str">
        <f t="shared" si="1"/>
        <v>November</v>
      </c>
      <c r="D2255" s="15">
        <v>0.03819444444444445</v>
      </c>
      <c r="E2255" s="7" t="s">
        <v>50</v>
      </c>
      <c r="F2255" s="7" t="s">
        <v>51</v>
      </c>
      <c r="G2255" s="7" t="s">
        <v>13</v>
      </c>
      <c r="H2255" s="7" t="s">
        <v>3595</v>
      </c>
      <c r="I2255" s="11">
        <v>6.285173431354E12</v>
      </c>
      <c r="K2255" s="12"/>
      <c r="L2255" s="12"/>
      <c r="M2255" s="12"/>
      <c r="N2255" s="12"/>
      <c r="O2255" s="12"/>
      <c r="P2255" s="12"/>
      <c r="Q2255" s="12"/>
      <c r="R2255" s="12"/>
      <c r="S2255" s="12"/>
      <c r="T2255" s="12"/>
      <c r="U2255" s="12"/>
      <c r="V2255" s="12"/>
    </row>
    <row r="2256" hidden="1">
      <c r="A2256" s="14">
        <v>45989.53611111111</v>
      </c>
      <c r="B2256" s="8">
        <v>45972.0</v>
      </c>
      <c r="C2256" s="9" t="str">
        <f t="shared" si="1"/>
        <v>November</v>
      </c>
      <c r="D2256" s="15">
        <v>0.034722222222222224</v>
      </c>
      <c r="E2256" s="7" t="s">
        <v>50</v>
      </c>
      <c r="F2256" s="7" t="s">
        <v>51</v>
      </c>
      <c r="G2256" s="7" t="s">
        <v>13</v>
      </c>
      <c r="H2256" s="7" t="s">
        <v>3596</v>
      </c>
      <c r="I2256" s="11">
        <v>6.285173431354E12</v>
      </c>
      <c r="K2256" s="12"/>
      <c r="L2256" s="12"/>
      <c r="M2256" s="12"/>
      <c r="N2256" s="12"/>
      <c r="O2256" s="12"/>
      <c r="P2256" s="12"/>
      <c r="Q2256" s="12"/>
      <c r="R2256" s="12"/>
      <c r="S2256" s="12"/>
      <c r="T2256" s="12"/>
      <c r="U2256" s="12"/>
      <c r="V2256" s="12"/>
    </row>
    <row r="2257" hidden="1">
      <c r="A2257" s="14">
        <v>45989.53611111111</v>
      </c>
      <c r="B2257" s="8">
        <v>45973.0</v>
      </c>
      <c r="C2257" s="9" t="str">
        <f t="shared" si="1"/>
        <v>November</v>
      </c>
      <c r="D2257" s="15">
        <v>0.04027777777777778</v>
      </c>
      <c r="E2257" s="7" t="s">
        <v>50</v>
      </c>
      <c r="F2257" s="7" t="s">
        <v>51</v>
      </c>
      <c r="G2257" s="7" t="s">
        <v>13</v>
      </c>
      <c r="H2257" s="7" t="s">
        <v>3597</v>
      </c>
      <c r="I2257" s="11">
        <v>6.285173431354E12</v>
      </c>
      <c r="K2257" s="12"/>
      <c r="L2257" s="12"/>
      <c r="M2257" s="12"/>
      <c r="N2257" s="12"/>
      <c r="O2257" s="12"/>
      <c r="P2257" s="12"/>
      <c r="Q2257" s="12"/>
      <c r="R2257" s="12"/>
      <c r="S2257" s="12"/>
      <c r="T2257" s="12"/>
      <c r="U2257" s="12"/>
      <c r="V2257" s="12"/>
    </row>
    <row r="2258" hidden="1">
      <c r="A2258" s="14">
        <v>45989.53611111111</v>
      </c>
      <c r="B2258" s="8">
        <v>45973.0</v>
      </c>
      <c r="C2258" s="9" t="str">
        <f t="shared" si="1"/>
        <v>November</v>
      </c>
      <c r="D2258" s="15">
        <v>0.03819444444444445</v>
      </c>
      <c r="E2258" s="7" t="s">
        <v>50</v>
      </c>
      <c r="F2258" s="7" t="s">
        <v>51</v>
      </c>
      <c r="G2258" s="7" t="s">
        <v>13</v>
      </c>
      <c r="H2258" s="7" t="s">
        <v>3598</v>
      </c>
      <c r="I2258" s="11">
        <v>6.285173431354E12</v>
      </c>
      <c r="K2258" s="12"/>
      <c r="L2258" s="12"/>
      <c r="M2258" s="12"/>
      <c r="N2258" s="12"/>
      <c r="O2258" s="12"/>
      <c r="P2258" s="12"/>
      <c r="Q2258" s="12"/>
      <c r="R2258" s="12"/>
      <c r="S2258" s="12"/>
      <c r="T2258" s="12"/>
      <c r="U2258" s="12"/>
      <c r="V2258" s="12"/>
    </row>
    <row r="2259" hidden="1">
      <c r="A2259" s="14">
        <v>45989.53611111111</v>
      </c>
      <c r="B2259" s="8">
        <v>45980.0</v>
      </c>
      <c r="C2259" s="9" t="str">
        <f t="shared" si="1"/>
        <v>November</v>
      </c>
      <c r="D2259" s="15">
        <v>0.052083333333333336</v>
      </c>
      <c r="E2259" s="7" t="s">
        <v>50</v>
      </c>
      <c r="F2259" s="7" t="s">
        <v>51</v>
      </c>
      <c r="G2259" s="7" t="s">
        <v>13</v>
      </c>
      <c r="H2259" s="7" t="s">
        <v>3582</v>
      </c>
      <c r="I2259" s="11">
        <v>6.285173431354E12</v>
      </c>
      <c r="K2259" s="12"/>
      <c r="L2259" s="12"/>
      <c r="M2259" s="12"/>
      <c r="N2259" s="12"/>
      <c r="O2259" s="12"/>
      <c r="P2259" s="12"/>
      <c r="Q2259" s="12"/>
      <c r="R2259" s="12"/>
      <c r="S2259" s="12"/>
      <c r="T2259" s="12"/>
      <c r="U2259" s="12"/>
      <c r="V2259" s="12"/>
    </row>
    <row r="2260" hidden="1">
      <c r="A2260" s="14">
        <v>45986.86111111111</v>
      </c>
      <c r="B2260" s="8">
        <v>45989.0</v>
      </c>
      <c r="C2260" s="9" t="str">
        <f t="shared" si="1"/>
        <v>November</v>
      </c>
      <c r="D2260" s="15">
        <v>0.0375</v>
      </c>
      <c r="E2260" s="7" t="s">
        <v>2760</v>
      </c>
      <c r="F2260" s="7" t="s">
        <v>51</v>
      </c>
      <c r="G2260" s="7" t="s">
        <v>13</v>
      </c>
      <c r="H2260" s="7" t="s">
        <v>3599</v>
      </c>
      <c r="I2260" s="11">
        <v>6.289602289535E12</v>
      </c>
      <c r="K2260" s="12"/>
      <c r="L2260" s="12"/>
      <c r="M2260" s="12"/>
      <c r="N2260" s="12"/>
      <c r="O2260" s="12"/>
      <c r="P2260" s="12"/>
      <c r="Q2260" s="12"/>
      <c r="R2260" s="12"/>
      <c r="S2260" s="12"/>
      <c r="T2260" s="12"/>
      <c r="U2260" s="12"/>
      <c r="V2260" s="12"/>
    </row>
    <row r="2261" hidden="1">
      <c r="A2261" s="14">
        <v>45990.43819444445</v>
      </c>
      <c r="B2261" s="8">
        <v>45990.0</v>
      </c>
      <c r="C2261" s="9" t="str">
        <f t="shared" si="1"/>
        <v>November</v>
      </c>
      <c r="D2261" s="15">
        <v>0.04375</v>
      </c>
      <c r="E2261" s="7" t="s">
        <v>2824</v>
      </c>
      <c r="F2261" s="7" t="s">
        <v>59</v>
      </c>
      <c r="G2261" s="7" t="s">
        <v>13</v>
      </c>
      <c r="H2261" s="7" t="s">
        <v>3600</v>
      </c>
      <c r="I2261" s="11">
        <v>6.289632788686E12</v>
      </c>
      <c r="K2261" s="12"/>
      <c r="L2261" s="12"/>
      <c r="M2261" s="12"/>
      <c r="N2261" s="12"/>
      <c r="O2261" s="12"/>
      <c r="P2261" s="12"/>
      <c r="Q2261" s="12"/>
      <c r="R2261" s="12"/>
      <c r="S2261" s="12"/>
      <c r="T2261" s="12"/>
      <c r="U2261" s="12"/>
      <c r="V2261" s="12"/>
    </row>
    <row r="2262" hidden="1">
      <c r="A2262" s="14">
        <v>45990.71388888889</v>
      </c>
      <c r="B2262" s="8">
        <v>45990.0</v>
      </c>
      <c r="C2262" s="9" t="str">
        <f t="shared" si="1"/>
        <v>November</v>
      </c>
      <c r="D2262" s="15">
        <v>0.041666666666666664</v>
      </c>
      <c r="E2262" s="7" t="s">
        <v>29</v>
      </c>
      <c r="F2262" s="7" t="s">
        <v>30</v>
      </c>
      <c r="G2262" s="7" t="s">
        <v>13</v>
      </c>
      <c r="H2262" s="7" t="s">
        <v>3601</v>
      </c>
      <c r="I2262" s="11">
        <v>6.281214282896E12</v>
      </c>
      <c r="K2262" s="12"/>
      <c r="L2262" s="12"/>
      <c r="M2262" s="12"/>
      <c r="N2262" s="12"/>
      <c r="O2262" s="12"/>
      <c r="P2262" s="12"/>
      <c r="Q2262" s="12"/>
      <c r="R2262" s="12"/>
      <c r="S2262" s="12"/>
      <c r="T2262" s="12"/>
      <c r="U2262" s="12"/>
      <c r="V2262" s="12"/>
    </row>
    <row r="2263" hidden="1">
      <c r="A2263" s="14">
        <v>45991.81041666667</v>
      </c>
      <c r="B2263" s="8">
        <v>45990.0</v>
      </c>
      <c r="C2263" s="9" t="str">
        <f t="shared" si="1"/>
        <v>November</v>
      </c>
      <c r="D2263" s="15">
        <v>0.0</v>
      </c>
      <c r="E2263" s="7" t="s">
        <v>2760</v>
      </c>
      <c r="F2263" s="7" t="s">
        <v>51</v>
      </c>
      <c r="G2263" s="7" t="s">
        <v>41</v>
      </c>
      <c r="H2263" s="7" t="s">
        <v>113</v>
      </c>
      <c r="I2263" s="11">
        <v>6.289602289535E12</v>
      </c>
      <c r="K2263" s="12"/>
      <c r="L2263" s="12"/>
      <c r="M2263" s="12"/>
      <c r="N2263" s="12"/>
      <c r="O2263" s="12"/>
      <c r="P2263" s="12"/>
      <c r="Q2263" s="12"/>
      <c r="R2263" s="12"/>
      <c r="S2263" s="12"/>
      <c r="T2263" s="12"/>
      <c r="U2263" s="12"/>
      <c r="V2263" s="12"/>
    </row>
    <row r="2264" hidden="1">
      <c r="A2264" s="14">
        <v>45985.9375</v>
      </c>
      <c r="B2264" s="8">
        <v>45990.0</v>
      </c>
      <c r="C2264" s="9" t="str">
        <f t="shared" si="1"/>
        <v>November</v>
      </c>
      <c r="D2264" s="15">
        <v>0.04513888888888889</v>
      </c>
      <c r="E2264" s="7" t="s">
        <v>1078</v>
      </c>
      <c r="F2264" s="7" t="s">
        <v>153</v>
      </c>
      <c r="G2264" s="7" t="s">
        <v>13</v>
      </c>
      <c r="H2264" s="7" t="s">
        <v>3602</v>
      </c>
      <c r="I2264" s="11">
        <v>6.28978248704E11</v>
      </c>
      <c r="K2264" s="12"/>
      <c r="L2264" s="12"/>
      <c r="M2264" s="12"/>
      <c r="N2264" s="12"/>
      <c r="O2264" s="12"/>
      <c r="P2264" s="12"/>
      <c r="Q2264" s="12"/>
      <c r="R2264" s="12"/>
      <c r="S2264" s="12"/>
      <c r="T2264" s="12"/>
      <c r="U2264" s="12"/>
      <c r="V2264" s="12"/>
    </row>
    <row r="2265" hidden="1">
      <c r="A2265" s="14">
        <v>45985.9375</v>
      </c>
      <c r="B2265" s="8">
        <v>45988.0</v>
      </c>
      <c r="C2265" s="9" t="str">
        <f t="shared" si="1"/>
        <v>November</v>
      </c>
      <c r="D2265" s="15">
        <v>0.024305555555555556</v>
      </c>
      <c r="E2265" s="7" t="s">
        <v>1078</v>
      </c>
      <c r="F2265" s="7" t="s">
        <v>105</v>
      </c>
      <c r="G2265" s="7" t="s">
        <v>13</v>
      </c>
      <c r="H2265" s="7" t="s">
        <v>3603</v>
      </c>
      <c r="I2265" s="11">
        <v>6.28978248704E11</v>
      </c>
      <c r="K2265" s="12"/>
      <c r="L2265" s="12"/>
      <c r="M2265" s="12"/>
      <c r="N2265" s="12"/>
      <c r="O2265" s="12"/>
      <c r="P2265" s="12"/>
      <c r="Q2265" s="12"/>
      <c r="R2265" s="12"/>
      <c r="S2265" s="12"/>
      <c r="T2265" s="12"/>
      <c r="U2265" s="12"/>
      <c r="V2265" s="12"/>
    </row>
    <row r="2266" hidden="1">
      <c r="A2266" s="14">
        <v>45991.95347222222</v>
      </c>
      <c r="B2266" s="8">
        <v>45991.0</v>
      </c>
      <c r="C2266" s="9" t="str">
        <f t="shared" si="1"/>
        <v>November</v>
      </c>
      <c r="D2266" s="15">
        <v>0.03958333333333333</v>
      </c>
      <c r="E2266" s="7" t="s">
        <v>1078</v>
      </c>
      <c r="F2266" s="7" t="s">
        <v>17</v>
      </c>
      <c r="G2266" s="7" t="s">
        <v>13</v>
      </c>
      <c r="H2266" s="7" t="s">
        <v>3604</v>
      </c>
      <c r="I2266" s="11">
        <v>6.28978248704E11</v>
      </c>
      <c r="K2266" s="12"/>
      <c r="L2266" s="12"/>
      <c r="M2266" s="12"/>
      <c r="N2266" s="12"/>
      <c r="O2266" s="12"/>
      <c r="P2266" s="12"/>
      <c r="Q2266" s="12"/>
      <c r="R2266" s="12"/>
      <c r="S2266" s="12"/>
      <c r="T2266" s="12"/>
      <c r="U2266" s="12"/>
      <c r="V2266" s="12"/>
    </row>
    <row r="2267" hidden="1">
      <c r="A2267" s="14">
        <v>45991.975</v>
      </c>
      <c r="B2267" s="8">
        <v>45973.0</v>
      </c>
      <c r="C2267" s="9" t="str">
        <f t="shared" si="1"/>
        <v>November</v>
      </c>
      <c r="D2267" s="15">
        <v>0.011805555555555555</v>
      </c>
      <c r="E2267" s="7" t="s">
        <v>115</v>
      </c>
      <c r="F2267" s="7" t="s">
        <v>116</v>
      </c>
      <c r="G2267" s="7" t="s">
        <v>13</v>
      </c>
      <c r="H2267" s="7" t="s">
        <v>3605</v>
      </c>
      <c r="I2267" s="11">
        <v>6.282328046193E12</v>
      </c>
      <c r="K2267" s="12"/>
      <c r="L2267" s="12"/>
      <c r="M2267" s="12"/>
      <c r="N2267" s="12"/>
      <c r="O2267" s="12"/>
      <c r="P2267" s="12"/>
      <c r="Q2267" s="12"/>
      <c r="R2267" s="12"/>
      <c r="S2267" s="12"/>
      <c r="T2267" s="12"/>
      <c r="U2267" s="12"/>
      <c r="V2267" s="12"/>
    </row>
    <row r="2268" hidden="1">
      <c r="A2268" s="14">
        <v>45991.975</v>
      </c>
      <c r="B2268" s="8">
        <v>45980.0</v>
      </c>
      <c r="C2268" s="9" t="str">
        <f t="shared" si="1"/>
        <v>November</v>
      </c>
      <c r="D2268" s="15">
        <v>0.029166666666666667</v>
      </c>
      <c r="E2268" s="7" t="s">
        <v>115</v>
      </c>
      <c r="F2268" s="7" t="s">
        <v>116</v>
      </c>
      <c r="G2268" s="7" t="s">
        <v>13</v>
      </c>
      <c r="H2268" s="7" t="s">
        <v>3606</v>
      </c>
      <c r="I2268" s="11">
        <v>6.282328046193E12</v>
      </c>
      <c r="K2268" s="12"/>
      <c r="L2268" s="12"/>
      <c r="M2268" s="12"/>
      <c r="N2268" s="12"/>
      <c r="O2268" s="12"/>
      <c r="P2268" s="12"/>
      <c r="Q2268" s="12"/>
      <c r="R2268" s="12"/>
      <c r="S2268" s="12"/>
      <c r="T2268" s="12"/>
      <c r="U2268" s="12"/>
      <c r="V2268" s="12"/>
    </row>
    <row r="2269" hidden="1">
      <c r="A2269" s="14">
        <v>45991.975</v>
      </c>
      <c r="B2269" s="8">
        <v>45987.0</v>
      </c>
      <c r="C2269" s="9" t="str">
        <f t="shared" si="1"/>
        <v>November</v>
      </c>
      <c r="D2269" s="15">
        <v>0.0125</v>
      </c>
      <c r="E2269" s="7" t="s">
        <v>115</v>
      </c>
      <c r="F2269" s="7" t="s">
        <v>116</v>
      </c>
      <c r="G2269" s="7" t="s">
        <v>13</v>
      </c>
      <c r="H2269" s="7" t="s">
        <v>3607</v>
      </c>
      <c r="I2269" s="11">
        <v>6.282328046193E12</v>
      </c>
      <c r="K2269" s="12"/>
      <c r="L2269" s="12"/>
      <c r="M2269" s="12"/>
      <c r="N2269" s="12"/>
      <c r="O2269" s="12"/>
      <c r="P2269" s="12"/>
      <c r="Q2269" s="12"/>
      <c r="R2269" s="12"/>
      <c r="S2269" s="12"/>
      <c r="T2269" s="12"/>
      <c r="U2269" s="12"/>
      <c r="V2269" s="12"/>
    </row>
    <row r="2270" hidden="1">
      <c r="A2270" s="14">
        <v>45991.975</v>
      </c>
      <c r="B2270" s="8">
        <v>45976.0</v>
      </c>
      <c r="C2270" s="9" t="str">
        <f t="shared" si="1"/>
        <v>November</v>
      </c>
      <c r="D2270" s="15">
        <v>0.05347222222222222</v>
      </c>
      <c r="E2270" s="7" t="s">
        <v>115</v>
      </c>
      <c r="F2270" s="7" t="s">
        <v>169</v>
      </c>
      <c r="G2270" s="7" t="s">
        <v>13</v>
      </c>
      <c r="H2270" s="7" t="s">
        <v>3608</v>
      </c>
      <c r="I2270" s="11">
        <v>6.282328046193E12</v>
      </c>
      <c r="K2270" s="12"/>
      <c r="L2270" s="12"/>
      <c r="M2270" s="12"/>
      <c r="N2270" s="12"/>
      <c r="O2270" s="12"/>
      <c r="P2270" s="12"/>
      <c r="Q2270" s="12"/>
      <c r="R2270" s="12"/>
      <c r="S2270" s="12"/>
      <c r="T2270" s="12"/>
      <c r="U2270" s="12"/>
      <c r="V2270" s="12"/>
    </row>
    <row r="2271" hidden="1">
      <c r="A2271" s="14">
        <v>45991.975</v>
      </c>
      <c r="B2271" s="8">
        <v>45988.0</v>
      </c>
      <c r="C2271" s="9" t="str">
        <f t="shared" si="1"/>
        <v>November</v>
      </c>
      <c r="D2271" s="15">
        <v>0.04861111111111111</v>
      </c>
      <c r="E2271" s="7" t="s">
        <v>115</v>
      </c>
      <c r="F2271" s="7" t="s">
        <v>169</v>
      </c>
      <c r="G2271" s="7" t="s">
        <v>13</v>
      </c>
      <c r="H2271" s="7" t="s">
        <v>3609</v>
      </c>
      <c r="I2271" s="11">
        <v>6.282328046193E12</v>
      </c>
      <c r="K2271" s="12"/>
      <c r="L2271" s="12"/>
      <c r="M2271" s="12"/>
      <c r="N2271" s="12"/>
      <c r="O2271" s="12"/>
      <c r="P2271" s="12"/>
      <c r="Q2271" s="12"/>
      <c r="R2271" s="12"/>
      <c r="S2271" s="12"/>
      <c r="T2271" s="12"/>
      <c r="U2271" s="12"/>
      <c r="V2271" s="12"/>
    </row>
    <row r="2272">
      <c r="A2272" s="7" t="s">
        <v>3610</v>
      </c>
      <c r="B2272" s="8">
        <v>45992.0</v>
      </c>
      <c r="C2272" s="9" t="str">
        <f t="shared" si="1"/>
        <v>Desember</v>
      </c>
      <c r="D2272" s="15">
        <v>0.020833333333333332</v>
      </c>
      <c r="E2272" s="7" t="s">
        <v>2807</v>
      </c>
      <c r="F2272" s="7" t="s">
        <v>148</v>
      </c>
      <c r="G2272" s="7" t="s">
        <v>13</v>
      </c>
      <c r="H2272" s="7" t="s">
        <v>3611</v>
      </c>
      <c r="I2272" s="11">
        <v>6.281314567953E12</v>
      </c>
      <c r="K2272" s="12"/>
      <c r="L2272" s="12"/>
      <c r="M2272" s="12"/>
      <c r="N2272" s="12"/>
      <c r="O2272" s="12"/>
      <c r="P2272" s="12"/>
      <c r="Q2272" s="12"/>
      <c r="R2272" s="12"/>
      <c r="S2272" s="12"/>
      <c r="T2272" s="12"/>
      <c r="U2272" s="12"/>
      <c r="V2272" s="12"/>
    </row>
    <row r="2273">
      <c r="A2273" s="7" t="s">
        <v>3612</v>
      </c>
      <c r="B2273" s="8">
        <v>45992.0</v>
      </c>
      <c r="C2273" s="9" t="str">
        <f t="shared" si="1"/>
        <v>Desember</v>
      </c>
      <c r="D2273" s="15">
        <v>0.020833333333333332</v>
      </c>
      <c r="E2273" s="7" t="s">
        <v>66</v>
      </c>
      <c r="F2273" s="7" t="s">
        <v>45</v>
      </c>
      <c r="G2273" s="7" t="s">
        <v>13</v>
      </c>
      <c r="H2273" s="7" t="s">
        <v>3613</v>
      </c>
      <c r="I2273" s="11">
        <v>6.281332534354E12</v>
      </c>
      <c r="K2273" s="12"/>
      <c r="L2273" s="12"/>
      <c r="M2273" s="12"/>
      <c r="N2273" s="12"/>
      <c r="O2273" s="12"/>
      <c r="P2273" s="12"/>
      <c r="Q2273" s="12"/>
      <c r="R2273" s="12"/>
      <c r="S2273" s="12"/>
      <c r="T2273" s="12"/>
      <c r="U2273" s="12"/>
      <c r="V2273" s="12"/>
    </row>
    <row r="2274">
      <c r="A2274" s="7" t="s">
        <v>3614</v>
      </c>
      <c r="B2274" s="8">
        <v>45993.0</v>
      </c>
      <c r="C2274" s="9" t="str">
        <f t="shared" si="1"/>
        <v>Desember</v>
      </c>
      <c r="D2274" s="15">
        <v>0.020833333333333332</v>
      </c>
      <c r="E2274" s="7" t="s">
        <v>93</v>
      </c>
      <c r="F2274" s="7" t="s">
        <v>127</v>
      </c>
      <c r="G2274" s="7" t="s">
        <v>13</v>
      </c>
      <c r="H2274" s="7" t="s">
        <v>3615</v>
      </c>
      <c r="I2274" s="11">
        <v>6.281295998526E12</v>
      </c>
      <c r="K2274" s="12"/>
      <c r="L2274" s="12"/>
      <c r="M2274" s="12"/>
      <c r="N2274" s="12"/>
      <c r="O2274" s="12"/>
      <c r="P2274" s="12"/>
      <c r="Q2274" s="12"/>
      <c r="R2274" s="12"/>
      <c r="S2274" s="12"/>
      <c r="T2274" s="12"/>
      <c r="U2274" s="12"/>
      <c r="V2274" s="12"/>
    </row>
    <row r="2275">
      <c r="A2275" s="7" t="s">
        <v>3616</v>
      </c>
      <c r="B2275" s="8">
        <v>45992.0</v>
      </c>
      <c r="C2275" s="9" t="str">
        <f t="shared" si="1"/>
        <v>Desember</v>
      </c>
      <c r="D2275" s="15">
        <v>0.020833333333333332</v>
      </c>
      <c r="E2275" s="7" t="s">
        <v>44</v>
      </c>
      <c r="F2275" s="7" t="s">
        <v>67</v>
      </c>
      <c r="G2275" s="7" t="s">
        <v>13</v>
      </c>
      <c r="H2275" s="7" t="s">
        <v>3617</v>
      </c>
      <c r="I2275" s="11">
        <v>6.285291035544E12</v>
      </c>
      <c r="K2275" s="12"/>
      <c r="L2275" s="12"/>
      <c r="M2275" s="12"/>
      <c r="N2275" s="12"/>
      <c r="O2275" s="12"/>
      <c r="P2275" s="12"/>
      <c r="Q2275" s="12"/>
      <c r="R2275" s="12"/>
      <c r="S2275" s="12"/>
      <c r="T2275" s="12"/>
      <c r="U2275" s="12"/>
      <c r="V2275" s="12"/>
    </row>
    <row r="2276">
      <c r="A2276" s="7" t="s">
        <v>3618</v>
      </c>
      <c r="B2276" s="8">
        <v>45993.0</v>
      </c>
      <c r="C2276" s="9" t="str">
        <f t="shared" si="1"/>
        <v>Desember</v>
      </c>
      <c r="D2276" s="15">
        <v>0.025</v>
      </c>
      <c r="E2276" s="7" t="s">
        <v>37</v>
      </c>
      <c r="F2276" s="7" t="s">
        <v>62</v>
      </c>
      <c r="G2276" s="7" t="s">
        <v>13</v>
      </c>
      <c r="H2276" s="7" t="s">
        <v>3619</v>
      </c>
      <c r="I2276" s="11">
        <v>6.285746146893E12</v>
      </c>
      <c r="K2276" s="12"/>
      <c r="L2276" s="12"/>
      <c r="M2276" s="12"/>
      <c r="N2276" s="12"/>
      <c r="O2276" s="12"/>
      <c r="P2276" s="12"/>
      <c r="Q2276" s="12"/>
      <c r="R2276" s="12"/>
      <c r="S2276" s="12"/>
      <c r="T2276" s="12"/>
      <c r="U2276" s="12"/>
      <c r="V2276" s="12"/>
    </row>
    <row r="2277">
      <c r="A2277" s="7" t="s">
        <v>3620</v>
      </c>
      <c r="B2277" s="8">
        <v>45993.0</v>
      </c>
      <c r="C2277" s="9" t="str">
        <f t="shared" si="1"/>
        <v>Desember</v>
      </c>
      <c r="D2277" s="15">
        <v>0.020833333333333332</v>
      </c>
      <c r="E2277" s="7" t="s">
        <v>2807</v>
      </c>
      <c r="F2277" s="7" t="s">
        <v>148</v>
      </c>
      <c r="G2277" s="7" t="s">
        <v>13</v>
      </c>
      <c r="H2277" s="7" t="s">
        <v>3621</v>
      </c>
      <c r="I2277" s="11">
        <v>6.281314567953E12</v>
      </c>
      <c r="K2277" s="12"/>
      <c r="L2277" s="12"/>
      <c r="M2277" s="12"/>
      <c r="N2277" s="12"/>
      <c r="O2277" s="12"/>
      <c r="P2277" s="12"/>
      <c r="Q2277" s="12"/>
      <c r="R2277" s="12"/>
      <c r="S2277" s="12"/>
      <c r="T2277" s="12"/>
      <c r="U2277" s="12"/>
      <c r="V2277" s="12"/>
    </row>
    <row r="2278">
      <c r="A2278" s="7" t="s">
        <v>3622</v>
      </c>
      <c r="B2278" s="8">
        <v>45993.0</v>
      </c>
      <c r="C2278" s="9" t="str">
        <f t="shared" si="1"/>
        <v>Desember</v>
      </c>
      <c r="D2278" s="15">
        <v>0.020833333333333332</v>
      </c>
      <c r="E2278" s="7" t="s">
        <v>2807</v>
      </c>
      <c r="F2278" s="7" t="s">
        <v>148</v>
      </c>
      <c r="G2278" s="7" t="s">
        <v>13</v>
      </c>
      <c r="H2278" s="7" t="s">
        <v>3621</v>
      </c>
      <c r="I2278" s="11">
        <v>6.281314567953E12</v>
      </c>
      <c r="K2278" s="12"/>
      <c r="L2278" s="12"/>
      <c r="M2278" s="12"/>
      <c r="N2278" s="12"/>
      <c r="O2278" s="12"/>
      <c r="P2278" s="12"/>
      <c r="Q2278" s="12"/>
      <c r="R2278" s="12"/>
      <c r="S2278" s="12"/>
      <c r="T2278" s="12"/>
      <c r="U2278" s="12"/>
      <c r="V2278" s="12"/>
    </row>
    <row r="2279">
      <c r="A2279" s="7" t="s">
        <v>3623</v>
      </c>
      <c r="B2279" s="8">
        <v>45993.0</v>
      </c>
      <c r="C2279" s="9" t="str">
        <f t="shared" si="1"/>
        <v>Desember</v>
      </c>
      <c r="D2279" s="15">
        <v>0.041666666666666664</v>
      </c>
      <c r="E2279" s="7" t="s">
        <v>29</v>
      </c>
      <c r="F2279" s="7" t="s">
        <v>153</v>
      </c>
      <c r="G2279" s="7" t="s">
        <v>13</v>
      </c>
      <c r="H2279" s="7" t="s">
        <v>3624</v>
      </c>
      <c r="I2279" s="11">
        <v>6.281214281896E12</v>
      </c>
      <c r="K2279" s="12"/>
      <c r="L2279" s="12"/>
      <c r="M2279" s="12"/>
      <c r="N2279" s="12"/>
      <c r="O2279" s="12"/>
      <c r="P2279" s="12"/>
      <c r="Q2279" s="12"/>
      <c r="R2279" s="12"/>
      <c r="S2279" s="12"/>
      <c r="T2279" s="12"/>
      <c r="U2279" s="12"/>
      <c r="V2279" s="12"/>
    </row>
    <row r="2280">
      <c r="A2280" s="7" t="s">
        <v>3625</v>
      </c>
      <c r="B2280" s="8">
        <v>45994.0</v>
      </c>
      <c r="C2280" s="9" t="str">
        <f t="shared" si="1"/>
        <v>Desember</v>
      </c>
      <c r="D2280" s="15">
        <v>0.04236111111111111</v>
      </c>
      <c r="E2280" s="7" t="s">
        <v>212</v>
      </c>
      <c r="F2280" s="7" t="s">
        <v>34</v>
      </c>
      <c r="G2280" s="7" t="s">
        <v>13</v>
      </c>
      <c r="H2280" s="7" t="s">
        <v>3626</v>
      </c>
      <c r="I2280" s="11">
        <v>6.2895632016027E13</v>
      </c>
      <c r="K2280" s="12"/>
      <c r="L2280" s="12"/>
      <c r="M2280" s="12"/>
      <c r="N2280" s="12"/>
      <c r="O2280" s="12"/>
      <c r="P2280" s="12"/>
      <c r="Q2280" s="12"/>
      <c r="R2280" s="12"/>
      <c r="S2280" s="12"/>
      <c r="T2280" s="12"/>
      <c r="U2280" s="12"/>
      <c r="V2280" s="12"/>
    </row>
    <row r="2281">
      <c r="A2281" s="7" t="s">
        <v>3627</v>
      </c>
      <c r="B2281" s="8">
        <v>45994.0</v>
      </c>
      <c r="C2281" s="9" t="str">
        <f t="shared" si="1"/>
        <v>Desember</v>
      </c>
      <c r="D2281" s="15">
        <v>0.03125</v>
      </c>
      <c r="E2281" s="7" t="s">
        <v>2807</v>
      </c>
      <c r="F2281" s="7" t="s">
        <v>127</v>
      </c>
      <c r="G2281" s="7" t="s">
        <v>13</v>
      </c>
      <c r="H2281" s="7" t="s">
        <v>3628</v>
      </c>
      <c r="I2281" s="11">
        <v>6.281314567953E12</v>
      </c>
      <c r="K2281" s="12"/>
      <c r="L2281" s="12"/>
      <c r="M2281" s="12"/>
      <c r="N2281" s="12"/>
      <c r="O2281" s="12"/>
      <c r="P2281" s="12"/>
      <c r="Q2281" s="12"/>
      <c r="R2281" s="12"/>
      <c r="S2281" s="12"/>
      <c r="T2281" s="12"/>
      <c r="U2281" s="12"/>
      <c r="V2281" s="12"/>
    </row>
    <row r="2282">
      <c r="A2282" s="7" t="s">
        <v>3629</v>
      </c>
      <c r="B2282" s="8">
        <v>45993.0</v>
      </c>
      <c r="C2282" s="9" t="str">
        <f t="shared" si="1"/>
        <v>Desember</v>
      </c>
      <c r="D2282" s="15">
        <v>0.020833333333333332</v>
      </c>
      <c r="E2282" s="7" t="s">
        <v>44</v>
      </c>
      <c r="F2282" s="7" t="s">
        <v>67</v>
      </c>
      <c r="G2282" s="7" t="s">
        <v>13</v>
      </c>
      <c r="H2282" s="7" t="s">
        <v>3630</v>
      </c>
      <c r="I2282" s="11">
        <v>6.285291035544E12</v>
      </c>
      <c r="K2282" s="12"/>
      <c r="L2282" s="12"/>
      <c r="M2282" s="12"/>
      <c r="N2282" s="12"/>
      <c r="O2282" s="12"/>
      <c r="P2282" s="12"/>
      <c r="Q2282" s="12"/>
      <c r="R2282" s="12"/>
      <c r="S2282" s="12"/>
      <c r="T2282" s="12"/>
      <c r="U2282" s="12"/>
      <c r="V2282" s="12"/>
    </row>
    <row r="2283">
      <c r="A2283" s="7" t="s">
        <v>3631</v>
      </c>
      <c r="B2283" s="8">
        <v>45993.0</v>
      </c>
      <c r="C2283" s="9" t="str">
        <f t="shared" si="1"/>
        <v>Desember</v>
      </c>
      <c r="D2283" s="15">
        <v>0.04236111111111111</v>
      </c>
      <c r="E2283" s="7" t="s">
        <v>2760</v>
      </c>
      <c r="F2283" s="7" t="s">
        <v>51</v>
      </c>
      <c r="G2283" s="7" t="s">
        <v>13</v>
      </c>
      <c r="H2283" s="7" t="s">
        <v>3632</v>
      </c>
      <c r="I2283" s="11">
        <v>6.289602289535E12</v>
      </c>
      <c r="K2283" s="12"/>
      <c r="L2283" s="12"/>
      <c r="M2283" s="12"/>
      <c r="N2283" s="12"/>
      <c r="O2283" s="12"/>
      <c r="P2283" s="12"/>
      <c r="Q2283" s="12"/>
      <c r="R2283" s="12"/>
      <c r="S2283" s="12"/>
      <c r="T2283" s="12"/>
      <c r="U2283" s="12"/>
      <c r="V2283" s="12"/>
    </row>
    <row r="2284">
      <c r="A2284" s="7" t="s">
        <v>3633</v>
      </c>
      <c r="B2284" s="8">
        <v>45993.0</v>
      </c>
      <c r="C2284" s="9" t="str">
        <f t="shared" si="1"/>
        <v>Desember</v>
      </c>
      <c r="D2284" s="15">
        <v>0.05277777777777778</v>
      </c>
      <c r="E2284" s="7" t="s">
        <v>2760</v>
      </c>
      <c r="F2284" s="7" t="s">
        <v>169</v>
      </c>
      <c r="G2284" s="7" t="s">
        <v>13</v>
      </c>
      <c r="H2284" s="7" t="s">
        <v>3634</v>
      </c>
      <c r="I2284" s="11">
        <v>6.289602289535E12</v>
      </c>
      <c r="K2284" s="12"/>
      <c r="L2284" s="12"/>
      <c r="M2284" s="12"/>
      <c r="N2284" s="12"/>
      <c r="O2284" s="12"/>
      <c r="P2284" s="12"/>
      <c r="Q2284" s="12"/>
      <c r="R2284" s="12"/>
      <c r="S2284" s="12"/>
      <c r="T2284" s="12"/>
      <c r="U2284" s="12"/>
      <c r="V2284" s="12"/>
    </row>
    <row r="2285">
      <c r="A2285" s="7" t="s">
        <v>3633</v>
      </c>
      <c r="B2285" s="8">
        <v>45994.0</v>
      </c>
      <c r="C2285" s="9" t="str">
        <f t="shared" si="1"/>
        <v>Desember</v>
      </c>
      <c r="D2285" s="15">
        <v>0.04097222222222222</v>
      </c>
      <c r="E2285" s="7" t="s">
        <v>2760</v>
      </c>
      <c r="F2285" s="7" t="s">
        <v>51</v>
      </c>
      <c r="G2285" s="7" t="s">
        <v>13</v>
      </c>
      <c r="H2285" s="7" t="s">
        <v>3635</v>
      </c>
      <c r="I2285" s="11">
        <v>6.289602289535E12</v>
      </c>
      <c r="K2285" s="12"/>
      <c r="L2285" s="12"/>
      <c r="M2285" s="12"/>
      <c r="N2285" s="12"/>
      <c r="O2285" s="12"/>
      <c r="P2285" s="12"/>
      <c r="Q2285" s="12"/>
      <c r="R2285" s="12"/>
      <c r="S2285" s="12"/>
      <c r="T2285" s="12"/>
      <c r="U2285" s="12"/>
      <c r="V2285" s="12"/>
    </row>
    <row r="2286">
      <c r="A2286" s="7" t="s">
        <v>3636</v>
      </c>
      <c r="B2286" s="8">
        <v>45994.0</v>
      </c>
      <c r="C2286" s="9" t="str">
        <f t="shared" si="1"/>
        <v>Desember</v>
      </c>
      <c r="D2286" s="15">
        <v>0.017361111111111112</v>
      </c>
      <c r="E2286" s="7" t="s">
        <v>66</v>
      </c>
      <c r="F2286" s="7" t="s">
        <v>45</v>
      </c>
      <c r="G2286" s="7" t="s">
        <v>13</v>
      </c>
      <c r="H2286" s="7" t="s">
        <v>3637</v>
      </c>
      <c r="I2286" s="11">
        <v>6.281332534354E12</v>
      </c>
      <c r="K2286" s="12"/>
      <c r="L2286" s="12"/>
      <c r="M2286" s="12"/>
      <c r="N2286" s="12"/>
      <c r="O2286" s="12"/>
      <c r="P2286" s="12"/>
      <c r="Q2286" s="12"/>
      <c r="R2286" s="12"/>
      <c r="S2286" s="12"/>
      <c r="T2286" s="12"/>
      <c r="U2286" s="12"/>
      <c r="V2286" s="12"/>
    </row>
    <row r="2287">
      <c r="A2287" s="7" t="s">
        <v>3638</v>
      </c>
      <c r="B2287" s="8">
        <v>45993.0</v>
      </c>
      <c r="C2287" s="9" t="str">
        <f t="shared" si="1"/>
        <v>Desember</v>
      </c>
      <c r="D2287" s="15">
        <v>0.034722222222222224</v>
      </c>
      <c r="E2287" s="7" t="s">
        <v>2824</v>
      </c>
      <c r="F2287" s="7" t="s">
        <v>59</v>
      </c>
      <c r="G2287" s="7" t="s">
        <v>13</v>
      </c>
      <c r="H2287" s="7" t="s">
        <v>3639</v>
      </c>
      <c r="I2287" s="11">
        <v>6.289632788686E12</v>
      </c>
      <c r="K2287" s="12"/>
      <c r="L2287" s="12"/>
      <c r="M2287" s="12"/>
      <c r="N2287" s="12"/>
      <c r="O2287" s="12"/>
      <c r="P2287" s="12"/>
      <c r="Q2287" s="12"/>
      <c r="R2287" s="12"/>
      <c r="S2287" s="12"/>
      <c r="T2287" s="12"/>
      <c r="U2287" s="12"/>
      <c r="V2287" s="12"/>
    </row>
    <row r="2288">
      <c r="A2288" s="7" t="s">
        <v>3640</v>
      </c>
      <c r="B2288" s="8">
        <v>45995.0</v>
      </c>
      <c r="C2288" s="9" t="str">
        <f t="shared" si="1"/>
        <v>Desember</v>
      </c>
      <c r="D2288" s="15">
        <v>0.017361111111111112</v>
      </c>
      <c r="E2288" s="7" t="s">
        <v>2807</v>
      </c>
      <c r="F2288" s="7" t="s">
        <v>127</v>
      </c>
      <c r="G2288" s="7" t="s">
        <v>13</v>
      </c>
      <c r="H2288" s="7" t="s">
        <v>3641</v>
      </c>
      <c r="I2288" s="11">
        <v>6.281314567953E12</v>
      </c>
      <c r="K2288" s="12"/>
      <c r="L2288" s="12"/>
      <c r="M2288" s="12"/>
      <c r="N2288" s="12"/>
      <c r="O2288" s="12"/>
      <c r="P2288" s="12"/>
      <c r="Q2288" s="12"/>
      <c r="R2288" s="12"/>
      <c r="S2288" s="12"/>
      <c r="T2288" s="12"/>
      <c r="U2288" s="12"/>
      <c r="V2288" s="12"/>
    </row>
    <row r="2289">
      <c r="A2289" s="7" t="s">
        <v>3638</v>
      </c>
      <c r="B2289" s="8">
        <v>45995.0</v>
      </c>
      <c r="C2289" s="9" t="str">
        <f t="shared" si="1"/>
        <v>Desember</v>
      </c>
      <c r="D2289" s="15">
        <v>0.03125</v>
      </c>
      <c r="E2289" s="7" t="s">
        <v>2824</v>
      </c>
      <c r="F2289" s="7" t="s">
        <v>62</v>
      </c>
      <c r="G2289" s="7" t="s">
        <v>13</v>
      </c>
      <c r="H2289" s="7" t="s">
        <v>3642</v>
      </c>
      <c r="I2289" s="11">
        <v>6.289632788686E12</v>
      </c>
      <c r="K2289" s="12"/>
      <c r="L2289" s="12"/>
      <c r="M2289" s="12"/>
      <c r="N2289" s="12"/>
      <c r="O2289" s="12"/>
      <c r="P2289" s="12"/>
      <c r="Q2289" s="12"/>
      <c r="R2289" s="12"/>
      <c r="S2289" s="12"/>
      <c r="T2289" s="12"/>
      <c r="U2289" s="12"/>
      <c r="V2289" s="12"/>
    </row>
    <row r="2290">
      <c r="A2290" s="7" t="s">
        <v>3643</v>
      </c>
      <c r="B2290" s="8">
        <v>45995.0</v>
      </c>
      <c r="C2290" s="9" t="str">
        <f t="shared" si="1"/>
        <v>Desember</v>
      </c>
      <c r="D2290" s="15">
        <v>0.03125</v>
      </c>
      <c r="E2290" s="7" t="s">
        <v>2760</v>
      </c>
      <c r="F2290" s="7" t="s">
        <v>130</v>
      </c>
      <c r="G2290" s="7" t="s">
        <v>13</v>
      </c>
      <c r="H2290" s="7" t="s">
        <v>3644</v>
      </c>
      <c r="I2290" s="11">
        <v>6.289602289535E12</v>
      </c>
      <c r="K2290" s="12"/>
      <c r="L2290" s="12"/>
      <c r="M2290" s="12"/>
      <c r="N2290" s="12"/>
      <c r="O2290" s="12"/>
      <c r="P2290" s="12"/>
      <c r="Q2290" s="12"/>
      <c r="R2290" s="12"/>
      <c r="S2290" s="12"/>
      <c r="T2290" s="12"/>
      <c r="U2290" s="12"/>
      <c r="V2290" s="12"/>
    </row>
    <row r="2291">
      <c r="A2291" s="7" t="s">
        <v>3643</v>
      </c>
      <c r="B2291" s="8">
        <v>45995.0</v>
      </c>
      <c r="C2291" s="9" t="str">
        <f t="shared" si="1"/>
        <v>Desember</v>
      </c>
      <c r="D2291" s="15">
        <v>0.03611111111111111</v>
      </c>
      <c r="E2291" s="7" t="s">
        <v>2760</v>
      </c>
      <c r="F2291" s="7" t="s">
        <v>51</v>
      </c>
      <c r="G2291" s="7" t="s">
        <v>13</v>
      </c>
      <c r="H2291" s="7" t="s">
        <v>3645</v>
      </c>
      <c r="I2291" s="11">
        <v>6.289602289535E12</v>
      </c>
      <c r="K2291" s="12"/>
      <c r="L2291" s="12"/>
      <c r="M2291" s="12"/>
      <c r="N2291" s="12"/>
      <c r="O2291" s="12"/>
      <c r="P2291" s="12"/>
      <c r="Q2291" s="12"/>
      <c r="R2291" s="12"/>
      <c r="S2291" s="12"/>
      <c r="T2291" s="12"/>
      <c r="U2291" s="12"/>
      <c r="V2291" s="12"/>
    </row>
    <row r="2292">
      <c r="A2292" s="7" t="s">
        <v>3646</v>
      </c>
      <c r="B2292" s="8">
        <v>45995.0</v>
      </c>
      <c r="C2292" s="9" t="str">
        <f t="shared" si="1"/>
        <v>Desember</v>
      </c>
      <c r="D2292" s="15">
        <v>0.03958333333333333</v>
      </c>
      <c r="E2292" s="7" t="s">
        <v>11</v>
      </c>
      <c r="F2292" s="7" t="s">
        <v>72</v>
      </c>
      <c r="G2292" s="7" t="s">
        <v>13</v>
      </c>
      <c r="H2292" s="7" t="s">
        <v>3647</v>
      </c>
      <c r="I2292" s="11">
        <v>6.28560627488E12</v>
      </c>
      <c r="K2292" s="12"/>
      <c r="L2292" s="12"/>
      <c r="M2292" s="12"/>
      <c r="N2292" s="12"/>
      <c r="O2292" s="12"/>
      <c r="P2292" s="12"/>
      <c r="Q2292" s="12"/>
      <c r="R2292" s="12"/>
      <c r="S2292" s="12"/>
      <c r="T2292" s="12"/>
      <c r="U2292" s="12"/>
      <c r="V2292" s="12"/>
    </row>
    <row r="2293">
      <c r="A2293" s="7" t="s">
        <v>3648</v>
      </c>
      <c r="B2293" s="8">
        <v>45995.0</v>
      </c>
      <c r="C2293" s="9" t="str">
        <f t="shared" si="1"/>
        <v>Desember</v>
      </c>
      <c r="D2293" s="15">
        <v>0.041666666666666664</v>
      </c>
      <c r="E2293" s="7" t="s">
        <v>11</v>
      </c>
      <c r="F2293" s="7" t="s">
        <v>82</v>
      </c>
      <c r="G2293" s="7" t="s">
        <v>13</v>
      </c>
      <c r="H2293" s="7" t="s">
        <v>3649</v>
      </c>
      <c r="I2293" s="11">
        <v>6.28560627488E12</v>
      </c>
      <c r="K2293" s="12"/>
      <c r="L2293" s="12"/>
      <c r="M2293" s="12"/>
      <c r="N2293" s="12"/>
      <c r="O2293" s="12"/>
      <c r="P2293" s="12"/>
      <c r="Q2293" s="12"/>
      <c r="R2293" s="12"/>
      <c r="S2293" s="12"/>
      <c r="T2293" s="12"/>
      <c r="U2293" s="12"/>
      <c r="V2293" s="12"/>
    </row>
    <row r="2294">
      <c r="A2294" s="7" t="s">
        <v>3650</v>
      </c>
      <c r="B2294" s="8">
        <v>45995.0</v>
      </c>
      <c r="C2294" s="9" t="str">
        <f t="shared" si="1"/>
        <v>Desember</v>
      </c>
      <c r="D2294" s="15">
        <v>0.020833333333333332</v>
      </c>
      <c r="E2294" s="7" t="s">
        <v>2807</v>
      </c>
      <c r="F2294" s="7" t="s">
        <v>148</v>
      </c>
      <c r="G2294" s="7" t="s">
        <v>13</v>
      </c>
      <c r="H2294" s="7" t="s">
        <v>3651</v>
      </c>
      <c r="I2294" s="11">
        <v>6.281314567953E12</v>
      </c>
      <c r="K2294" s="12"/>
      <c r="L2294" s="12"/>
      <c r="M2294" s="12"/>
      <c r="N2294" s="12"/>
      <c r="O2294" s="12"/>
      <c r="P2294" s="12"/>
      <c r="Q2294" s="12"/>
      <c r="R2294" s="12"/>
      <c r="S2294" s="12"/>
      <c r="T2294" s="12"/>
      <c r="U2294" s="12"/>
      <c r="V2294" s="12"/>
    </row>
    <row r="2295">
      <c r="A2295" s="7" t="s">
        <v>3652</v>
      </c>
      <c r="B2295" s="8">
        <v>45995.0</v>
      </c>
      <c r="C2295" s="9" t="str">
        <f t="shared" si="1"/>
        <v>Desember</v>
      </c>
      <c r="D2295" s="15">
        <v>0.04861111111111111</v>
      </c>
      <c r="E2295" s="7" t="s">
        <v>33</v>
      </c>
      <c r="F2295" s="7" t="s">
        <v>1083</v>
      </c>
      <c r="G2295" s="7" t="s">
        <v>13</v>
      </c>
      <c r="H2295" s="7" t="s">
        <v>3653</v>
      </c>
      <c r="I2295" s="11">
        <v>6.285707668655E12</v>
      </c>
      <c r="K2295" s="12"/>
      <c r="L2295" s="12"/>
      <c r="M2295" s="12"/>
      <c r="N2295" s="12"/>
      <c r="O2295" s="12"/>
      <c r="P2295" s="12"/>
      <c r="Q2295" s="12"/>
      <c r="R2295" s="12"/>
      <c r="S2295" s="12"/>
      <c r="T2295" s="12"/>
      <c r="U2295" s="12"/>
      <c r="V2295" s="12"/>
    </row>
    <row r="2296">
      <c r="A2296" s="7" t="s">
        <v>3654</v>
      </c>
      <c r="B2296" s="8">
        <v>45995.0</v>
      </c>
      <c r="C2296" s="9" t="str">
        <f t="shared" si="1"/>
        <v>Desember</v>
      </c>
      <c r="D2296" s="15">
        <v>0.020833333333333332</v>
      </c>
      <c r="E2296" s="7" t="s">
        <v>44</v>
      </c>
      <c r="F2296" s="7" t="s">
        <v>67</v>
      </c>
      <c r="G2296" s="7" t="s">
        <v>13</v>
      </c>
      <c r="H2296" s="7" t="s">
        <v>3655</v>
      </c>
      <c r="I2296" s="11">
        <v>6.285291035544E12</v>
      </c>
      <c r="K2296" s="12"/>
      <c r="L2296" s="12"/>
      <c r="M2296" s="12"/>
      <c r="N2296" s="12"/>
      <c r="O2296" s="12"/>
      <c r="P2296" s="12"/>
      <c r="Q2296" s="12"/>
      <c r="R2296" s="12"/>
      <c r="S2296" s="12"/>
      <c r="T2296" s="12"/>
      <c r="U2296" s="12"/>
      <c r="V2296" s="12"/>
    </row>
    <row r="2297">
      <c r="A2297" s="7" t="s">
        <v>3656</v>
      </c>
      <c r="B2297" s="8">
        <v>45996.0</v>
      </c>
      <c r="C2297" s="9" t="str">
        <f t="shared" si="1"/>
        <v>Desember</v>
      </c>
      <c r="D2297" s="15">
        <v>0.03819444444444445</v>
      </c>
      <c r="E2297" s="7" t="s">
        <v>2807</v>
      </c>
      <c r="F2297" s="7" t="s">
        <v>127</v>
      </c>
      <c r="G2297" s="7" t="s">
        <v>13</v>
      </c>
      <c r="H2297" s="7" t="s">
        <v>3657</v>
      </c>
      <c r="I2297" s="11">
        <v>6.281314567953E12</v>
      </c>
      <c r="K2297" s="12"/>
      <c r="L2297" s="12"/>
      <c r="M2297" s="12"/>
      <c r="N2297" s="12"/>
      <c r="O2297" s="12"/>
      <c r="P2297" s="12"/>
      <c r="Q2297" s="12"/>
      <c r="R2297" s="12"/>
      <c r="S2297" s="12"/>
      <c r="T2297" s="12"/>
      <c r="U2297" s="12"/>
      <c r="V2297" s="12"/>
    </row>
    <row r="2298">
      <c r="A2298" s="7" t="s">
        <v>3638</v>
      </c>
      <c r="B2298" s="8">
        <v>45996.0</v>
      </c>
      <c r="C2298" s="9" t="str">
        <f t="shared" si="1"/>
        <v>Desember</v>
      </c>
      <c r="D2298" s="15">
        <v>0.04097222222222222</v>
      </c>
      <c r="E2298" s="7" t="s">
        <v>2824</v>
      </c>
      <c r="F2298" s="7" t="s">
        <v>94</v>
      </c>
      <c r="G2298" s="7" t="s">
        <v>13</v>
      </c>
      <c r="H2298" s="7" t="s">
        <v>3658</v>
      </c>
      <c r="I2298" s="11">
        <v>6.289632788686E12</v>
      </c>
      <c r="K2298" s="12"/>
      <c r="L2298" s="12"/>
      <c r="M2298" s="12"/>
      <c r="N2298" s="12"/>
      <c r="O2298" s="12"/>
      <c r="P2298" s="12"/>
      <c r="Q2298" s="12"/>
      <c r="R2298" s="12"/>
      <c r="S2298" s="12"/>
      <c r="T2298" s="12"/>
      <c r="U2298" s="12"/>
      <c r="V2298" s="12"/>
    </row>
    <row r="2299">
      <c r="A2299" s="7" t="s">
        <v>3659</v>
      </c>
      <c r="B2299" s="8">
        <v>45996.0</v>
      </c>
      <c r="C2299" s="9" t="str">
        <f t="shared" si="1"/>
        <v>Desember</v>
      </c>
      <c r="D2299" s="15">
        <v>0.04027777777777778</v>
      </c>
      <c r="E2299" s="7" t="s">
        <v>37</v>
      </c>
      <c r="F2299" s="7" t="s">
        <v>62</v>
      </c>
      <c r="G2299" s="7" t="s">
        <v>13</v>
      </c>
      <c r="H2299" s="7" t="s">
        <v>3660</v>
      </c>
      <c r="I2299" s="11">
        <v>6.285746146893E12</v>
      </c>
      <c r="K2299" s="12"/>
      <c r="L2299" s="12"/>
      <c r="M2299" s="12"/>
      <c r="N2299" s="12"/>
      <c r="O2299" s="12"/>
      <c r="P2299" s="12"/>
      <c r="Q2299" s="12"/>
      <c r="R2299" s="12"/>
      <c r="S2299" s="12"/>
      <c r="T2299" s="12"/>
      <c r="U2299" s="12"/>
      <c r="V2299" s="12"/>
    </row>
    <row r="2300">
      <c r="A2300" s="7" t="s">
        <v>3661</v>
      </c>
      <c r="B2300" s="8">
        <v>45996.0</v>
      </c>
      <c r="C2300" s="9" t="str">
        <f t="shared" si="1"/>
        <v>Desember</v>
      </c>
      <c r="D2300" s="15">
        <v>0.041666666666666664</v>
      </c>
      <c r="E2300" s="7" t="s">
        <v>11</v>
      </c>
      <c r="F2300" s="7" t="s">
        <v>12</v>
      </c>
      <c r="G2300" s="7" t="s">
        <v>13</v>
      </c>
      <c r="H2300" s="7" t="s">
        <v>3662</v>
      </c>
      <c r="I2300" s="11">
        <v>6.28560627488E12</v>
      </c>
      <c r="K2300" s="12"/>
      <c r="L2300" s="12"/>
      <c r="M2300" s="12"/>
      <c r="N2300" s="12"/>
      <c r="O2300" s="12"/>
      <c r="P2300" s="12"/>
      <c r="Q2300" s="12"/>
      <c r="R2300" s="12"/>
      <c r="S2300" s="12"/>
      <c r="T2300" s="12"/>
      <c r="U2300" s="12"/>
      <c r="V2300" s="12"/>
    </row>
    <row r="2301">
      <c r="A2301" s="7" t="s">
        <v>3663</v>
      </c>
      <c r="B2301" s="8">
        <v>45996.0</v>
      </c>
      <c r="C2301" s="9" t="str">
        <f t="shared" si="1"/>
        <v>Desember</v>
      </c>
      <c r="D2301" s="15">
        <v>0.041666666666666664</v>
      </c>
      <c r="E2301" s="7" t="s">
        <v>11</v>
      </c>
      <c r="F2301" s="7" t="s">
        <v>82</v>
      </c>
      <c r="G2301" s="7" t="s">
        <v>13</v>
      </c>
      <c r="H2301" s="7" t="s">
        <v>3664</v>
      </c>
      <c r="I2301" s="11">
        <v>6.28560627488E12</v>
      </c>
      <c r="K2301" s="12"/>
      <c r="L2301" s="12"/>
      <c r="M2301" s="12"/>
      <c r="N2301" s="12"/>
      <c r="O2301" s="12"/>
      <c r="P2301" s="12"/>
      <c r="Q2301" s="12"/>
      <c r="R2301" s="12"/>
      <c r="S2301" s="12"/>
      <c r="T2301" s="12"/>
      <c r="U2301" s="12"/>
      <c r="V2301" s="12"/>
    </row>
    <row r="2302">
      <c r="A2302" s="7" t="s">
        <v>3665</v>
      </c>
      <c r="B2302" s="8">
        <v>45996.0</v>
      </c>
      <c r="C2302" s="9" t="str">
        <f t="shared" si="1"/>
        <v>Desember</v>
      </c>
      <c r="D2302" s="15">
        <v>0.020833333333333332</v>
      </c>
      <c r="E2302" s="7" t="s">
        <v>2807</v>
      </c>
      <c r="F2302" s="7" t="s">
        <v>148</v>
      </c>
      <c r="G2302" s="7" t="s">
        <v>13</v>
      </c>
      <c r="H2302" s="7" t="s">
        <v>3666</v>
      </c>
      <c r="I2302" s="11">
        <v>6.281314567953E12</v>
      </c>
      <c r="K2302" s="12"/>
      <c r="L2302" s="12"/>
      <c r="M2302" s="12"/>
      <c r="N2302" s="12"/>
      <c r="O2302" s="12"/>
      <c r="P2302" s="12"/>
      <c r="Q2302" s="12"/>
      <c r="R2302" s="12"/>
      <c r="S2302" s="12"/>
      <c r="T2302" s="12"/>
      <c r="U2302" s="12"/>
      <c r="V2302" s="12"/>
    </row>
    <row r="2303">
      <c r="A2303" s="7" t="s">
        <v>3667</v>
      </c>
      <c r="B2303" s="8">
        <v>45997.0</v>
      </c>
      <c r="C2303" s="9" t="str">
        <f t="shared" si="1"/>
        <v>Desember</v>
      </c>
      <c r="D2303" s="15">
        <v>0.03819444444444445</v>
      </c>
      <c r="E2303" s="7" t="s">
        <v>66</v>
      </c>
      <c r="F2303" s="7" t="s">
        <v>17</v>
      </c>
      <c r="G2303" s="7" t="s">
        <v>13</v>
      </c>
      <c r="H2303" s="7" t="s">
        <v>3668</v>
      </c>
      <c r="I2303" s="11">
        <v>6.281332534354E12</v>
      </c>
      <c r="K2303" s="12"/>
      <c r="L2303" s="12"/>
      <c r="M2303" s="12"/>
      <c r="N2303" s="12"/>
      <c r="O2303" s="12"/>
      <c r="P2303" s="12"/>
      <c r="Q2303" s="12"/>
      <c r="R2303" s="12"/>
      <c r="S2303" s="12"/>
      <c r="T2303" s="12"/>
      <c r="U2303" s="12"/>
      <c r="V2303" s="12"/>
    </row>
    <row r="2304">
      <c r="A2304" s="7" t="s">
        <v>3669</v>
      </c>
      <c r="B2304" s="8">
        <v>45997.0</v>
      </c>
      <c r="C2304" s="9" t="str">
        <f t="shared" si="1"/>
        <v>Desember</v>
      </c>
      <c r="D2304" s="15">
        <v>0.0375</v>
      </c>
      <c r="E2304" s="7" t="s">
        <v>2824</v>
      </c>
      <c r="F2304" s="7" t="s">
        <v>94</v>
      </c>
      <c r="G2304" s="7" t="s">
        <v>13</v>
      </c>
      <c r="H2304" s="7" t="s">
        <v>3670</v>
      </c>
      <c r="I2304" s="11">
        <v>6.289632788686E12</v>
      </c>
      <c r="K2304" s="12"/>
      <c r="L2304" s="12"/>
      <c r="M2304" s="12"/>
      <c r="N2304" s="12"/>
      <c r="O2304" s="12"/>
      <c r="P2304" s="12"/>
      <c r="Q2304" s="12"/>
      <c r="R2304" s="12"/>
      <c r="S2304" s="12"/>
      <c r="T2304" s="12"/>
      <c r="U2304" s="12"/>
      <c r="V2304" s="12"/>
    </row>
    <row r="2305">
      <c r="A2305" s="7" t="s">
        <v>3669</v>
      </c>
      <c r="B2305" s="8">
        <v>45997.0</v>
      </c>
      <c r="C2305" s="9" t="str">
        <f t="shared" si="1"/>
        <v>Desember</v>
      </c>
      <c r="D2305" s="15">
        <v>0.03819444444444445</v>
      </c>
      <c r="E2305" s="7" t="s">
        <v>2824</v>
      </c>
      <c r="F2305" s="7" t="s">
        <v>59</v>
      </c>
      <c r="G2305" s="7" t="s">
        <v>13</v>
      </c>
      <c r="H2305" s="7" t="s">
        <v>3671</v>
      </c>
      <c r="I2305" s="11">
        <v>6.289632788686E12</v>
      </c>
      <c r="K2305" s="12"/>
      <c r="L2305" s="12"/>
      <c r="M2305" s="12"/>
      <c r="N2305" s="12"/>
      <c r="O2305" s="12"/>
      <c r="P2305" s="12"/>
      <c r="Q2305" s="12"/>
      <c r="R2305" s="12"/>
      <c r="S2305" s="12"/>
      <c r="T2305" s="12"/>
      <c r="U2305" s="12"/>
      <c r="V2305" s="12"/>
    </row>
    <row r="2306">
      <c r="A2306" s="7" t="s">
        <v>3672</v>
      </c>
      <c r="B2306" s="8">
        <v>45996.0</v>
      </c>
      <c r="C2306" s="9" t="str">
        <f t="shared" si="1"/>
        <v>Desember</v>
      </c>
      <c r="D2306" s="15">
        <v>0.041666666666666664</v>
      </c>
      <c r="E2306" s="7" t="s">
        <v>33</v>
      </c>
      <c r="F2306" s="7" t="s">
        <v>153</v>
      </c>
      <c r="G2306" s="7" t="s">
        <v>13</v>
      </c>
      <c r="H2306" s="7" t="s">
        <v>3673</v>
      </c>
      <c r="I2306" s="11">
        <v>6.285707668655E12</v>
      </c>
      <c r="K2306" s="12"/>
      <c r="L2306" s="12"/>
      <c r="M2306" s="12"/>
      <c r="N2306" s="12"/>
      <c r="O2306" s="12"/>
      <c r="P2306" s="12"/>
      <c r="Q2306" s="12"/>
      <c r="R2306" s="12"/>
      <c r="S2306" s="12"/>
      <c r="T2306" s="12"/>
      <c r="U2306" s="12"/>
      <c r="V2306" s="12"/>
    </row>
    <row r="2307">
      <c r="A2307" s="7" t="s">
        <v>3674</v>
      </c>
      <c r="B2307" s="8">
        <v>45997.0</v>
      </c>
      <c r="C2307" s="9" t="str">
        <f t="shared" si="1"/>
        <v>Desember</v>
      </c>
      <c r="D2307" s="15">
        <v>0.0</v>
      </c>
      <c r="E2307" s="7" t="s">
        <v>2760</v>
      </c>
      <c r="F2307" s="7" t="s">
        <v>51</v>
      </c>
      <c r="G2307" s="7" t="s">
        <v>41</v>
      </c>
      <c r="H2307" s="7" t="s">
        <v>113</v>
      </c>
      <c r="I2307" s="11">
        <v>6.289602289535E12</v>
      </c>
      <c r="K2307" s="12"/>
      <c r="L2307" s="12"/>
      <c r="M2307" s="12"/>
      <c r="N2307" s="12"/>
      <c r="O2307" s="12"/>
      <c r="P2307" s="12"/>
      <c r="Q2307" s="12"/>
      <c r="R2307" s="12"/>
      <c r="S2307" s="12"/>
      <c r="T2307" s="12"/>
      <c r="U2307" s="12"/>
      <c r="V2307" s="12"/>
    </row>
    <row r="2308">
      <c r="A2308" s="7" t="s">
        <v>3675</v>
      </c>
      <c r="B2308" s="8">
        <v>45996.0</v>
      </c>
      <c r="C2308" s="9" t="str">
        <f t="shared" si="1"/>
        <v>Desember</v>
      </c>
      <c r="D2308" s="15">
        <v>0.02847222222222222</v>
      </c>
      <c r="E2308" s="7" t="s">
        <v>2760</v>
      </c>
      <c r="F2308" s="7" t="s">
        <v>130</v>
      </c>
      <c r="G2308" s="7" t="s">
        <v>13</v>
      </c>
      <c r="H2308" s="7" t="s">
        <v>3676</v>
      </c>
      <c r="I2308" s="11">
        <v>6.289602289535E12</v>
      </c>
      <c r="K2308" s="12"/>
      <c r="L2308" s="12"/>
      <c r="M2308" s="12"/>
      <c r="N2308" s="12"/>
      <c r="O2308" s="12"/>
      <c r="P2308" s="12"/>
      <c r="Q2308" s="12"/>
      <c r="R2308" s="12"/>
      <c r="S2308" s="12"/>
      <c r="T2308" s="12"/>
      <c r="U2308" s="12"/>
      <c r="V2308" s="12"/>
    </row>
    <row r="2309">
      <c r="A2309" s="7" t="s">
        <v>3643</v>
      </c>
      <c r="B2309" s="8">
        <v>45996.0</v>
      </c>
      <c r="C2309" s="9" t="str">
        <f t="shared" si="1"/>
        <v>Desember</v>
      </c>
      <c r="D2309" s="15">
        <v>0.03888888888888889</v>
      </c>
      <c r="E2309" s="7" t="s">
        <v>2760</v>
      </c>
      <c r="F2309" s="7" t="s">
        <v>51</v>
      </c>
      <c r="G2309" s="7" t="s">
        <v>13</v>
      </c>
      <c r="H2309" s="7" t="s">
        <v>3677</v>
      </c>
      <c r="I2309" s="11">
        <v>6.289602289535E12</v>
      </c>
      <c r="K2309" s="12"/>
      <c r="L2309" s="12"/>
      <c r="M2309" s="12"/>
      <c r="N2309" s="12"/>
      <c r="O2309" s="12"/>
      <c r="P2309" s="12"/>
      <c r="Q2309" s="12"/>
      <c r="R2309" s="12"/>
      <c r="S2309" s="12"/>
      <c r="T2309" s="12"/>
      <c r="U2309" s="12"/>
      <c r="V2309" s="12"/>
    </row>
    <row r="2310">
      <c r="A2310" s="7" t="s">
        <v>3678</v>
      </c>
      <c r="B2310" s="8">
        <v>45998.0</v>
      </c>
      <c r="C2310" s="9" t="str">
        <f t="shared" si="1"/>
        <v>Desember</v>
      </c>
      <c r="D2310" s="15">
        <v>0.03819444444444445</v>
      </c>
      <c r="E2310" s="7" t="s">
        <v>66</v>
      </c>
      <c r="F2310" s="7" t="s">
        <v>17</v>
      </c>
      <c r="G2310" s="7" t="s">
        <v>13</v>
      </c>
      <c r="H2310" s="7" t="s">
        <v>3679</v>
      </c>
      <c r="I2310" s="11">
        <v>6.281332534354E12</v>
      </c>
      <c r="K2310" s="12"/>
      <c r="L2310" s="12"/>
      <c r="M2310" s="12"/>
      <c r="N2310" s="12"/>
      <c r="O2310" s="12"/>
      <c r="P2310" s="12"/>
      <c r="Q2310" s="12"/>
      <c r="R2310" s="12"/>
      <c r="S2310" s="12"/>
      <c r="T2310" s="12"/>
      <c r="U2310" s="12"/>
      <c r="V2310" s="12"/>
    </row>
    <row r="2311">
      <c r="A2311" s="7" t="s">
        <v>3669</v>
      </c>
      <c r="B2311" s="8">
        <v>45998.0</v>
      </c>
      <c r="C2311" s="9" t="str">
        <f t="shared" si="1"/>
        <v>Desember</v>
      </c>
      <c r="D2311" s="15">
        <v>0.04236111111111111</v>
      </c>
      <c r="E2311" s="7" t="s">
        <v>2824</v>
      </c>
      <c r="F2311" s="7" t="s">
        <v>59</v>
      </c>
      <c r="G2311" s="7" t="s">
        <v>13</v>
      </c>
      <c r="H2311" s="7" t="s">
        <v>3680</v>
      </c>
      <c r="I2311" s="11">
        <v>6.289632788686E12</v>
      </c>
      <c r="K2311" s="12"/>
      <c r="L2311" s="12"/>
      <c r="M2311" s="12"/>
      <c r="N2311" s="12"/>
      <c r="O2311" s="12"/>
      <c r="P2311" s="12"/>
      <c r="Q2311" s="12"/>
      <c r="R2311" s="12"/>
      <c r="S2311" s="12"/>
      <c r="T2311" s="12"/>
      <c r="U2311" s="12"/>
      <c r="V2311" s="12"/>
    </row>
    <row r="2312">
      <c r="A2312" s="7" t="s">
        <v>3681</v>
      </c>
      <c r="B2312" s="8">
        <v>45999.0</v>
      </c>
      <c r="C2312" s="9" t="str">
        <f t="shared" si="1"/>
        <v>Desember</v>
      </c>
      <c r="D2312" s="15">
        <v>0.02638888888888889</v>
      </c>
      <c r="E2312" s="7" t="s">
        <v>2807</v>
      </c>
      <c r="F2312" s="7" t="s">
        <v>144</v>
      </c>
      <c r="G2312" s="7" t="s">
        <v>13</v>
      </c>
      <c r="H2312" s="7" t="s">
        <v>3682</v>
      </c>
      <c r="I2312" s="11">
        <v>6.281314567953E12</v>
      </c>
      <c r="K2312" s="12"/>
      <c r="L2312" s="12"/>
      <c r="M2312" s="12"/>
      <c r="N2312" s="12"/>
      <c r="O2312" s="12"/>
      <c r="P2312" s="12"/>
      <c r="Q2312" s="12"/>
      <c r="R2312" s="12"/>
      <c r="S2312" s="12"/>
      <c r="T2312" s="12"/>
      <c r="U2312" s="12"/>
      <c r="V2312" s="12"/>
    </row>
    <row r="2313">
      <c r="A2313" s="7" t="s">
        <v>3683</v>
      </c>
      <c r="B2313" s="8">
        <v>45998.0</v>
      </c>
      <c r="C2313" s="9" t="str">
        <f t="shared" si="1"/>
        <v>Desember</v>
      </c>
      <c r="D2313" s="15">
        <v>0.04027777777777778</v>
      </c>
      <c r="E2313" s="7" t="s">
        <v>93</v>
      </c>
      <c r="F2313" s="7" t="s">
        <v>94</v>
      </c>
      <c r="G2313" s="7" t="s">
        <v>13</v>
      </c>
      <c r="H2313" s="7" t="s">
        <v>3684</v>
      </c>
      <c r="I2313" s="11">
        <v>6.281295998526E12</v>
      </c>
      <c r="K2313" s="12"/>
      <c r="L2313" s="12"/>
      <c r="M2313" s="12"/>
      <c r="N2313" s="12"/>
      <c r="O2313" s="12"/>
      <c r="P2313" s="12"/>
      <c r="Q2313" s="12"/>
      <c r="R2313" s="12"/>
      <c r="S2313" s="12"/>
      <c r="T2313" s="12"/>
      <c r="U2313" s="12"/>
      <c r="V2313" s="12"/>
    </row>
    <row r="2314">
      <c r="A2314" s="7" t="s">
        <v>3685</v>
      </c>
      <c r="B2314" s="8">
        <v>45999.0</v>
      </c>
      <c r="C2314" s="9" t="str">
        <f t="shared" si="1"/>
        <v>Desember</v>
      </c>
      <c r="D2314" s="15">
        <v>0.020833333333333332</v>
      </c>
      <c r="E2314" s="7" t="s">
        <v>2807</v>
      </c>
      <c r="F2314" s="7" t="s">
        <v>148</v>
      </c>
      <c r="G2314" s="7" t="s">
        <v>13</v>
      </c>
      <c r="H2314" s="7" t="s">
        <v>3686</v>
      </c>
      <c r="I2314" s="11">
        <v>6.281314567953E12</v>
      </c>
      <c r="K2314" s="12"/>
      <c r="L2314" s="12"/>
      <c r="M2314" s="12"/>
      <c r="N2314" s="12"/>
      <c r="O2314" s="12"/>
      <c r="P2314" s="12"/>
      <c r="Q2314" s="12"/>
      <c r="R2314" s="12"/>
      <c r="S2314" s="12"/>
      <c r="T2314" s="12"/>
      <c r="U2314" s="12"/>
      <c r="V2314" s="12"/>
    </row>
    <row r="2315">
      <c r="A2315" s="7" t="s">
        <v>3687</v>
      </c>
      <c r="B2315" s="8">
        <v>46000.0</v>
      </c>
      <c r="C2315" s="9" t="str">
        <f t="shared" si="1"/>
        <v>Desember</v>
      </c>
      <c r="D2315" s="15">
        <v>0.025694444444444443</v>
      </c>
      <c r="E2315" s="7" t="s">
        <v>50</v>
      </c>
      <c r="F2315" s="7" t="s">
        <v>51</v>
      </c>
      <c r="G2315" s="7" t="s">
        <v>13</v>
      </c>
      <c r="H2315" s="7" t="s">
        <v>3688</v>
      </c>
      <c r="I2315" s="11">
        <v>8.5173431354E10</v>
      </c>
      <c r="K2315" s="12"/>
      <c r="L2315" s="12"/>
      <c r="M2315" s="12"/>
      <c r="N2315" s="12"/>
      <c r="O2315" s="12"/>
      <c r="P2315" s="12"/>
      <c r="Q2315" s="12"/>
      <c r="R2315" s="12"/>
      <c r="S2315" s="12"/>
      <c r="T2315" s="12"/>
      <c r="U2315" s="12"/>
      <c r="V2315" s="12"/>
    </row>
    <row r="2316">
      <c r="A2316" s="7" t="s">
        <v>3689</v>
      </c>
      <c r="B2316" s="8">
        <v>46000.0</v>
      </c>
      <c r="C2316" s="9" t="str">
        <f t="shared" si="1"/>
        <v>Desember</v>
      </c>
      <c r="D2316" s="15">
        <v>0.04861111111111111</v>
      </c>
      <c r="E2316" s="7" t="s">
        <v>2824</v>
      </c>
      <c r="F2316" s="7" t="s">
        <v>59</v>
      </c>
      <c r="G2316" s="7" t="s">
        <v>13</v>
      </c>
      <c r="H2316" s="7" t="s">
        <v>3690</v>
      </c>
      <c r="I2316" s="11">
        <v>6.289632788686E12</v>
      </c>
      <c r="K2316" s="12"/>
      <c r="L2316" s="12"/>
      <c r="M2316" s="12"/>
      <c r="N2316" s="12"/>
      <c r="O2316" s="12"/>
      <c r="P2316" s="12"/>
      <c r="Q2316" s="12"/>
      <c r="R2316" s="12"/>
      <c r="S2316" s="12"/>
      <c r="T2316" s="12"/>
      <c r="U2316" s="12"/>
      <c r="V2316" s="12"/>
    </row>
    <row r="2317">
      <c r="A2317" s="7" t="s">
        <v>3691</v>
      </c>
      <c r="B2317" s="8">
        <v>46000.0</v>
      </c>
      <c r="C2317" s="9" t="str">
        <f t="shared" si="1"/>
        <v>Desember</v>
      </c>
      <c r="D2317" s="15">
        <v>0.041666666666666664</v>
      </c>
      <c r="E2317" s="7" t="s">
        <v>33</v>
      </c>
      <c r="F2317" s="7" t="s">
        <v>1083</v>
      </c>
      <c r="G2317" s="7" t="s">
        <v>13</v>
      </c>
      <c r="H2317" s="7" t="s">
        <v>3692</v>
      </c>
      <c r="I2317" s="11">
        <v>6.285707668655E12</v>
      </c>
      <c r="K2317" s="12"/>
      <c r="L2317" s="12"/>
      <c r="M2317" s="12"/>
      <c r="N2317" s="12"/>
      <c r="O2317" s="12"/>
      <c r="P2317" s="12"/>
      <c r="Q2317" s="12"/>
      <c r="R2317" s="12"/>
      <c r="S2317" s="12"/>
      <c r="T2317" s="12"/>
      <c r="U2317" s="12"/>
      <c r="V2317" s="12"/>
    </row>
    <row r="2318">
      <c r="A2318" s="7" t="s">
        <v>3693</v>
      </c>
      <c r="B2318" s="8">
        <v>46000.0</v>
      </c>
      <c r="C2318" s="9" t="str">
        <f t="shared" si="1"/>
        <v>Desember</v>
      </c>
      <c r="D2318" s="15">
        <v>0.021527777777777778</v>
      </c>
      <c r="E2318" s="7" t="s">
        <v>2760</v>
      </c>
      <c r="F2318" s="7" t="s">
        <v>130</v>
      </c>
      <c r="G2318" s="7" t="s">
        <v>13</v>
      </c>
      <c r="H2318" s="7" t="s">
        <v>3694</v>
      </c>
      <c r="I2318" s="11">
        <v>6.289602289535E12</v>
      </c>
      <c r="K2318" s="12"/>
      <c r="L2318" s="12"/>
      <c r="M2318" s="12"/>
      <c r="N2318" s="12"/>
      <c r="O2318" s="12"/>
      <c r="P2318" s="12"/>
      <c r="Q2318" s="12"/>
      <c r="R2318" s="12"/>
      <c r="S2318" s="12"/>
      <c r="T2318" s="12"/>
      <c r="U2318" s="12"/>
      <c r="V2318" s="12"/>
    </row>
    <row r="2319">
      <c r="A2319" s="7" t="s">
        <v>3695</v>
      </c>
      <c r="B2319" s="8">
        <v>46000.0</v>
      </c>
      <c r="C2319" s="9" t="str">
        <f t="shared" si="1"/>
        <v>Desember</v>
      </c>
      <c r="D2319" s="15">
        <v>0.020833333333333332</v>
      </c>
      <c r="E2319" s="7" t="s">
        <v>2807</v>
      </c>
      <c r="F2319" s="7" t="s">
        <v>148</v>
      </c>
      <c r="G2319" s="7" t="s">
        <v>13</v>
      </c>
      <c r="H2319" s="7" t="s">
        <v>3696</v>
      </c>
      <c r="I2319" s="11">
        <v>6.281314567953E12</v>
      </c>
      <c r="K2319" s="12"/>
      <c r="L2319" s="12"/>
      <c r="M2319" s="12"/>
      <c r="N2319" s="12"/>
      <c r="O2319" s="12"/>
      <c r="P2319" s="12"/>
      <c r="Q2319" s="12"/>
      <c r="R2319" s="12"/>
      <c r="S2319" s="12"/>
      <c r="T2319" s="12"/>
      <c r="U2319" s="12"/>
      <c r="V2319" s="12"/>
    </row>
    <row r="2320">
      <c r="A2320" s="7" t="s">
        <v>3697</v>
      </c>
      <c r="B2320" s="8">
        <v>46001.0</v>
      </c>
      <c r="C2320" s="9" t="str">
        <f t="shared" si="1"/>
        <v>Desember</v>
      </c>
      <c r="D2320" s="15">
        <v>0.04861111111111111</v>
      </c>
      <c r="E2320" s="7" t="s">
        <v>2807</v>
      </c>
      <c r="F2320" s="7" t="s">
        <v>127</v>
      </c>
      <c r="G2320" s="7" t="s">
        <v>13</v>
      </c>
      <c r="H2320" s="7" t="s">
        <v>3698</v>
      </c>
      <c r="I2320" s="11">
        <v>6.281314567953E12</v>
      </c>
      <c r="K2320" s="12"/>
      <c r="L2320" s="12"/>
      <c r="M2320" s="12"/>
      <c r="N2320" s="12"/>
      <c r="O2320" s="12"/>
      <c r="P2320" s="12"/>
      <c r="Q2320" s="12"/>
      <c r="R2320" s="12"/>
      <c r="S2320" s="12"/>
      <c r="T2320" s="12"/>
      <c r="U2320" s="12"/>
      <c r="V2320" s="12"/>
    </row>
    <row r="2321">
      <c r="A2321" s="7" t="s">
        <v>3699</v>
      </c>
      <c r="B2321" s="8">
        <v>45999.0</v>
      </c>
      <c r="C2321" s="9" t="str">
        <f t="shared" si="1"/>
        <v>Desember</v>
      </c>
      <c r="D2321" s="15">
        <v>0.020833333333333332</v>
      </c>
      <c r="E2321" s="7" t="s">
        <v>44</v>
      </c>
      <c r="F2321" s="7" t="s">
        <v>67</v>
      </c>
      <c r="G2321" s="7" t="s">
        <v>13</v>
      </c>
      <c r="H2321" s="7" t="s">
        <v>3700</v>
      </c>
      <c r="I2321" s="11">
        <v>6.285291035544E12</v>
      </c>
      <c r="K2321" s="12"/>
      <c r="L2321" s="12"/>
      <c r="M2321" s="12"/>
      <c r="N2321" s="12"/>
      <c r="O2321" s="12"/>
      <c r="P2321" s="12"/>
      <c r="Q2321" s="12"/>
      <c r="R2321" s="12"/>
      <c r="S2321" s="12"/>
      <c r="T2321" s="12"/>
      <c r="U2321" s="12"/>
      <c r="V2321" s="12"/>
    </row>
    <row r="2322">
      <c r="A2322" s="7" t="s">
        <v>3701</v>
      </c>
      <c r="B2322" s="8">
        <v>46000.0</v>
      </c>
      <c r="C2322" s="9" t="str">
        <f t="shared" si="1"/>
        <v>Desember</v>
      </c>
      <c r="D2322" s="15">
        <v>0.020833333333333332</v>
      </c>
      <c r="E2322" s="7" t="s">
        <v>44</v>
      </c>
      <c r="F2322" s="7" t="s">
        <v>67</v>
      </c>
      <c r="G2322" s="7" t="s">
        <v>13</v>
      </c>
      <c r="H2322" s="7" t="s">
        <v>3702</v>
      </c>
      <c r="I2322" s="11">
        <v>6.285291035544E12</v>
      </c>
      <c r="K2322" s="12"/>
      <c r="L2322" s="12"/>
      <c r="M2322" s="12"/>
      <c r="N2322" s="12"/>
      <c r="O2322" s="12"/>
      <c r="P2322" s="12"/>
      <c r="Q2322" s="12"/>
      <c r="R2322" s="12"/>
      <c r="S2322" s="12"/>
      <c r="T2322" s="12"/>
      <c r="U2322" s="12"/>
      <c r="V2322" s="12"/>
    </row>
    <row r="2323">
      <c r="A2323" s="7" t="s">
        <v>3703</v>
      </c>
      <c r="B2323" s="8">
        <v>46001.0</v>
      </c>
      <c r="C2323" s="9" t="str">
        <f t="shared" si="1"/>
        <v>Desember</v>
      </c>
      <c r="D2323" s="15">
        <v>0.05138888888888889</v>
      </c>
      <c r="E2323" s="7" t="s">
        <v>11</v>
      </c>
      <c r="F2323" s="7" t="s">
        <v>72</v>
      </c>
      <c r="G2323" s="7" t="s">
        <v>13</v>
      </c>
      <c r="H2323" s="7" t="s">
        <v>3704</v>
      </c>
      <c r="I2323" s="11">
        <v>6.28560627488E12</v>
      </c>
      <c r="K2323" s="12"/>
      <c r="L2323" s="12"/>
      <c r="M2323" s="12"/>
      <c r="N2323" s="12"/>
      <c r="O2323" s="12"/>
      <c r="P2323" s="12"/>
      <c r="Q2323" s="12"/>
      <c r="R2323" s="12"/>
      <c r="S2323" s="12"/>
      <c r="T2323" s="12"/>
      <c r="U2323" s="12"/>
      <c r="V2323" s="12"/>
    </row>
    <row r="2324">
      <c r="A2324" s="7" t="s">
        <v>3693</v>
      </c>
      <c r="B2324" s="8">
        <v>46001.0</v>
      </c>
      <c r="C2324" s="9" t="str">
        <f t="shared" si="1"/>
        <v>Desember</v>
      </c>
      <c r="D2324" s="15">
        <v>0.02638888888888889</v>
      </c>
      <c r="E2324" s="7" t="s">
        <v>2760</v>
      </c>
      <c r="F2324" s="7" t="s">
        <v>130</v>
      </c>
      <c r="G2324" s="7" t="s">
        <v>13</v>
      </c>
      <c r="H2324" s="7" t="s">
        <v>3705</v>
      </c>
      <c r="I2324" s="11">
        <v>6.289602289535E12</v>
      </c>
      <c r="K2324" s="12"/>
      <c r="L2324" s="12"/>
      <c r="M2324" s="12"/>
      <c r="N2324" s="12"/>
      <c r="O2324" s="12"/>
      <c r="P2324" s="12"/>
      <c r="Q2324" s="12"/>
      <c r="R2324" s="12"/>
      <c r="S2324" s="12"/>
      <c r="T2324" s="12"/>
      <c r="U2324" s="12"/>
      <c r="V2324" s="12"/>
    </row>
    <row r="2325">
      <c r="A2325" s="7" t="s">
        <v>3706</v>
      </c>
      <c r="B2325" s="8">
        <v>46002.0</v>
      </c>
      <c r="C2325" s="9" t="str">
        <f t="shared" si="1"/>
        <v>Desember</v>
      </c>
      <c r="D2325" s="15">
        <v>0.049305555555555554</v>
      </c>
      <c r="E2325" s="7" t="s">
        <v>11</v>
      </c>
      <c r="F2325" s="7" t="s">
        <v>72</v>
      </c>
      <c r="G2325" s="7" t="s">
        <v>13</v>
      </c>
      <c r="H2325" s="7" t="s">
        <v>3707</v>
      </c>
      <c r="I2325" s="11">
        <v>6.28560627488E12</v>
      </c>
      <c r="K2325" s="12"/>
      <c r="L2325" s="12"/>
      <c r="M2325" s="12"/>
      <c r="N2325" s="12"/>
      <c r="O2325" s="12"/>
      <c r="P2325" s="12"/>
      <c r="Q2325" s="12"/>
      <c r="R2325" s="12"/>
      <c r="S2325" s="12"/>
      <c r="T2325" s="12"/>
      <c r="U2325" s="12"/>
      <c r="V2325" s="12"/>
    </row>
    <row r="2326">
      <c r="A2326" s="7" t="s">
        <v>3708</v>
      </c>
      <c r="B2326" s="8">
        <v>46002.0</v>
      </c>
      <c r="C2326" s="9" t="str">
        <f t="shared" si="1"/>
        <v>Desember</v>
      </c>
      <c r="D2326" s="15">
        <v>0.020833333333333332</v>
      </c>
      <c r="E2326" s="7" t="s">
        <v>2807</v>
      </c>
      <c r="F2326" s="7" t="s">
        <v>148</v>
      </c>
      <c r="G2326" s="7" t="s">
        <v>13</v>
      </c>
      <c r="H2326" s="7" t="s">
        <v>3709</v>
      </c>
      <c r="I2326" s="11">
        <v>6.281314567953E12</v>
      </c>
      <c r="K2326" s="12"/>
      <c r="L2326" s="12"/>
      <c r="M2326" s="12"/>
      <c r="N2326" s="12"/>
      <c r="O2326" s="12"/>
      <c r="P2326" s="12"/>
      <c r="Q2326" s="12"/>
      <c r="R2326" s="12"/>
      <c r="S2326" s="12"/>
      <c r="T2326" s="12"/>
      <c r="U2326" s="12"/>
      <c r="V2326" s="12"/>
    </row>
    <row r="2327">
      <c r="A2327" s="7" t="s">
        <v>3710</v>
      </c>
      <c r="B2327" s="8">
        <v>46002.0</v>
      </c>
      <c r="C2327" s="9" t="str">
        <f t="shared" si="1"/>
        <v>Desember</v>
      </c>
      <c r="D2327" s="15">
        <v>0.017361111111111112</v>
      </c>
      <c r="E2327" s="7" t="s">
        <v>33</v>
      </c>
      <c r="F2327" s="7" t="s">
        <v>45</v>
      </c>
      <c r="G2327" s="7" t="s">
        <v>13</v>
      </c>
      <c r="H2327" s="7" t="s">
        <v>3711</v>
      </c>
      <c r="I2327" s="11">
        <v>6.285707668655E12</v>
      </c>
      <c r="K2327" s="12"/>
      <c r="L2327" s="12"/>
      <c r="M2327" s="12"/>
      <c r="N2327" s="12"/>
      <c r="O2327" s="12"/>
      <c r="P2327" s="12"/>
      <c r="Q2327" s="12"/>
      <c r="R2327" s="12"/>
      <c r="S2327" s="12"/>
      <c r="T2327" s="12"/>
      <c r="U2327" s="12"/>
      <c r="V2327" s="12"/>
    </row>
    <row r="2328">
      <c r="A2328" s="7" t="s">
        <v>3712</v>
      </c>
      <c r="B2328" s="8">
        <v>46003.0</v>
      </c>
      <c r="C2328" s="9" t="str">
        <f t="shared" si="1"/>
        <v>Desember</v>
      </c>
      <c r="D2328" s="15">
        <v>0.04861111111111111</v>
      </c>
      <c r="E2328" s="7" t="s">
        <v>66</v>
      </c>
      <c r="F2328" s="7" t="s">
        <v>17</v>
      </c>
      <c r="G2328" s="7" t="s">
        <v>13</v>
      </c>
      <c r="H2328" s="7" t="s">
        <v>3713</v>
      </c>
      <c r="I2328" s="11">
        <v>6.281332534354E12</v>
      </c>
      <c r="K2328" s="12"/>
      <c r="L2328" s="12"/>
      <c r="M2328" s="12"/>
      <c r="N2328" s="12"/>
      <c r="O2328" s="12"/>
      <c r="P2328" s="12"/>
      <c r="Q2328" s="12"/>
      <c r="R2328" s="12"/>
      <c r="S2328" s="12"/>
      <c r="T2328" s="12"/>
      <c r="U2328" s="12"/>
      <c r="V2328" s="12"/>
    </row>
    <row r="2329">
      <c r="A2329" s="14">
        <v>45976.31319444445</v>
      </c>
      <c r="B2329" s="8">
        <v>45995.0</v>
      </c>
      <c r="C2329" s="9" t="str">
        <f t="shared" si="1"/>
        <v>Desember</v>
      </c>
      <c r="D2329" s="15">
        <v>6.944444444444445E-4</v>
      </c>
      <c r="E2329" s="7" t="s">
        <v>212</v>
      </c>
      <c r="F2329" s="7" t="s">
        <v>164</v>
      </c>
      <c r="G2329" s="7" t="s">
        <v>41</v>
      </c>
      <c r="H2329" s="7" t="s">
        <v>128</v>
      </c>
      <c r="I2329" s="11">
        <v>6.2895632016027E13</v>
      </c>
      <c r="K2329" s="12"/>
      <c r="L2329" s="12"/>
      <c r="M2329" s="12"/>
      <c r="N2329" s="12"/>
      <c r="O2329" s="12"/>
      <c r="P2329" s="12"/>
      <c r="Q2329" s="12"/>
      <c r="R2329" s="12"/>
      <c r="S2329" s="12"/>
      <c r="T2329" s="12"/>
      <c r="U2329" s="12"/>
      <c r="V2329" s="12"/>
    </row>
    <row r="2330">
      <c r="A2330" s="14">
        <v>45976.31319444445</v>
      </c>
      <c r="B2330" s="8">
        <v>45995.0</v>
      </c>
      <c r="C2330" s="9" t="str">
        <f t="shared" si="1"/>
        <v>Desember</v>
      </c>
      <c r="D2330" s="15">
        <v>6.944444444444445E-4</v>
      </c>
      <c r="E2330" s="7" t="s">
        <v>212</v>
      </c>
      <c r="F2330" s="7" t="s">
        <v>164</v>
      </c>
      <c r="G2330" s="7" t="s">
        <v>41</v>
      </c>
      <c r="H2330" s="7" t="s">
        <v>128</v>
      </c>
      <c r="I2330" s="11">
        <v>6.2895632016027E13</v>
      </c>
      <c r="K2330" s="12"/>
      <c r="L2330" s="12"/>
      <c r="M2330" s="12"/>
      <c r="N2330" s="12"/>
      <c r="O2330" s="12"/>
      <c r="P2330" s="12"/>
      <c r="Q2330" s="12"/>
      <c r="R2330" s="12"/>
      <c r="S2330" s="12"/>
      <c r="T2330" s="12"/>
      <c r="U2330" s="12"/>
      <c r="V2330" s="12"/>
    </row>
    <row r="2331">
      <c r="A2331" s="14">
        <v>45976.31319444445</v>
      </c>
      <c r="B2331" s="8">
        <v>45995.0</v>
      </c>
      <c r="C2331" s="9" t="str">
        <f t="shared" si="1"/>
        <v>Desember</v>
      </c>
      <c r="D2331" s="15">
        <v>6.944444444444445E-4</v>
      </c>
      <c r="E2331" s="7" t="s">
        <v>212</v>
      </c>
      <c r="F2331" s="7" t="s">
        <v>164</v>
      </c>
      <c r="G2331" s="7" t="s">
        <v>41</v>
      </c>
      <c r="H2331" s="7" t="s">
        <v>128</v>
      </c>
      <c r="I2331" s="11">
        <v>6.2895632016027E13</v>
      </c>
      <c r="K2331" s="12"/>
      <c r="L2331" s="12"/>
      <c r="M2331" s="12"/>
      <c r="N2331" s="12"/>
      <c r="O2331" s="12"/>
      <c r="P2331" s="12"/>
      <c r="Q2331" s="12"/>
      <c r="R2331" s="12"/>
      <c r="S2331" s="12"/>
      <c r="T2331" s="12"/>
      <c r="U2331" s="12"/>
      <c r="V2331" s="12"/>
    </row>
    <row r="2332">
      <c r="A2332" s="7" t="s">
        <v>3714</v>
      </c>
      <c r="B2332" s="8">
        <v>46002.0</v>
      </c>
      <c r="C2332" s="9" t="str">
        <f t="shared" si="1"/>
        <v>Desember</v>
      </c>
      <c r="D2332" s="15">
        <v>0.020833333333333332</v>
      </c>
      <c r="E2332" s="7" t="s">
        <v>44</v>
      </c>
      <c r="F2332" s="7" t="s">
        <v>67</v>
      </c>
      <c r="G2332" s="7" t="s">
        <v>13</v>
      </c>
      <c r="H2332" s="7" t="s">
        <v>3715</v>
      </c>
      <c r="I2332" s="11">
        <v>6.285291035544E12</v>
      </c>
      <c r="K2332" s="12"/>
      <c r="L2332" s="12"/>
      <c r="M2332" s="12"/>
      <c r="N2332" s="12"/>
      <c r="O2332" s="12"/>
      <c r="P2332" s="12"/>
      <c r="Q2332" s="12"/>
      <c r="R2332" s="12"/>
      <c r="S2332" s="12"/>
      <c r="T2332" s="12"/>
      <c r="U2332" s="12"/>
      <c r="V2332" s="12"/>
    </row>
    <row r="2333">
      <c r="A2333" s="7" t="s">
        <v>3716</v>
      </c>
      <c r="B2333" s="8">
        <v>46003.0</v>
      </c>
      <c r="C2333" s="9" t="str">
        <f t="shared" si="1"/>
        <v>Desember</v>
      </c>
      <c r="D2333" s="15">
        <v>0.034722222222222224</v>
      </c>
      <c r="E2333" s="7" t="s">
        <v>11</v>
      </c>
      <c r="F2333" s="7" t="s">
        <v>82</v>
      </c>
      <c r="G2333" s="7" t="s">
        <v>13</v>
      </c>
      <c r="H2333" s="7" t="s">
        <v>3717</v>
      </c>
      <c r="I2333" s="11">
        <v>6.28560627488E12</v>
      </c>
      <c r="K2333" s="12"/>
      <c r="L2333" s="12"/>
      <c r="M2333" s="12"/>
      <c r="N2333" s="12"/>
      <c r="O2333" s="12"/>
      <c r="P2333" s="12"/>
      <c r="Q2333" s="12"/>
      <c r="R2333" s="12"/>
      <c r="S2333" s="12"/>
      <c r="T2333" s="12"/>
      <c r="U2333" s="12"/>
      <c r="V2333" s="12"/>
    </row>
    <row r="2334">
      <c r="A2334" s="7" t="s">
        <v>3716</v>
      </c>
      <c r="B2334" s="8">
        <v>46003.0</v>
      </c>
      <c r="C2334" s="9" t="str">
        <f t="shared" si="1"/>
        <v>Desember</v>
      </c>
      <c r="D2334" s="15">
        <v>0.034722222222222224</v>
      </c>
      <c r="E2334" s="7" t="s">
        <v>11</v>
      </c>
      <c r="F2334" s="7" t="s">
        <v>82</v>
      </c>
      <c r="G2334" s="7" t="s">
        <v>13</v>
      </c>
      <c r="H2334" s="7" t="s">
        <v>3718</v>
      </c>
      <c r="I2334" s="11">
        <v>6.28560627488E12</v>
      </c>
      <c r="K2334" s="12"/>
      <c r="L2334" s="12"/>
      <c r="M2334" s="12"/>
      <c r="N2334" s="12"/>
      <c r="O2334" s="12"/>
      <c r="P2334" s="12"/>
      <c r="Q2334" s="12"/>
      <c r="R2334" s="12"/>
      <c r="S2334" s="12"/>
      <c r="T2334" s="12"/>
      <c r="U2334" s="12"/>
      <c r="V2334" s="12"/>
    </row>
    <row r="2335">
      <c r="A2335" s="7" t="s">
        <v>3719</v>
      </c>
      <c r="B2335" s="8">
        <v>46003.0</v>
      </c>
      <c r="C2335" s="9" t="str">
        <f t="shared" si="1"/>
        <v>Desember</v>
      </c>
      <c r="D2335" s="15">
        <v>0.04236111111111111</v>
      </c>
      <c r="E2335" s="7" t="s">
        <v>2824</v>
      </c>
      <c r="F2335" s="7" t="s">
        <v>94</v>
      </c>
      <c r="G2335" s="7" t="s">
        <v>13</v>
      </c>
      <c r="H2335" s="7" t="s">
        <v>3720</v>
      </c>
      <c r="I2335" s="11">
        <v>6.289632788686E12</v>
      </c>
      <c r="K2335" s="12"/>
      <c r="L2335" s="12"/>
      <c r="M2335" s="12"/>
      <c r="N2335" s="12"/>
      <c r="O2335" s="12"/>
      <c r="P2335" s="12"/>
      <c r="Q2335" s="12"/>
      <c r="R2335" s="12"/>
      <c r="S2335" s="12"/>
      <c r="T2335" s="12"/>
      <c r="U2335" s="12"/>
      <c r="V2335" s="12"/>
    </row>
    <row r="2336">
      <c r="A2336" s="7" t="s">
        <v>3721</v>
      </c>
      <c r="B2336" s="8">
        <v>46000.0</v>
      </c>
      <c r="C2336" s="9" t="str">
        <f t="shared" si="1"/>
        <v>Desember</v>
      </c>
      <c r="D2336" s="15">
        <v>0.03125</v>
      </c>
      <c r="E2336" s="7" t="s">
        <v>20</v>
      </c>
      <c r="F2336" s="7" t="s">
        <v>62</v>
      </c>
      <c r="G2336" s="7" t="s">
        <v>13</v>
      </c>
      <c r="H2336" s="7" t="s">
        <v>3722</v>
      </c>
      <c r="I2336" s="11">
        <v>6.28972529354E11</v>
      </c>
      <c r="K2336" s="12"/>
      <c r="L2336" s="12"/>
      <c r="M2336" s="12"/>
      <c r="N2336" s="12"/>
      <c r="O2336" s="12"/>
      <c r="P2336" s="12"/>
      <c r="Q2336" s="12"/>
      <c r="R2336" s="12"/>
      <c r="S2336" s="12"/>
      <c r="T2336" s="12"/>
      <c r="U2336" s="12"/>
      <c r="V2336" s="12"/>
    </row>
    <row r="2337">
      <c r="A2337" s="7" t="s">
        <v>3721</v>
      </c>
      <c r="B2337" s="8">
        <v>46002.0</v>
      </c>
      <c r="C2337" s="9" t="str">
        <f t="shared" si="1"/>
        <v>Desember</v>
      </c>
      <c r="D2337" s="15">
        <v>0.041666666666666664</v>
      </c>
      <c r="E2337" s="7" t="s">
        <v>20</v>
      </c>
      <c r="F2337" s="7" t="s">
        <v>62</v>
      </c>
      <c r="G2337" s="7" t="s">
        <v>13</v>
      </c>
      <c r="H2337" s="7" t="s">
        <v>3723</v>
      </c>
      <c r="I2337" s="11">
        <v>6.28972529354E11</v>
      </c>
      <c r="K2337" s="12"/>
      <c r="L2337" s="12"/>
      <c r="M2337" s="12"/>
      <c r="N2337" s="12"/>
      <c r="O2337" s="12"/>
      <c r="P2337" s="12"/>
      <c r="Q2337" s="12"/>
      <c r="R2337" s="12"/>
      <c r="S2337" s="12"/>
      <c r="T2337" s="12"/>
      <c r="U2337" s="12"/>
      <c r="V2337" s="12"/>
    </row>
    <row r="2338">
      <c r="A2338" s="7" t="s">
        <v>3724</v>
      </c>
      <c r="B2338" s="8">
        <v>46004.0</v>
      </c>
      <c r="C2338" s="9" t="str">
        <f t="shared" si="1"/>
        <v>Desember</v>
      </c>
      <c r="D2338" s="15">
        <v>0.03819444444444445</v>
      </c>
      <c r="E2338" s="7" t="s">
        <v>2824</v>
      </c>
      <c r="F2338" s="7" t="s">
        <v>94</v>
      </c>
      <c r="G2338" s="7" t="s">
        <v>13</v>
      </c>
      <c r="H2338" s="7" t="s">
        <v>3725</v>
      </c>
      <c r="I2338" s="11">
        <v>6.289632788686E12</v>
      </c>
      <c r="K2338" s="12"/>
      <c r="L2338" s="12"/>
      <c r="M2338" s="12"/>
      <c r="N2338" s="12"/>
      <c r="O2338" s="12"/>
      <c r="P2338" s="12"/>
      <c r="Q2338" s="12"/>
      <c r="R2338" s="12"/>
      <c r="S2338" s="12"/>
      <c r="T2338" s="12"/>
      <c r="U2338" s="12"/>
      <c r="V2338" s="12"/>
    </row>
    <row r="2339">
      <c r="A2339" s="7" t="s">
        <v>3724</v>
      </c>
      <c r="B2339" s="8">
        <v>46004.0</v>
      </c>
      <c r="C2339" s="9" t="str">
        <f t="shared" si="1"/>
        <v>Desember</v>
      </c>
      <c r="D2339" s="15">
        <v>0.05694444444444444</v>
      </c>
      <c r="E2339" s="7" t="s">
        <v>2824</v>
      </c>
      <c r="F2339" s="7" t="s">
        <v>59</v>
      </c>
      <c r="G2339" s="7" t="s">
        <v>13</v>
      </c>
      <c r="H2339" s="7" t="s">
        <v>3726</v>
      </c>
      <c r="I2339" s="11">
        <v>6.289632788686E12</v>
      </c>
      <c r="K2339" s="12"/>
      <c r="L2339" s="12"/>
      <c r="M2339" s="12"/>
      <c r="N2339" s="12"/>
      <c r="O2339" s="12"/>
      <c r="P2339" s="12"/>
      <c r="Q2339" s="12"/>
      <c r="R2339" s="12"/>
      <c r="S2339" s="12"/>
      <c r="T2339" s="12"/>
      <c r="U2339" s="12"/>
      <c r="V2339" s="12"/>
    </row>
    <row r="2340">
      <c r="A2340" s="7" t="s">
        <v>3727</v>
      </c>
      <c r="B2340" s="8">
        <v>45998.0</v>
      </c>
      <c r="C2340" s="9" t="str">
        <f t="shared" si="1"/>
        <v>Desember</v>
      </c>
      <c r="D2340" s="15">
        <v>0.04236111111111111</v>
      </c>
      <c r="E2340" s="7" t="s">
        <v>29</v>
      </c>
      <c r="F2340" s="7" t="s">
        <v>30</v>
      </c>
      <c r="G2340" s="7" t="s">
        <v>13</v>
      </c>
      <c r="H2340" s="7" t="s">
        <v>3728</v>
      </c>
      <c r="I2340" s="11">
        <v>6.281214281896E12</v>
      </c>
      <c r="K2340" s="12"/>
      <c r="L2340" s="12"/>
      <c r="M2340" s="12"/>
      <c r="N2340" s="12"/>
      <c r="O2340" s="12"/>
      <c r="P2340" s="12"/>
      <c r="Q2340" s="12"/>
      <c r="R2340" s="12"/>
      <c r="S2340" s="12"/>
      <c r="T2340" s="12"/>
      <c r="U2340" s="12"/>
      <c r="V2340" s="12"/>
    </row>
    <row r="2341">
      <c r="A2341" s="7" t="s">
        <v>3727</v>
      </c>
      <c r="B2341" s="8">
        <v>46003.0</v>
      </c>
      <c r="C2341" s="9" t="str">
        <f t="shared" si="1"/>
        <v>Desember</v>
      </c>
      <c r="D2341" s="15">
        <v>0.041666666666666664</v>
      </c>
      <c r="E2341" s="7" t="s">
        <v>29</v>
      </c>
      <c r="F2341" s="7" t="s">
        <v>30</v>
      </c>
      <c r="G2341" s="7" t="s">
        <v>13</v>
      </c>
      <c r="H2341" s="7" t="s">
        <v>3729</v>
      </c>
      <c r="I2341" s="11">
        <v>6.281214281896E12</v>
      </c>
      <c r="K2341" s="12"/>
      <c r="L2341" s="12"/>
      <c r="M2341" s="12"/>
      <c r="N2341" s="12"/>
      <c r="O2341" s="12"/>
      <c r="P2341" s="12"/>
      <c r="Q2341" s="12"/>
      <c r="R2341" s="12"/>
      <c r="S2341" s="12"/>
      <c r="T2341" s="12"/>
      <c r="U2341" s="12"/>
      <c r="V2341" s="12"/>
    </row>
    <row r="2342">
      <c r="A2342" s="7" t="s">
        <v>3730</v>
      </c>
      <c r="B2342" s="8">
        <v>46003.0</v>
      </c>
      <c r="C2342" s="9" t="str">
        <f t="shared" si="1"/>
        <v>Desember</v>
      </c>
      <c r="D2342" s="15">
        <v>0.041666666666666664</v>
      </c>
      <c r="E2342" s="7" t="s">
        <v>29</v>
      </c>
      <c r="F2342" s="7" t="s">
        <v>30</v>
      </c>
      <c r="G2342" s="7" t="s">
        <v>13</v>
      </c>
      <c r="H2342" s="7" t="s">
        <v>3729</v>
      </c>
      <c r="I2342" s="11">
        <v>6.281214281896E12</v>
      </c>
      <c r="K2342" s="12"/>
      <c r="L2342" s="12"/>
      <c r="M2342" s="12"/>
      <c r="N2342" s="12"/>
      <c r="O2342" s="12"/>
      <c r="P2342" s="12"/>
      <c r="Q2342" s="12"/>
      <c r="R2342" s="12"/>
      <c r="S2342" s="12"/>
      <c r="T2342" s="12"/>
      <c r="U2342" s="12"/>
      <c r="V2342" s="12"/>
    </row>
    <row r="2343">
      <c r="A2343" s="7" t="s">
        <v>3731</v>
      </c>
      <c r="B2343" s="8">
        <v>46003.0</v>
      </c>
      <c r="C2343" s="9" t="str">
        <f t="shared" si="1"/>
        <v>Desember</v>
      </c>
      <c r="D2343" s="15">
        <v>0.020833333333333332</v>
      </c>
      <c r="E2343" s="7" t="s">
        <v>2807</v>
      </c>
      <c r="F2343" s="7" t="s">
        <v>148</v>
      </c>
      <c r="G2343" s="7" t="s">
        <v>13</v>
      </c>
      <c r="H2343" s="7" t="s">
        <v>3732</v>
      </c>
      <c r="I2343" s="11">
        <v>6.281314567953E12</v>
      </c>
      <c r="K2343" s="12"/>
      <c r="L2343" s="12"/>
      <c r="M2343" s="12"/>
      <c r="N2343" s="12"/>
      <c r="O2343" s="12"/>
      <c r="P2343" s="12"/>
      <c r="Q2343" s="12"/>
      <c r="R2343" s="12"/>
      <c r="S2343" s="12"/>
      <c r="T2343" s="12"/>
      <c r="U2343" s="12"/>
      <c r="V2343" s="12"/>
    </row>
    <row r="2344">
      <c r="A2344" s="7" t="s">
        <v>3731</v>
      </c>
      <c r="B2344" s="8">
        <v>46003.0</v>
      </c>
      <c r="C2344" s="9" t="str">
        <f t="shared" si="1"/>
        <v>Desember</v>
      </c>
      <c r="D2344" s="15">
        <v>0.020833333333333332</v>
      </c>
      <c r="E2344" s="7" t="s">
        <v>2807</v>
      </c>
      <c r="F2344" s="7" t="s">
        <v>148</v>
      </c>
      <c r="G2344" s="7" t="s">
        <v>13</v>
      </c>
      <c r="H2344" s="7" t="s">
        <v>3732</v>
      </c>
      <c r="I2344" s="11">
        <v>6.281314567953E12</v>
      </c>
      <c r="K2344" s="12"/>
      <c r="L2344" s="12"/>
      <c r="M2344" s="12"/>
      <c r="N2344" s="12"/>
      <c r="O2344" s="12"/>
      <c r="P2344" s="12"/>
      <c r="Q2344" s="12"/>
      <c r="R2344" s="12"/>
      <c r="S2344" s="12"/>
      <c r="T2344" s="12"/>
      <c r="U2344" s="12"/>
      <c r="V2344" s="12"/>
    </row>
    <row r="2345">
      <c r="A2345" s="7" t="s">
        <v>3733</v>
      </c>
      <c r="B2345" s="8">
        <v>46002.0</v>
      </c>
      <c r="C2345" s="9" t="str">
        <f t="shared" si="1"/>
        <v>Desember</v>
      </c>
      <c r="D2345" s="15">
        <v>6.944444444444445E-4</v>
      </c>
      <c r="E2345" s="7" t="s">
        <v>212</v>
      </c>
      <c r="F2345" s="7" t="s">
        <v>164</v>
      </c>
      <c r="G2345" s="7" t="s">
        <v>41</v>
      </c>
      <c r="H2345" s="7" t="s">
        <v>3734</v>
      </c>
      <c r="I2345" s="11">
        <v>6.2895632016027E13</v>
      </c>
      <c r="K2345" s="12"/>
      <c r="L2345" s="12"/>
      <c r="M2345" s="12"/>
      <c r="N2345" s="12"/>
      <c r="O2345" s="12"/>
      <c r="P2345" s="12"/>
      <c r="Q2345" s="12"/>
      <c r="R2345" s="12"/>
      <c r="S2345" s="12"/>
      <c r="T2345" s="12"/>
      <c r="U2345" s="12"/>
      <c r="V2345" s="12"/>
    </row>
    <row r="2346">
      <c r="A2346" s="7" t="s">
        <v>3733</v>
      </c>
      <c r="B2346" s="8">
        <v>45995.0</v>
      </c>
      <c r="C2346" s="9" t="str">
        <f t="shared" si="1"/>
        <v>Desember</v>
      </c>
      <c r="D2346" s="15">
        <v>6.944444444444445E-4</v>
      </c>
      <c r="E2346" s="7" t="s">
        <v>212</v>
      </c>
      <c r="F2346" s="7" t="s">
        <v>164</v>
      </c>
      <c r="G2346" s="7" t="s">
        <v>41</v>
      </c>
      <c r="H2346" s="7" t="s">
        <v>128</v>
      </c>
      <c r="I2346" s="11">
        <v>6.2895632016027E13</v>
      </c>
      <c r="K2346" s="12"/>
      <c r="L2346" s="12"/>
      <c r="M2346" s="12"/>
      <c r="N2346" s="12"/>
      <c r="O2346" s="12"/>
      <c r="P2346" s="12"/>
      <c r="Q2346" s="12"/>
      <c r="R2346" s="12"/>
      <c r="S2346" s="12"/>
      <c r="T2346" s="12"/>
      <c r="U2346" s="12"/>
      <c r="V2346" s="12"/>
    </row>
    <row r="2347">
      <c r="A2347" s="7" t="s">
        <v>3733</v>
      </c>
      <c r="B2347" s="8">
        <v>45995.0</v>
      </c>
      <c r="C2347" s="9" t="str">
        <f t="shared" si="1"/>
        <v>Desember</v>
      </c>
      <c r="D2347" s="15">
        <v>0.04236111111111111</v>
      </c>
      <c r="E2347" s="7" t="s">
        <v>212</v>
      </c>
      <c r="F2347" s="7" t="s">
        <v>34</v>
      </c>
      <c r="G2347" s="7" t="s">
        <v>13</v>
      </c>
      <c r="H2347" s="7" t="s">
        <v>3735</v>
      </c>
      <c r="I2347" s="11">
        <v>6.2895632016027E13</v>
      </c>
      <c r="K2347" s="12"/>
      <c r="L2347" s="12"/>
      <c r="M2347" s="12"/>
      <c r="N2347" s="12"/>
      <c r="O2347" s="12"/>
      <c r="P2347" s="12"/>
      <c r="Q2347" s="12"/>
      <c r="R2347" s="12"/>
      <c r="S2347" s="12"/>
      <c r="T2347" s="12"/>
      <c r="U2347" s="12"/>
      <c r="V2347" s="12"/>
    </row>
    <row r="2348">
      <c r="A2348" s="7" t="s">
        <v>3733</v>
      </c>
      <c r="B2348" s="8">
        <v>46009.0</v>
      </c>
      <c r="C2348" s="9" t="str">
        <f t="shared" si="1"/>
        <v>Desember</v>
      </c>
      <c r="D2348" s="15">
        <v>6.944444444444445E-4</v>
      </c>
      <c r="E2348" s="7" t="s">
        <v>212</v>
      </c>
      <c r="F2348" s="7" t="s">
        <v>34</v>
      </c>
      <c r="G2348" s="7" t="s">
        <v>41</v>
      </c>
      <c r="H2348" s="7" t="s">
        <v>3736</v>
      </c>
      <c r="I2348" s="11">
        <v>6.2895632016027E13</v>
      </c>
      <c r="K2348" s="12"/>
      <c r="L2348" s="12"/>
      <c r="M2348" s="12"/>
      <c r="N2348" s="12"/>
      <c r="O2348" s="12"/>
      <c r="P2348" s="12"/>
      <c r="Q2348" s="12"/>
      <c r="R2348" s="12"/>
      <c r="S2348" s="12"/>
      <c r="T2348" s="12"/>
      <c r="U2348" s="12"/>
      <c r="V2348" s="12"/>
    </row>
    <row r="2349">
      <c r="A2349" s="7" t="s">
        <v>3733</v>
      </c>
      <c r="B2349" s="8">
        <v>46002.0</v>
      </c>
      <c r="C2349" s="9" t="str">
        <f t="shared" si="1"/>
        <v>Desember</v>
      </c>
      <c r="D2349" s="15">
        <v>0.04236111111111111</v>
      </c>
      <c r="E2349" s="7" t="s">
        <v>212</v>
      </c>
      <c r="F2349" s="7" t="s">
        <v>34</v>
      </c>
      <c r="G2349" s="7" t="s">
        <v>13</v>
      </c>
      <c r="H2349" s="7" t="s">
        <v>3737</v>
      </c>
      <c r="I2349" s="11">
        <v>6.2895632016027E13</v>
      </c>
      <c r="K2349" s="12"/>
      <c r="L2349" s="12"/>
      <c r="M2349" s="12"/>
      <c r="N2349" s="12"/>
      <c r="O2349" s="12"/>
      <c r="P2349" s="12"/>
      <c r="Q2349" s="12"/>
      <c r="R2349" s="12"/>
      <c r="S2349" s="12"/>
      <c r="T2349" s="12"/>
      <c r="U2349" s="12"/>
      <c r="V2349" s="12"/>
    </row>
    <row r="2350">
      <c r="A2350" s="7" t="s">
        <v>3738</v>
      </c>
      <c r="B2350" s="8">
        <v>46004.0</v>
      </c>
      <c r="C2350" s="9" t="str">
        <f t="shared" si="1"/>
        <v>Desember</v>
      </c>
      <c r="D2350" s="15">
        <v>0.041666666666666664</v>
      </c>
      <c r="E2350" s="7" t="s">
        <v>29</v>
      </c>
      <c r="F2350" s="7" t="s">
        <v>153</v>
      </c>
      <c r="G2350" s="7" t="s">
        <v>13</v>
      </c>
      <c r="H2350" s="7" t="s">
        <v>3739</v>
      </c>
      <c r="I2350" s="11">
        <v>6.281214281896E12</v>
      </c>
      <c r="K2350" s="12"/>
      <c r="L2350" s="12"/>
      <c r="M2350" s="12"/>
      <c r="N2350" s="12"/>
      <c r="O2350" s="12"/>
      <c r="P2350" s="12"/>
      <c r="Q2350" s="12"/>
      <c r="R2350" s="12"/>
      <c r="S2350" s="12"/>
      <c r="T2350" s="12"/>
      <c r="U2350" s="12"/>
      <c r="V2350" s="12"/>
    </row>
    <row r="2351">
      <c r="A2351" s="7" t="s">
        <v>3740</v>
      </c>
      <c r="B2351" s="8">
        <v>46004.0</v>
      </c>
      <c r="C2351" s="9" t="str">
        <f t="shared" si="1"/>
        <v>Desember</v>
      </c>
      <c r="D2351" s="15">
        <v>0.041666666666666664</v>
      </c>
      <c r="E2351" s="7" t="s">
        <v>29</v>
      </c>
      <c r="F2351" s="7" t="s">
        <v>153</v>
      </c>
      <c r="G2351" s="7" t="s">
        <v>13</v>
      </c>
      <c r="H2351" s="7" t="s">
        <v>3741</v>
      </c>
      <c r="I2351" s="11">
        <v>6.281214281896E12</v>
      </c>
      <c r="K2351" s="12"/>
      <c r="L2351" s="12"/>
      <c r="M2351" s="12"/>
      <c r="N2351" s="12"/>
      <c r="O2351" s="12"/>
      <c r="P2351" s="12"/>
      <c r="Q2351" s="12"/>
      <c r="R2351" s="12"/>
      <c r="S2351" s="12"/>
      <c r="T2351" s="12"/>
      <c r="U2351" s="12"/>
      <c r="V2351" s="12"/>
    </row>
    <row r="2352">
      <c r="A2352" s="7" t="s">
        <v>3742</v>
      </c>
      <c r="B2352" s="8">
        <v>46006.0</v>
      </c>
      <c r="C2352" s="9" t="str">
        <f t="shared" si="1"/>
        <v>Desember</v>
      </c>
      <c r="D2352" s="15">
        <v>0.04861111111111111</v>
      </c>
      <c r="E2352" s="7" t="s">
        <v>2760</v>
      </c>
      <c r="F2352" s="7" t="s">
        <v>17</v>
      </c>
      <c r="G2352" s="7" t="s">
        <v>13</v>
      </c>
      <c r="H2352" s="7" t="s">
        <v>3743</v>
      </c>
      <c r="I2352" s="11">
        <v>6.289602289535E12</v>
      </c>
      <c r="K2352" s="12"/>
      <c r="L2352" s="12"/>
      <c r="M2352" s="12"/>
      <c r="N2352" s="12"/>
      <c r="O2352" s="12"/>
      <c r="P2352" s="12"/>
      <c r="Q2352" s="12"/>
      <c r="R2352" s="12"/>
      <c r="S2352" s="12"/>
      <c r="T2352" s="12"/>
      <c r="U2352" s="12"/>
      <c r="V2352" s="12"/>
    </row>
    <row r="2353">
      <c r="A2353" s="7" t="s">
        <v>3744</v>
      </c>
      <c r="B2353" s="8">
        <v>46006.0</v>
      </c>
      <c r="C2353" s="9" t="str">
        <f t="shared" si="1"/>
        <v>Desember</v>
      </c>
      <c r="D2353" s="15">
        <v>0.020833333333333332</v>
      </c>
      <c r="E2353" s="7" t="s">
        <v>2807</v>
      </c>
      <c r="F2353" s="7" t="s">
        <v>148</v>
      </c>
      <c r="G2353" s="7" t="s">
        <v>13</v>
      </c>
      <c r="H2353" s="7" t="s">
        <v>3745</v>
      </c>
      <c r="I2353" s="11">
        <v>6.281314567953E12</v>
      </c>
      <c r="K2353" s="12"/>
      <c r="L2353" s="12"/>
      <c r="M2353" s="12"/>
      <c r="N2353" s="12"/>
      <c r="O2353" s="12"/>
      <c r="P2353" s="12"/>
      <c r="Q2353" s="12"/>
      <c r="R2353" s="12"/>
      <c r="S2353" s="12"/>
      <c r="T2353" s="12"/>
      <c r="U2353" s="12"/>
      <c r="V2353" s="12"/>
    </row>
    <row r="2354">
      <c r="A2354" s="7" t="s">
        <v>3746</v>
      </c>
      <c r="B2354" s="8">
        <v>46006.0</v>
      </c>
      <c r="C2354" s="9" t="str">
        <f t="shared" si="1"/>
        <v>Desember</v>
      </c>
      <c r="D2354" s="15">
        <v>0.024305555555555556</v>
      </c>
      <c r="E2354" s="7" t="s">
        <v>2807</v>
      </c>
      <c r="F2354" s="7" t="s">
        <v>144</v>
      </c>
      <c r="G2354" s="7" t="s">
        <v>13</v>
      </c>
      <c r="H2354" s="7" t="s">
        <v>3747</v>
      </c>
      <c r="I2354" s="11">
        <v>6.281314567953E12</v>
      </c>
      <c r="K2354" s="12"/>
      <c r="L2354" s="12"/>
      <c r="M2354" s="12"/>
      <c r="N2354" s="12"/>
      <c r="O2354" s="12"/>
      <c r="P2354" s="12"/>
      <c r="Q2354" s="12"/>
      <c r="R2354" s="12"/>
      <c r="S2354" s="12"/>
      <c r="T2354" s="12"/>
      <c r="U2354" s="12"/>
      <c r="V2354" s="12"/>
    </row>
    <row r="2355">
      <c r="A2355" s="7" t="s">
        <v>3748</v>
      </c>
      <c r="B2355" s="8">
        <v>46006.0</v>
      </c>
      <c r="C2355" s="9" t="str">
        <f t="shared" si="1"/>
        <v>Desember</v>
      </c>
      <c r="D2355" s="15">
        <v>0.024305555555555556</v>
      </c>
      <c r="E2355" s="7" t="s">
        <v>2807</v>
      </c>
      <c r="F2355" s="7" t="s">
        <v>144</v>
      </c>
      <c r="G2355" s="7" t="s">
        <v>13</v>
      </c>
      <c r="H2355" s="7" t="s">
        <v>3747</v>
      </c>
      <c r="I2355" s="11">
        <v>6.281314567953E12</v>
      </c>
      <c r="K2355" s="12"/>
      <c r="L2355" s="12"/>
      <c r="M2355" s="12"/>
      <c r="N2355" s="12"/>
      <c r="O2355" s="12"/>
      <c r="P2355" s="12"/>
      <c r="Q2355" s="12"/>
      <c r="R2355" s="12"/>
      <c r="S2355" s="12"/>
      <c r="T2355" s="12"/>
      <c r="U2355" s="12"/>
      <c r="V2355" s="12"/>
    </row>
    <row r="2356">
      <c r="A2356" s="7" t="s">
        <v>3749</v>
      </c>
      <c r="B2356" s="8">
        <v>46006.0</v>
      </c>
      <c r="C2356" s="9" t="str">
        <f t="shared" si="1"/>
        <v>Desember</v>
      </c>
      <c r="D2356" s="15">
        <v>0.010416666666666666</v>
      </c>
      <c r="E2356" s="7" t="s">
        <v>66</v>
      </c>
      <c r="F2356" s="7" t="s">
        <v>45</v>
      </c>
      <c r="G2356" s="7" t="s">
        <v>13</v>
      </c>
      <c r="H2356" s="7" t="s">
        <v>3750</v>
      </c>
      <c r="I2356" s="11">
        <v>6.281332534354E12</v>
      </c>
      <c r="K2356" s="12"/>
      <c r="L2356" s="12"/>
      <c r="M2356" s="12"/>
      <c r="N2356" s="12"/>
      <c r="O2356" s="12"/>
      <c r="P2356" s="12"/>
      <c r="Q2356" s="12"/>
      <c r="R2356" s="12"/>
      <c r="S2356" s="12"/>
      <c r="T2356" s="12"/>
      <c r="U2356" s="12"/>
      <c r="V2356" s="12"/>
    </row>
    <row r="2357">
      <c r="A2357" s="7" t="s">
        <v>3751</v>
      </c>
      <c r="B2357" s="8">
        <v>46007.0</v>
      </c>
      <c r="C2357" s="9" t="str">
        <f t="shared" si="1"/>
        <v>Desember</v>
      </c>
      <c r="D2357" s="15">
        <v>0.03680555555555556</v>
      </c>
      <c r="E2357" s="7" t="s">
        <v>2824</v>
      </c>
      <c r="F2357" s="7" t="s">
        <v>82</v>
      </c>
      <c r="G2357" s="7" t="s">
        <v>13</v>
      </c>
      <c r="H2357" s="7" t="s">
        <v>3752</v>
      </c>
      <c r="I2357" s="11">
        <v>6.289632788686E12</v>
      </c>
      <c r="K2357" s="12"/>
      <c r="L2357" s="12"/>
      <c r="M2357" s="12"/>
      <c r="N2357" s="12"/>
      <c r="O2357" s="12"/>
      <c r="P2357" s="12"/>
      <c r="Q2357" s="12"/>
      <c r="R2357" s="12"/>
      <c r="S2357" s="12"/>
      <c r="T2357" s="12"/>
      <c r="U2357" s="12"/>
      <c r="V2357" s="12"/>
    </row>
    <row r="2358">
      <c r="A2358" s="7" t="s">
        <v>3753</v>
      </c>
      <c r="B2358" s="8">
        <v>46007.0</v>
      </c>
      <c r="C2358" s="9" t="str">
        <f t="shared" si="1"/>
        <v>Desember</v>
      </c>
      <c r="D2358" s="15">
        <v>0.03680555555555556</v>
      </c>
      <c r="E2358" s="7" t="s">
        <v>2824</v>
      </c>
      <c r="F2358" s="7" t="s">
        <v>82</v>
      </c>
      <c r="G2358" s="7" t="s">
        <v>13</v>
      </c>
      <c r="H2358" s="7" t="s">
        <v>3752</v>
      </c>
      <c r="I2358" s="11">
        <v>6.289632788686E12</v>
      </c>
      <c r="K2358" s="12"/>
      <c r="L2358" s="12"/>
      <c r="M2358" s="12"/>
      <c r="N2358" s="12"/>
      <c r="O2358" s="12"/>
      <c r="P2358" s="12"/>
      <c r="Q2358" s="12"/>
      <c r="R2358" s="12"/>
      <c r="S2358" s="12"/>
      <c r="T2358" s="12"/>
      <c r="U2358" s="12"/>
      <c r="V2358" s="12"/>
    </row>
    <row r="2359">
      <c r="A2359" s="7" t="s">
        <v>3753</v>
      </c>
      <c r="B2359" s="8">
        <v>46007.0</v>
      </c>
      <c r="C2359" s="9" t="str">
        <f t="shared" si="1"/>
        <v>Desember</v>
      </c>
      <c r="D2359" s="15">
        <v>0.044444444444444446</v>
      </c>
      <c r="E2359" s="7" t="s">
        <v>2824</v>
      </c>
      <c r="F2359" s="7" t="s">
        <v>59</v>
      </c>
      <c r="G2359" s="7" t="s">
        <v>13</v>
      </c>
      <c r="H2359" s="7" t="s">
        <v>3754</v>
      </c>
      <c r="I2359" s="11">
        <v>6.289632788686E12</v>
      </c>
      <c r="K2359" s="12"/>
      <c r="L2359" s="12"/>
      <c r="M2359" s="12"/>
      <c r="N2359" s="12"/>
      <c r="O2359" s="12"/>
      <c r="P2359" s="12"/>
      <c r="Q2359" s="12"/>
      <c r="R2359" s="12"/>
      <c r="S2359" s="12"/>
      <c r="T2359" s="12"/>
      <c r="U2359" s="12"/>
      <c r="V2359" s="12"/>
    </row>
    <row r="2360">
      <c r="A2360" s="7" t="s">
        <v>3755</v>
      </c>
      <c r="B2360" s="8">
        <v>46007.0</v>
      </c>
      <c r="C2360" s="9" t="str">
        <f t="shared" si="1"/>
        <v>Desember</v>
      </c>
      <c r="D2360" s="15">
        <v>0.044444444444444446</v>
      </c>
      <c r="E2360" s="7" t="s">
        <v>2824</v>
      </c>
      <c r="F2360" s="7" t="s">
        <v>59</v>
      </c>
      <c r="G2360" s="7" t="s">
        <v>13</v>
      </c>
      <c r="H2360" s="7" t="s">
        <v>3754</v>
      </c>
      <c r="I2360" s="11">
        <v>6.289632788686E12</v>
      </c>
      <c r="K2360" s="12"/>
      <c r="L2360" s="12"/>
      <c r="M2360" s="12"/>
      <c r="N2360" s="12"/>
      <c r="O2360" s="12"/>
      <c r="P2360" s="12"/>
      <c r="Q2360" s="12"/>
      <c r="R2360" s="12"/>
      <c r="S2360" s="12"/>
      <c r="T2360" s="12"/>
      <c r="U2360" s="12"/>
      <c r="V2360" s="12"/>
    </row>
    <row r="2361">
      <c r="A2361" s="7" t="s">
        <v>3756</v>
      </c>
      <c r="B2361" s="8">
        <v>46007.0</v>
      </c>
      <c r="C2361" s="9" t="str">
        <f t="shared" si="1"/>
        <v>Desember</v>
      </c>
      <c r="D2361" s="15">
        <v>0.027777777777777776</v>
      </c>
      <c r="E2361" s="7" t="s">
        <v>2807</v>
      </c>
      <c r="F2361" s="7" t="s">
        <v>127</v>
      </c>
      <c r="G2361" s="7" t="s">
        <v>13</v>
      </c>
      <c r="H2361" s="7" t="s">
        <v>3757</v>
      </c>
      <c r="I2361" s="11">
        <v>6.281314567953E12</v>
      </c>
      <c r="K2361" s="12"/>
      <c r="L2361" s="12"/>
      <c r="M2361" s="12"/>
      <c r="N2361" s="12"/>
      <c r="O2361" s="12"/>
      <c r="P2361" s="12"/>
      <c r="Q2361" s="12"/>
      <c r="R2361" s="12"/>
      <c r="S2361" s="12"/>
      <c r="T2361" s="12"/>
      <c r="U2361" s="12"/>
      <c r="V2361" s="12"/>
    </row>
    <row r="2362">
      <c r="A2362" s="7" t="s">
        <v>3758</v>
      </c>
      <c r="B2362" s="8">
        <v>46007.0</v>
      </c>
      <c r="C2362" s="9" t="str">
        <f t="shared" si="1"/>
        <v>Desember</v>
      </c>
      <c r="D2362" s="15">
        <v>0.027777777777777776</v>
      </c>
      <c r="E2362" s="7" t="s">
        <v>2807</v>
      </c>
      <c r="F2362" s="7" t="s">
        <v>127</v>
      </c>
      <c r="G2362" s="7" t="s">
        <v>13</v>
      </c>
      <c r="H2362" s="7" t="s">
        <v>3757</v>
      </c>
      <c r="I2362" s="11">
        <v>6.281314567953E12</v>
      </c>
      <c r="K2362" s="12"/>
      <c r="L2362" s="12"/>
      <c r="M2362" s="12"/>
      <c r="N2362" s="12"/>
      <c r="O2362" s="12"/>
      <c r="P2362" s="12"/>
      <c r="Q2362" s="12"/>
      <c r="R2362" s="12"/>
      <c r="S2362" s="12"/>
      <c r="T2362" s="12"/>
      <c r="U2362" s="12"/>
      <c r="V2362" s="12"/>
    </row>
    <row r="2363">
      <c r="A2363" s="7" t="s">
        <v>3759</v>
      </c>
      <c r="B2363" s="8">
        <v>46007.0</v>
      </c>
      <c r="C2363" s="9" t="str">
        <f t="shared" si="1"/>
        <v>Desember</v>
      </c>
      <c r="D2363" s="15">
        <v>0.020833333333333332</v>
      </c>
      <c r="E2363" s="7" t="s">
        <v>2807</v>
      </c>
      <c r="F2363" s="7" t="s">
        <v>148</v>
      </c>
      <c r="G2363" s="7" t="s">
        <v>13</v>
      </c>
      <c r="H2363" s="7" t="s">
        <v>3760</v>
      </c>
      <c r="I2363" s="11">
        <v>6.281314567953E12</v>
      </c>
      <c r="K2363" s="12"/>
      <c r="L2363" s="12"/>
      <c r="M2363" s="12"/>
      <c r="N2363" s="12"/>
      <c r="O2363" s="12"/>
      <c r="P2363" s="12"/>
      <c r="Q2363" s="12"/>
      <c r="R2363" s="12"/>
      <c r="S2363" s="12"/>
      <c r="T2363" s="12"/>
      <c r="U2363" s="12"/>
      <c r="V2363" s="12"/>
    </row>
    <row r="2364">
      <c r="A2364" s="7" t="s">
        <v>3761</v>
      </c>
      <c r="B2364" s="8">
        <v>46007.0</v>
      </c>
      <c r="C2364" s="9" t="str">
        <f t="shared" si="1"/>
        <v>Desember</v>
      </c>
      <c r="D2364" s="15">
        <v>0.041666666666666664</v>
      </c>
      <c r="E2364" s="7" t="s">
        <v>20</v>
      </c>
      <c r="F2364" s="7" t="s">
        <v>30</v>
      </c>
      <c r="G2364" s="7" t="s">
        <v>13</v>
      </c>
      <c r="H2364" s="7" t="s">
        <v>3762</v>
      </c>
      <c r="I2364" s="11">
        <v>6.28972529354E11</v>
      </c>
      <c r="K2364" s="12"/>
      <c r="L2364" s="12"/>
      <c r="M2364" s="12"/>
      <c r="N2364" s="12"/>
      <c r="O2364" s="12"/>
      <c r="P2364" s="12"/>
      <c r="Q2364" s="12"/>
      <c r="R2364" s="12"/>
      <c r="S2364" s="12"/>
      <c r="T2364" s="12"/>
      <c r="U2364" s="12"/>
      <c r="V2364" s="12"/>
    </row>
    <row r="2365">
      <c r="A2365" s="7" t="s">
        <v>3763</v>
      </c>
      <c r="B2365" s="8">
        <v>46008.0</v>
      </c>
      <c r="C2365" s="9" t="str">
        <f t="shared" si="1"/>
        <v>Desember</v>
      </c>
      <c r="D2365" s="15">
        <v>0.03819444444444445</v>
      </c>
      <c r="E2365" s="7" t="s">
        <v>2807</v>
      </c>
      <c r="F2365" s="7" t="s">
        <v>127</v>
      </c>
      <c r="G2365" s="7" t="s">
        <v>13</v>
      </c>
      <c r="H2365" s="7" t="s">
        <v>3764</v>
      </c>
      <c r="I2365" s="11">
        <v>6.281314567953E12</v>
      </c>
      <c r="K2365" s="12"/>
      <c r="L2365" s="12"/>
      <c r="M2365" s="12"/>
      <c r="N2365" s="12"/>
      <c r="O2365" s="12"/>
      <c r="P2365" s="12"/>
      <c r="Q2365" s="12"/>
      <c r="R2365" s="12"/>
      <c r="S2365" s="12"/>
      <c r="T2365" s="12"/>
      <c r="U2365" s="12"/>
      <c r="V2365" s="12"/>
    </row>
    <row r="2366">
      <c r="A2366" s="7" t="s">
        <v>3765</v>
      </c>
      <c r="B2366" s="8">
        <v>46004.0</v>
      </c>
      <c r="C2366" s="9" t="str">
        <f t="shared" si="1"/>
        <v>Desember</v>
      </c>
      <c r="D2366" s="15">
        <v>0.04652777777777778</v>
      </c>
      <c r="E2366" s="7" t="s">
        <v>2760</v>
      </c>
      <c r="F2366" s="7" t="s">
        <v>17</v>
      </c>
      <c r="G2366" s="7" t="s">
        <v>13</v>
      </c>
      <c r="H2366" s="7" t="s">
        <v>3766</v>
      </c>
      <c r="I2366" s="11">
        <v>6.289602289535E12</v>
      </c>
      <c r="K2366" s="12"/>
      <c r="L2366" s="12"/>
      <c r="M2366" s="12"/>
      <c r="N2366" s="12"/>
      <c r="O2366" s="12"/>
      <c r="P2366" s="12"/>
      <c r="Q2366" s="12"/>
      <c r="R2366" s="12"/>
      <c r="S2366" s="12"/>
      <c r="T2366" s="12"/>
      <c r="U2366" s="12"/>
      <c r="V2366" s="12"/>
    </row>
    <row r="2367">
      <c r="A2367" s="7" t="s">
        <v>3767</v>
      </c>
      <c r="B2367" s="8">
        <v>46005.0</v>
      </c>
      <c r="C2367" s="9" t="str">
        <f t="shared" si="1"/>
        <v>Desember</v>
      </c>
      <c r="D2367" s="15">
        <v>0.04513888888888889</v>
      </c>
      <c r="E2367" s="7" t="s">
        <v>2760</v>
      </c>
      <c r="F2367" s="7" t="s">
        <v>17</v>
      </c>
      <c r="G2367" s="7" t="s">
        <v>13</v>
      </c>
      <c r="H2367" s="7" t="s">
        <v>3768</v>
      </c>
      <c r="I2367" s="11">
        <v>6.289602289535E12</v>
      </c>
      <c r="K2367" s="12"/>
      <c r="L2367" s="12"/>
      <c r="M2367" s="12"/>
      <c r="N2367" s="12"/>
      <c r="O2367" s="12"/>
      <c r="P2367" s="12"/>
      <c r="Q2367" s="12"/>
      <c r="R2367" s="12"/>
      <c r="S2367" s="12"/>
      <c r="T2367" s="12"/>
      <c r="U2367" s="12"/>
      <c r="V2367" s="12"/>
    </row>
    <row r="2368">
      <c r="A2368" s="7" t="s">
        <v>3767</v>
      </c>
      <c r="B2368" s="8">
        <v>46006.0</v>
      </c>
      <c r="C2368" s="9" t="str">
        <f t="shared" si="1"/>
        <v>Desember</v>
      </c>
      <c r="D2368" s="15">
        <v>0.04861111111111111</v>
      </c>
      <c r="E2368" s="7" t="s">
        <v>2760</v>
      </c>
      <c r="F2368" s="7" t="s">
        <v>17</v>
      </c>
      <c r="G2368" s="7" t="s">
        <v>13</v>
      </c>
      <c r="H2368" s="7" t="s">
        <v>3743</v>
      </c>
      <c r="I2368" s="11">
        <v>6.289602289535E12</v>
      </c>
      <c r="K2368" s="12"/>
      <c r="L2368" s="12"/>
      <c r="M2368" s="12"/>
      <c r="N2368" s="12"/>
      <c r="O2368" s="12"/>
      <c r="P2368" s="12"/>
      <c r="Q2368" s="12"/>
      <c r="R2368" s="12"/>
      <c r="S2368" s="12"/>
      <c r="T2368" s="12"/>
      <c r="U2368" s="12"/>
      <c r="V2368" s="12"/>
    </row>
    <row r="2369">
      <c r="A2369" s="7" t="s">
        <v>3769</v>
      </c>
      <c r="B2369" s="8">
        <v>46008.0</v>
      </c>
      <c r="C2369" s="9" t="str">
        <f t="shared" si="1"/>
        <v>Desember</v>
      </c>
      <c r="D2369" s="15">
        <v>0.03333333333333333</v>
      </c>
      <c r="E2369" s="7" t="s">
        <v>2760</v>
      </c>
      <c r="F2369" s="7" t="s">
        <v>130</v>
      </c>
      <c r="G2369" s="7" t="s">
        <v>13</v>
      </c>
      <c r="H2369" s="7" t="s">
        <v>3770</v>
      </c>
      <c r="I2369" s="11">
        <v>6.289602289535E12</v>
      </c>
      <c r="K2369" s="12"/>
      <c r="L2369" s="12"/>
      <c r="M2369" s="12"/>
      <c r="N2369" s="12"/>
      <c r="O2369" s="12"/>
      <c r="P2369" s="12"/>
      <c r="Q2369" s="12"/>
      <c r="R2369" s="12"/>
      <c r="S2369" s="12"/>
      <c r="T2369" s="12"/>
      <c r="U2369" s="12"/>
      <c r="V2369" s="12"/>
    </row>
    <row r="2370">
      <c r="A2370" s="7" t="s">
        <v>3769</v>
      </c>
      <c r="B2370" s="8">
        <v>46007.0</v>
      </c>
      <c r="C2370" s="9" t="str">
        <f t="shared" si="1"/>
        <v>Desember</v>
      </c>
      <c r="D2370" s="15">
        <v>0.022222222222222223</v>
      </c>
      <c r="E2370" s="7" t="s">
        <v>2760</v>
      </c>
      <c r="F2370" s="7" t="s">
        <v>130</v>
      </c>
      <c r="G2370" s="7" t="s">
        <v>13</v>
      </c>
      <c r="H2370" s="7" t="s">
        <v>3771</v>
      </c>
      <c r="I2370" s="11">
        <v>6.289602289535E12</v>
      </c>
      <c r="K2370" s="12"/>
      <c r="L2370" s="12"/>
      <c r="M2370" s="12"/>
      <c r="N2370" s="12"/>
      <c r="O2370" s="12"/>
      <c r="P2370" s="12"/>
      <c r="Q2370" s="12"/>
      <c r="R2370" s="12"/>
      <c r="S2370" s="12"/>
      <c r="T2370" s="12"/>
      <c r="U2370" s="12"/>
      <c r="V2370" s="12"/>
    </row>
    <row r="2371">
      <c r="A2371" s="7" t="s">
        <v>3769</v>
      </c>
      <c r="B2371" s="8">
        <v>46003.0</v>
      </c>
      <c r="C2371" s="9" t="str">
        <f t="shared" si="1"/>
        <v>Desember</v>
      </c>
      <c r="D2371" s="15">
        <v>0.03125</v>
      </c>
      <c r="E2371" s="7" t="s">
        <v>2760</v>
      </c>
      <c r="F2371" s="7" t="s">
        <v>130</v>
      </c>
      <c r="G2371" s="7" t="s">
        <v>13</v>
      </c>
      <c r="H2371" s="7" t="s">
        <v>3772</v>
      </c>
      <c r="I2371" s="11">
        <v>6.289602289535E12</v>
      </c>
      <c r="K2371" s="12"/>
      <c r="L2371" s="12"/>
      <c r="M2371" s="12"/>
      <c r="N2371" s="12"/>
      <c r="O2371" s="12"/>
      <c r="P2371" s="12"/>
      <c r="Q2371" s="12"/>
      <c r="R2371" s="12"/>
      <c r="S2371" s="12"/>
      <c r="T2371" s="12"/>
      <c r="U2371" s="12"/>
      <c r="V2371" s="12"/>
    </row>
    <row r="2372">
      <c r="A2372" s="7" t="s">
        <v>3769</v>
      </c>
      <c r="B2372" s="8">
        <v>46001.0</v>
      </c>
      <c r="C2372" s="9" t="str">
        <f t="shared" si="1"/>
        <v>Desember</v>
      </c>
      <c r="D2372" s="15">
        <v>0.02638888888888889</v>
      </c>
      <c r="E2372" s="7" t="s">
        <v>2760</v>
      </c>
      <c r="F2372" s="7" t="s">
        <v>130</v>
      </c>
      <c r="G2372" s="7" t="s">
        <v>13</v>
      </c>
      <c r="H2372" s="7" t="s">
        <v>3773</v>
      </c>
      <c r="I2372" s="11">
        <v>6.289602289535E12</v>
      </c>
      <c r="K2372" s="12"/>
      <c r="L2372" s="12"/>
      <c r="M2372" s="12"/>
      <c r="N2372" s="12"/>
      <c r="O2372" s="12"/>
      <c r="P2372" s="12"/>
      <c r="Q2372" s="12"/>
      <c r="R2372" s="12"/>
      <c r="S2372" s="12"/>
      <c r="T2372" s="12"/>
      <c r="U2372" s="12"/>
      <c r="V2372" s="12"/>
    </row>
    <row r="2373">
      <c r="A2373" s="7" t="s">
        <v>3769</v>
      </c>
      <c r="B2373" s="8">
        <v>46000.0</v>
      </c>
      <c r="C2373" s="9" t="str">
        <f t="shared" si="1"/>
        <v>Desember</v>
      </c>
      <c r="D2373" s="15">
        <v>0.021527777777777778</v>
      </c>
      <c r="E2373" s="7" t="s">
        <v>2760</v>
      </c>
      <c r="F2373" s="7" t="s">
        <v>130</v>
      </c>
      <c r="G2373" s="7" t="s">
        <v>13</v>
      </c>
      <c r="H2373" s="7" t="s">
        <v>3774</v>
      </c>
      <c r="I2373" s="11">
        <v>6.289602289535E12</v>
      </c>
      <c r="K2373" s="12"/>
      <c r="L2373" s="12"/>
      <c r="M2373" s="12"/>
      <c r="N2373" s="12"/>
      <c r="O2373" s="12"/>
      <c r="P2373" s="12"/>
      <c r="Q2373" s="12"/>
      <c r="R2373" s="12"/>
      <c r="S2373" s="12"/>
      <c r="T2373" s="12"/>
      <c r="U2373" s="12"/>
      <c r="V2373" s="12"/>
    </row>
    <row r="2374">
      <c r="A2374" s="7" t="s">
        <v>3769</v>
      </c>
      <c r="B2374" s="8">
        <v>46001.0</v>
      </c>
      <c r="C2374" s="9" t="str">
        <f t="shared" si="1"/>
        <v>Desember</v>
      </c>
      <c r="D2374" s="15">
        <v>0.05625</v>
      </c>
      <c r="E2374" s="7" t="s">
        <v>2760</v>
      </c>
      <c r="F2374" s="7" t="s">
        <v>169</v>
      </c>
      <c r="G2374" s="7" t="s">
        <v>13</v>
      </c>
      <c r="H2374" s="7" t="s">
        <v>3775</v>
      </c>
      <c r="I2374" s="11">
        <v>6.289602289535E12</v>
      </c>
      <c r="K2374" s="12"/>
      <c r="L2374" s="12"/>
      <c r="M2374" s="12"/>
      <c r="N2374" s="12"/>
      <c r="O2374" s="12"/>
      <c r="P2374" s="12"/>
      <c r="Q2374" s="12"/>
      <c r="R2374" s="12"/>
      <c r="S2374" s="12"/>
      <c r="T2374" s="12"/>
      <c r="U2374" s="12"/>
      <c r="V2374" s="12"/>
    </row>
    <row r="2375">
      <c r="A2375" s="7" t="s">
        <v>3769</v>
      </c>
      <c r="B2375" s="8">
        <v>46007.0</v>
      </c>
      <c r="C2375" s="9" t="str">
        <f t="shared" si="1"/>
        <v>Desember</v>
      </c>
      <c r="D2375" s="15">
        <v>0.04583333333333333</v>
      </c>
      <c r="E2375" s="7" t="s">
        <v>2760</v>
      </c>
      <c r="F2375" s="7" t="s">
        <v>169</v>
      </c>
      <c r="G2375" s="7" t="s">
        <v>13</v>
      </c>
      <c r="H2375" s="7" t="s">
        <v>3776</v>
      </c>
      <c r="I2375" s="11">
        <v>6.289602289535E12</v>
      </c>
      <c r="K2375" s="12"/>
      <c r="L2375" s="12"/>
      <c r="M2375" s="12"/>
      <c r="N2375" s="12"/>
      <c r="O2375" s="12"/>
      <c r="P2375" s="12"/>
      <c r="Q2375" s="12"/>
      <c r="R2375" s="12"/>
      <c r="S2375" s="12"/>
      <c r="T2375" s="12"/>
      <c r="U2375" s="12"/>
      <c r="V2375" s="12"/>
    </row>
    <row r="2376">
      <c r="A2376" s="7" t="s">
        <v>3769</v>
      </c>
      <c r="B2376" s="8">
        <v>46006.0</v>
      </c>
      <c r="C2376" s="9" t="str">
        <f t="shared" si="1"/>
        <v>Desember</v>
      </c>
      <c r="D2376" s="15">
        <v>0.035416666666666666</v>
      </c>
      <c r="E2376" s="7" t="s">
        <v>2760</v>
      </c>
      <c r="F2376" s="7" t="s">
        <v>54</v>
      </c>
      <c r="G2376" s="7" t="s">
        <v>13</v>
      </c>
      <c r="H2376" s="7" t="s">
        <v>3777</v>
      </c>
      <c r="I2376" s="11">
        <v>6.289602289535E12</v>
      </c>
      <c r="K2376" s="12"/>
      <c r="L2376" s="12"/>
      <c r="M2376" s="12"/>
      <c r="N2376" s="12"/>
      <c r="O2376" s="12"/>
      <c r="P2376" s="12"/>
      <c r="Q2376" s="12"/>
      <c r="R2376" s="12"/>
      <c r="S2376" s="12"/>
      <c r="T2376" s="12"/>
      <c r="U2376" s="12"/>
      <c r="V2376" s="12"/>
    </row>
    <row r="2377">
      <c r="A2377" s="7" t="s">
        <v>3769</v>
      </c>
      <c r="B2377" s="8">
        <v>46003.0</v>
      </c>
      <c r="C2377" s="9" t="str">
        <f t="shared" si="1"/>
        <v>Desember</v>
      </c>
      <c r="D2377" s="15">
        <v>0.034027777777777775</v>
      </c>
      <c r="E2377" s="7" t="s">
        <v>2760</v>
      </c>
      <c r="F2377" s="7" t="s">
        <v>51</v>
      </c>
      <c r="G2377" s="7" t="s">
        <v>13</v>
      </c>
      <c r="H2377" s="7" t="s">
        <v>3778</v>
      </c>
      <c r="I2377" s="11">
        <v>6.289602289535E12</v>
      </c>
      <c r="K2377" s="12"/>
      <c r="L2377" s="12"/>
      <c r="M2377" s="12"/>
      <c r="N2377" s="12"/>
      <c r="O2377" s="12"/>
      <c r="P2377" s="12"/>
      <c r="Q2377" s="12"/>
      <c r="R2377" s="12"/>
      <c r="S2377" s="12"/>
      <c r="T2377" s="12"/>
      <c r="U2377" s="12"/>
      <c r="V2377" s="12"/>
    </row>
    <row r="2378">
      <c r="A2378" s="7" t="s">
        <v>3769</v>
      </c>
      <c r="B2378" s="8">
        <v>46004.0</v>
      </c>
      <c r="C2378" s="9" t="str">
        <f t="shared" si="1"/>
        <v>Desember</v>
      </c>
      <c r="D2378" s="15">
        <v>0.03611111111111111</v>
      </c>
      <c r="E2378" s="7" t="s">
        <v>2760</v>
      </c>
      <c r="F2378" s="7" t="s">
        <v>51</v>
      </c>
      <c r="G2378" s="7" t="s">
        <v>13</v>
      </c>
      <c r="H2378" s="7" t="s">
        <v>3779</v>
      </c>
      <c r="I2378" s="11">
        <v>6.289602289535E12</v>
      </c>
      <c r="K2378" s="12"/>
      <c r="L2378" s="12"/>
      <c r="M2378" s="12"/>
      <c r="N2378" s="12"/>
      <c r="O2378" s="12"/>
      <c r="P2378" s="12"/>
      <c r="Q2378" s="12"/>
      <c r="R2378" s="12"/>
      <c r="S2378" s="12"/>
      <c r="T2378" s="12"/>
      <c r="U2378" s="12"/>
      <c r="V2378" s="12"/>
    </row>
    <row r="2379">
      <c r="A2379" s="7" t="s">
        <v>3769</v>
      </c>
      <c r="B2379" s="8">
        <v>46007.0</v>
      </c>
      <c r="C2379" s="9" t="str">
        <f t="shared" si="1"/>
        <v>Desember</v>
      </c>
      <c r="D2379" s="15">
        <v>0.009027777777777777</v>
      </c>
      <c r="E2379" s="7" t="s">
        <v>2760</v>
      </c>
      <c r="F2379" s="7" t="s">
        <v>51</v>
      </c>
      <c r="G2379" s="7" t="s">
        <v>13</v>
      </c>
      <c r="H2379" s="7" t="s">
        <v>3780</v>
      </c>
      <c r="I2379" s="11">
        <v>6.289602289535E12</v>
      </c>
      <c r="K2379" s="12"/>
      <c r="L2379" s="12"/>
      <c r="M2379" s="12"/>
      <c r="N2379" s="12"/>
      <c r="O2379" s="12"/>
      <c r="P2379" s="12"/>
      <c r="Q2379" s="12"/>
      <c r="R2379" s="12"/>
      <c r="S2379" s="12"/>
      <c r="T2379" s="12"/>
      <c r="U2379" s="12"/>
      <c r="V2379" s="12"/>
    </row>
    <row r="2380">
      <c r="A2380" s="7" t="s">
        <v>3769</v>
      </c>
      <c r="B2380" s="8">
        <v>46008.0</v>
      </c>
      <c r="C2380" s="9" t="str">
        <f t="shared" si="1"/>
        <v>Desember</v>
      </c>
      <c r="D2380" s="15">
        <v>0.0</v>
      </c>
      <c r="E2380" s="7" t="s">
        <v>2760</v>
      </c>
      <c r="F2380" s="7" t="s">
        <v>51</v>
      </c>
      <c r="G2380" s="7" t="s">
        <v>41</v>
      </c>
      <c r="H2380" s="7" t="s">
        <v>1572</v>
      </c>
      <c r="I2380" s="11">
        <v>6.289602289535E12</v>
      </c>
      <c r="K2380" s="12"/>
      <c r="L2380" s="12"/>
      <c r="M2380" s="12"/>
      <c r="N2380" s="12"/>
      <c r="O2380" s="12"/>
      <c r="P2380" s="12"/>
      <c r="Q2380" s="12"/>
      <c r="R2380" s="12"/>
      <c r="S2380" s="12"/>
      <c r="T2380" s="12"/>
      <c r="U2380" s="12"/>
      <c r="V2380" s="12"/>
    </row>
    <row r="2381">
      <c r="A2381" s="7" t="s">
        <v>3769</v>
      </c>
      <c r="B2381" s="8">
        <v>46003.0</v>
      </c>
      <c r="C2381" s="9" t="str">
        <f t="shared" si="1"/>
        <v>Desember</v>
      </c>
      <c r="D2381" s="15">
        <v>0.0</v>
      </c>
      <c r="E2381" s="7" t="s">
        <v>2760</v>
      </c>
      <c r="F2381" s="7" t="s">
        <v>164</v>
      </c>
      <c r="G2381" s="7" t="s">
        <v>41</v>
      </c>
      <c r="H2381" s="7" t="s">
        <v>113</v>
      </c>
      <c r="I2381" s="11">
        <v>6.289602289535E12</v>
      </c>
      <c r="K2381" s="12"/>
      <c r="L2381" s="12"/>
      <c r="M2381" s="12"/>
      <c r="N2381" s="12"/>
      <c r="O2381" s="12"/>
      <c r="P2381" s="12"/>
      <c r="Q2381" s="12"/>
      <c r="R2381" s="12"/>
      <c r="S2381" s="12"/>
      <c r="T2381" s="12"/>
      <c r="U2381" s="12"/>
      <c r="V2381" s="12"/>
    </row>
    <row r="2382">
      <c r="A2382" s="7" t="s">
        <v>3781</v>
      </c>
      <c r="B2382" s="8">
        <v>46008.0</v>
      </c>
      <c r="C2382" s="9" t="str">
        <f t="shared" si="1"/>
        <v>Desember</v>
      </c>
      <c r="D2382" s="15">
        <v>0.052083333333333336</v>
      </c>
      <c r="E2382" s="7" t="s">
        <v>33</v>
      </c>
      <c r="F2382" s="7" t="s">
        <v>1083</v>
      </c>
      <c r="G2382" s="7" t="s">
        <v>13</v>
      </c>
      <c r="H2382" s="7" t="s">
        <v>3782</v>
      </c>
      <c r="I2382" s="11">
        <v>6.285707668655E12</v>
      </c>
      <c r="K2382" s="12"/>
      <c r="L2382" s="12"/>
      <c r="M2382" s="12"/>
      <c r="N2382" s="12"/>
      <c r="O2382" s="12"/>
      <c r="P2382" s="12"/>
      <c r="Q2382" s="12"/>
      <c r="R2382" s="12"/>
      <c r="S2382" s="12"/>
      <c r="T2382" s="12"/>
      <c r="U2382" s="12"/>
      <c r="V2382" s="12"/>
    </row>
    <row r="2383">
      <c r="A2383" s="7" t="s">
        <v>3769</v>
      </c>
      <c r="B2383" s="8">
        <v>46009.0</v>
      </c>
      <c r="C2383" s="9" t="str">
        <f t="shared" si="1"/>
        <v>Desember</v>
      </c>
      <c r="D2383" s="15">
        <v>0.027777777777777776</v>
      </c>
      <c r="E2383" s="7" t="s">
        <v>2760</v>
      </c>
      <c r="F2383" s="7" t="s">
        <v>130</v>
      </c>
      <c r="G2383" s="7" t="s">
        <v>13</v>
      </c>
      <c r="H2383" s="7" t="s">
        <v>3783</v>
      </c>
      <c r="I2383" s="11">
        <v>6.289602289535E12</v>
      </c>
      <c r="K2383" s="12"/>
      <c r="L2383" s="12"/>
      <c r="M2383" s="12"/>
      <c r="N2383" s="12"/>
      <c r="O2383" s="12"/>
      <c r="P2383" s="12"/>
      <c r="Q2383" s="12"/>
      <c r="R2383" s="12"/>
      <c r="S2383" s="12"/>
      <c r="T2383" s="12"/>
      <c r="U2383" s="12"/>
      <c r="V2383" s="12"/>
    </row>
    <row r="2384">
      <c r="A2384" s="7" t="s">
        <v>3784</v>
      </c>
      <c r="B2384" s="8">
        <v>46007.0</v>
      </c>
      <c r="C2384" s="9" t="str">
        <f t="shared" si="1"/>
        <v>Desember</v>
      </c>
      <c r="D2384" s="15">
        <v>0.02361111111111111</v>
      </c>
      <c r="E2384" s="7" t="s">
        <v>44</v>
      </c>
      <c r="F2384" s="7" t="s">
        <v>67</v>
      </c>
      <c r="G2384" s="7" t="s">
        <v>13</v>
      </c>
      <c r="H2384" s="7" t="s">
        <v>3785</v>
      </c>
      <c r="I2384" s="11">
        <v>6.285291035544E12</v>
      </c>
      <c r="K2384" s="12"/>
      <c r="L2384" s="12"/>
      <c r="M2384" s="12"/>
      <c r="N2384" s="12"/>
      <c r="O2384" s="12"/>
      <c r="P2384" s="12"/>
      <c r="Q2384" s="12"/>
      <c r="R2384" s="12"/>
      <c r="S2384" s="12"/>
      <c r="T2384" s="12"/>
      <c r="U2384" s="12"/>
      <c r="V2384" s="12"/>
    </row>
    <row r="2385">
      <c r="A2385" s="7" t="s">
        <v>3786</v>
      </c>
      <c r="B2385" s="8">
        <v>46009.0</v>
      </c>
      <c r="C2385" s="9" t="str">
        <f t="shared" si="1"/>
        <v>Desember</v>
      </c>
      <c r="D2385" s="15">
        <v>0.04722222222222222</v>
      </c>
      <c r="E2385" s="7" t="s">
        <v>11</v>
      </c>
      <c r="F2385" s="7" t="s">
        <v>72</v>
      </c>
      <c r="G2385" s="7" t="s">
        <v>13</v>
      </c>
      <c r="H2385" s="7" t="s">
        <v>3787</v>
      </c>
      <c r="I2385" s="11">
        <v>6.28560627488E12</v>
      </c>
      <c r="K2385" s="12"/>
      <c r="L2385" s="12"/>
      <c r="M2385" s="12"/>
      <c r="N2385" s="12"/>
      <c r="O2385" s="12"/>
      <c r="P2385" s="12"/>
      <c r="Q2385" s="12"/>
      <c r="R2385" s="12"/>
      <c r="S2385" s="12"/>
      <c r="T2385" s="12"/>
      <c r="U2385" s="12"/>
      <c r="V2385" s="12"/>
    </row>
    <row r="2386">
      <c r="A2386" s="7" t="s">
        <v>3788</v>
      </c>
      <c r="B2386" s="8">
        <v>46009.0</v>
      </c>
      <c r="C2386" s="9" t="str">
        <f t="shared" si="1"/>
        <v>Desember</v>
      </c>
      <c r="D2386" s="15">
        <v>0.04513888888888889</v>
      </c>
      <c r="E2386" s="7" t="s">
        <v>11</v>
      </c>
      <c r="F2386" s="7" t="s">
        <v>72</v>
      </c>
      <c r="G2386" s="7" t="s">
        <v>13</v>
      </c>
      <c r="H2386" s="7" t="s">
        <v>3789</v>
      </c>
      <c r="I2386" s="11">
        <v>6.28560627488E12</v>
      </c>
      <c r="K2386" s="12"/>
      <c r="L2386" s="12"/>
      <c r="M2386" s="12"/>
      <c r="N2386" s="12"/>
      <c r="O2386" s="12"/>
      <c r="P2386" s="12"/>
      <c r="Q2386" s="12"/>
      <c r="R2386" s="12"/>
      <c r="S2386" s="12"/>
      <c r="T2386" s="12"/>
      <c r="U2386" s="12"/>
      <c r="V2386" s="12"/>
    </row>
    <row r="2387">
      <c r="A2387" s="7" t="s">
        <v>3769</v>
      </c>
      <c r="B2387" s="8">
        <v>46009.0</v>
      </c>
      <c r="C2387" s="9" t="str">
        <f t="shared" si="1"/>
        <v>Desember</v>
      </c>
      <c r="D2387" s="15">
        <v>0.0</v>
      </c>
      <c r="E2387" s="7" t="s">
        <v>2760</v>
      </c>
      <c r="F2387" s="7" t="s">
        <v>51</v>
      </c>
      <c r="G2387" s="7" t="s">
        <v>41</v>
      </c>
      <c r="H2387" s="7" t="s">
        <v>1572</v>
      </c>
      <c r="I2387" s="11">
        <v>6.289602289535E12</v>
      </c>
      <c r="K2387" s="12"/>
      <c r="L2387" s="12"/>
      <c r="M2387" s="12"/>
      <c r="N2387" s="12"/>
      <c r="O2387" s="12"/>
      <c r="P2387" s="12"/>
      <c r="Q2387" s="12"/>
      <c r="R2387" s="12"/>
      <c r="S2387" s="12"/>
      <c r="T2387" s="12"/>
      <c r="U2387" s="12"/>
      <c r="V2387" s="12"/>
    </row>
    <row r="2388">
      <c r="A2388" s="7" t="s">
        <v>3790</v>
      </c>
      <c r="B2388" s="8">
        <v>46009.0</v>
      </c>
      <c r="C2388" s="9" t="str">
        <f t="shared" si="1"/>
        <v>Desember</v>
      </c>
      <c r="D2388" s="15">
        <v>0.020833333333333332</v>
      </c>
      <c r="E2388" s="7" t="s">
        <v>2807</v>
      </c>
      <c r="F2388" s="7" t="s">
        <v>127</v>
      </c>
      <c r="G2388" s="7" t="s">
        <v>13</v>
      </c>
      <c r="H2388" s="7" t="s">
        <v>3791</v>
      </c>
      <c r="I2388" s="11">
        <v>6.281314567953E12</v>
      </c>
      <c r="K2388" s="12"/>
      <c r="L2388" s="12"/>
      <c r="M2388" s="12"/>
      <c r="N2388" s="12"/>
      <c r="O2388" s="12"/>
      <c r="P2388" s="12"/>
      <c r="Q2388" s="12"/>
      <c r="R2388" s="12"/>
      <c r="S2388" s="12"/>
      <c r="T2388" s="12"/>
      <c r="U2388" s="12"/>
      <c r="V2388" s="12"/>
    </row>
    <row r="2389">
      <c r="A2389" s="7" t="s">
        <v>3792</v>
      </c>
      <c r="B2389" s="8">
        <v>46007.0</v>
      </c>
      <c r="C2389" s="9" t="str">
        <f t="shared" si="1"/>
        <v>Desember</v>
      </c>
      <c r="D2389" s="15">
        <v>0.027777777777777776</v>
      </c>
      <c r="E2389" s="7" t="s">
        <v>20</v>
      </c>
      <c r="F2389" s="7" t="s">
        <v>62</v>
      </c>
      <c r="G2389" s="7" t="s">
        <v>13</v>
      </c>
      <c r="H2389" s="7" t="s">
        <v>3793</v>
      </c>
      <c r="I2389" s="11">
        <v>6.28972529354E11</v>
      </c>
      <c r="K2389" s="12"/>
      <c r="L2389" s="12"/>
      <c r="M2389" s="12"/>
      <c r="N2389" s="12"/>
      <c r="O2389" s="12"/>
      <c r="P2389" s="12"/>
      <c r="Q2389" s="12"/>
      <c r="R2389" s="12"/>
      <c r="S2389" s="12"/>
      <c r="T2389" s="12"/>
      <c r="U2389" s="12"/>
      <c r="V2389" s="12"/>
    </row>
    <row r="2390">
      <c r="A2390" s="7" t="s">
        <v>3792</v>
      </c>
      <c r="B2390" s="8">
        <v>46009.0</v>
      </c>
      <c r="C2390" s="9" t="str">
        <f t="shared" si="1"/>
        <v>Desember</v>
      </c>
      <c r="D2390" s="15">
        <v>0.034722222222222224</v>
      </c>
      <c r="E2390" s="7" t="s">
        <v>20</v>
      </c>
      <c r="F2390" s="7" t="s">
        <v>62</v>
      </c>
      <c r="G2390" s="7" t="s">
        <v>13</v>
      </c>
      <c r="H2390" s="7" t="s">
        <v>3794</v>
      </c>
      <c r="I2390" s="11">
        <v>6.28972529354E11</v>
      </c>
      <c r="K2390" s="12"/>
      <c r="L2390" s="12"/>
      <c r="M2390" s="12"/>
      <c r="N2390" s="12"/>
      <c r="O2390" s="12"/>
      <c r="P2390" s="12"/>
      <c r="Q2390" s="12"/>
      <c r="R2390" s="12"/>
      <c r="S2390" s="12"/>
      <c r="T2390" s="12"/>
      <c r="U2390" s="12"/>
      <c r="V2390" s="12"/>
    </row>
    <row r="2391">
      <c r="A2391" s="7" t="s">
        <v>3792</v>
      </c>
      <c r="B2391" s="8">
        <v>46009.0</v>
      </c>
      <c r="C2391" s="9" t="str">
        <f t="shared" si="1"/>
        <v>Desember</v>
      </c>
      <c r="D2391" s="15">
        <v>0.027777777777777776</v>
      </c>
      <c r="E2391" s="7" t="s">
        <v>20</v>
      </c>
      <c r="F2391" s="7" t="s">
        <v>30</v>
      </c>
      <c r="G2391" s="7" t="s">
        <v>13</v>
      </c>
      <c r="H2391" s="7" t="s">
        <v>3795</v>
      </c>
      <c r="I2391" s="11">
        <v>6.28972529354E11</v>
      </c>
      <c r="K2391" s="12"/>
      <c r="L2391" s="12"/>
      <c r="M2391" s="12"/>
      <c r="N2391" s="12"/>
      <c r="O2391" s="12"/>
      <c r="P2391" s="12"/>
      <c r="Q2391" s="12"/>
      <c r="R2391" s="12"/>
      <c r="S2391" s="12"/>
      <c r="T2391" s="12"/>
      <c r="U2391" s="12"/>
      <c r="V2391" s="12"/>
    </row>
    <row r="2392">
      <c r="A2392" s="7" t="s">
        <v>3796</v>
      </c>
      <c r="B2392" s="8">
        <v>46009.0</v>
      </c>
      <c r="C2392" s="9" t="str">
        <f t="shared" si="1"/>
        <v>Desember</v>
      </c>
      <c r="D2392" s="15">
        <v>0.020833333333333332</v>
      </c>
      <c r="E2392" s="7" t="s">
        <v>44</v>
      </c>
      <c r="F2392" s="7" t="s">
        <v>67</v>
      </c>
      <c r="G2392" s="7" t="s">
        <v>13</v>
      </c>
      <c r="H2392" s="7" t="s">
        <v>3797</v>
      </c>
      <c r="I2392" s="11">
        <v>6.285291035544E12</v>
      </c>
      <c r="K2392" s="12"/>
      <c r="L2392" s="12"/>
      <c r="M2392" s="12"/>
      <c r="N2392" s="12"/>
      <c r="O2392" s="12"/>
      <c r="P2392" s="12"/>
      <c r="Q2392" s="12"/>
      <c r="R2392" s="12"/>
      <c r="S2392" s="12"/>
      <c r="T2392" s="12"/>
      <c r="U2392" s="12"/>
      <c r="V2392" s="12"/>
    </row>
    <row r="2393">
      <c r="A2393" s="7" t="s">
        <v>3769</v>
      </c>
      <c r="B2393" s="8">
        <v>46010.0</v>
      </c>
      <c r="C2393" s="9" t="str">
        <f t="shared" si="1"/>
        <v>Desember</v>
      </c>
      <c r="D2393" s="15">
        <v>0.02847222222222222</v>
      </c>
      <c r="E2393" s="7" t="s">
        <v>2760</v>
      </c>
      <c r="F2393" s="7" t="s">
        <v>51</v>
      </c>
      <c r="G2393" s="7" t="s">
        <v>13</v>
      </c>
      <c r="H2393" s="7" t="s">
        <v>3798</v>
      </c>
      <c r="I2393" s="11">
        <v>6.289602289535E12</v>
      </c>
      <c r="K2393" s="12"/>
      <c r="L2393" s="12"/>
      <c r="M2393" s="12"/>
      <c r="N2393" s="12"/>
      <c r="O2393" s="12"/>
      <c r="P2393" s="12"/>
      <c r="Q2393" s="12"/>
      <c r="R2393" s="12"/>
      <c r="S2393" s="12"/>
      <c r="T2393" s="12"/>
      <c r="U2393" s="12"/>
      <c r="V2393" s="12"/>
    </row>
    <row r="2394">
      <c r="A2394" s="7" t="s">
        <v>3769</v>
      </c>
      <c r="B2394" s="8">
        <v>46010.0</v>
      </c>
      <c r="C2394" s="9" t="str">
        <f t="shared" si="1"/>
        <v>Desember</v>
      </c>
      <c r="D2394" s="15">
        <v>0.022222222222222223</v>
      </c>
      <c r="E2394" s="7" t="s">
        <v>2760</v>
      </c>
      <c r="F2394" s="7" t="s">
        <v>130</v>
      </c>
      <c r="G2394" s="7" t="s">
        <v>13</v>
      </c>
      <c r="H2394" s="7" t="s">
        <v>3799</v>
      </c>
      <c r="I2394" s="11">
        <v>6.289602289535E12</v>
      </c>
      <c r="K2394" s="12"/>
      <c r="L2394" s="12"/>
      <c r="M2394" s="12"/>
      <c r="N2394" s="12"/>
      <c r="O2394" s="12"/>
      <c r="P2394" s="12"/>
      <c r="Q2394" s="12"/>
      <c r="R2394" s="12"/>
      <c r="S2394" s="12"/>
      <c r="T2394" s="12"/>
      <c r="U2394" s="12"/>
      <c r="V2394" s="12"/>
    </row>
    <row r="2395">
      <c r="A2395" s="7" t="s">
        <v>3800</v>
      </c>
      <c r="B2395" s="8">
        <v>46010.0</v>
      </c>
      <c r="C2395" s="9" t="str">
        <f t="shared" si="1"/>
        <v>Desember</v>
      </c>
      <c r="D2395" s="15">
        <v>0.034722222222222224</v>
      </c>
      <c r="E2395" s="7" t="s">
        <v>11</v>
      </c>
      <c r="F2395" s="7" t="s">
        <v>82</v>
      </c>
      <c r="G2395" s="7" t="s">
        <v>13</v>
      </c>
      <c r="H2395" s="7" t="s">
        <v>3801</v>
      </c>
      <c r="I2395" s="11">
        <v>6.28560627488E12</v>
      </c>
      <c r="K2395" s="12"/>
      <c r="L2395" s="12"/>
      <c r="M2395" s="12"/>
      <c r="N2395" s="12"/>
      <c r="O2395" s="12"/>
      <c r="P2395" s="12"/>
      <c r="Q2395" s="12"/>
      <c r="R2395" s="12"/>
      <c r="S2395" s="12"/>
      <c r="T2395" s="12"/>
      <c r="U2395" s="12"/>
      <c r="V2395" s="12"/>
    </row>
    <row r="2396">
      <c r="A2396" s="7" t="s">
        <v>3802</v>
      </c>
      <c r="B2396" s="8">
        <v>46009.0</v>
      </c>
      <c r="C2396" s="9" t="str">
        <f t="shared" si="1"/>
        <v>Desember</v>
      </c>
      <c r="D2396" s="15">
        <v>0.0</v>
      </c>
      <c r="E2396" s="7" t="s">
        <v>11</v>
      </c>
      <c r="F2396" s="7" t="s">
        <v>82</v>
      </c>
      <c r="G2396" s="7" t="s">
        <v>156</v>
      </c>
      <c r="H2396" s="7" t="s">
        <v>3803</v>
      </c>
      <c r="I2396" s="11">
        <v>6.28560627488E12</v>
      </c>
      <c r="K2396" s="12"/>
      <c r="L2396" s="12"/>
      <c r="M2396" s="12"/>
      <c r="N2396" s="12"/>
      <c r="O2396" s="12"/>
      <c r="P2396" s="12"/>
      <c r="Q2396" s="12"/>
      <c r="R2396" s="12"/>
      <c r="S2396" s="12"/>
      <c r="T2396" s="12"/>
      <c r="U2396" s="12"/>
      <c r="V2396" s="12"/>
    </row>
    <row r="2397">
      <c r="A2397" s="7" t="s">
        <v>3804</v>
      </c>
      <c r="B2397" s="8">
        <v>46009.0</v>
      </c>
      <c r="C2397" s="9" t="str">
        <f t="shared" si="1"/>
        <v>Desember</v>
      </c>
      <c r="D2397" s="15">
        <v>0.0625</v>
      </c>
      <c r="E2397" s="7" t="s">
        <v>2824</v>
      </c>
      <c r="F2397" s="7" t="s">
        <v>105</v>
      </c>
      <c r="G2397" s="7" t="s">
        <v>13</v>
      </c>
      <c r="H2397" s="7" t="s">
        <v>3805</v>
      </c>
      <c r="I2397" s="11">
        <v>6.289632788686E12</v>
      </c>
      <c r="K2397" s="12"/>
      <c r="L2397" s="12"/>
      <c r="M2397" s="12"/>
      <c r="N2397" s="12"/>
      <c r="O2397" s="12"/>
      <c r="P2397" s="12"/>
      <c r="Q2397" s="12"/>
      <c r="R2397" s="12"/>
      <c r="S2397" s="12"/>
      <c r="T2397" s="12"/>
      <c r="U2397" s="12"/>
      <c r="V2397" s="12"/>
    </row>
    <row r="2398">
      <c r="A2398" s="7" t="s">
        <v>3769</v>
      </c>
      <c r="B2398" s="8">
        <v>46010.0</v>
      </c>
      <c r="C2398" s="9" t="str">
        <f t="shared" si="1"/>
        <v>Desember</v>
      </c>
      <c r="D2398" s="15">
        <v>0.043055555555555555</v>
      </c>
      <c r="E2398" s="7" t="s">
        <v>2760</v>
      </c>
      <c r="F2398" s="7" t="s">
        <v>54</v>
      </c>
      <c r="G2398" s="7" t="s">
        <v>13</v>
      </c>
      <c r="H2398" s="7" t="s">
        <v>3806</v>
      </c>
      <c r="I2398" s="11">
        <v>6.289602289535E12</v>
      </c>
      <c r="K2398" s="12"/>
      <c r="L2398" s="12"/>
      <c r="M2398" s="12"/>
      <c r="N2398" s="12"/>
      <c r="O2398" s="12"/>
      <c r="P2398" s="12"/>
      <c r="Q2398" s="12"/>
      <c r="R2398" s="12"/>
      <c r="S2398" s="12"/>
      <c r="T2398" s="12"/>
      <c r="U2398" s="12"/>
      <c r="V2398" s="12"/>
    </row>
    <row r="2399">
      <c r="A2399" s="7" t="s">
        <v>3807</v>
      </c>
      <c r="B2399" s="8">
        <v>46010.0</v>
      </c>
      <c r="C2399" s="9" t="str">
        <f t="shared" si="1"/>
        <v>Desember</v>
      </c>
      <c r="D2399" s="15">
        <v>0.020833333333333332</v>
      </c>
      <c r="E2399" s="7" t="s">
        <v>2807</v>
      </c>
      <c r="F2399" s="7" t="s">
        <v>148</v>
      </c>
      <c r="G2399" s="7" t="s">
        <v>13</v>
      </c>
      <c r="H2399" s="7" t="s">
        <v>3808</v>
      </c>
      <c r="I2399" s="11">
        <v>6.281314567953E12</v>
      </c>
      <c r="K2399" s="12"/>
      <c r="L2399" s="12"/>
      <c r="M2399" s="12"/>
      <c r="N2399" s="12"/>
      <c r="O2399" s="12"/>
      <c r="P2399" s="12"/>
      <c r="Q2399" s="12"/>
      <c r="R2399" s="12"/>
      <c r="S2399" s="12"/>
      <c r="T2399" s="12"/>
      <c r="U2399" s="12"/>
      <c r="V2399" s="12"/>
    </row>
    <row r="2400">
      <c r="A2400" s="7" t="s">
        <v>3809</v>
      </c>
      <c r="B2400" s="8">
        <v>46010.0</v>
      </c>
      <c r="C2400" s="9" t="str">
        <f t="shared" si="1"/>
        <v>Desember</v>
      </c>
      <c r="D2400" s="15">
        <v>0.04583333333333333</v>
      </c>
      <c r="E2400" s="7" t="s">
        <v>2807</v>
      </c>
      <c r="F2400" s="7" t="s">
        <v>127</v>
      </c>
      <c r="G2400" s="7" t="s">
        <v>13</v>
      </c>
      <c r="H2400" s="7" t="s">
        <v>3810</v>
      </c>
      <c r="I2400" s="11">
        <v>6.281314567953E12</v>
      </c>
      <c r="K2400" s="12"/>
      <c r="L2400" s="12"/>
      <c r="M2400" s="12"/>
      <c r="N2400" s="12"/>
      <c r="O2400" s="12"/>
      <c r="P2400" s="12"/>
      <c r="Q2400" s="12"/>
      <c r="R2400" s="12"/>
      <c r="S2400" s="12"/>
      <c r="T2400" s="12"/>
      <c r="U2400" s="12"/>
      <c r="V2400" s="12"/>
    </row>
    <row r="2401">
      <c r="A2401" s="7" t="s">
        <v>3811</v>
      </c>
      <c r="B2401" s="8">
        <v>46009.0</v>
      </c>
      <c r="C2401" s="9" t="str">
        <f t="shared" si="1"/>
        <v>Desember</v>
      </c>
      <c r="D2401" s="15">
        <v>0.04861111111111111</v>
      </c>
      <c r="E2401" s="7" t="s">
        <v>33</v>
      </c>
      <c r="F2401" s="7" t="s">
        <v>1083</v>
      </c>
      <c r="G2401" s="7" t="s">
        <v>13</v>
      </c>
      <c r="H2401" s="7" t="s">
        <v>3812</v>
      </c>
      <c r="I2401" s="11">
        <v>6.285707668655E12</v>
      </c>
      <c r="K2401" s="12"/>
      <c r="L2401" s="12"/>
      <c r="M2401" s="12"/>
      <c r="N2401" s="12"/>
      <c r="O2401" s="12"/>
      <c r="P2401" s="12"/>
      <c r="Q2401" s="12"/>
      <c r="R2401" s="12"/>
      <c r="S2401" s="12"/>
      <c r="T2401" s="12"/>
      <c r="U2401" s="12"/>
      <c r="V2401" s="12"/>
    </row>
    <row r="2402">
      <c r="A2402" s="7" t="s">
        <v>3813</v>
      </c>
      <c r="B2402" s="8">
        <v>46011.0</v>
      </c>
      <c r="C2402" s="9" t="str">
        <f t="shared" si="1"/>
        <v>Desember</v>
      </c>
      <c r="D2402" s="15">
        <v>0.04513888888888889</v>
      </c>
      <c r="E2402" s="7" t="s">
        <v>66</v>
      </c>
      <c r="F2402" s="7" t="s">
        <v>17</v>
      </c>
      <c r="G2402" s="7" t="s">
        <v>13</v>
      </c>
      <c r="H2402" s="7" t="s">
        <v>3814</v>
      </c>
      <c r="I2402" s="11">
        <v>6.281332534354E12</v>
      </c>
      <c r="K2402" s="12"/>
      <c r="L2402" s="12"/>
      <c r="M2402" s="12"/>
      <c r="N2402" s="12"/>
      <c r="O2402" s="12"/>
      <c r="P2402" s="12"/>
      <c r="Q2402" s="12"/>
      <c r="R2402" s="12"/>
      <c r="S2402" s="12"/>
      <c r="T2402" s="12"/>
      <c r="U2402" s="12"/>
      <c r="V2402" s="12"/>
    </row>
    <row r="2403">
      <c r="A2403" s="7" t="s">
        <v>3815</v>
      </c>
      <c r="B2403" s="8">
        <v>46010.0</v>
      </c>
      <c r="C2403" s="9" t="str">
        <f t="shared" si="1"/>
        <v>Desember</v>
      </c>
      <c r="D2403" s="15">
        <v>0.04097222222222222</v>
      </c>
      <c r="E2403" s="7" t="s">
        <v>2824</v>
      </c>
      <c r="F2403" s="7" t="s">
        <v>94</v>
      </c>
      <c r="G2403" s="7" t="s">
        <v>13</v>
      </c>
      <c r="H2403" s="7" t="s">
        <v>3816</v>
      </c>
      <c r="I2403" s="11">
        <v>6.289632788686E12</v>
      </c>
      <c r="K2403" s="12"/>
      <c r="L2403" s="12"/>
      <c r="M2403" s="12"/>
      <c r="N2403" s="12"/>
      <c r="O2403" s="12"/>
      <c r="P2403" s="12"/>
      <c r="Q2403" s="12"/>
      <c r="R2403" s="12"/>
      <c r="S2403" s="12"/>
      <c r="T2403" s="12"/>
      <c r="U2403" s="12"/>
      <c r="V2403" s="12"/>
    </row>
    <row r="2404">
      <c r="A2404" s="7" t="s">
        <v>3815</v>
      </c>
      <c r="B2404" s="8">
        <v>46011.0</v>
      </c>
      <c r="C2404" s="9" t="str">
        <f t="shared" si="1"/>
        <v>Desember</v>
      </c>
      <c r="D2404" s="15">
        <v>0.03819444444444445</v>
      </c>
      <c r="E2404" s="7" t="s">
        <v>2824</v>
      </c>
      <c r="F2404" s="7" t="s">
        <v>94</v>
      </c>
      <c r="G2404" s="7" t="s">
        <v>13</v>
      </c>
      <c r="H2404" s="7" t="s">
        <v>3817</v>
      </c>
      <c r="I2404" s="11">
        <v>6.289632788686E12</v>
      </c>
      <c r="K2404" s="12"/>
      <c r="L2404" s="12"/>
      <c r="M2404" s="12"/>
      <c r="N2404" s="12"/>
      <c r="O2404" s="12"/>
      <c r="P2404" s="12"/>
      <c r="Q2404" s="12"/>
      <c r="R2404" s="12"/>
      <c r="S2404" s="12"/>
      <c r="T2404" s="12"/>
      <c r="U2404" s="12"/>
      <c r="V2404" s="12"/>
    </row>
    <row r="2405">
      <c r="A2405" s="7" t="s">
        <v>3815</v>
      </c>
      <c r="B2405" s="8">
        <v>46011.0</v>
      </c>
      <c r="C2405" s="9" t="str">
        <f t="shared" si="1"/>
        <v>Desember</v>
      </c>
      <c r="D2405" s="15">
        <v>0.04722222222222222</v>
      </c>
      <c r="E2405" s="7" t="s">
        <v>2824</v>
      </c>
      <c r="F2405" s="7" t="s">
        <v>59</v>
      </c>
      <c r="G2405" s="7" t="s">
        <v>13</v>
      </c>
      <c r="H2405" s="7" t="s">
        <v>3818</v>
      </c>
      <c r="I2405" s="11">
        <v>6.289632788686E12</v>
      </c>
      <c r="K2405" s="12"/>
      <c r="L2405" s="12"/>
      <c r="M2405" s="12"/>
      <c r="N2405" s="12"/>
      <c r="O2405" s="12"/>
      <c r="P2405" s="12"/>
      <c r="Q2405" s="12"/>
      <c r="R2405" s="12"/>
      <c r="S2405" s="12"/>
      <c r="T2405" s="12"/>
      <c r="U2405" s="12"/>
      <c r="V2405" s="12"/>
    </row>
    <row r="2406">
      <c r="A2406" s="7" t="s">
        <v>3815</v>
      </c>
      <c r="B2406" s="8">
        <v>46005.0</v>
      </c>
      <c r="C2406" s="9" t="str">
        <f t="shared" si="1"/>
        <v>Desember</v>
      </c>
      <c r="D2406" s="15">
        <v>0.0</v>
      </c>
      <c r="E2406" s="7" t="s">
        <v>2824</v>
      </c>
      <c r="F2406" s="7" t="s">
        <v>94</v>
      </c>
      <c r="G2406" s="7" t="s">
        <v>41</v>
      </c>
      <c r="H2406" s="7" t="s">
        <v>3819</v>
      </c>
      <c r="I2406" s="11">
        <v>6.289632788686E12</v>
      </c>
      <c r="K2406" s="12"/>
      <c r="L2406" s="12"/>
      <c r="M2406" s="12"/>
      <c r="N2406" s="12"/>
      <c r="O2406" s="12"/>
      <c r="P2406" s="12"/>
      <c r="Q2406" s="12"/>
      <c r="R2406" s="12"/>
      <c r="S2406" s="12"/>
      <c r="T2406" s="12"/>
      <c r="U2406" s="12"/>
      <c r="V2406" s="12"/>
    </row>
    <row r="2407">
      <c r="A2407" s="7" t="s">
        <v>3815</v>
      </c>
      <c r="B2407" s="8">
        <v>46005.0</v>
      </c>
      <c r="C2407" s="9" t="str">
        <f t="shared" si="1"/>
        <v>Desember</v>
      </c>
      <c r="D2407" s="15">
        <v>0.0</v>
      </c>
      <c r="E2407" s="7" t="s">
        <v>2824</v>
      </c>
      <c r="F2407" s="7" t="s">
        <v>59</v>
      </c>
      <c r="G2407" s="7" t="s">
        <v>41</v>
      </c>
      <c r="H2407" s="7" t="s">
        <v>3819</v>
      </c>
      <c r="I2407" s="11">
        <v>6.289632788686E12</v>
      </c>
      <c r="K2407" s="12"/>
      <c r="L2407" s="12"/>
      <c r="M2407" s="12"/>
      <c r="N2407" s="12"/>
      <c r="O2407" s="12"/>
      <c r="P2407" s="12"/>
      <c r="Q2407" s="12"/>
      <c r="R2407" s="12"/>
      <c r="S2407" s="12"/>
      <c r="T2407" s="12"/>
      <c r="U2407" s="12"/>
      <c r="V2407" s="12"/>
    </row>
    <row r="2408">
      <c r="A2408" s="7" t="s">
        <v>3769</v>
      </c>
      <c r="B2408" s="8">
        <v>46011.0</v>
      </c>
      <c r="C2408" s="9" t="str">
        <f t="shared" si="1"/>
        <v>Desember</v>
      </c>
      <c r="D2408" s="15">
        <v>0.0</v>
      </c>
      <c r="E2408" s="7" t="s">
        <v>2760</v>
      </c>
      <c r="F2408" s="7" t="s">
        <v>51</v>
      </c>
      <c r="G2408" s="7" t="s">
        <v>41</v>
      </c>
      <c r="H2408" s="7" t="s">
        <v>113</v>
      </c>
      <c r="I2408" s="11">
        <v>6.289602289535E12</v>
      </c>
      <c r="K2408" s="12"/>
      <c r="L2408" s="12"/>
      <c r="M2408" s="12"/>
      <c r="N2408" s="12"/>
      <c r="O2408" s="12"/>
      <c r="P2408" s="12"/>
      <c r="Q2408" s="12"/>
      <c r="R2408" s="12"/>
      <c r="S2408" s="12"/>
      <c r="T2408" s="12"/>
      <c r="U2408" s="12"/>
      <c r="V2408" s="12"/>
    </row>
    <row r="2409">
      <c r="A2409" s="7" t="s">
        <v>3820</v>
      </c>
      <c r="B2409" s="8">
        <v>46011.0</v>
      </c>
      <c r="C2409" s="9" t="str">
        <f t="shared" si="1"/>
        <v>Desember</v>
      </c>
      <c r="D2409" s="15">
        <v>0.041666666666666664</v>
      </c>
      <c r="E2409" s="7" t="s">
        <v>33</v>
      </c>
      <c r="F2409" s="7" t="s">
        <v>1083</v>
      </c>
      <c r="G2409" s="7" t="s">
        <v>13</v>
      </c>
      <c r="H2409" s="7" t="s">
        <v>3821</v>
      </c>
      <c r="I2409" s="11">
        <v>6.285707668655E12</v>
      </c>
      <c r="K2409" s="12"/>
      <c r="L2409" s="12"/>
      <c r="M2409" s="12"/>
      <c r="N2409" s="12"/>
      <c r="O2409" s="12"/>
      <c r="P2409" s="12"/>
      <c r="Q2409" s="12"/>
      <c r="R2409" s="12"/>
      <c r="S2409" s="12"/>
      <c r="T2409" s="12"/>
      <c r="U2409" s="12"/>
      <c r="V2409" s="12"/>
    </row>
    <row r="2410">
      <c r="A2410" s="7" t="s">
        <v>3769</v>
      </c>
      <c r="B2410" s="8">
        <v>46012.0</v>
      </c>
      <c r="C2410" s="9" t="str">
        <f t="shared" si="1"/>
        <v>Desember</v>
      </c>
      <c r="D2410" s="15">
        <v>0.04861111111111111</v>
      </c>
      <c r="E2410" s="7" t="s">
        <v>2760</v>
      </c>
      <c r="F2410" s="7" t="s">
        <v>17</v>
      </c>
      <c r="G2410" s="7" t="s">
        <v>13</v>
      </c>
      <c r="H2410" s="7" t="s">
        <v>3822</v>
      </c>
      <c r="I2410" s="11">
        <v>6.289602289535E12</v>
      </c>
      <c r="K2410" s="12"/>
      <c r="L2410" s="12"/>
      <c r="M2410" s="12"/>
      <c r="N2410" s="12"/>
      <c r="O2410" s="12"/>
      <c r="P2410" s="12"/>
      <c r="Q2410" s="12"/>
      <c r="R2410" s="12"/>
      <c r="S2410" s="12"/>
      <c r="T2410" s="12"/>
      <c r="U2410" s="12"/>
      <c r="V2410" s="12"/>
    </row>
    <row r="2411">
      <c r="A2411" s="7" t="s">
        <v>3823</v>
      </c>
      <c r="B2411" s="8">
        <v>46012.0</v>
      </c>
      <c r="C2411" s="9" t="str">
        <f t="shared" si="1"/>
        <v>Desember</v>
      </c>
      <c r="D2411" s="15">
        <v>0.03958333333333333</v>
      </c>
      <c r="E2411" s="7" t="s">
        <v>2824</v>
      </c>
      <c r="F2411" s="7" t="s">
        <v>94</v>
      </c>
      <c r="G2411" s="7" t="s">
        <v>13</v>
      </c>
      <c r="H2411" s="7" t="s">
        <v>3824</v>
      </c>
      <c r="I2411" s="11">
        <v>6.289632788686E12</v>
      </c>
      <c r="K2411" s="12"/>
      <c r="L2411" s="12"/>
      <c r="M2411" s="12"/>
      <c r="N2411" s="12"/>
      <c r="O2411" s="12"/>
      <c r="P2411" s="12"/>
      <c r="Q2411" s="12"/>
      <c r="R2411" s="12"/>
      <c r="S2411" s="12"/>
      <c r="T2411" s="12"/>
      <c r="U2411" s="12"/>
      <c r="V2411" s="12"/>
    </row>
    <row r="2412">
      <c r="A2412" s="7" t="s">
        <v>3823</v>
      </c>
      <c r="B2412" s="8">
        <v>46012.0</v>
      </c>
      <c r="C2412" s="9" t="str">
        <f t="shared" si="1"/>
        <v>Desember</v>
      </c>
      <c r="D2412" s="15">
        <v>0.04027777777777778</v>
      </c>
      <c r="E2412" s="7" t="s">
        <v>2824</v>
      </c>
      <c r="F2412" s="7" t="s">
        <v>59</v>
      </c>
      <c r="G2412" s="7" t="s">
        <v>13</v>
      </c>
      <c r="H2412" s="7" t="s">
        <v>3825</v>
      </c>
      <c r="I2412" s="11">
        <v>6.289632788686E12</v>
      </c>
      <c r="K2412" s="12"/>
      <c r="L2412" s="12"/>
      <c r="M2412" s="12"/>
      <c r="N2412" s="12"/>
      <c r="O2412" s="12"/>
      <c r="P2412" s="12"/>
      <c r="Q2412" s="12"/>
      <c r="R2412" s="12"/>
      <c r="S2412" s="12"/>
      <c r="T2412" s="12"/>
      <c r="U2412" s="12"/>
      <c r="V2412" s="12"/>
    </row>
    <row r="2413">
      <c r="A2413" s="7" t="s">
        <v>3769</v>
      </c>
      <c r="B2413" s="8">
        <v>46013.0</v>
      </c>
      <c r="C2413" s="9" t="str">
        <f t="shared" si="1"/>
        <v>Desember</v>
      </c>
      <c r="D2413" s="15">
        <v>0.041666666666666664</v>
      </c>
      <c r="E2413" s="7" t="s">
        <v>2760</v>
      </c>
      <c r="F2413" s="7" t="s">
        <v>17</v>
      </c>
      <c r="G2413" s="7" t="s">
        <v>13</v>
      </c>
      <c r="H2413" s="7" t="s">
        <v>3826</v>
      </c>
      <c r="I2413" s="11">
        <v>6.289602289535E12</v>
      </c>
      <c r="K2413" s="12"/>
      <c r="L2413" s="12"/>
      <c r="M2413" s="12"/>
      <c r="N2413" s="12"/>
      <c r="O2413" s="12"/>
      <c r="P2413" s="12"/>
      <c r="Q2413" s="12"/>
      <c r="R2413" s="12"/>
      <c r="S2413" s="12"/>
      <c r="T2413" s="12"/>
      <c r="U2413" s="12"/>
      <c r="V2413" s="12"/>
    </row>
    <row r="2414">
      <c r="A2414" s="7" t="s">
        <v>3769</v>
      </c>
      <c r="B2414" s="8">
        <v>46013.0</v>
      </c>
      <c r="C2414" s="9" t="str">
        <f t="shared" si="1"/>
        <v>Desember</v>
      </c>
      <c r="D2414" s="15">
        <v>0.04722222222222222</v>
      </c>
      <c r="E2414" s="7" t="s">
        <v>2760</v>
      </c>
      <c r="F2414" s="7" t="s">
        <v>54</v>
      </c>
      <c r="G2414" s="7" t="s">
        <v>13</v>
      </c>
      <c r="H2414" s="7" t="s">
        <v>3827</v>
      </c>
      <c r="I2414" s="11">
        <v>6.289602289535E12</v>
      </c>
      <c r="K2414" s="12"/>
      <c r="L2414" s="12"/>
      <c r="M2414" s="12"/>
      <c r="N2414" s="12"/>
      <c r="O2414" s="12"/>
      <c r="P2414" s="12"/>
      <c r="Q2414" s="12"/>
      <c r="R2414" s="12"/>
      <c r="S2414" s="12"/>
      <c r="T2414" s="12"/>
      <c r="U2414" s="12"/>
      <c r="V2414" s="12"/>
    </row>
    <row r="2415">
      <c r="A2415" s="7" t="s">
        <v>3828</v>
      </c>
      <c r="B2415" s="8">
        <v>46013.0</v>
      </c>
      <c r="C2415" s="9" t="str">
        <f t="shared" si="1"/>
        <v>Desember</v>
      </c>
      <c r="D2415" s="15">
        <v>0.020833333333333332</v>
      </c>
      <c r="E2415" s="7" t="s">
        <v>2807</v>
      </c>
      <c r="F2415" s="7" t="s">
        <v>144</v>
      </c>
      <c r="G2415" s="7" t="s">
        <v>13</v>
      </c>
      <c r="H2415" s="7" t="s">
        <v>3829</v>
      </c>
      <c r="I2415" s="11">
        <v>6.281314567953E12</v>
      </c>
      <c r="K2415" s="12"/>
      <c r="L2415" s="12"/>
      <c r="M2415" s="12"/>
      <c r="N2415" s="12"/>
      <c r="O2415" s="12"/>
      <c r="P2415" s="12"/>
      <c r="Q2415" s="12"/>
      <c r="R2415" s="12"/>
      <c r="S2415" s="12"/>
      <c r="T2415" s="12"/>
      <c r="U2415" s="12"/>
      <c r="V2415" s="12"/>
    </row>
    <row r="2416">
      <c r="A2416" s="7" t="s">
        <v>3830</v>
      </c>
      <c r="B2416" s="8">
        <v>46013.0</v>
      </c>
      <c r="C2416" s="9" t="str">
        <f t="shared" si="1"/>
        <v>Desember</v>
      </c>
      <c r="D2416" s="15">
        <v>0.020833333333333332</v>
      </c>
      <c r="E2416" s="7" t="s">
        <v>44</v>
      </c>
      <c r="F2416" s="7" t="s">
        <v>67</v>
      </c>
      <c r="G2416" s="7" t="s">
        <v>13</v>
      </c>
      <c r="H2416" s="7" t="s">
        <v>3831</v>
      </c>
      <c r="I2416" s="11">
        <v>6.285291035544E12</v>
      </c>
      <c r="K2416" s="12"/>
      <c r="L2416" s="12"/>
      <c r="M2416" s="12"/>
      <c r="N2416" s="12"/>
      <c r="O2416" s="12"/>
      <c r="P2416" s="12"/>
      <c r="Q2416" s="12"/>
      <c r="R2416" s="12"/>
      <c r="S2416" s="12"/>
      <c r="T2416" s="12"/>
      <c r="U2416" s="12"/>
      <c r="V2416" s="12"/>
    </row>
    <row r="2417">
      <c r="A2417" s="7" t="s">
        <v>3832</v>
      </c>
      <c r="B2417" s="8">
        <v>46014.0</v>
      </c>
      <c r="C2417" s="9" t="str">
        <f t="shared" si="1"/>
        <v>Desember</v>
      </c>
      <c r="D2417" s="15">
        <v>0.029166666666666667</v>
      </c>
      <c r="E2417" s="7" t="s">
        <v>2760</v>
      </c>
      <c r="F2417" s="7" t="s">
        <v>130</v>
      </c>
      <c r="G2417" s="7" t="s">
        <v>13</v>
      </c>
      <c r="H2417" s="7" t="s">
        <v>3833</v>
      </c>
      <c r="I2417" s="11">
        <v>6.289602289535E12</v>
      </c>
      <c r="K2417" s="12"/>
      <c r="L2417" s="12"/>
      <c r="M2417" s="12"/>
      <c r="N2417" s="12"/>
      <c r="O2417" s="12"/>
      <c r="P2417" s="12"/>
      <c r="Q2417" s="12"/>
      <c r="R2417" s="12"/>
      <c r="S2417" s="12"/>
      <c r="T2417" s="12"/>
      <c r="U2417" s="12"/>
      <c r="V2417" s="12"/>
    </row>
    <row r="2418">
      <c r="A2418" s="7" t="s">
        <v>3834</v>
      </c>
      <c r="B2418" s="8">
        <v>46014.0</v>
      </c>
      <c r="C2418" s="9" t="str">
        <f t="shared" si="1"/>
        <v>Desember</v>
      </c>
      <c r="D2418" s="15">
        <v>0.03819444444444445</v>
      </c>
      <c r="E2418" s="7" t="s">
        <v>11</v>
      </c>
      <c r="F2418" s="7" t="s">
        <v>82</v>
      </c>
      <c r="G2418" s="7" t="s">
        <v>13</v>
      </c>
      <c r="H2418" s="7" t="s">
        <v>3835</v>
      </c>
      <c r="I2418" s="11">
        <v>6.28560627488E12</v>
      </c>
      <c r="K2418" s="12"/>
      <c r="L2418" s="12"/>
      <c r="M2418" s="12"/>
      <c r="N2418" s="12"/>
      <c r="O2418" s="12"/>
      <c r="P2418" s="12"/>
      <c r="Q2418" s="12"/>
      <c r="R2418" s="12"/>
      <c r="S2418" s="12"/>
      <c r="T2418" s="12"/>
      <c r="U2418" s="12"/>
      <c r="V2418" s="12"/>
    </row>
    <row r="2419">
      <c r="A2419" s="7" t="s">
        <v>3836</v>
      </c>
      <c r="B2419" s="8">
        <v>46014.0</v>
      </c>
      <c r="C2419" s="9" t="str">
        <f t="shared" si="1"/>
        <v>Desember</v>
      </c>
      <c r="D2419" s="15">
        <v>0.03958333333333333</v>
      </c>
      <c r="E2419" s="7" t="s">
        <v>37</v>
      </c>
      <c r="F2419" s="7" t="s">
        <v>62</v>
      </c>
      <c r="G2419" s="7" t="s">
        <v>13</v>
      </c>
      <c r="H2419" s="7" t="s">
        <v>3837</v>
      </c>
      <c r="I2419" s="11">
        <v>6.285746146893E12</v>
      </c>
      <c r="K2419" s="12"/>
      <c r="L2419" s="12"/>
      <c r="M2419" s="12"/>
      <c r="N2419" s="12"/>
      <c r="O2419" s="12"/>
      <c r="P2419" s="12"/>
      <c r="Q2419" s="12"/>
      <c r="R2419" s="12"/>
      <c r="S2419" s="12"/>
      <c r="T2419" s="12"/>
      <c r="U2419" s="12"/>
      <c r="V2419" s="12"/>
    </row>
    <row r="2420">
      <c r="A2420" s="7" t="s">
        <v>3838</v>
      </c>
      <c r="B2420" s="8">
        <v>46014.0</v>
      </c>
      <c r="C2420" s="9" t="str">
        <f t="shared" si="1"/>
        <v>Desember</v>
      </c>
      <c r="D2420" s="15">
        <v>0.020833333333333332</v>
      </c>
      <c r="E2420" s="7" t="s">
        <v>2807</v>
      </c>
      <c r="F2420" s="7" t="s">
        <v>148</v>
      </c>
      <c r="G2420" s="7" t="s">
        <v>13</v>
      </c>
      <c r="H2420" s="7" t="s">
        <v>3839</v>
      </c>
      <c r="I2420" s="11">
        <v>6.281314567953E12</v>
      </c>
      <c r="K2420" s="12"/>
      <c r="L2420" s="12"/>
      <c r="M2420" s="12"/>
      <c r="N2420" s="12"/>
      <c r="O2420" s="12"/>
      <c r="P2420" s="12"/>
      <c r="Q2420" s="12"/>
      <c r="R2420" s="12"/>
      <c r="S2420" s="12"/>
      <c r="T2420" s="12"/>
      <c r="U2420" s="12"/>
      <c r="V2420" s="12"/>
    </row>
    <row r="2421">
      <c r="A2421" s="7" t="s">
        <v>3840</v>
      </c>
      <c r="B2421" s="8">
        <v>46014.0</v>
      </c>
      <c r="C2421" s="9" t="str">
        <f t="shared" si="1"/>
        <v>Desember</v>
      </c>
      <c r="D2421" s="15">
        <v>0.027777777777777776</v>
      </c>
      <c r="E2421" s="7" t="s">
        <v>2807</v>
      </c>
      <c r="F2421" s="7" t="s">
        <v>144</v>
      </c>
      <c r="G2421" s="7" t="s">
        <v>13</v>
      </c>
      <c r="H2421" s="7" t="s">
        <v>3841</v>
      </c>
      <c r="I2421" s="11">
        <v>6.281314567953E12</v>
      </c>
      <c r="K2421" s="12"/>
      <c r="L2421" s="12"/>
      <c r="M2421" s="12"/>
      <c r="N2421" s="12"/>
      <c r="O2421" s="12"/>
      <c r="P2421" s="12"/>
      <c r="Q2421" s="12"/>
      <c r="R2421" s="12"/>
      <c r="S2421" s="12"/>
      <c r="T2421" s="12"/>
      <c r="U2421" s="12"/>
      <c r="V2421" s="12"/>
    </row>
    <row r="2422">
      <c r="A2422" s="7" t="s">
        <v>3842</v>
      </c>
      <c r="B2422" s="8">
        <v>46014.0</v>
      </c>
      <c r="C2422" s="9" t="str">
        <f t="shared" si="1"/>
        <v>Desember</v>
      </c>
      <c r="D2422" s="15">
        <v>0.027777777777777776</v>
      </c>
      <c r="E2422" s="7" t="s">
        <v>2807</v>
      </c>
      <c r="F2422" s="7" t="s">
        <v>127</v>
      </c>
      <c r="G2422" s="7" t="s">
        <v>13</v>
      </c>
      <c r="H2422" s="7" t="s">
        <v>3843</v>
      </c>
      <c r="I2422" s="11">
        <v>6.281314567953E12</v>
      </c>
      <c r="K2422" s="12"/>
      <c r="L2422" s="12"/>
      <c r="M2422" s="12"/>
      <c r="N2422" s="12"/>
      <c r="O2422" s="12"/>
      <c r="P2422" s="12"/>
      <c r="Q2422" s="12"/>
      <c r="R2422" s="12"/>
      <c r="S2422" s="12"/>
      <c r="T2422" s="12"/>
      <c r="U2422" s="12"/>
      <c r="V2422" s="12"/>
    </row>
    <row r="2423">
      <c r="A2423" s="7" t="s">
        <v>3844</v>
      </c>
      <c r="B2423" s="8">
        <v>46013.0</v>
      </c>
      <c r="C2423" s="9" t="str">
        <f t="shared" si="1"/>
        <v>Desember</v>
      </c>
      <c r="D2423" s="15">
        <v>0.013888888888888888</v>
      </c>
      <c r="E2423" s="7" t="s">
        <v>33</v>
      </c>
      <c r="F2423" s="7" t="s">
        <v>45</v>
      </c>
      <c r="G2423" s="7" t="s">
        <v>13</v>
      </c>
      <c r="H2423" s="7" t="s">
        <v>3845</v>
      </c>
      <c r="I2423" s="11">
        <v>6.285707668655E12</v>
      </c>
      <c r="K2423" s="12"/>
      <c r="L2423" s="12"/>
      <c r="M2423" s="12"/>
      <c r="N2423" s="12"/>
      <c r="O2423" s="12"/>
      <c r="P2423" s="12"/>
      <c r="Q2423" s="12"/>
      <c r="R2423" s="12"/>
      <c r="S2423" s="12"/>
      <c r="T2423" s="12"/>
      <c r="U2423" s="12"/>
      <c r="V2423" s="12"/>
    </row>
    <row r="2424">
      <c r="A2424" s="7" t="s">
        <v>3846</v>
      </c>
      <c r="B2424" s="8">
        <v>46015.0</v>
      </c>
      <c r="C2424" s="9" t="str">
        <f t="shared" si="1"/>
        <v>Desember</v>
      </c>
      <c r="D2424" s="15">
        <v>0.02361111111111111</v>
      </c>
      <c r="E2424" s="7" t="s">
        <v>2760</v>
      </c>
      <c r="F2424" s="7" t="s">
        <v>130</v>
      </c>
      <c r="G2424" s="7" t="s">
        <v>13</v>
      </c>
      <c r="H2424" s="7" t="s">
        <v>3847</v>
      </c>
      <c r="I2424" s="11">
        <v>6.289602289535E12</v>
      </c>
      <c r="K2424" s="12"/>
      <c r="L2424" s="12"/>
      <c r="M2424" s="12"/>
      <c r="N2424" s="12"/>
      <c r="O2424" s="12"/>
      <c r="P2424" s="12"/>
      <c r="Q2424" s="12"/>
      <c r="R2424" s="12"/>
      <c r="S2424" s="12"/>
      <c r="T2424" s="12"/>
      <c r="U2424" s="12"/>
      <c r="V2424" s="12"/>
    </row>
    <row r="2425">
      <c r="A2425" s="7" t="s">
        <v>3848</v>
      </c>
      <c r="B2425" s="8">
        <v>46014.0</v>
      </c>
      <c r="C2425" s="9" t="str">
        <f t="shared" si="1"/>
        <v>Desember</v>
      </c>
      <c r="D2425" s="15">
        <v>0.020833333333333332</v>
      </c>
      <c r="E2425" s="7" t="s">
        <v>44</v>
      </c>
      <c r="F2425" s="7" t="s">
        <v>67</v>
      </c>
      <c r="G2425" s="7" t="s">
        <v>13</v>
      </c>
      <c r="H2425" s="7" t="s">
        <v>3849</v>
      </c>
      <c r="I2425" s="11">
        <v>6.285291035544E12</v>
      </c>
      <c r="K2425" s="12"/>
      <c r="L2425" s="12"/>
      <c r="M2425" s="12"/>
      <c r="N2425" s="12"/>
      <c r="O2425" s="12"/>
      <c r="P2425" s="12"/>
      <c r="Q2425" s="12"/>
      <c r="R2425" s="12"/>
      <c r="S2425" s="12"/>
      <c r="T2425" s="12"/>
      <c r="U2425" s="12"/>
      <c r="V2425" s="12"/>
    </row>
    <row r="2426">
      <c r="A2426" s="7" t="s">
        <v>3850</v>
      </c>
      <c r="B2426" s="8">
        <v>46015.0</v>
      </c>
      <c r="C2426" s="9" t="str">
        <f t="shared" si="1"/>
        <v>Desember</v>
      </c>
      <c r="D2426" s="15">
        <v>0.02361111111111111</v>
      </c>
      <c r="E2426" s="7" t="s">
        <v>2760</v>
      </c>
      <c r="F2426" s="7" t="s">
        <v>130</v>
      </c>
      <c r="G2426" s="7" t="s">
        <v>13</v>
      </c>
      <c r="H2426" s="7" t="s">
        <v>3847</v>
      </c>
      <c r="I2426" s="11">
        <v>6.289602289535E12</v>
      </c>
      <c r="K2426" s="12"/>
      <c r="L2426" s="12"/>
      <c r="M2426" s="12"/>
      <c r="N2426" s="12"/>
      <c r="O2426" s="12"/>
      <c r="P2426" s="12"/>
      <c r="Q2426" s="12"/>
      <c r="R2426" s="12"/>
      <c r="S2426" s="12"/>
      <c r="T2426" s="12"/>
      <c r="U2426" s="12"/>
      <c r="V2426" s="12"/>
    </row>
    <row r="2427">
      <c r="A2427" s="7" t="s">
        <v>3851</v>
      </c>
      <c r="B2427" s="8">
        <v>46015.0</v>
      </c>
      <c r="C2427" s="9" t="str">
        <f t="shared" si="1"/>
        <v>Desember</v>
      </c>
      <c r="D2427" s="15">
        <v>0.041666666666666664</v>
      </c>
      <c r="E2427" s="7" t="s">
        <v>11</v>
      </c>
      <c r="F2427" s="7" t="s">
        <v>72</v>
      </c>
      <c r="G2427" s="7" t="s">
        <v>13</v>
      </c>
      <c r="H2427" s="7" t="s">
        <v>3852</v>
      </c>
      <c r="I2427" s="11">
        <v>6.28560627488E12</v>
      </c>
      <c r="K2427" s="12"/>
      <c r="L2427" s="12"/>
      <c r="M2427" s="12"/>
      <c r="N2427" s="12"/>
      <c r="O2427" s="12"/>
      <c r="P2427" s="12"/>
      <c r="Q2427" s="12"/>
      <c r="R2427" s="12"/>
      <c r="S2427" s="12"/>
      <c r="T2427" s="12"/>
      <c r="U2427" s="12"/>
      <c r="V2427" s="12"/>
    </row>
    <row r="2428">
      <c r="A2428" s="7" t="s">
        <v>3853</v>
      </c>
      <c r="B2428" s="8">
        <v>46014.0</v>
      </c>
      <c r="C2428" s="9" t="str">
        <f t="shared" si="1"/>
        <v>Desember</v>
      </c>
      <c r="D2428" s="15">
        <v>0.05555555555555555</v>
      </c>
      <c r="E2428" s="7" t="s">
        <v>2824</v>
      </c>
      <c r="F2428" s="7" t="s">
        <v>59</v>
      </c>
      <c r="G2428" s="7" t="s">
        <v>13</v>
      </c>
      <c r="H2428" s="7" t="s">
        <v>3854</v>
      </c>
      <c r="I2428" s="11">
        <v>6.289632788686E12</v>
      </c>
      <c r="K2428" s="12"/>
      <c r="L2428" s="12"/>
      <c r="M2428" s="12"/>
      <c r="N2428" s="12"/>
      <c r="O2428" s="12"/>
      <c r="P2428" s="12"/>
      <c r="Q2428" s="12"/>
      <c r="R2428" s="12"/>
      <c r="S2428" s="12"/>
      <c r="T2428" s="12"/>
      <c r="U2428" s="12"/>
      <c r="V2428" s="12"/>
    </row>
    <row r="2429">
      <c r="A2429" s="7" t="s">
        <v>3850</v>
      </c>
      <c r="B2429" s="8">
        <v>46015.0</v>
      </c>
      <c r="C2429" s="9" t="str">
        <f t="shared" si="1"/>
        <v>Desember</v>
      </c>
      <c r="D2429" s="15">
        <v>0.02361111111111111</v>
      </c>
      <c r="E2429" s="7" t="s">
        <v>2760</v>
      </c>
      <c r="F2429" s="7" t="s">
        <v>130</v>
      </c>
      <c r="G2429" s="7" t="s">
        <v>13</v>
      </c>
      <c r="H2429" s="7" t="s">
        <v>3847</v>
      </c>
      <c r="I2429" s="11">
        <v>6.289602289535E12</v>
      </c>
      <c r="K2429" s="12"/>
      <c r="L2429" s="12"/>
      <c r="M2429" s="12"/>
      <c r="N2429" s="12"/>
      <c r="O2429" s="12"/>
      <c r="P2429" s="12"/>
      <c r="Q2429" s="12"/>
      <c r="R2429" s="12"/>
      <c r="S2429" s="12"/>
      <c r="T2429" s="12"/>
      <c r="U2429" s="12"/>
      <c r="V2429" s="12"/>
    </row>
    <row r="2430">
      <c r="A2430" s="7" t="s">
        <v>3853</v>
      </c>
      <c r="B2430" s="8">
        <v>46015.0</v>
      </c>
      <c r="C2430" s="9" t="str">
        <f t="shared" si="1"/>
        <v>Desember</v>
      </c>
      <c r="D2430" s="15">
        <v>0.020833333333333332</v>
      </c>
      <c r="E2430" s="7" t="s">
        <v>2824</v>
      </c>
      <c r="F2430" s="7" t="s">
        <v>105</v>
      </c>
      <c r="G2430" s="7" t="s">
        <v>13</v>
      </c>
      <c r="H2430" s="7" t="s">
        <v>3855</v>
      </c>
      <c r="I2430" s="11">
        <v>6.289632788686E12</v>
      </c>
      <c r="K2430" s="12"/>
      <c r="L2430" s="12"/>
      <c r="M2430" s="12"/>
      <c r="N2430" s="12"/>
      <c r="O2430" s="12"/>
      <c r="P2430" s="12"/>
      <c r="Q2430" s="12"/>
      <c r="R2430" s="12"/>
      <c r="S2430" s="12"/>
      <c r="T2430" s="12"/>
      <c r="U2430" s="12"/>
      <c r="V2430" s="12"/>
    </row>
    <row r="2431">
      <c r="A2431" s="7" t="s">
        <v>3850</v>
      </c>
      <c r="B2431" s="8">
        <v>46015.0</v>
      </c>
      <c r="C2431" s="9" t="str">
        <f t="shared" si="1"/>
        <v>Desember</v>
      </c>
      <c r="D2431" s="15">
        <v>0.02361111111111111</v>
      </c>
      <c r="E2431" s="7" t="s">
        <v>2760</v>
      </c>
      <c r="F2431" s="7" t="s">
        <v>130</v>
      </c>
      <c r="G2431" s="7" t="s">
        <v>13</v>
      </c>
      <c r="H2431" s="7" t="s">
        <v>3847</v>
      </c>
      <c r="I2431" s="11">
        <v>6.289602289535E12</v>
      </c>
      <c r="K2431" s="12"/>
      <c r="L2431" s="12"/>
      <c r="M2431" s="12"/>
      <c r="N2431" s="12"/>
      <c r="O2431" s="12"/>
      <c r="P2431" s="12"/>
      <c r="Q2431" s="12"/>
      <c r="R2431" s="12"/>
      <c r="S2431" s="12"/>
      <c r="T2431" s="12"/>
      <c r="U2431" s="12"/>
      <c r="V2431" s="12"/>
    </row>
    <row r="2432">
      <c r="A2432" s="7" t="s">
        <v>3856</v>
      </c>
      <c r="B2432" s="8">
        <v>46015.0</v>
      </c>
      <c r="C2432" s="9" t="str">
        <f t="shared" si="1"/>
        <v>Desember</v>
      </c>
      <c r="D2432" s="15">
        <v>0.020833333333333332</v>
      </c>
      <c r="E2432" s="7" t="s">
        <v>33</v>
      </c>
      <c r="F2432" s="7" t="s">
        <v>45</v>
      </c>
      <c r="G2432" s="7" t="s">
        <v>13</v>
      </c>
      <c r="H2432" s="7" t="s">
        <v>3857</v>
      </c>
      <c r="I2432" s="11">
        <v>6.285707668655E12</v>
      </c>
      <c r="K2432" s="12"/>
      <c r="L2432" s="12"/>
      <c r="M2432" s="12"/>
      <c r="N2432" s="12"/>
      <c r="O2432" s="12"/>
      <c r="P2432" s="12"/>
      <c r="Q2432" s="12"/>
      <c r="R2432" s="12"/>
      <c r="S2432" s="12"/>
      <c r="T2432" s="12"/>
      <c r="U2432" s="12"/>
      <c r="V2432" s="12"/>
    </row>
    <row r="2433">
      <c r="A2433" s="7" t="s">
        <v>3850</v>
      </c>
      <c r="B2433" s="8">
        <v>46015.0</v>
      </c>
      <c r="C2433" s="9" t="str">
        <f t="shared" si="1"/>
        <v>Desember</v>
      </c>
      <c r="D2433" s="15">
        <v>0.02361111111111111</v>
      </c>
      <c r="E2433" s="7" t="s">
        <v>2760</v>
      </c>
      <c r="F2433" s="7" t="s">
        <v>130</v>
      </c>
      <c r="G2433" s="7" t="s">
        <v>13</v>
      </c>
      <c r="H2433" s="7" t="s">
        <v>3847</v>
      </c>
      <c r="I2433" s="11">
        <v>6.289602289535E12</v>
      </c>
      <c r="K2433" s="12"/>
      <c r="L2433" s="12"/>
      <c r="M2433" s="12"/>
      <c r="N2433" s="12"/>
      <c r="O2433" s="12"/>
      <c r="P2433" s="12"/>
      <c r="Q2433" s="12"/>
      <c r="R2433" s="12"/>
      <c r="S2433" s="12"/>
      <c r="T2433" s="12"/>
      <c r="U2433" s="12"/>
      <c r="V2433" s="12"/>
    </row>
    <row r="2434">
      <c r="A2434" s="7" t="s">
        <v>3850</v>
      </c>
      <c r="B2434" s="8">
        <v>46015.0</v>
      </c>
      <c r="C2434" s="9" t="str">
        <f t="shared" si="1"/>
        <v>Desember</v>
      </c>
      <c r="D2434" s="15">
        <v>0.05694444444444444</v>
      </c>
      <c r="E2434" s="7" t="s">
        <v>2760</v>
      </c>
      <c r="F2434" s="7" t="s">
        <v>169</v>
      </c>
      <c r="G2434" s="7" t="s">
        <v>13</v>
      </c>
      <c r="H2434" s="7" t="s">
        <v>3858</v>
      </c>
      <c r="I2434" s="11">
        <v>6.289602289535E12</v>
      </c>
      <c r="K2434" s="12"/>
      <c r="L2434" s="12"/>
      <c r="M2434" s="12"/>
      <c r="N2434" s="12"/>
      <c r="O2434" s="12"/>
      <c r="P2434" s="12"/>
      <c r="Q2434" s="12"/>
      <c r="R2434" s="12"/>
      <c r="S2434" s="12"/>
      <c r="T2434" s="12"/>
      <c r="U2434" s="12"/>
      <c r="V2434" s="12"/>
    </row>
    <row r="2435">
      <c r="A2435" s="7" t="s">
        <v>3733</v>
      </c>
      <c r="B2435" s="8">
        <v>46016.0</v>
      </c>
      <c r="C2435" s="9" t="str">
        <f t="shared" si="1"/>
        <v>Desember</v>
      </c>
      <c r="D2435" s="15">
        <v>0.04236111111111111</v>
      </c>
      <c r="E2435" s="7" t="s">
        <v>212</v>
      </c>
      <c r="F2435" s="7" t="s">
        <v>34</v>
      </c>
      <c r="G2435" s="7" t="s">
        <v>13</v>
      </c>
      <c r="H2435" s="7" t="s">
        <v>3859</v>
      </c>
      <c r="I2435" s="11">
        <v>6.2895632016027E13</v>
      </c>
      <c r="K2435" s="12"/>
      <c r="L2435" s="12"/>
      <c r="M2435" s="12"/>
      <c r="N2435" s="12"/>
      <c r="O2435" s="12"/>
      <c r="P2435" s="12"/>
      <c r="Q2435" s="12"/>
      <c r="R2435" s="12"/>
      <c r="S2435" s="12"/>
      <c r="T2435" s="12"/>
      <c r="U2435" s="12"/>
      <c r="V2435" s="12"/>
    </row>
    <row r="2436">
      <c r="A2436" s="7" t="s">
        <v>3733</v>
      </c>
      <c r="B2436" s="8">
        <v>46015.0</v>
      </c>
      <c r="C2436" s="9" t="str">
        <f t="shared" si="1"/>
        <v>Desember</v>
      </c>
      <c r="D2436" s="15">
        <v>0.04236111111111111</v>
      </c>
      <c r="E2436" s="7" t="s">
        <v>212</v>
      </c>
      <c r="F2436" s="7" t="s">
        <v>34</v>
      </c>
      <c r="G2436" s="7" t="s">
        <v>13</v>
      </c>
      <c r="H2436" s="7" t="s">
        <v>3860</v>
      </c>
      <c r="I2436" s="11">
        <v>6.2895632016027E13</v>
      </c>
      <c r="K2436" s="12"/>
      <c r="L2436" s="12"/>
      <c r="M2436" s="12"/>
      <c r="N2436" s="12"/>
      <c r="O2436" s="12"/>
      <c r="P2436" s="12"/>
      <c r="Q2436" s="12"/>
      <c r="R2436" s="12"/>
      <c r="S2436" s="12"/>
      <c r="T2436" s="12"/>
      <c r="U2436" s="12"/>
      <c r="V2436" s="12"/>
    </row>
    <row r="2437">
      <c r="A2437" s="7" t="s">
        <v>3861</v>
      </c>
      <c r="B2437" s="8">
        <v>46016.0</v>
      </c>
      <c r="C2437" s="9" t="str">
        <f t="shared" si="1"/>
        <v>Desember</v>
      </c>
      <c r="D2437" s="15">
        <v>6.944444444444445E-4</v>
      </c>
      <c r="E2437" s="7" t="s">
        <v>11</v>
      </c>
      <c r="F2437" s="7" t="s">
        <v>82</v>
      </c>
      <c r="G2437" s="7" t="s">
        <v>13</v>
      </c>
      <c r="H2437" s="7" t="s">
        <v>3862</v>
      </c>
      <c r="I2437" s="11">
        <v>6.28560627488E12</v>
      </c>
      <c r="K2437" s="12"/>
      <c r="L2437" s="12"/>
      <c r="M2437" s="12"/>
      <c r="N2437" s="12"/>
      <c r="O2437" s="12"/>
      <c r="P2437" s="12"/>
      <c r="Q2437" s="12"/>
      <c r="R2437" s="12"/>
      <c r="S2437" s="12"/>
      <c r="T2437" s="12"/>
      <c r="U2437" s="12"/>
      <c r="V2437" s="12"/>
    </row>
    <row r="2438">
      <c r="A2438" s="7" t="s">
        <v>3863</v>
      </c>
      <c r="B2438" s="8">
        <v>46016.0</v>
      </c>
      <c r="C2438" s="9" t="str">
        <f t="shared" si="1"/>
        <v>Desember</v>
      </c>
      <c r="D2438" s="15">
        <v>0.034722222222222224</v>
      </c>
      <c r="E2438" s="7" t="s">
        <v>11</v>
      </c>
      <c r="F2438" s="7" t="s">
        <v>72</v>
      </c>
      <c r="G2438" s="7" t="s">
        <v>13</v>
      </c>
      <c r="H2438" s="7" t="s">
        <v>3864</v>
      </c>
      <c r="I2438" s="11">
        <v>6.28560627488E12</v>
      </c>
      <c r="K2438" s="12"/>
      <c r="L2438" s="12"/>
      <c r="M2438" s="12"/>
      <c r="N2438" s="12"/>
      <c r="O2438" s="12"/>
      <c r="P2438" s="12"/>
      <c r="Q2438" s="12"/>
      <c r="R2438" s="12"/>
      <c r="S2438" s="12"/>
      <c r="T2438" s="12"/>
      <c r="U2438" s="12"/>
      <c r="V2438" s="12"/>
    </row>
    <row r="2439">
      <c r="A2439" s="7" t="s">
        <v>3865</v>
      </c>
      <c r="B2439" s="8">
        <v>46016.0</v>
      </c>
      <c r="C2439" s="9" t="str">
        <f t="shared" si="1"/>
        <v>Desember</v>
      </c>
      <c r="D2439" s="15">
        <v>0.02361111111111111</v>
      </c>
      <c r="E2439" s="7" t="s">
        <v>2760</v>
      </c>
      <c r="F2439" s="7" t="s">
        <v>130</v>
      </c>
      <c r="G2439" s="7" t="s">
        <v>13</v>
      </c>
      <c r="H2439" s="7" t="s">
        <v>3866</v>
      </c>
      <c r="I2439" s="11">
        <v>6.289602289535E12</v>
      </c>
      <c r="K2439" s="12"/>
      <c r="L2439" s="12"/>
      <c r="M2439" s="12"/>
      <c r="N2439" s="12"/>
      <c r="O2439" s="12"/>
      <c r="P2439" s="12"/>
      <c r="Q2439" s="12"/>
      <c r="R2439" s="12"/>
      <c r="S2439" s="12"/>
      <c r="T2439" s="12"/>
      <c r="U2439" s="12"/>
      <c r="V2439" s="12"/>
    </row>
    <row r="2440">
      <c r="A2440" s="7" t="s">
        <v>3867</v>
      </c>
      <c r="B2440" s="8">
        <v>46016.0</v>
      </c>
      <c r="C2440" s="9" t="str">
        <f t="shared" si="1"/>
        <v>Desember</v>
      </c>
      <c r="D2440" s="15">
        <v>0.020833333333333332</v>
      </c>
      <c r="E2440" s="7" t="s">
        <v>2807</v>
      </c>
      <c r="F2440" s="7" t="s">
        <v>148</v>
      </c>
      <c r="G2440" s="7" t="s">
        <v>13</v>
      </c>
      <c r="H2440" s="7" t="s">
        <v>3868</v>
      </c>
      <c r="I2440" s="11">
        <v>6.281314567953E12</v>
      </c>
      <c r="K2440" s="12"/>
      <c r="L2440" s="12"/>
      <c r="M2440" s="12"/>
      <c r="N2440" s="12"/>
      <c r="O2440" s="12"/>
      <c r="P2440" s="12"/>
      <c r="Q2440" s="12"/>
      <c r="R2440" s="12"/>
      <c r="S2440" s="12"/>
      <c r="T2440" s="12"/>
      <c r="U2440" s="12"/>
      <c r="V2440" s="12"/>
    </row>
    <row r="2441">
      <c r="A2441" s="7" t="s">
        <v>3865</v>
      </c>
      <c r="B2441" s="8">
        <v>46017.0</v>
      </c>
      <c r="C2441" s="9" t="str">
        <f t="shared" si="1"/>
        <v>Desember</v>
      </c>
      <c r="D2441" s="15">
        <v>0.04861111111111111</v>
      </c>
      <c r="E2441" s="7" t="s">
        <v>2760</v>
      </c>
      <c r="F2441" s="7" t="s">
        <v>17</v>
      </c>
      <c r="G2441" s="7" t="s">
        <v>13</v>
      </c>
      <c r="H2441" s="7" t="s">
        <v>3869</v>
      </c>
      <c r="I2441" s="11">
        <v>6.289602289535E12</v>
      </c>
      <c r="K2441" s="12"/>
      <c r="L2441" s="12"/>
      <c r="M2441" s="12"/>
      <c r="N2441" s="12"/>
      <c r="O2441" s="12"/>
      <c r="P2441" s="12"/>
      <c r="Q2441" s="12"/>
      <c r="R2441" s="12"/>
      <c r="S2441" s="12"/>
      <c r="T2441" s="12"/>
      <c r="U2441" s="12"/>
      <c r="V2441" s="12"/>
    </row>
    <row r="2442">
      <c r="A2442" s="7" t="s">
        <v>3865</v>
      </c>
      <c r="B2442" s="8">
        <v>46017.0</v>
      </c>
      <c r="C2442" s="9" t="str">
        <f t="shared" si="1"/>
        <v>Desember</v>
      </c>
      <c r="D2442" s="15">
        <v>0.04861111111111111</v>
      </c>
      <c r="E2442" s="7" t="s">
        <v>2760</v>
      </c>
      <c r="F2442" s="7" t="s">
        <v>17</v>
      </c>
      <c r="G2442" s="7" t="s">
        <v>13</v>
      </c>
      <c r="H2442" s="7" t="s">
        <v>3869</v>
      </c>
      <c r="I2442" s="11">
        <v>6.289602289535E12</v>
      </c>
      <c r="K2442" s="12"/>
      <c r="L2442" s="12"/>
      <c r="M2442" s="12"/>
      <c r="N2442" s="12"/>
      <c r="O2442" s="12"/>
      <c r="P2442" s="12"/>
      <c r="Q2442" s="12"/>
      <c r="R2442" s="12"/>
      <c r="S2442" s="12"/>
      <c r="T2442" s="12"/>
      <c r="U2442" s="12"/>
      <c r="V2442" s="12"/>
    </row>
    <row r="2443">
      <c r="A2443" s="7" t="s">
        <v>3870</v>
      </c>
      <c r="B2443" s="8">
        <v>46016.0</v>
      </c>
      <c r="C2443" s="9" t="str">
        <f t="shared" si="1"/>
        <v>Desember</v>
      </c>
      <c r="D2443" s="15">
        <v>0.020833333333333332</v>
      </c>
      <c r="E2443" s="7" t="s">
        <v>44</v>
      </c>
      <c r="F2443" s="7" t="s">
        <v>67</v>
      </c>
      <c r="G2443" s="7" t="s">
        <v>13</v>
      </c>
      <c r="H2443" s="7" t="s">
        <v>3871</v>
      </c>
      <c r="I2443" s="11">
        <v>6.285291035544E12</v>
      </c>
      <c r="K2443" s="12"/>
      <c r="L2443" s="12"/>
      <c r="M2443" s="12"/>
      <c r="N2443" s="12"/>
      <c r="O2443" s="12"/>
      <c r="P2443" s="12"/>
      <c r="Q2443" s="12"/>
      <c r="R2443" s="12"/>
      <c r="S2443" s="12"/>
      <c r="T2443" s="12"/>
      <c r="U2443" s="12"/>
      <c r="V2443" s="12"/>
    </row>
    <row r="2444">
      <c r="A2444" s="7" t="s">
        <v>3865</v>
      </c>
      <c r="B2444" s="8">
        <v>46017.0</v>
      </c>
      <c r="C2444" s="9" t="str">
        <f t="shared" si="1"/>
        <v>Desember</v>
      </c>
      <c r="D2444" s="15">
        <v>0.019444444444444445</v>
      </c>
      <c r="E2444" s="7" t="s">
        <v>2760</v>
      </c>
      <c r="F2444" s="7" t="s">
        <v>130</v>
      </c>
      <c r="G2444" s="7" t="s">
        <v>13</v>
      </c>
      <c r="H2444" s="7" t="s">
        <v>3872</v>
      </c>
      <c r="I2444" s="11">
        <v>6.289602289535E12</v>
      </c>
      <c r="K2444" s="12"/>
      <c r="L2444" s="12"/>
      <c r="M2444" s="12"/>
      <c r="N2444" s="12"/>
      <c r="O2444" s="12"/>
      <c r="P2444" s="12"/>
      <c r="Q2444" s="12"/>
      <c r="R2444" s="12"/>
      <c r="S2444" s="12"/>
      <c r="T2444" s="12"/>
      <c r="U2444" s="12"/>
      <c r="V2444" s="12"/>
    </row>
    <row r="2445">
      <c r="A2445" s="7" t="s">
        <v>3873</v>
      </c>
      <c r="B2445" s="8">
        <v>46017.0</v>
      </c>
      <c r="C2445" s="9" t="str">
        <f t="shared" si="1"/>
        <v>Desember</v>
      </c>
      <c r="D2445" s="15">
        <v>0.019444444444444445</v>
      </c>
      <c r="E2445" s="7" t="s">
        <v>2760</v>
      </c>
      <c r="F2445" s="7" t="s">
        <v>130</v>
      </c>
      <c r="G2445" s="7" t="s">
        <v>13</v>
      </c>
      <c r="H2445" s="7" t="s">
        <v>3872</v>
      </c>
      <c r="I2445" s="11">
        <v>6.289602289535E12</v>
      </c>
      <c r="K2445" s="12"/>
      <c r="L2445" s="12"/>
      <c r="M2445" s="12"/>
      <c r="N2445" s="12"/>
      <c r="O2445" s="12"/>
      <c r="P2445" s="12"/>
      <c r="Q2445" s="12"/>
      <c r="R2445" s="12"/>
      <c r="S2445" s="12"/>
      <c r="T2445" s="12"/>
      <c r="U2445" s="12"/>
      <c r="V2445" s="12"/>
    </row>
    <row r="2446">
      <c r="A2446" s="7" t="s">
        <v>3874</v>
      </c>
      <c r="B2446" s="8">
        <v>46017.0</v>
      </c>
      <c r="C2446" s="9" t="str">
        <f t="shared" si="1"/>
        <v>Desember</v>
      </c>
      <c r="D2446" s="15">
        <v>0.04236111111111111</v>
      </c>
      <c r="E2446" s="7" t="s">
        <v>2824</v>
      </c>
      <c r="F2446" s="7" t="s">
        <v>94</v>
      </c>
      <c r="G2446" s="7" t="s">
        <v>13</v>
      </c>
      <c r="H2446" s="7" t="s">
        <v>3875</v>
      </c>
      <c r="I2446" s="11">
        <v>6.289632788686E12</v>
      </c>
      <c r="K2446" s="12"/>
      <c r="L2446" s="12"/>
      <c r="M2446" s="12"/>
      <c r="N2446" s="12"/>
      <c r="O2446" s="12"/>
      <c r="P2446" s="12"/>
      <c r="Q2446" s="12"/>
      <c r="R2446" s="12"/>
      <c r="S2446" s="12"/>
      <c r="T2446" s="12"/>
      <c r="U2446" s="12"/>
      <c r="V2446" s="12"/>
    </row>
    <row r="2447">
      <c r="A2447" s="7" t="s">
        <v>3873</v>
      </c>
      <c r="B2447" s="8">
        <v>46017.0</v>
      </c>
      <c r="C2447" s="9" t="str">
        <f t="shared" si="1"/>
        <v>Desember</v>
      </c>
      <c r="D2447" s="15">
        <v>0.04236111111111111</v>
      </c>
      <c r="E2447" s="7" t="s">
        <v>2760</v>
      </c>
      <c r="F2447" s="7" t="s">
        <v>54</v>
      </c>
      <c r="G2447" s="7" t="s">
        <v>13</v>
      </c>
      <c r="H2447" s="7" t="s">
        <v>3876</v>
      </c>
      <c r="I2447" s="11">
        <v>6.289602289535E12</v>
      </c>
      <c r="K2447" s="12"/>
      <c r="L2447" s="12"/>
      <c r="M2447" s="12"/>
      <c r="N2447" s="12"/>
      <c r="O2447" s="12"/>
      <c r="P2447" s="12"/>
      <c r="Q2447" s="12"/>
      <c r="R2447" s="12"/>
      <c r="S2447" s="12"/>
      <c r="T2447" s="12"/>
      <c r="U2447" s="12"/>
      <c r="V2447" s="12"/>
    </row>
    <row r="2448">
      <c r="A2448" s="7" t="s">
        <v>3877</v>
      </c>
      <c r="B2448" s="8">
        <v>46018.0</v>
      </c>
      <c r="C2448" s="9" t="str">
        <f t="shared" si="1"/>
        <v>Desember</v>
      </c>
      <c r="D2448" s="15">
        <v>0.04236111111111111</v>
      </c>
      <c r="E2448" s="7" t="s">
        <v>2760</v>
      </c>
      <c r="F2448" s="7" t="s">
        <v>17</v>
      </c>
      <c r="G2448" s="7" t="s">
        <v>13</v>
      </c>
      <c r="H2448" s="7" t="s">
        <v>3878</v>
      </c>
      <c r="I2448" s="11">
        <v>6.289602289535E12</v>
      </c>
      <c r="K2448" s="12"/>
      <c r="L2448" s="12"/>
      <c r="M2448" s="12"/>
      <c r="N2448" s="12"/>
      <c r="O2448" s="12"/>
      <c r="P2448" s="12"/>
      <c r="Q2448" s="12"/>
      <c r="R2448" s="12"/>
      <c r="S2448" s="12"/>
      <c r="T2448" s="12"/>
      <c r="U2448" s="12"/>
      <c r="V2448" s="12"/>
    </row>
    <row r="2449">
      <c r="A2449" s="7" t="s">
        <v>3877</v>
      </c>
      <c r="B2449" s="8">
        <v>46018.0</v>
      </c>
      <c r="C2449" s="9" t="str">
        <f t="shared" si="1"/>
        <v>Desember</v>
      </c>
      <c r="D2449" s="15">
        <v>0.04236111111111111</v>
      </c>
      <c r="E2449" s="7" t="s">
        <v>2760</v>
      </c>
      <c r="F2449" s="7" t="s">
        <v>17</v>
      </c>
      <c r="G2449" s="7" t="s">
        <v>13</v>
      </c>
      <c r="H2449" s="7" t="s">
        <v>3878</v>
      </c>
      <c r="I2449" s="11">
        <v>6.289602289535E12</v>
      </c>
      <c r="K2449" s="12"/>
      <c r="L2449" s="12"/>
      <c r="M2449" s="12"/>
      <c r="N2449" s="12"/>
      <c r="O2449" s="12"/>
      <c r="P2449" s="12"/>
      <c r="Q2449" s="12"/>
      <c r="R2449" s="12"/>
      <c r="S2449" s="12"/>
      <c r="T2449" s="12"/>
      <c r="U2449" s="12"/>
      <c r="V2449" s="12"/>
    </row>
    <row r="2450">
      <c r="A2450" s="7" t="s">
        <v>3879</v>
      </c>
      <c r="B2450" s="8">
        <v>46018.0</v>
      </c>
      <c r="C2450" s="9" t="str">
        <f t="shared" si="1"/>
        <v>Desember</v>
      </c>
      <c r="D2450" s="15">
        <v>0.04236111111111111</v>
      </c>
      <c r="E2450" s="7" t="s">
        <v>2760</v>
      </c>
      <c r="F2450" s="7" t="s">
        <v>17</v>
      </c>
      <c r="G2450" s="7" t="s">
        <v>13</v>
      </c>
      <c r="H2450" s="7" t="s">
        <v>3878</v>
      </c>
      <c r="I2450" s="11">
        <v>6.289602289535E12</v>
      </c>
      <c r="K2450" s="12"/>
      <c r="L2450" s="12"/>
      <c r="M2450" s="12"/>
      <c r="N2450" s="12"/>
      <c r="O2450" s="12"/>
      <c r="P2450" s="12"/>
      <c r="Q2450" s="12"/>
      <c r="R2450" s="12"/>
      <c r="S2450" s="12"/>
      <c r="T2450" s="12"/>
      <c r="U2450" s="12"/>
      <c r="V2450" s="12"/>
    </row>
    <row r="2451">
      <c r="A2451" s="7" t="s">
        <v>3879</v>
      </c>
      <c r="B2451" s="8">
        <v>46019.0</v>
      </c>
      <c r="C2451" s="9" t="str">
        <f t="shared" si="1"/>
        <v>Desember</v>
      </c>
      <c r="D2451" s="15">
        <v>0.04652777777777778</v>
      </c>
      <c r="E2451" s="7" t="s">
        <v>2760</v>
      </c>
      <c r="F2451" s="7" t="s">
        <v>17</v>
      </c>
      <c r="G2451" s="7" t="s">
        <v>13</v>
      </c>
      <c r="H2451" s="7" t="s">
        <v>3880</v>
      </c>
      <c r="I2451" s="11">
        <v>6.289602289535E12</v>
      </c>
      <c r="K2451" s="12"/>
      <c r="L2451" s="12"/>
      <c r="M2451" s="12"/>
      <c r="N2451" s="12"/>
      <c r="O2451" s="12"/>
      <c r="P2451" s="12"/>
      <c r="Q2451" s="12"/>
      <c r="R2451" s="12"/>
      <c r="S2451" s="12"/>
      <c r="T2451" s="12"/>
      <c r="U2451" s="12"/>
      <c r="V2451" s="12"/>
    </row>
    <row r="2452">
      <c r="A2452" s="7" t="s">
        <v>3879</v>
      </c>
      <c r="B2452" s="8">
        <v>46020.0</v>
      </c>
      <c r="C2452" s="9" t="str">
        <f t="shared" si="1"/>
        <v>Desember</v>
      </c>
      <c r="D2452" s="15">
        <v>0.044444444444444446</v>
      </c>
      <c r="E2452" s="7" t="s">
        <v>2760</v>
      </c>
      <c r="F2452" s="7" t="s">
        <v>17</v>
      </c>
      <c r="G2452" s="7" t="s">
        <v>13</v>
      </c>
      <c r="H2452" s="7" t="s">
        <v>3881</v>
      </c>
      <c r="I2452" s="11">
        <v>6.289602289535E12</v>
      </c>
      <c r="K2452" s="12"/>
      <c r="L2452" s="12"/>
      <c r="M2452" s="12"/>
      <c r="N2452" s="12"/>
      <c r="O2452" s="12"/>
      <c r="P2452" s="12"/>
      <c r="Q2452" s="12"/>
      <c r="R2452" s="12"/>
      <c r="S2452" s="12"/>
      <c r="T2452" s="12"/>
      <c r="U2452" s="12"/>
      <c r="V2452" s="12"/>
    </row>
    <row r="2453">
      <c r="A2453" s="7" t="s">
        <v>3882</v>
      </c>
      <c r="B2453" s="8">
        <v>46014.0</v>
      </c>
      <c r="C2453" s="9" t="str">
        <f t="shared" si="1"/>
        <v>Desember</v>
      </c>
      <c r="D2453" s="15">
        <v>0.04027777777777778</v>
      </c>
      <c r="E2453" s="7" t="s">
        <v>20</v>
      </c>
      <c r="F2453" s="7" t="s">
        <v>174</v>
      </c>
      <c r="G2453" s="7" t="s">
        <v>13</v>
      </c>
      <c r="H2453" s="7" t="s">
        <v>3883</v>
      </c>
      <c r="I2453" s="11">
        <v>6.28972529354E11</v>
      </c>
      <c r="K2453" s="12"/>
      <c r="L2453" s="12"/>
      <c r="M2453" s="12"/>
      <c r="N2453" s="12"/>
      <c r="O2453" s="12"/>
      <c r="P2453" s="12"/>
      <c r="Q2453" s="12"/>
      <c r="R2453" s="12"/>
      <c r="S2453" s="12"/>
      <c r="T2453" s="12"/>
      <c r="U2453" s="12"/>
      <c r="V2453" s="12"/>
    </row>
    <row r="2454">
      <c r="A2454" s="7" t="s">
        <v>3882</v>
      </c>
      <c r="B2454" s="8">
        <v>46017.0</v>
      </c>
      <c r="C2454" s="9" t="str">
        <f t="shared" si="1"/>
        <v>Desember</v>
      </c>
      <c r="D2454" s="15">
        <v>0.006944444444444444</v>
      </c>
      <c r="E2454" s="7" t="s">
        <v>20</v>
      </c>
      <c r="F2454" s="7" t="s">
        <v>174</v>
      </c>
      <c r="G2454" s="7" t="s">
        <v>13</v>
      </c>
      <c r="H2454" s="7" t="s">
        <v>3884</v>
      </c>
      <c r="I2454" s="11">
        <v>6.28972529354E11</v>
      </c>
      <c r="K2454" s="12"/>
      <c r="L2454" s="12"/>
      <c r="M2454" s="12"/>
      <c r="N2454" s="12"/>
      <c r="O2454" s="12"/>
      <c r="P2454" s="12"/>
      <c r="Q2454" s="12"/>
      <c r="R2454" s="12"/>
      <c r="S2454" s="12"/>
      <c r="T2454" s="12"/>
      <c r="U2454" s="12"/>
      <c r="V2454" s="12"/>
    </row>
    <row r="2455">
      <c r="A2455" s="7" t="s">
        <v>3885</v>
      </c>
      <c r="B2455" s="8">
        <v>46021.0</v>
      </c>
      <c r="C2455" s="9" t="str">
        <f t="shared" si="1"/>
        <v>Desember</v>
      </c>
      <c r="D2455" s="15">
        <v>0.03888888888888889</v>
      </c>
      <c r="E2455" s="7" t="s">
        <v>33</v>
      </c>
      <c r="F2455" s="7" t="s">
        <v>1083</v>
      </c>
      <c r="G2455" s="7" t="s">
        <v>13</v>
      </c>
      <c r="H2455" s="7" t="s">
        <v>3886</v>
      </c>
      <c r="I2455" s="11">
        <v>6.285707668655E12</v>
      </c>
      <c r="K2455" s="12"/>
      <c r="L2455" s="12"/>
      <c r="M2455" s="12"/>
      <c r="N2455" s="12"/>
      <c r="O2455" s="12"/>
      <c r="P2455" s="12"/>
      <c r="Q2455" s="12"/>
      <c r="R2455" s="12"/>
      <c r="S2455" s="12"/>
      <c r="T2455" s="12"/>
      <c r="U2455" s="12"/>
      <c r="V2455" s="12"/>
    </row>
    <row r="2456">
      <c r="A2456" s="7" t="s">
        <v>3887</v>
      </c>
      <c r="B2456" s="8">
        <v>45998.0</v>
      </c>
      <c r="C2456" s="9" t="str">
        <f t="shared" si="1"/>
        <v>Desember</v>
      </c>
      <c r="D2456" s="15">
        <v>0.050694444444444445</v>
      </c>
      <c r="E2456" s="7" t="s">
        <v>115</v>
      </c>
      <c r="F2456" s="7" t="s">
        <v>169</v>
      </c>
      <c r="G2456" s="7" t="s">
        <v>13</v>
      </c>
      <c r="H2456" s="7" t="s">
        <v>3888</v>
      </c>
      <c r="I2456" s="11">
        <v>6.282328046193E12</v>
      </c>
      <c r="K2456" s="12"/>
      <c r="L2456" s="12"/>
      <c r="M2456" s="12"/>
      <c r="N2456" s="12"/>
      <c r="O2456" s="12"/>
      <c r="P2456" s="12"/>
      <c r="Q2456" s="12"/>
      <c r="R2456" s="12"/>
      <c r="S2456" s="12"/>
      <c r="T2456" s="12"/>
      <c r="U2456" s="12"/>
      <c r="V2456" s="12"/>
    </row>
    <row r="2457">
      <c r="A2457" s="7" t="s">
        <v>3889</v>
      </c>
      <c r="B2457" s="8">
        <v>45994.0</v>
      </c>
      <c r="C2457" s="9" t="str">
        <f t="shared" si="1"/>
        <v>Desember</v>
      </c>
      <c r="D2457" s="15">
        <v>0.013888888888888888</v>
      </c>
      <c r="E2457" s="7" t="s">
        <v>115</v>
      </c>
      <c r="F2457" s="7" t="s">
        <v>116</v>
      </c>
      <c r="G2457" s="7" t="s">
        <v>13</v>
      </c>
      <c r="H2457" s="7" t="s">
        <v>3890</v>
      </c>
      <c r="I2457" s="11">
        <v>6.282328046193E12</v>
      </c>
      <c r="K2457" s="12"/>
      <c r="L2457" s="12"/>
      <c r="M2457" s="12"/>
      <c r="N2457" s="12"/>
      <c r="O2457" s="12"/>
      <c r="P2457" s="12"/>
      <c r="Q2457" s="12"/>
      <c r="R2457" s="12"/>
      <c r="S2457" s="12"/>
      <c r="T2457" s="12"/>
      <c r="U2457" s="12"/>
      <c r="V2457" s="12"/>
    </row>
    <row r="2458">
      <c r="A2458" s="7" t="s">
        <v>3891</v>
      </c>
      <c r="B2458" s="8">
        <v>45995.0</v>
      </c>
      <c r="C2458" s="9" t="str">
        <f t="shared" si="1"/>
        <v>Desember</v>
      </c>
      <c r="D2458" s="15">
        <v>0.024305555555555556</v>
      </c>
      <c r="E2458" s="7" t="s">
        <v>115</v>
      </c>
      <c r="F2458" s="7" t="s">
        <v>116</v>
      </c>
      <c r="G2458" s="7" t="s">
        <v>13</v>
      </c>
      <c r="H2458" s="7" t="s">
        <v>3892</v>
      </c>
      <c r="I2458" s="11">
        <v>6.282328046193E12</v>
      </c>
      <c r="K2458" s="12"/>
      <c r="L2458" s="12"/>
      <c r="M2458" s="12"/>
      <c r="N2458" s="12"/>
      <c r="O2458" s="12"/>
      <c r="P2458" s="12"/>
      <c r="Q2458" s="12"/>
      <c r="R2458" s="12"/>
      <c r="S2458" s="12"/>
      <c r="T2458" s="12"/>
      <c r="U2458" s="12"/>
      <c r="V2458" s="12"/>
    </row>
    <row r="2459">
      <c r="A2459" s="7" t="s">
        <v>3893</v>
      </c>
      <c r="B2459" s="8">
        <v>46009.0</v>
      </c>
      <c r="C2459" s="9" t="str">
        <f t="shared" si="1"/>
        <v>Desember</v>
      </c>
      <c r="D2459" s="15">
        <v>0.025694444444444443</v>
      </c>
      <c r="E2459" s="7" t="s">
        <v>115</v>
      </c>
      <c r="F2459" s="7" t="s">
        <v>116</v>
      </c>
      <c r="G2459" s="7" t="s">
        <v>13</v>
      </c>
      <c r="H2459" s="7" t="s">
        <v>3894</v>
      </c>
      <c r="I2459" s="11">
        <v>6.282328046193E12</v>
      </c>
      <c r="K2459" s="12"/>
      <c r="L2459" s="12"/>
      <c r="M2459" s="12"/>
      <c r="N2459" s="12"/>
      <c r="O2459" s="12"/>
      <c r="P2459" s="12"/>
      <c r="Q2459" s="12"/>
      <c r="R2459" s="12"/>
      <c r="S2459" s="12"/>
      <c r="T2459" s="12"/>
      <c r="U2459" s="12"/>
      <c r="V2459" s="12"/>
    </row>
    <row r="2460">
      <c r="A2460" s="7" t="s">
        <v>3893</v>
      </c>
      <c r="B2460" s="8">
        <v>46015.0</v>
      </c>
      <c r="C2460" s="9" t="str">
        <f t="shared" si="1"/>
        <v>Desember</v>
      </c>
      <c r="D2460" s="15">
        <v>0.024305555555555556</v>
      </c>
      <c r="E2460" s="7" t="s">
        <v>115</v>
      </c>
      <c r="F2460" s="7" t="s">
        <v>116</v>
      </c>
      <c r="G2460" s="7" t="s">
        <v>13</v>
      </c>
      <c r="H2460" s="7" t="s">
        <v>3895</v>
      </c>
      <c r="I2460" s="11">
        <v>6.282328046193E12</v>
      </c>
      <c r="K2460" s="12"/>
      <c r="L2460" s="12"/>
      <c r="M2460" s="12"/>
      <c r="N2460" s="12"/>
      <c r="O2460" s="12"/>
      <c r="P2460" s="12"/>
      <c r="Q2460" s="12"/>
      <c r="R2460" s="12"/>
      <c r="S2460" s="12"/>
      <c r="T2460" s="12"/>
      <c r="U2460" s="12"/>
      <c r="V2460" s="12"/>
    </row>
    <row r="2461">
      <c r="A2461" s="7" t="s">
        <v>3896</v>
      </c>
      <c r="B2461" s="8">
        <v>46010.0</v>
      </c>
      <c r="C2461" s="9" t="str">
        <f t="shared" si="1"/>
        <v>Desember</v>
      </c>
      <c r="D2461" s="15">
        <v>0.052083333333333336</v>
      </c>
      <c r="E2461" s="7" t="s">
        <v>115</v>
      </c>
      <c r="F2461" s="7" t="s">
        <v>169</v>
      </c>
      <c r="G2461" s="7" t="s">
        <v>13</v>
      </c>
      <c r="H2461" s="7" t="s">
        <v>3897</v>
      </c>
      <c r="I2461" s="11">
        <v>6.282328046193E12</v>
      </c>
      <c r="K2461" s="12"/>
      <c r="L2461" s="12"/>
      <c r="M2461" s="12"/>
      <c r="N2461" s="12"/>
      <c r="O2461" s="12"/>
      <c r="P2461" s="12"/>
      <c r="Q2461" s="12"/>
      <c r="R2461" s="12"/>
      <c r="S2461" s="12"/>
      <c r="T2461" s="12"/>
      <c r="U2461" s="12"/>
      <c r="V2461" s="12"/>
    </row>
    <row r="2462" hidden="1">
      <c r="A2462" s="7" t="s">
        <v>3898</v>
      </c>
      <c r="B2462" s="8">
        <v>46024.0</v>
      </c>
      <c r="C2462" s="9" t="str">
        <f t="shared" si="1"/>
        <v>Januari</v>
      </c>
      <c r="D2462" s="15">
        <v>0.03611111111111111</v>
      </c>
      <c r="E2462" s="7" t="s">
        <v>66</v>
      </c>
      <c r="F2462" s="7" t="s">
        <v>17</v>
      </c>
      <c r="G2462" s="7" t="s">
        <v>13</v>
      </c>
      <c r="H2462" s="7" t="s">
        <v>3899</v>
      </c>
      <c r="I2462" s="11">
        <v>6.281332534354E12</v>
      </c>
      <c r="K2462" s="12"/>
      <c r="L2462" s="12"/>
      <c r="M2462" s="12"/>
      <c r="N2462" s="12"/>
      <c r="O2462" s="12"/>
      <c r="P2462" s="12"/>
      <c r="Q2462" s="12"/>
      <c r="R2462" s="12"/>
      <c r="S2462" s="12"/>
      <c r="T2462" s="12"/>
      <c r="U2462" s="12"/>
      <c r="V2462" s="12"/>
    </row>
    <row r="2463" hidden="1">
      <c r="A2463" s="7" t="s">
        <v>3900</v>
      </c>
      <c r="B2463" s="8">
        <v>46024.0</v>
      </c>
      <c r="C2463" s="9" t="str">
        <f t="shared" si="1"/>
        <v>Januari</v>
      </c>
      <c r="D2463" s="15">
        <v>0.043055555555555555</v>
      </c>
      <c r="E2463" s="7" t="s">
        <v>2824</v>
      </c>
      <c r="F2463" s="7" t="s">
        <v>94</v>
      </c>
      <c r="G2463" s="7" t="s">
        <v>13</v>
      </c>
      <c r="H2463" s="7" t="s">
        <v>3901</v>
      </c>
      <c r="I2463" s="11">
        <v>6.289632788686E12</v>
      </c>
      <c r="K2463" s="12"/>
      <c r="L2463" s="12"/>
      <c r="M2463" s="12"/>
      <c r="N2463" s="12"/>
      <c r="O2463" s="12"/>
      <c r="P2463" s="12"/>
      <c r="Q2463" s="12"/>
      <c r="R2463" s="12"/>
      <c r="S2463" s="12"/>
      <c r="T2463" s="12"/>
      <c r="U2463" s="12"/>
      <c r="V2463" s="12"/>
    </row>
    <row r="2464">
      <c r="A2464" s="7" t="s">
        <v>3900</v>
      </c>
      <c r="B2464" s="8">
        <v>46020.0</v>
      </c>
      <c r="C2464" s="9" t="str">
        <f t="shared" si="1"/>
        <v>Desember</v>
      </c>
      <c r="D2464" s="15">
        <v>0.05138888888888889</v>
      </c>
      <c r="E2464" s="7" t="s">
        <v>2824</v>
      </c>
      <c r="F2464" s="7" t="s">
        <v>197</v>
      </c>
      <c r="G2464" s="7" t="s">
        <v>13</v>
      </c>
      <c r="H2464" s="7" t="s">
        <v>3902</v>
      </c>
      <c r="I2464" s="11">
        <v>6.289632788686E12</v>
      </c>
      <c r="K2464" s="12"/>
      <c r="L2464" s="12"/>
      <c r="M2464" s="12"/>
      <c r="N2464" s="12"/>
      <c r="O2464" s="12"/>
      <c r="P2464" s="12"/>
      <c r="Q2464" s="12"/>
      <c r="R2464" s="12"/>
      <c r="S2464" s="12"/>
      <c r="T2464" s="12"/>
      <c r="U2464" s="12"/>
      <c r="V2464" s="12"/>
    </row>
    <row r="2465" hidden="1">
      <c r="A2465" s="7" t="s">
        <v>3903</v>
      </c>
      <c r="B2465" s="8">
        <v>46024.0</v>
      </c>
      <c r="C2465" s="9" t="str">
        <f t="shared" si="1"/>
        <v>Januari</v>
      </c>
      <c r="D2465" s="15">
        <v>0.05763888888888889</v>
      </c>
      <c r="E2465" s="7" t="s">
        <v>29</v>
      </c>
      <c r="F2465" s="7" t="s">
        <v>153</v>
      </c>
      <c r="G2465" s="7" t="s">
        <v>13</v>
      </c>
      <c r="H2465" s="7" t="s">
        <v>3904</v>
      </c>
      <c r="I2465" s="11">
        <v>6.281214281896E12</v>
      </c>
      <c r="K2465" s="12"/>
      <c r="L2465" s="12"/>
      <c r="M2465" s="12"/>
      <c r="N2465" s="12"/>
      <c r="O2465" s="12"/>
      <c r="P2465" s="12"/>
      <c r="Q2465" s="12"/>
      <c r="R2465" s="12"/>
      <c r="S2465" s="12"/>
      <c r="T2465" s="12"/>
      <c r="U2465" s="12"/>
      <c r="V2465" s="12"/>
    </row>
    <row r="2466" hidden="1">
      <c r="A2466" s="7" t="s">
        <v>3905</v>
      </c>
      <c r="B2466" s="8">
        <v>46025.0</v>
      </c>
      <c r="C2466" s="9" t="str">
        <f t="shared" si="1"/>
        <v>Januari</v>
      </c>
      <c r="D2466" s="15">
        <v>0.04861111111111111</v>
      </c>
      <c r="E2466" s="7" t="s">
        <v>2760</v>
      </c>
      <c r="F2466" s="7" t="s">
        <v>17</v>
      </c>
      <c r="G2466" s="7" t="s">
        <v>13</v>
      </c>
      <c r="H2466" s="7" t="s">
        <v>3906</v>
      </c>
      <c r="I2466" s="11">
        <v>6.289602289535E12</v>
      </c>
      <c r="K2466" s="12"/>
      <c r="L2466" s="12"/>
      <c r="M2466" s="12"/>
      <c r="N2466" s="12"/>
      <c r="O2466" s="12"/>
      <c r="P2466" s="12"/>
      <c r="Q2466" s="12"/>
      <c r="R2466" s="12"/>
      <c r="S2466" s="12"/>
      <c r="T2466" s="12"/>
      <c r="U2466" s="12"/>
      <c r="V2466" s="12"/>
    </row>
    <row r="2467" hidden="1">
      <c r="A2467" s="7" t="s">
        <v>3907</v>
      </c>
      <c r="B2467" s="8">
        <v>46025.0</v>
      </c>
      <c r="C2467" s="9" t="str">
        <f t="shared" si="1"/>
        <v>Januari</v>
      </c>
      <c r="D2467" s="15">
        <v>0.03888888888888889</v>
      </c>
      <c r="E2467" s="7" t="s">
        <v>2824</v>
      </c>
      <c r="F2467" s="7" t="s">
        <v>59</v>
      </c>
      <c r="G2467" s="7" t="s">
        <v>13</v>
      </c>
      <c r="H2467" s="7" t="s">
        <v>3908</v>
      </c>
      <c r="I2467" s="11">
        <v>6.289632788686E12</v>
      </c>
      <c r="K2467" s="12"/>
      <c r="L2467" s="12"/>
      <c r="M2467" s="12"/>
      <c r="N2467" s="12"/>
      <c r="O2467" s="12"/>
      <c r="P2467" s="12"/>
      <c r="Q2467" s="12"/>
      <c r="R2467" s="12"/>
      <c r="S2467" s="12"/>
      <c r="T2467" s="12"/>
      <c r="U2467" s="12"/>
      <c r="V2467" s="12"/>
    </row>
    <row r="2468" hidden="1">
      <c r="A2468" s="7" t="s">
        <v>3909</v>
      </c>
      <c r="B2468" s="8">
        <v>46026.0</v>
      </c>
      <c r="C2468" s="9" t="str">
        <f t="shared" si="1"/>
        <v>Januari</v>
      </c>
      <c r="D2468" s="15">
        <v>0.013888888888888888</v>
      </c>
      <c r="E2468" s="7" t="s">
        <v>2760</v>
      </c>
      <c r="F2468" s="7" t="s">
        <v>17</v>
      </c>
      <c r="G2468" s="7" t="s">
        <v>13</v>
      </c>
      <c r="H2468" s="7" t="s">
        <v>3910</v>
      </c>
      <c r="I2468" s="11">
        <v>6.289602289535E12</v>
      </c>
      <c r="K2468" s="12"/>
      <c r="L2468" s="12"/>
      <c r="M2468" s="12"/>
      <c r="N2468" s="12"/>
      <c r="O2468" s="12"/>
      <c r="P2468" s="12"/>
      <c r="Q2468" s="12"/>
      <c r="R2468" s="12"/>
      <c r="S2468" s="12"/>
      <c r="T2468" s="12"/>
      <c r="U2468" s="12"/>
      <c r="V2468" s="12"/>
    </row>
    <row r="2469" hidden="1">
      <c r="A2469" s="7" t="s">
        <v>3911</v>
      </c>
      <c r="B2469" s="8">
        <v>46026.0</v>
      </c>
      <c r="C2469" s="9" t="str">
        <f t="shared" si="1"/>
        <v>Januari</v>
      </c>
      <c r="D2469" s="15">
        <v>0.03819444444444445</v>
      </c>
      <c r="E2469" s="7" t="s">
        <v>2824</v>
      </c>
      <c r="F2469" s="7" t="s">
        <v>94</v>
      </c>
      <c r="G2469" s="7" t="s">
        <v>13</v>
      </c>
      <c r="H2469" s="7" t="s">
        <v>3912</v>
      </c>
      <c r="I2469" s="11">
        <v>6.289632788686E12</v>
      </c>
      <c r="K2469" s="12"/>
      <c r="L2469" s="12"/>
      <c r="M2469" s="12"/>
      <c r="N2469" s="12"/>
      <c r="O2469" s="12"/>
      <c r="P2469" s="12"/>
      <c r="Q2469" s="12"/>
      <c r="R2469" s="12"/>
      <c r="S2469" s="12"/>
      <c r="T2469" s="12"/>
      <c r="U2469" s="12"/>
      <c r="V2469" s="12"/>
    </row>
    <row r="2470" hidden="1">
      <c r="A2470" s="7" t="s">
        <v>3913</v>
      </c>
      <c r="B2470" s="8">
        <v>46026.0</v>
      </c>
      <c r="C2470" s="9" t="str">
        <f t="shared" si="1"/>
        <v>Januari</v>
      </c>
      <c r="D2470" s="15">
        <v>0.03819444444444445</v>
      </c>
      <c r="E2470" s="7" t="s">
        <v>2824</v>
      </c>
      <c r="F2470" s="7" t="s">
        <v>94</v>
      </c>
      <c r="G2470" s="7" t="s">
        <v>13</v>
      </c>
      <c r="H2470" s="7" t="s">
        <v>3912</v>
      </c>
      <c r="I2470" s="11">
        <v>6.289632788686E12</v>
      </c>
      <c r="K2470" s="12"/>
      <c r="L2470" s="12"/>
      <c r="M2470" s="12"/>
      <c r="N2470" s="12"/>
      <c r="O2470" s="12"/>
      <c r="P2470" s="12"/>
      <c r="Q2470" s="12"/>
      <c r="R2470" s="12"/>
      <c r="S2470" s="12"/>
      <c r="T2470" s="12"/>
      <c r="U2470" s="12"/>
      <c r="V2470" s="12"/>
    </row>
    <row r="2471" hidden="1">
      <c r="A2471" s="7" t="s">
        <v>3913</v>
      </c>
      <c r="B2471" s="8">
        <v>46026.0</v>
      </c>
      <c r="C2471" s="9" t="str">
        <f t="shared" si="1"/>
        <v>Januari</v>
      </c>
      <c r="D2471" s="15">
        <v>0.04861111111111111</v>
      </c>
      <c r="E2471" s="7" t="s">
        <v>2824</v>
      </c>
      <c r="F2471" s="7" t="s">
        <v>59</v>
      </c>
      <c r="G2471" s="7" t="s">
        <v>13</v>
      </c>
      <c r="H2471" s="7" t="s">
        <v>3914</v>
      </c>
      <c r="I2471" s="11">
        <v>6.289632788686E12</v>
      </c>
      <c r="K2471" s="12"/>
      <c r="L2471" s="12"/>
      <c r="M2471" s="12"/>
      <c r="N2471" s="12"/>
      <c r="O2471" s="12"/>
      <c r="P2471" s="12"/>
      <c r="Q2471" s="12"/>
      <c r="R2471" s="12"/>
      <c r="S2471" s="12"/>
      <c r="T2471" s="12"/>
      <c r="U2471" s="12"/>
      <c r="V2471" s="12"/>
    </row>
    <row r="2472" hidden="1">
      <c r="A2472" s="7" t="s">
        <v>3915</v>
      </c>
      <c r="B2472" s="8">
        <v>46027.0</v>
      </c>
      <c r="C2472" s="9" t="str">
        <f t="shared" si="1"/>
        <v>Januari</v>
      </c>
      <c r="D2472" s="15">
        <v>0.04236111111111111</v>
      </c>
      <c r="E2472" s="7" t="s">
        <v>2760</v>
      </c>
      <c r="F2472" s="7" t="s">
        <v>17</v>
      </c>
      <c r="G2472" s="7" t="s">
        <v>13</v>
      </c>
      <c r="H2472" s="7" t="s">
        <v>3916</v>
      </c>
      <c r="I2472" s="11">
        <v>6.289602289535E12</v>
      </c>
      <c r="K2472" s="12"/>
      <c r="L2472" s="12"/>
      <c r="M2472" s="12"/>
      <c r="N2472" s="12"/>
      <c r="O2472" s="12"/>
      <c r="P2472" s="12"/>
      <c r="Q2472" s="12"/>
      <c r="R2472" s="12"/>
      <c r="S2472" s="12"/>
      <c r="T2472" s="12"/>
      <c r="U2472" s="12"/>
      <c r="V2472" s="12"/>
    </row>
    <row r="2473" hidden="1">
      <c r="A2473" s="7" t="s">
        <v>3915</v>
      </c>
      <c r="B2473" s="8">
        <v>46027.0</v>
      </c>
      <c r="C2473" s="9" t="str">
        <f t="shared" si="1"/>
        <v>Januari</v>
      </c>
      <c r="D2473" s="15">
        <v>0.04652777777777778</v>
      </c>
      <c r="E2473" s="7" t="s">
        <v>2760</v>
      </c>
      <c r="F2473" s="7" t="s">
        <v>54</v>
      </c>
      <c r="G2473" s="7" t="s">
        <v>13</v>
      </c>
      <c r="H2473" s="7" t="s">
        <v>3917</v>
      </c>
      <c r="I2473" s="11">
        <v>6.289602289535E12</v>
      </c>
      <c r="K2473" s="12"/>
      <c r="L2473" s="12"/>
      <c r="M2473" s="12"/>
      <c r="N2473" s="12"/>
      <c r="O2473" s="12"/>
      <c r="P2473" s="12"/>
      <c r="Q2473" s="12"/>
      <c r="R2473" s="12"/>
      <c r="S2473" s="12"/>
      <c r="T2473" s="12"/>
      <c r="U2473" s="12"/>
      <c r="V2473" s="12"/>
    </row>
    <row r="2474">
      <c r="A2474" s="7" t="s">
        <v>3918</v>
      </c>
      <c r="B2474" s="8">
        <v>46016.0</v>
      </c>
      <c r="C2474" s="9" t="str">
        <f t="shared" si="1"/>
        <v>Desember</v>
      </c>
      <c r="D2474" s="15">
        <v>0.04513888888888889</v>
      </c>
      <c r="E2474" s="7" t="s">
        <v>37</v>
      </c>
      <c r="F2474" s="7" t="s">
        <v>62</v>
      </c>
      <c r="G2474" s="7" t="s">
        <v>13</v>
      </c>
      <c r="H2474" s="7" t="s">
        <v>3919</v>
      </c>
      <c r="I2474" s="11">
        <v>6.285746146893E12</v>
      </c>
      <c r="K2474" s="12"/>
      <c r="L2474" s="12"/>
      <c r="M2474" s="12"/>
      <c r="N2474" s="12"/>
      <c r="O2474" s="12"/>
      <c r="P2474" s="12"/>
      <c r="Q2474" s="12"/>
      <c r="R2474" s="12"/>
      <c r="S2474" s="12"/>
      <c r="T2474" s="12"/>
      <c r="U2474" s="12"/>
      <c r="V2474" s="12"/>
    </row>
    <row r="2475">
      <c r="A2475" s="7" t="s">
        <v>3920</v>
      </c>
      <c r="B2475" s="8">
        <v>46016.0</v>
      </c>
      <c r="C2475" s="9" t="str">
        <f t="shared" si="1"/>
        <v>Desember</v>
      </c>
      <c r="D2475" s="15">
        <v>0.04513888888888889</v>
      </c>
      <c r="E2475" s="7" t="s">
        <v>37</v>
      </c>
      <c r="F2475" s="7" t="s">
        <v>62</v>
      </c>
      <c r="G2475" s="7" t="s">
        <v>13</v>
      </c>
      <c r="H2475" s="7" t="s">
        <v>3919</v>
      </c>
      <c r="I2475" s="11">
        <v>6.285746146893E12</v>
      </c>
      <c r="K2475" s="12"/>
      <c r="L2475" s="12"/>
      <c r="M2475" s="12"/>
      <c r="N2475" s="12"/>
      <c r="O2475" s="12"/>
      <c r="P2475" s="12"/>
      <c r="Q2475" s="12"/>
      <c r="R2475" s="12"/>
      <c r="S2475" s="12"/>
      <c r="T2475" s="12"/>
      <c r="U2475" s="12"/>
      <c r="V2475" s="12"/>
    </row>
    <row r="2476" hidden="1">
      <c r="A2476" s="7" t="s">
        <v>3921</v>
      </c>
      <c r="B2476" s="8">
        <v>46027.0</v>
      </c>
      <c r="C2476" s="9" t="str">
        <f t="shared" si="1"/>
        <v>Januari</v>
      </c>
      <c r="D2476" s="15">
        <v>0.020833333333333332</v>
      </c>
      <c r="E2476" s="7" t="s">
        <v>44</v>
      </c>
      <c r="F2476" s="7" t="s">
        <v>67</v>
      </c>
      <c r="G2476" s="7" t="s">
        <v>13</v>
      </c>
      <c r="H2476" s="7" t="s">
        <v>3922</v>
      </c>
      <c r="I2476" s="11">
        <v>6.285291035544E12</v>
      </c>
      <c r="K2476" s="12"/>
      <c r="L2476" s="12"/>
      <c r="M2476" s="12"/>
      <c r="N2476" s="12"/>
      <c r="O2476" s="12"/>
      <c r="P2476" s="12"/>
      <c r="Q2476" s="12"/>
      <c r="R2476" s="12"/>
      <c r="S2476" s="12"/>
      <c r="T2476" s="12"/>
      <c r="U2476" s="12"/>
      <c r="V2476" s="12"/>
    </row>
    <row r="2477" hidden="1">
      <c r="A2477" s="7" t="s">
        <v>3915</v>
      </c>
      <c r="B2477" s="8">
        <v>46028.0</v>
      </c>
      <c r="C2477" s="9" t="str">
        <f t="shared" si="1"/>
        <v>Januari</v>
      </c>
      <c r="D2477" s="15">
        <v>0.024305555555555556</v>
      </c>
      <c r="E2477" s="7" t="s">
        <v>2760</v>
      </c>
      <c r="F2477" s="7" t="s">
        <v>130</v>
      </c>
      <c r="G2477" s="7" t="s">
        <v>13</v>
      </c>
      <c r="H2477" s="7" t="s">
        <v>3923</v>
      </c>
      <c r="I2477" s="11">
        <v>6.289602289535E12</v>
      </c>
      <c r="K2477" s="12"/>
      <c r="L2477" s="12"/>
      <c r="M2477" s="12"/>
      <c r="N2477" s="12"/>
      <c r="O2477" s="12"/>
      <c r="P2477" s="12"/>
      <c r="Q2477" s="12"/>
      <c r="R2477" s="12"/>
      <c r="S2477" s="12"/>
      <c r="T2477" s="12"/>
      <c r="U2477" s="12"/>
      <c r="V2477" s="12"/>
    </row>
    <row r="2478" hidden="1">
      <c r="A2478" s="7" t="s">
        <v>3924</v>
      </c>
      <c r="B2478" s="8">
        <v>46029.0</v>
      </c>
      <c r="C2478" s="9" t="str">
        <f t="shared" si="1"/>
        <v>Januari</v>
      </c>
      <c r="D2478" s="15">
        <v>0.029166666666666667</v>
      </c>
      <c r="E2478" s="7" t="s">
        <v>2760</v>
      </c>
      <c r="F2478" s="7" t="s">
        <v>130</v>
      </c>
      <c r="G2478" s="7" t="s">
        <v>13</v>
      </c>
      <c r="H2478" s="7" t="s">
        <v>3925</v>
      </c>
      <c r="I2478" s="11">
        <v>6.28960229535E11</v>
      </c>
      <c r="K2478" s="12"/>
      <c r="L2478" s="12"/>
      <c r="M2478" s="12"/>
      <c r="N2478" s="12"/>
      <c r="O2478" s="12"/>
      <c r="P2478" s="12"/>
      <c r="Q2478" s="12"/>
      <c r="R2478" s="12"/>
      <c r="S2478" s="12"/>
      <c r="T2478" s="12"/>
      <c r="U2478" s="12"/>
      <c r="V2478" s="12"/>
    </row>
    <row r="2479" hidden="1">
      <c r="A2479" s="7" t="s">
        <v>3924</v>
      </c>
      <c r="B2479" s="8">
        <v>46029.0</v>
      </c>
      <c r="C2479" s="9" t="str">
        <f t="shared" si="1"/>
        <v>Januari</v>
      </c>
      <c r="D2479" s="15">
        <v>0.029166666666666667</v>
      </c>
      <c r="E2479" s="7" t="s">
        <v>2760</v>
      </c>
      <c r="F2479" s="7" t="s">
        <v>130</v>
      </c>
      <c r="G2479" s="7" t="s">
        <v>13</v>
      </c>
      <c r="H2479" s="7" t="s">
        <v>3925</v>
      </c>
      <c r="I2479" s="11">
        <v>6.289602289535E12</v>
      </c>
      <c r="K2479" s="12"/>
      <c r="L2479" s="12"/>
      <c r="M2479" s="12"/>
      <c r="N2479" s="12"/>
      <c r="O2479" s="12"/>
      <c r="P2479" s="12"/>
      <c r="Q2479" s="12"/>
      <c r="R2479" s="12"/>
      <c r="S2479" s="12"/>
      <c r="T2479" s="12"/>
      <c r="U2479" s="12"/>
      <c r="V2479" s="12"/>
    </row>
    <row r="2480" hidden="1">
      <c r="A2480" s="7" t="s">
        <v>3915</v>
      </c>
      <c r="B2480" s="8">
        <v>46029.0</v>
      </c>
      <c r="C2480" s="9" t="str">
        <f t="shared" si="1"/>
        <v>Januari</v>
      </c>
      <c r="D2480" s="15">
        <v>0.029861111111111113</v>
      </c>
      <c r="E2480" s="7" t="s">
        <v>2760</v>
      </c>
      <c r="F2480" s="7" t="s">
        <v>51</v>
      </c>
      <c r="G2480" s="7" t="s">
        <v>13</v>
      </c>
      <c r="H2480" s="7" t="s">
        <v>3926</v>
      </c>
      <c r="I2480" s="11">
        <v>6.289602289535E12</v>
      </c>
      <c r="K2480" s="12"/>
      <c r="L2480" s="12"/>
      <c r="M2480" s="12"/>
      <c r="N2480" s="12"/>
      <c r="O2480" s="12"/>
      <c r="P2480" s="12"/>
      <c r="Q2480" s="12"/>
      <c r="R2480" s="12"/>
      <c r="S2480" s="12"/>
      <c r="T2480" s="12"/>
      <c r="U2480" s="12"/>
      <c r="V2480" s="12"/>
    </row>
    <row r="2481" hidden="1">
      <c r="A2481" s="7" t="s">
        <v>3927</v>
      </c>
      <c r="B2481" s="8">
        <v>46029.0</v>
      </c>
      <c r="C2481" s="9" t="str">
        <f t="shared" si="1"/>
        <v>Januari</v>
      </c>
      <c r="D2481" s="15">
        <v>0.05555555555555555</v>
      </c>
      <c r="E2481" s="7" t="s">
        <v>2807</v>
      </c>
      <c r="F2481" s="7" t="s">
        <v>130</v>
      </c>
      <c r="G2481" s="7" t="s">
        <v>13</v>
      </c>
      <c r="H2481" s="7" t="s">
        <v>3928</v>
      </c>
      <c r="I2481" s="11">
        <v>6.281314567953E12</v>
      </c>
      <c r="K2481" s="12"/>
      <c r="L2481" s="12"/>
      <c r="M2481" s="12"/>
      <c r="N2481" s="12"/>
      <c r="O2481" s="12"/>
      <c r="P2481" s="12"/>
      <c r="Q2481" s="12"/>
      <c r="R2481" s="12"/>
      <c r="S2481" s="12"/>
      <c r="T2481" s="12"/>
      <c r="U2481" s="12"/>
      <c r="V2481" s="12"/>
    </row>
    <row r="2482" hidden="1">
      <c r="A2482" s="7" t="s">
        <v>3927</v>
      </c>
      <c r="B2482" s="8">
        <v>46028.0</v>
      </c>
      <c r="C2482" s="9" t="str">
        <f t="shared" si="1"/>
        <v>Januari</v>
      </c>
      <c r="D2482" s="15">
        <v>0.020833333333333332</v>
      </c>
      <c r="E2482" s="7" t="s">
        <v>2807</v>
      </c>
      <c r="F2482" s="7" t="s">
        <v>127</v>
      </c>
      <c r="G2482" s="7" t="s">
        <v>13</v>
      </c>
      <c r="H2482" s="7" t="s">
        <v>3929</v>
      </c>
      <c r="I2482" s="11">
        <v>6.281314567953E12</v>
      </c>
      <c r="K2482" s="12"/>
      <c r="L2482" s="12"/>
      <c r="M2482" s="12"/>
      <c r="N2482" s="12"/>
      <c r="O2482" s="12"/>
      <c r="P2482" s="12"/>
      <c r="Q2482" s="12"/>
      <c r="R2482" s="12"/>
      <c r="S2482" s="12"/>
      <c r="T2482" s="12"/>
      <c r="U2482" s="12"/>
      <c r="V2482" s="12"/>
    </row>
    <row r="2483" hidden="1">
      <c r="A2483" s="7" t="s">
        <v>3930</v>
      </c>
      <c r="B2483" s="8">
        <v>46027.0</v>
      </c>
      <c r="C2483" s="9" t="str">
        <f t="shared" si="1"/>
        <v>Januari</v>
      </c>
      <c r="D2483" s="15">
        <v>0.04375</v>
      </c>
      <c r="E2483" s="7" t="s">
        <v>2824</v>
      </c>
      <c r="F2483" s="7" t="s">
        <v>197</v>
      </c>
      <c r="G2483" s="7" t="s">
        <v>13</v>
      </c>
      <c r="H2483" s="7" t="s">
        <v>3931</v>
      </c>
      <c r="I2483" s="11">
        <v>6.289632788686E12</v>
      </c>
      <c r="K2483" s="12"/>
      <c r="L2483" s="12"/>
      <c r="M2483" s="12"/>
      <c r="N2483" s="12"/>
      <c r="O2483" s="12"/>
      <c r="P2483" s="12"/>
      <c r="Q2483" s="12"/>
      <c r="R2483" s="12"/>
      <c r="S2483" s="12"/>
      <c r="T2483" s="12"/>
      <c r="U2483" s="12"/>
      <c r="V2483" s="12"/>
    </row>
    <row r="2484" hidden="1">
      <c r="A2484" s="7" t="s">
        <v>3930</v>
      </c>
      <c r="B2484" s="8">
        <v>46028.0</v>
      </c>
      <c r="C2484" s="9" t="str">
        <f t="shared" si="1"/>
        <v>Januari</v>
      </c>
      <c r="D2484" s="15">
        <v>0.04652777777777778</v>
      </c>
      <c r="E2484" s="7" t="s">
        <v>2824</v>
      </c>
      <c r="F2484" s="7" t="s">
        <v>59</v>
      </c>
      <c r="G2484" s="7" t="s">
        <v>13</v>
      </c>
      <c r="H2484" s="7" t="s">
        <v>3932</v>
      </c>
      <c r="I2484" s="11">
        <v>6.289632788686E12</v>
      </c>
      <c r="K2484" s="12"/>
      <c r="L2484" s="12"/>
      <c r="M2484" s="12"/>
      <c r="N2484" s="12"/>
      <c r="O2484" s="12"/>
      <c r="P2484" s="12"/>
      <c r="Q2484" s="12"/>
      <c r="R2484" s="12"/>
      <c r="S2484" s="12"/>
      <c r="T2484" s="12"/>
      <c r="U2484" s="12"/>
      <c r="V2484" s="12"/>
    </row>
    <row r="2485" hidden="1">
      <c r="A2485" s="7" t="s">
        <v>3933</v>
      </c>
      <c r="B2485" s="8">
        <v>46029.0</v>
      </c>
      <c r="C2485" s="9" t="str">
        <f t="shared" si="1"/>
        <v>Januari</v>
      </c>
      <c r="D2485" s="15">
        <v>0.027777777777777776</v>
      </c>
      <c r="E2485" s="7" t="s">
        <v>11</v>
      </c>
      <c r="F2485" s="7" t="s">
        <v>82</v>
      </c>
      <c r="G2485" s="7" t="s">
        <v>13</v>
      </c>
      <c r="H2485" s="7" t="s">
        <v>3934</v>
      </c>
      <c r="I2485" s="11">
        <v>6.28560627488E12</v>
      </c>
      <c r="K2485" s="12"/>
      <c r="L2485" s="12"/>
      <c r="M2485" s="12"/>
      <c r="N2485" s="12"/>
      <c r="O2485" s="12"/>
      <c r="P2485" s="12"/>
      <c r="Q2485" s="12"/>
      <c r="R2485" s="12"/>
      <c r="S2485" s="12"/>
      <c r="T2485" s="12"/>
      <c r="U2485" s="12"/>
      <c r="V2485" s="12"/>
    </row>
    <row r="2486" hidden="1">
      <c r="A2486" s="7" t="s">
        <v>3935</v>
      </c>
      <c r="B2486" s="8">
        <v>46028.0</v>
      </c>
      <c r="C2486" s="9" t="str">
        <f t="shared" si="1"/>
        <v>Januari</v>
      </c>
      <c r="D2486" s="15">
        <v>0.04652777777777778</v>
      </c>
      <c r="E2486" s="7" t="s">
        <v>2824</v>
      </c>
      <c r="F2486" s="7" t="s">
        <v>59</v>
      </c>
      <c r="G2486" s="7" t="s">
        <v>13</v>
      </c>
      <c r="H2486" s="7" t="s">
        <v>3936</v>
      </c>
      <c r="I2486" s="11">
        <v>6.289632788686E12</v>
      </c>
      <c r="K2486" s="12"/>
      <c r="L2486" s="12"/>
      <c r="M2486" s="12"/>
      <c r="N2486" s="12"/>
      <c r="O2486" s="12"/>
      <c r="P2486" s="12"/>
      <c r="Q2486" s="12"/>
      <c r="R2486" s="12"/>
      <c r="S2486" s="12"/>
      <c r="T2486" s="12"/>
      <c r="U2486" s="12"/>
      <c r="V2486" s="12"/>
    </row>
    <row r="2487" hidden="1">
      <c r="A2487" s="7" t="s">
        <v>3935</v>
      </c>
      <c r="B2487" s="8">
        <v>46029.0</v>
      </c>
      <c r="C2487" s="9" t="str">
        <f t="shared" si="1"/>
        <v>Januari</v>
      </c>
      <c r="D2487" s="15">
        <v>0.027777777777777776</v>
      </c>
      <c r="E2487" s="7" t="s">
        <v>2824</v>
      </c>
      <c r="F2487" s="7" t="s">
        <v>105</v>
      </c>
      <c r="G2487" s="7" t="s">
        <v>13</v>
      </c>
      <c r="H2487" s="7" t="s">
        <v>3937</v>
      </c>
      <c r="I2487" s="11">
        <v>6.289632788686E12</v>
      </c>
      <c r="K2487" s="12"/>
      <c r="L2487" s="12"/>
      <c r="M2487" s="12"/>
      <c r="N2487" s="12"/>
      <c r="O2487" s="12"/>
      <c r="P2487" s="12"/>
      <c r="Q2487" s="12"/>
      <c r="R2487" s="12"/>
      <c r="S2487" s="12"/>
      <c r="T2487" s="12"/>
      <c r="U2487" s="12"/>
      <c r="V2487" s="12"/>
    </row>
    <row r="2488" hidden="1">
      <c r="A2488" s="7" t="s">
        <v>3938</v>
      </c>
      <c r="B2488" s="8">
        <v>46029.0</v>
      </c>
      <c r="C2488" s="9" t="str">
        <f t="shared" si="1"/>
        <v>Januari</v>
      </c>
      <c r="D2488" s="15">
        <v>0.027083333333333334</v>
      </c>
      <c r="E2488" s="7" t="s">
        <v>2824</v>
      </c>
      <c r="F2488" s="7" t="s">
        <v>105</v>
      </c>
      <c r="G2488" s="7" t="s">
        <v>13</v>
      </c>
      <c r="H2488" s="7" t="s">
        <v>3937</v>
      </c>
      <c r="I2488" s="11">
        <v>6.289632788686E12</v>
      </c>
      <c r="K2488" s="12"/>
      <c r="L2488" s="12"/>
      <c r="M2488" s="12"/>
      <c r="N2488" s="12"/>
      <c r="O2488" s="12"/>
      <c r="P2488" s="12"/>
      <c r="Q2488" s="12"/>
      <c r="R2488" s="12"/>
      <c r="S2488" s="12"/>
      <c r="T2488" s="12"/>
      <c r="U2488" s="12"/>
      <c r="V2488" s="12"/>
    </row>
    <row r="2489" hidden="1">
      <c r="A2489" s="7" t="s">
        <v>3939</v>
      </c>
      <c r="B2489" s="8">
        <v>46028.0</v>
      </c>
      <c r="C2489" s="9" t="str">
        <f t="shared" si="1"/>
        <v>Januari</v>
      </c>
      <c r="D2489" s="15">
        <v>0.020833333333333332</v>
      </c>
      <c r="E2489" s="7" t="s">
        <v>44</v>
      </c>
      <c r="F2489" s="7" t="s">
        <v>67</v>
      </c>
      <c r="G2489" s="7" t="s">
        <v>13</v>
      </c>
      <c r="H2489" s="7" t="s">
        <v>3940</v>
      </c>
      <c r="I2489" s="11">
        <v>6.285291035544E12</v>
      </c>
      <c r="K2489" s="12"/>
      <c r="L2489" s="12"/>
      <c r="M2489" s="12"/>
      <c r="N2489" s="12"/>
      <c r="O2489" s="12"/>
      <c r="P2489" s="12"/>
      <c r="Q2489" s="12"/>
      <c r="R2489" s="12"/>
      <c r="S2489" s="12"/>
      <c r="T2489" s="12"/>
      <c r="U2489" s="12"/>
      <c r="V2489" s="12"/>
    </row>
    <row r="2490" hidden="1">
      <c r="A2490" s="7" t="s">
        <v>3941</v>
      </c>
      <c r="B2490" s="8">
        <v>46029.0</v>
      </c>
      <c r="C2490" s="9" t="str">
        <f t="shared" si="1"/>
        <v>Januari</v>
      </c>
      <c r="D2490" s="15">
        <v>0.013888888888888888</v>
      </c>
      <c r="E2490" s="7" t="s">
        <v>66</v>
      </c>
      <c r="F2490" s="7" t="s">
        <v>45</v>
      </c>
      <c r="G2490" s="7" t="s">
        <v>13</v>
      </c>
      <c r="H2490" s="7" t="s">
        <v>3942</v>
      </c>
      <c r="I2490" s="11">
        <v>6.281332534354E12</v>
      </c>
      <c r="K2490" s="12"/>
      <c r="L2490" s="12"/>
      <c r="M2490" s="12"/>
      <c r="N2490" s="12"/>
      <c r="O2490" s="12"/>
      <c r="P2490" s="12"/>
      <c r="Q2490" s="12"/>
      <c r="R2490" s="12"/>
      <c r="S2490" s="12"/>
      <c r="T2490" s="12"/>
      <c r="U2490" s="12"/>
      <c r="V2490" s="12"/>
    </row>
    <row r="2491" hidden="1">
      <c r="A2491" s="7" t="s">
        <v>3943</v>
      </c>
      <c r="B2491" s="8">
        <v>46028.0</v>
      </c>
      <c r="C2491" s="9" t="str">
        <f t="shared" si="1"/>
        <v>Januari</v>
      </c>
      <c r="D2491" s="15">
        <v>0.035416666666666666</v>
      </c>
      <c r="E2491" s="7" t="s">
        <v>20</v>
      </c>
      <c r="F2491" s="7" t="s">
        <v>62</v>
      </c>
      <c r="G2491" s="7" t="s">
        <v>13</v>
      </c>
      <c r="H2491" s="7" t="s">
        <v>3944</v>
      </c>
      <c r="I2491" s="11">
        <v>6.28972529354E11</v>
      </c>
      <c r="K2491" s="12"/>
      <c r="L2491" s="12"/>
      <c r="M2491" s="12"/>
      <c r="N2491" s="12"/>
      <c r="O2491" s="12"/>
      <c r="P2491" s="12"/>
      <c r="Q2491" s="12"/>
      <c r="R2491" s="12"/>
      <c r="S2491" s="12"/>
      <c r="T2491" s="12"/>
      <c r="U2491" s="12"/>
      <c r="V2491" s="12"/>
    </row>
    <row r="2492" hidden="1">
      <c r="A2492" s="7" t="s">
        <v>3924</v>
      </c>
      <c r="B2492" s="8">
        <v>46030.0</v>
      </c>
      <c r="C2492" s="9" t="str">
        <f t="shared" si="1"/>
        <v>Januari</v>
      </c>
      <c r="D2492" s="15">
        <v>0.02361111111111111</v>
      </c>
      <c r="E2492" s="7" t="s">
        <v>2760</v>
      </c>
      <c r="F2492" s="7" t="s">
        <v>130</v>
      </c>
      <c r="G2492" s="7" t="s">
        <v>13</v>
      </c>
      <c r="H2492" s="7" t="s">
        <v>3945</v>
      </c>
      <c r="I2492" s="11">
        <v>6.289602289535E12</v>
      </c>
      <c r="K2492" s="12"/>
      <c r="L2492" s="12"/>
      <c r="M2492" s="12"/>
      <c r="N2492" s="12"/>
      <c r="O2492" s="12"/>
      <c r="P2492" s="12"/>
      <c r="Q2492" s="12"/>
      <c r="R2492" s="12"/>
      <c r="S2492" s="12"/>
      <c r="T2492" s="12"/>
      <c r="U2492" s="12"/>
      <c r="V2492" s="12"/>
    </row>
    <row r="2493" hidden="1">
      <c r="A2493" s="7" t="s">
        <v>3924</v>
      </c>
      <c r="B2493" s="8">
        <v>46030.0</v>
      </c>
      <c r="C2493" s="9" t="str">
        <f t="shared" si="1"/>
        <v>Januari</v>
      </c>
      <c r="D2493" s="15">
        <v>0.03125</v>
      </c>
      <c r="E2493" s="7" t="s">
        <v>2760</v>
      </c>
      <c r="F2493" s="7" t="s">
        <v>51</v>
      </c>
      <c r="G2493" s="7" t="s">
        <v>13</v>
      </c>
      <c r="H2493" s="7" t="s">
        <v>3946</v>
      </c>
      <c r="I2493" s="11">
        <v>6.289602289535E12</v>
      </c>
      <c r="K2493" s="12"/>
      <c r="L2493" s="12"/>
      <c r="M2493" s="12"/>
      <c r="N2493" s="12"/>
      <c r="O2493" s="12"/>
      <c r="P2493" s="12"/>
      <c r="Q2493" s="12"/>
      <c r="R2493" s="12"/>
      <c r="S2493" s="12"/>
      <c r="T2493" s="12"/>
      <c r="U2493" s="12"/>
      <c r="V2493" s="12"/>
    </row>
    <row r="2494" hidden="1">
      <c r="A2494" s="7" t="s">
        <v>3924</v>
      </c>
      <c r="B2494" s="8">
        <v>46030.0</v>
      </c>
      <c r="C2494" s="9" t="str">
        <f t="shared" si="1"/>
        <v>Januari</v>
      </c>
      <c r="D2494" s="15">
        <v>0.04236111111111111</v>
      </c>
      <c r="E2494" s="7" t="s">
        <v>2760</v>
      </c>
      <c r="F2494" s="7" t="s">
        <v>54</v>
      </c>
      <c r="G2494" s="7" t="s">
        <v>13</v>
      </c>
      <c r="H2494" s="7" t="s">
        <v>3947</v>
      </c>
      <c r="I2494" s="11">
        <v>6.289602289535E12</v>
      </c>
      <c r="K2494" s="12"/>
      <c r="L2494" s="12"/>
      <c r="M2494" s="12"/>
      <c r="N2494" s="12"/>
      <c r="O2494" s="12"/>
      <c r="P2494" s="12"/>
      <c r="Q2494" s="12"/>
      <c r="R2494" s="12"/>
      <c r="S2494" s="12"/>
      <c r="T2494" s="12"/>
      <c r="U2494" s="12"/>
      <c r="V2494" s="12"/>
    </row>
    <row r="2495" hidden="1">
      <c r="A2495" s="7" t="s">
        <v>3948</v>
      </c>
      <c r="B2495" s="8">
        <v>46030.0</v>
      </c>
      <c r="C2495" s="9" t="str">
        <f t="shared" si="1"/>
        <v>Januari</v>
      </c>
      <c r="D2495" s="15">
        <v>0.044444444444444446</v>
      </c>
      <c r="E2495" s="7" t="s">
        <v>37</v>
      </c>
      <c r="F2495" s="7" t="s">
        <v>62</v>
      </c>
      <c r="G2495" s="7" t="s">
        <v>13</v>
      </c>
      <c r="H2495" s="7" t="s">
        <v>3949</v>
      </c>
      <c r="I2495" s="11">
        <v>6.285746146893E12</v>
      </c>
      <c r="K2495" s="12"/>
      <c r="L2495" s="12"/>
      <c r="M2495" s="12"/>
      <c r="N2495" s="12"/>
      <c r="O2495" s="12"/>
      <c r="P2495" s="12"/>
      <c r="Q2495" s="12"/>
      <c r="R2495" s="12"/>
      <c r="S2495" s="12"/>
      <c r="T2495" s="12"/>
      <c r="U2495" s="12"/>
      <c r="V2495" s="12"/>
    </row>
    <row r="2496" hidden="1">
      <c r="A2496" s="7" t="s">
        <v>3950</v>
      </c>
      <c r="B2496" s="8">
        <v>46030.0</v>
      </c>
      <c r="C2496" s="9" t="str">
        <f t="shared" si="1"/>
        <v>Januari</v>
      </c>
      <c r="D2496" s="15">
        <v>0.020833333333333332</v>
      </c>
      <c r="E2496" s="7" t="s">
        <v>2807</v>
      </c>
      <c r="F2496" s="7" t="s">
        <v>127</v>
      </c>
      <c r="G2496" s="7" t="s">
        <v>13</v>
      </c>
      <c r="H2496" s="7" t="s">
        <v>3951</v>
      </c>
      <c r="I2496" s="11">
        <v>6.281314567953E12</v>
      </c>
      <c r="K2496" s="12"/>
      <c r="L2496" s="12"/>
      <c r="M2496" s="12"/>
      <c r="N2496" s="12"/>
      <c r="O2496" s="12"/>
      <c r="P2496" s="12"/>
      <c r="Q2496" s="12"/>
      <c r="R2496" s="12"/>
      <c r="S2496" s="12"/>
      <c r="T2496" s="12"/>
      <c r="U2496" s="12"/>
      <c r="V2496" s="12"/>
    </row>
    <row r="2497" hidden="1">
      <c r="A2497" s="7" t="s">
        <v>3952</v>
      </c>
      <c r="B2497" s="8">
        <v>46030.0</v>
      </c>
      <c r="C2497" s="9" t="str">
        <f t="shared" si="1"/>
        <v>Januari</v>
      </c>
      <c r="D2497" s="15">
        <v>0.020833333333333332</v>
      </c>
      <c r="E2497" s="7" t="s">
        <v>44</v>
      </c>
      <c r="F2497" s="7" t="s">
        <v>67</v>
      </c>
      <c r="G2497" s="7" t="s">
        <v>13</v>
      </c>
      <c r="H2497" s="7" t="s">
        <v>3953</v>
      </c>
      <c r="I2497" s="11">
        <v>6.285291035544E12</v>
      </c>
      <c r="K2497" s="12"/>
      <c r="L2497" s="12"/>
      <c r="M2497" s="12"/>
      <c r="N2497" s="12"/>
      <c r="O2497" s="12"/>
      <c r="P2497" s="12"/>
      <c r="Q2497" s="12"/>
      <c r="R2497" s="12"/>
      <c r="S2497" s="12"/>
      <c r="T2497" s="12"/>
      <c r="U2497" s="12"/>
      <c r="V2497" s="12"/>
    </row>
    <row r="2498" hidden="1">
      <c r="A2498" s="7" t="s">
        <v>3924</v>
      </c>
      <c r="B2498" s="8">
        <v>46031.0</v>
      </c>
      <c r="C2498" s="9" t="str">
        <f t="shared" si="1"/>
        <v>Januari</v>
      </c>
      <c r="D2498" s="15">
        <v>0.030555555555555555</v>
      </c>
      <c r="E2498" s="7" t="s">
        <v>2760</v>
      </c>
      <c r="F2498" s="7" t="s">
        <v>130</v>
      </c>
      <c r="G2498" s="7" t="s">
        <v>13</v>
      </c>
      <c r="H2498" s="7" t="s">
        <v>3954</v>
      </c>
      <c r="I2498" s="11">
        <v>6.289602289535E12</v>
      </c>
      <c r="K2498" s="12"/>
      <c r="L2498" s="12"/>
      <c r="M2498" s="12"/>
      <c r="N2498" s="12"/>
      <c r="O2498" s="12"/>
      <c r="P2498" s="12"/>
      <c r="Q2498" s="12"/>
      <c r="R2498" s="12"/>
      <c r="S2498" s="12"/>
      <c r="T2498" s="12"/>
      <c r="U2498" s="12"/>
      <c r="V2498" s="12"/>
    </row>
    <row r="2499" hidden="1">
      <c r="A2499" s="7" t="s">
        <v>3924</v>
      </c>
      <c r="B2499" s="8">
        <v>46031.0</v>
      </c>
      <c r="C2499" s="9" t="str">
        <f t="shared" si="1"/>
        <v>Januari</v>
      </c>
      <c r="D2499" s="15">
        <v>0.0375</v>
      </c>
      <c r="E2499" s="7" t="s">
        <v>2760</v>
      </c>
      <c r="F2499" s="7" t="s">
        <v>51</v>
      </c>
      <c r="G2499" s="7" t="s">
        <v>13</v>
      </c>
      <c r="H2499" s="7" t="s">
        <v>3955</v>
      </c>
      <c r="I2499" s="11">
        <v>6.289602289535E12</v>
      </c>
      <c r="K2499" s="12"/>
      <c r="L2499" s="12"/>
      <c r="M2499" s="12"/>
      <c r="N2499" s="12"/>
      <c r="O2499" s="12"/>
      <c r="P2499" s="12"/>
      <c r="Q2499" s="12"/>
      <c r="R2499" s="12"/>
      <c r="S2499" s="12"/>
      <c r="T2499" s="12"/>
      <c r="U2499" s="12"/>
      <c r="V2499" s="12"/>
    </row>
    <row r="2500" hidden="1">
      <c r="A2500" s="7" t="s">
        <v>3956</v>
      </c>
      <c r="B2500" s="8">
        <v>46030.0</v>
      </c>
      <c r="C2500" s="9" t="str">
        <f t="shared" si="1"/>
        <v>Januari</v>
      </c>
      <c r="D2500" s="15">
        <v>0.041666666666666664</v>
      </c>
      <c r="E2500" s="7" t="s">
        <v>11</v>
      </c>
      <c r="F2500" s="7" t="s">
        <v>82</v>
      </c>
      <c r="G2500" s="7" t="s">
        <v>13</v>
      </c>
      <c r="H2500" s="7" t="s">
        <v>3957</v>
      </c>
      <c r="I2500" s="11">
        <v>6.28560627488E12</v>
      </c>
      <c r="K2500" s="12"/>
      <c r="L2500" s="12"/>
      <c r="M2500" s="12"/>
      <c r="N2500" s="12"/>
      <c r="O2500" s="12"/>
      <c r="P2500" s="12"/>
      <c r="Q2500" s="12"/>
      <c r="R2500" s="12"/>
      <c r="S2500" s="12"/>
      <c r="T2500" s="12"/>
      <c r="U2500" s="12"/>
      <c r="V2500" s="12"/>
    </row>
    <row r="2501" hidden="1">
      <c r="A2501" s="7" t="s">
        <v>3958</v>
      </c>
      <c r="B2501" s="8">
        <v>46031.0</v>
      </c>
      <c r="C2501" s="9" t="str">
        <f t="shared" si="1"/>
        <v>Januari</v>
      </c>
      <c r="D2501" s="15">
        <v>0.03819444444444445</v>
      </c>
      <c r="E2501" s="7" t="s">
        <v>11</v>
      </c>
      <c r="F2501" s="7" t="s">
        <v>82</v>
      </c>
      <c r="G2501" s="7" t="s">
        <v>13</v>
      </c>
      <c r="H2501" s="7" t="s">
        <v>3959</v>
      </c>
      <c r="I2501" s="11">
        <v>6.28560627488E12</v>
      </c>
      <c r="K2501" s="12"/>
      <c r="L2501" s="12"/>
      <c r="M2501" s="12"/>
      <c r="N2501" s="12"/>
      <c r="O2501" s="12"/>
      <c r="P2501" s="12"/>
      <c r="Q2501" s="12"/>
      <c r="R2501" s="12"/>
      <c r="S2501" s="12"/>
      <c r="T2501" s="12"/>
      <c r="U2501" s="12"/>
      <c r="V2501" s="12"/>
    </row>
    <row r="2502" hidden="1">
      <c r="A2502" s="7" t="s">
        <v>3960</v>
      </c>
      <c r="B2502" s="8">
        <v>46029.0</v>
      </c>
      <c r="C2502" s="9" t="str">
        <f t="shared" si="1"/>
        <v>Januari</v>
      </c>
      <c r="D2502" s="15">
        <v>0.04097222222222222</v>
      </c>
      <c r="E2502" s="7" t="s">
        <v>11</v>
      </c>
      <c r="F2502" s="7" t="s">
        <v>72</v>
      </c>
      <c r="G2502" s="7" t="s">
        <v>13</v>
      </c>
      <c r="H2502" s="7" t="s">
        <v>3961</v>
      </c>
      <c r="I2502" s="11">
        <v>6.28560627488E12</v>
      </c>
      <c r="K2502" s="12"/>
      <c r="L2502" s="12"/>
      <c r="M2502" s="12"/>
      <c r="N2502" s="12"/>
      <c r="O2502" s="12"/>
      <c r="P2502" s="12"/>
      <c r="Q2502" s="12"/>
      <c r="R2502" s="12"/>
      <c r="S2502" s="12"/>
      <c r="T2502" s="12"/>
      <c r="U2502" s="12"/>
      <c r="V2502" s="12"/>
    </row>
    <row r="2503" hidden="1">
      <c r="A2503" s="7" t="s">
        <v>3962</v>
      </c>
      <c r="B2503" s="8">
        <v>46030.0</v>
      </c>
      <c r="C2503" s="9" t="str">
        <f t="shared" si="1"/>
        <v>Januari</v>
      </c>
      <c r="D2503" s="15">
        <v>0.04513888888888889</v>
      </c>
      <c r="E2503" s="7" t="s">
        <v>11</v>
      </c>
      <c r="F2503" s="7" t="s">
        <v>72</v>
      </c>
      <c r="G2503" s="7" t="s">
        <v>13</v>
      </c>
      <c r="H2503" s="7" t="s">
        <v>3963</v>
      </c>
      <c r="I2503" s="11">
        <v>6.28560627488E12</v>
      </c>
      <c r="K2503" s="12"/>
      <c r="L2503" s="12"/>
      <c r="M2503" s="12"/>
      <c r="N2503" s="12"/>
      <c r="O2503" s="12"/>
      <c r="P2503" s="12"/>
      <c r="Q2503" s="12"/>
      <c r="R2503" s="12"/>
      <c r="S2503" s="12"/>
      <c r="T2503" s="12"/>
      <c r="U2503" s="12"/>
      <c r="V2503" s="12"/>
    </row>
    <row r="2504" hidden="1">
      <c r="A2504" s="7" t="s">
        <v>3964</v>
      </c>
      <c r="B2504" s="8">
        <v>46032.0</v>
      </c>
      <c r="C2504" s="9" t="str">
        <f t="shared" si="1"/>
        <v>Januari</v>
      </c>
      <c r="D2504" s="15">
        <v>0.034722222222222224</v>
      </c>
      <c r="E2504" s="7" t="s">
        <v>66</v>
      </c>
      <c r="F2504" s="7" t="s">
        <v>17</v>
      </c>
      <c r="G2504" s="7" t="s">
        <v>13</v>
      </c>
      <c r="H2504" s="7" t="s">
        <v>3965</v>
      </c>
      <c r="I2504" s="11">
        <v>6.281332534354E12</v>
      </c>
      <c r="K2504" s="12"/>
      <c r="L2504" s="12"/>
      <c r="M2504" s="12"/>
      <c r="N2504" s="12"/>
      <c r="O2504" s="12"/>
      <c r="P2504" s="12"/>
      <c r="Q2504" s="12"/>
      <c r="R2504" s="12"/>
      <c r="S2504" s="12"/>
      <c r="T2504" s="12"/>
      <c r="U2504" s="12"/>
      <c r="V2504" s="12"/>
    </row>
    <row r="2505" hidden="1">
      <c r="A2505" s="7" t="s">
        <v>3924</v>
      </c>
      <c r="B2505" s="8">
        <v>46032.0</v>
      </c>
      <c r="C2505" s="9" t="str">
        <f t="shared" si="1"/>
        <v>Januari</v>
      </c>
      <c r="D2505" s="15">
        <v>0.022222222222222223</v>
      </c>
      <c r="E2505" s="7" t="s">
        <v>2760</v>
      </c>
      <c r="F2505" s="7" t="s">
        <v>51</v>
      </c>
      <c r="G2505" s="7" t="s">
        <v>13</v>
      </c>
      <c r="H2505" s="7" t="s">
        <v>3966</v>
      </c>
      <c r="I2505" s="11">
        <v>6.289602289535E12</v>
      </c>
      <c r="K2505" s="12"/>
      <c r="L2505" s="12"/>
      <c r="M2505" s="12"/>
      <c r="N2505" s="12"/>
      <c r="O2505" s="12"/>
      <c r="P2505" s="12"/>
      <c r="Q2505" s="12"/>
      <c r="R2505" s="12"/>
      <c r="S2505" s="12"/>
      <c r="T2505" s="12"/>
      <c r="U2505" s="12"/>
      <c r="V2505" s="12"/>
    </row>
    <row r="2506" hidden="1">
      <c r="A2506" s="7" t="s">
        <v>3967</v>
      </c>
      <c r="B2506" s="8">
        <v>46031.0</v>
      </c>
      <c r="C2506" s="9" t="str">
        <f t="shared" si="1"/>
        <v>Januari</v>
      </c>
      <c r="D2506" s="15">
        <v>0.0</v>
      </c>
      <c r="E2506" s="7" t="s">
        <v>50</v>
      </c>
      <c r="F2506" s="7" t="s">
        <v>105</v>
      </c>
      <c r="G2506" s="7" t="s">
        <v>41</v>
      </c>
      <c r="H2506" s="7" t="s">
        <v>1572</v>
      </c>
      <c r="I2506" s="11">
        <v>6.285173431354E12</v>
      </c>
      <c r="K2506" s="12"/>
      <c r="L2506" s="12"/>
      <c r="M2506" s="12"/>
      <c r="N2506" s="12"/>
      <c r="O2506" s="12"/>
      <c r="P2506" s="12"/>
      <c r="Q2506" s="12"/>
      <c r="R2506" s="12"/>
      <c r="S2506" s="12"/>
      <c r="T2506" s="12"/>
      <c r="U2506" s="12"/>
      <c r="V2506" s="12"/>
    </row>
    <row r="2507" hidden="1">
      <c r="A2507" s="7" t="s">
        <v>3924</v>
      </c>
      <c r="B2507" s="8">
        <v>46034.0</v>
      </c>
      <c r="C2507" s="9" t="str">
        <f t="shared" si="1"/>
        <v>Januari</v>
      </c>
      <c r="D2507" s="15">
        <v>0.04861111111111111</v>
      </c>
      <c r="E2507" s="7" t="s">
        <v>2760</v>
      </c>
      <c r="F2507" s="7" t="s">
        <v>17</v>
      </c>
      <c r="G2507" s="7" t="s">
        <v>13</v>
      </c>
      <c r="H2507" s="7" t="s">
        <v>3968</v>
      </c>
      <c r="I2507" s="11">
        <v>6.289602289535E12</v>
      </c>
      <c r="K2507" s="12"/>
      <c r="L2507" s="12"/>
      <c r="M2507" s="12"/>
      <c r="N2507" s="12"/>
      <c r="O2507" s="12"/>
      <c r="P2507" s="12"/>
      <c r="Q2507" s="12"/>
      <c r="R2507" s="12"/>
      <c r="S2507" s="12"/>
      <c r="T2507" s="12"/>
      <c r="U2507" s="12"/>
      <c r="V2507" s="12"/>
    </row>
    <row r="2508" hidden="1">
      <c r="A2508" s="7" t="s">
        <v>3924</v>
      </c>
      <c r="B2508" s="8">
        <v>46032.0</v>
      </c>
      <c r="C2508" s="9" t="str">
        <f t="shared" si="1"/>
        <v>Januari</v>
      </c>
      <c r="D2508" s="15">
        <v>0.022222222222222223</v>
      </c>
      <c r="E2508" s="7" t="s">
        <v>2760</v>
      </c>
      <c r="F2508" s="7" t="s">
        <v>51</v>
      </c>
      <c r="G2508" s="7" t="s">
        <v>13</v>
      </c>
      <c r="H2508" s="7" t="s">
        <v>3969</v>
      </c>
      <c r="I2508" s="11">
        <v>6.289602289535E12</v>
      </c>
      <c r="K2508" s="12"/>
      <c r="L2508" s="12"/>
      <c r="M2508" s="12"/>
      <c r="N2508" s="12"/>
      <c r="O2508" s="12"/>
      <c r="P2508" s="12"/>
      <c r="Q2508" s="12"/>
      <c r="R2508" s="12"/>
      <c r="S2508" s="12"/>
      <c r="T2508" s="12"/>
      <c r="U2508" s="12"/>
      <c r="V2508" s="12"/>
    </row>
    <row r="2509" hidden="1">
      <c r="A2509" s="7" t="s">
        <v>3924</v>
      </c>
      <c r="B2509" s="8">
        <v>46034.0</v>
      </c>
      <c r="C2509" s="9" t="str">
        <f t="shared" si="1"/>
        <v>Januari</v>
      </c>
      <c r="D2509" s="15">
        <v>0.04583333333333333</v>
      </c>
      <c r="E2509" s="7" t="s">
        <v>2760</v>
      </c>
      <c r="F2509" s="7" t="s">
        <v>54</v>
      </c>
      <c r="G2509" s="7" t="s">
        <v>13</v>
      </c>
      <c r="H2509" s="7" t="s">
        <v>3970</v>
      </c>
      <c r="I2509" s="11">
        <v>6.289602289535E12</v>
      </c>
      <c r="K2509" s="12"/>
      <c r="L2509" s="12"/>
      <c r="M2509" s="12"/>
      <c r="N2509" s="12"/>
      <c r="O2509" s="12"/>
      <c r="P2509" s="12"/>
      <c r="Q2509" s="12"/>
      <c r="R2509" s="12"/>
      <c r="S2509" s="12"/>
      <c r="T2509" s="12"/>
      <c r="U2509" s="12"/>
      <c r="V2509" s="12"/>
    </row>
    <row r="2510" hidden="1">
      <c r="A2510" s="7" t="s">
        <v>3971</v>
      </c>
      <c r="B2510" s="8">
        <v>46031.0</v>
      </c>
      <c r="C2510" s="9" t="str">
        <f t="shared" si="1"/>
        <v>Januari</v>
      </c>
      <c r="D2510" s="15">
        <v>0.04513888888888889</v>
      </c>
      <c r="E2510" s="7" t="s">
        <v>2824</v>
      </c>
      <c r="F2510" s="7" t="s">
        <v>94</v>
      </c>
      <c r="G2510" s="7" t="s">
        <v>13</v>
      </c>
      <c r="H2510" s="7" t="s">
        <v>3972</v>
      </c>
      <c r="I2510" s="11">
        <v>6.289632788686E12</v>
      </c>
      <c r="K2510" s="12"/>
      <c r="L2510" s="12"/>
      <c r="M2510" s="12"/>
      <c r="N2510" s="12"/>
      <c r="O2510" s="12"/>
      <c r="P2510" s="12"/>
      <c r="Q2510" s="12"/>
      <c r="R2510" s="12"/>
      <c r="S2510" s="12"/>
      <c r="T2510" s="12"/>
      <c r="U2510" s="12"/>
      <c r="V2510" s="12"/>
    </row>
    <row r="2511" hidden="1">
      <c r="A2511" s="7" t="s">
        <v>3971</v>
      </c>
      <c r="B2511" s="8">
        <v>46032.0</v>
      </c>
      <c r="C2511" s="9" t="str">
        <f t="shared" si="1"/>
        <v>Januari</v>
      </c>
      <c r="D2511" s="15">
        <v>0.041666666666666664</v>
      </c>
      <c r="E2511" s="7" t="s">
        <v>2824</v>
      </c>
      <c r="F2511" s="7" t="s">
        <v>94</v>
      </c>
      <c r="G2511" s="7" t="s">
        <v>13</v>
      </c>
      <c r="H2511" s="7" t="s">
        <v>3973</v>
      </c>
      <c r="I2511" s="11">
        <v>6.289632788686E12</v>
      </c>
      <c r="K2511" s="12"/>
      <c r="L2511" s="12"/>
      <c r="M2511" s="12"/>
      <c r="N2511" s="12"/>
      <c r="O2511" s="12"/>
      <c r="P2511" s="12"/>
      <c r="Q2511" s="12"/>
      <c r="R2511" s="12"/>
      <c r="S2511" s="12"/>
      <c r="T2511" s="12"/>
      <c r="U2511" s="12"/>
      <c r="V2511" s="12"/>
    </row>
    <row r="2512" hidden="1">
      <c r="A2512" s="7" t="s">
        <v>3974</v>
      </c>
      <c r="B2512" s="8">
        <v>46034.0</v>
      </c>
      <c r="C2512" s="9" t="str">
        <f t="shared" si="1"/>
        <v>Januari</v>
      </c>
      <c r="D2512" s="15">
        <v>0.020833333333333332</v>
      </c>
      <c r="E2512" s="7" t="s">
        <v>66</v>
      </c>
      <c r="F2512" s="7" t="s">
        <v>45</v>
      </c>
      <c r="G2512" s="7" t="s">
        <v>13</v>
      </c>
      <c r="H2512" s="7" t="s">
        <v>3975</v>
      </c>
      <c r="I2512" s="11">
        <v>6.281332534354E12</v>
      </c>
      <c r="K2512" s="12"/>
      <c r="L2512" s="12"/>
      <c r="M2512" s="12"/>
      <c r="N2512" s="12"/>
      <c r="O2512" s="12"/>
      <c r="P2512" s="12"/>
      <c r="Q2512" s="12"/>
      <c r="R2512" s="12"/>
      <c r="S2512" s="12"/>
      <c r="T2512" s="12"/>
      <c r="U2512" s="12"/>
      <c r="V2512" s="12"/>
    </row>
    <row r="2513" hidden="1">
      <c r="A2513" s="7" t="s">
        <v>3976</v>
      </c>
      <c r="B2513" s="8">
        <v>46035.0</v>
      </c>
      <c r="C2513" s="9" t="str">
        <f t="shared" si="1"/>
        <v>Januari</v>
      </c>
      <c r="D2513" s="15">
        <v>0.020833333333333332</v>
      </c>
      <c r="E2513" s="7" t="s">
        <v>2807</v>
      </c>
      <c r="F2513" s="7" t="s">
        <v>148</v>
      </c>
      <c r="G2513" s="7" t="s">
        <v>13</v>
      </c>
      <c r="H2513" s="7" t="s">
        <v>3977</v>
      </c>
      <c r="I2513" s="11">
        <v>6.281314567953E12</v>
      </c>
      <c r="K2513" s="12"/>
      <c r="L2513" s="12"/>
      <c r="M2513" s="12"/>
      <c r="N2513" s="12"/>
      <c r="O2513" s="12"/>
      <c r="P2513" s="12"/>
      <c r="Q2513" s="12"/>
      <c r="R2513" s="12"/>
      <c r="S2513" s="12"/>
      <c r="T2513" s="12"/>
      <c r="U2513" s="12"/>
      <c r="V2513" s="12"/>
    </row>
    <row r="2514" hidden="1">
      <c r="A2514" s="7" t="s">
        <v>3978</v>
      </c>
      <c r="B2514" s="8">
        <v>46035.0</v>
      </c>
      <c r="C2514" s="9" t="str">
        <f t="shared" si="1"/>
        <v>Januari</v>
      </c>
      <c r="D2514" s="15">
        <v>0.020833333333333332</v>
      </c>
      <c r="E2514" s="7" t="s">
        <v>2807</v>
      </c>
      <c r="F2514" s="7" t="s">
        <v>127</v>
      </c>
      <c r="G2514" s="7" t="s">
        <v>13</v>
      </c>
      <c r="H2514" s="7" t="s">
        <v>3979</v>
      </c>
      <c r="I2514" s="11">
        <v>6.281314567953E12</v>
      </c>
      <c r="K2514" s="12"/>
      <c r="L2514" s="12"/>
      <c r="M2514" s="12"/>
      <c r="N2514" s="12"/>
      <c r="O2514" s="12"/>
      <c r="P2514" s="12"/>
      <c r="Q2514" s="12"/>
      <c r="R2514" s="12"/>
      <c r="S2514" s="12"/>
      <c r="T2514" s="12"/>
      <c r="U2514" s="12"/>
      <c r="V2514" s="12"/>
    </row>
    <row r="2515" hidden="1">
      <c r="A2515" s="7" t="s">
        <v>3980</v>
      </c>
      <c r="B2515" s="8">
        <v>46035.0</v>
      </c>
      <c r="C2515" s="9" t="str">
        <f t="shared" si="1"/>
        <v>Januari</v>
      </c>
      <c r="D2515" s="15">
        <v>0.03194444444444444</v>
      </c>
      <c r="E2515" s="7" t="s">
        <v>2760</v>
      </c>
      <c r="F2515" s="7" t="s">
        <v>130</v>
      </c>
      <c r="G2515" s="7" t="s">
        <v>13</v>
      </c>
      <c r="H2515" s="7" t="s">
        <v>3981</v>
      </c>
      <c r="I2515" s="11">
        <v>6.289602289535E12</v>
      </c>
      <c r="K2515" s="12"/>
      <c r="L2515" s="12"/>
      <c r="M2515" s="12"/>
      <c r="N2515" s="12"/>
      <c r="O2515" s="12"/>
      <c r="P2515" s="12"/>
      <c r="Q2515" s="12"/>
      <c r="R2515" s="12"/>
      <c r="S2515" s="12"/>
      <c r="T2515" s="12"/>
      <c r="U2515" s="12"/>
      <c r="V2515" s="12"/>
    </row>
    <row r="2516" hidden="1">
      <c r="A2516" s="7" t="s">
        <v>3982</v>
      </c>
      <c r="B2516" s="8">
        <v>46035.0</v>
      </c>
      <c r="C2516" s="9" t="str">
        <f t="shared" si="1"/>
        <v>Januari</v>
      </c>
      <c r="D2516" s="15">
        <v>0.04236111111111111</v>
      </c>
      <c r="E2516" s="7" t="s">
        <v>2824</v>
      </c>
      <c r="F2516" s="7" t="s">
        <v>59</v>
      </c>
      <c r="G2516" s="7" t="s">
        <v>13</v>
      </c>
      <c r="H2516" s="7" t="s">
        <v>3983</v>
      </c>
      <c r="I2516" s="11">
        <v>6.289632788686E12</v>
      </c>
      <c r="K2516" s="12"/>
      <c r="L2516" s="12"/>
      <c r="M2516" s="12"/>
      <c r="N2516" s="12"/>
      <c r="O2516" s="12"/>
      <c r="P2516" s="12"/>
      <c r="Q2516" s="12"/>
      <c r="R2516" s="12"/>
      <c r="S2516" s="12"/>
      <c r="T2516" s="12"/>
      <c r="U2516" s="12"/>
      <c r="V2516" s="12"/>
    </row>
    <row r="2517" hidden="1">
      <c r="A2517" s="7" t="s">
        <v>3984</v>
      </c>
      <c r="B2517" s="8">
        <v>46035.0</v>
      </c>
      <c r="C2517" s="9" t="str">
        <f t="shared" si="1"/>
        <v>Januari</v>
      </c>
      <c r="D2517" s="15">
        <v>0.04722222222222222</v>
      </c>
      <c r="E2517" s="7" t="s">
        <v>2760</v>
      </c>
      <c r="F2517" s="7" t="s">
        <v>169</v>
      </c>
      <c r="G2517" s="7" t="s">
        <v>13</v>
      </c>
      <c r="H2517" s="7" t="s">
        <v>3985</v>
      </c>
      <c r="I2517" s="11">
        <v>6.289602289535E12</v>
      </c>
      <c r="K2517" s="12"/>
      <c r="L2517" s="12"/>
      <c r="M2517" s="12"/>
      <c r="N2517" s="12"/>
      <c r="O2517" s="12"/>
      <c r="P2517" s="12"/>
      <c r="Q2517" s="12"/>
      <c r="R2517" s="12"/>
      <c r="S2517" s="12"/>
      <c r="T2517" s="12"/>
      <c r="U2517" s="12"/>
      <c r="V2517" s="12"/>
    </row>
    <row r="2518" hidden="1">
      <c r="A2518" s="7" t="s">
        <v>3986</v>
      </c>
      <c r="B2518" s="8">
        <v>46036.0</v>
      </c>
      <c r="C2518" s="9" t="str">
        <f t="shared" si="1"/>
        <v>Januari</v>
      </c>
      <c r="D2518" s="15">
        <v>0.25</v>
      </c>
      <c r="E2518" s="7" t="s">
        <v>2807</v>
      </c>
      <c r="F2518" s="7" t="s">
        <v>148</v>
      </c>
      <c r="G2518" s="7" t="s">
        <v>13</v>
      </c>
      <c r="H2518" s="7" t="s">
        <v>3987</v>
      </c>
      <c r="I2518" s="11">
        <v>6.281314567953E12</v>
      </c>
      <c r="K2518" s="12"/>
      <c r="L2518" s="12"/>
      <c r="M2518" s="12"/>
      <c r="N2518" s="12"/>
      <c r="O2518" s="12"/>
      <c r="P2518" s="12"/>
      <c r="Q2518" s="12"/>
      <c r="R2518" s="12"/>
      <c r="S2518" s="12"/>
      <c r="T2518" s="12"/>
      <c r="U2518" s="12"/>
      <c r="V2518" s="12"/>
    </row>
    <row r="2519" hidden="1">
      <c r="A2519" s="7" t="s">
        <v>3988</v>
      </c>
      <c r="B2519" s="8">
        <v>46035.0</v>
      </c>
      <c r="C2519" s="9" t="str">
        <f t="shared" si="1"/>
        <v>Januari</v>
      </c>
      <c r="D2519" s="15">
        <v>0.034722222222222224</v>
      </c>
      <c r="E2519" s="7" t="s">
        <v>11</v>
      </c>
      <c r="F2519" s="7" t="s">
        <v>82</v>
      </c>
      <c r="G2519" s="7" t="s">
        <v>13</v>
      </c>
      <c r="H2519" s="7" t="s">
        <v>3989</v>
      </c>
      <c r="I2519" s="11">
        <v>6.28560627488E12</v>
      </c>
      <c r="K2519" s="12"/>
      <c r="L2519" s="12"/>
      <c r="M2519" s="12"/>
      <c r="N2519" s="12"/>
      <c r="O2519" s="12"/>
      <c r="P2519" s="12"/>
      <c r="Q2519" s="12"/>
      <c r="R2519" s="12"/>
      <c r="S2519" s="12"/>
      <c r="T2519" s="12"/>
      <c r="U2519" s="12"/>
      <c r="V2519" s="12"/>
    </row>
    <row r="2520" hidden="1">
      <c r="A2520" s="7" t="s">
        <v>3990</v>
      </c>
      <c r="B2520" s="8">
        <v>46036.0</v>
      </c>
      <c r="C2520" s="9" t="str">
        <f t="shared" si="1"/>
        <v>Januari</v>
      </c>
      <c r="D2520" s="15">
        <v>0.05555555555555555</v>
      </c>
      <c r="E2520" s="7" t="s">
        <v>11</v>
      </c>
      <c r="F2520" s="7" t="s">
        <v>72</v>
      </c>
      <c r="G2520" s="7" t="s">
        <v>13</v>
      </c>
      <c r="H2520" s="7" t="s">
        <v>3991</v>
      </c>
      <c r="I2520" s="11">
        <v>6.28560627488E12</v>
      </c>
      <c r="K2520" s="12"/>
      <c r="L2520" s="12"/>
      <c r="M2520" s="12"/>
      <c r="N2520" s="12"/>
      <c r="O2520" s="12"/>
      <c r="P2520" s="12"/>
      <c r="Q2520" s="12"/>
      <c r="R2520" s="12"/>
      <c r="S2520" s="12"/>
      <c r="T2520" s="12"/>
      <c r="U2520" s="12"/>
      <c r="V2520" s="12"/>
    </row>
    <row r="2521" hidden="1">
      <c r="A2521" s="7" t="s">
        <v>3992</v>
      </c>
      <c r="B2521" s="8">
        <v>46035.0</v>
      </c>
      <c r="C2521" s="9" t="str">
        <f t="shared" si="1"/>
        <v>Januari</v>
      </c>
      <c r="D2521" s="15">
        <v>0.03819444444444445</v>
      </c>
      <c r="E2521" s="7" t="s">
        <v>37</v>
      </c>
      <c r="F2521" s="7" t="s">
        <v>62</v>
      </c>
      <c r="G2521" s="7" t="s">
        <v>13</v>
      </c>
      <c r="H2521" s="7" t="s">
        <v>3993</v>
      </c>
      <c r="I2521" s="11">
        <v>6.285746146893E12</v>
      </c>
      <c r="K2521" s="12"/>
      <c r="L2521" s="12"/>
      <c r="M2521" s="12"/>
      <c r="N2521" s="12"/>
      <c r="O2521" s="12"/>
      <c r="P2521" s="12"/>
      <c r="Q2521" s="12"/>
      <c r="R2521" s="12"/>
      <c r="S2521" s="12"/>
      <c r="T2521" s="12"/>
      <c r="U2521" s="12"/>
      <c r="V2521" s="12"/>
    </row>
    <row r="2522" hidden="1">
      <c r="A2522" s="7" t="s">
        <v>3994</v>
      </c>
      <c r="B2522" s="8">
        <v>46032.0</v>
      </c>
      <c r="C2522" s="9" t="str">
        <f t="shared" si="1"/>
        <v>Januari</v>
      </c>
      <c r="D2522" s="15">
        <v>0.03333333333333333</v>
      </c>
      <c r="E2522" s="7" t="s">
        <v>37</v>
      </c>
      <c r="F2522" s="7" t="s">
        <v>197</v>
      </c>
      <c r="G2522" s="7" t="s">
        <v>13</v>
      </c>
      <c r="H2522" s="7" t="s">
        <v>3995</v>
      </c>
      <c r="I2522" s="11">
        <v>6.285746146893E12</v>
      </c>
      <c r="K2522" s="12"/>
      <c r="L2522" s="12"/>
      <c r="M2522" s="12"/>
      <c r="N2522" s="12"/>
      <c r="O2522" s="12"/>
      <c r="P2522" s="12"/>
      <c r="Q2522" s="12"/>
      <c r="R2522" s="12"/>
      <c r="S2522" s="12"/>
      <c r="T2522" s="12"/>
      <c r="U2522" s="12"/>
      <c r="V2522" s="12"/>
    </row>
    <row r="2523" hidden="1">
      <c r="A2523" s="7" t="s">
        <v>3996</v>
      </c>
      <c r="B2523" s="8">
        <v>46032.0</v>
      </c>
      <c r="C2523" s="9" t="str">
        <f t="shared" si="1"/>
        <v>Januari</v>
      </c>
      <c r="D2523" s="15">
        <v>0.04027777777777778</v>
      </c>
      <c r="E2523" s="7" t="s">
        <v>2824</v>
      </c>
      <c r="F2523" s="7" t="s">
        <v>59</v>
      </c>
      <c r="G2523" s="7" t="s">
        <v>13</v>
      </c>
      <c r="H2523" s="7" t="s">
        <v>3997</v>
      </c>
      <c r="I2523" s="11">
        <v>6.289632788686E12</v>
      </c>
      <c r="K2523" s="12"/>
      <c r="L2523" s="12"/>
      <c r="M2523" s="12"/>
      <c r="N2523" s="12"/>
      <c r="O2523" s="12"/>
      <c r="P2523" s="12"/>
      <c r="Q2523" s="12"/>
      <c r="R2523" s="12"/>
      <c r="S2523" s="12"/>
      <c r="T2523" s="12"/>
      <c r="U2523" s="12"/>
      <c r="V2523" s="12"/>
    </row>
    <row r="2524" hidden="1">
      <c r="A2524" s="7" t="s">
        <v>3996</v>
      </c>
      <c r="B2524" s="8">
        <v>46033.0</v>
      </c>
      <c r="C2524" s="9" t="str">
        <f t="shared" si="1"/>
        <v>Januari</v>
      </c>
      <c r="D2524" s="15">
        <v>0.035416666666666666</v>
      </c>
      <c r="E2524" s="7" t="s">
        <v>2824</v>
      </c>
      <c r="F2524" s="7" t="s">
        <v>94</v>
      </c>
      <c r="G2524" s="7" t="s">
        <v>13</v>
      </c>
      <c r="H2524" s="7" t="s">
        <v>3998</v>
      </c>
      <c r="I2524" s="11">
        <v>6.289632788686E12</v>
      </c>
      <c r="K2524" s="12"/>
      <c r="L2524" s="12"/>
      <c r="M2524" s="12"/>
      <c r="N2524" s="12"/>
      <c r="O2524" s="12"/>
      <c r="P2524" s="12"/>
      <c r="Q2524" s="12"/>
      <c r="R2524" s="12"/>
      <c r="S2524" s="12"/>
      <c r="T2524" s="12"/>
      <c r="U2524" s="12"/>
      <c r="V2524" s="12"/>
    </row>
    <row r="2525" hidden="1">
      <c r="A2525" s="7" t="s">
        <v>3996</v>
      </c>
      <c r="B2525" s="8">
        <v>46033.0</v>
      </c>
      <c r="C2525" s="9" t="str">
        <f t="shared" si="1"/>
        <v>Januari</v>
      </c>
      <c r="D2525" s="15">
        <v>0.03819444444444445</v>
      </c>
      <c r="E2525" s="7" t="s">
        <v>2824</v>
      </c>
      <c r="F2525" s="7" t="s">
        <v>59</v>
      </c>
      <c r="G2525" s="7" t="s">
        <v>13</v>
      </c>
      <c r="H2525" s="7" t="s">
        <v>3999</v>
      </c>
      <c r="I2525" s="11">
        <v>6.289632788686E12</v>
      </c>
      <c r="K2525" s="12"/>
      <c r="L2525" s="12"/>
      <c r="M2525" s="12"/>
      <c r="N2525" s="12"/>
      <c r="O2525" s="12"/>
      <c r="P2525" s="12"/>
      <c r="Q2525" s="12"/>
      <c r="R2525" s="12"/>
      <c r="S2525" s="12"/>
      <c r="T2525" s="12"/>
      <c r="U2525" s="12"/>
      <c r="V2525" s="12"/>
    </row>
    <row r="2526" hidden="1">
      <c r="A2526" s="7" t="s">
        <v>3984</v>
      </c>
      <c r="B2526" s="8">
        <v>46036.0</v>
      </c>
      <c r="C2526" s="9" t="str">
        <f t="shared" si="1"/>
        <v>Januari</v>
      </c>
      <c r="D2526" s="15">
        <v>0.03819444444444445</v>
      </c>
      <c r="E2526" s="7" t="s">
        <v>2760</v>
      </c>
      <c r="F2526" s="7" t="s">
        <v>51</v>
      </c>
      <c r="G2526" s="7" t="s">
        <v>13</v>
      </c>
      <c r="H2526" s="7" t="s">
        <v>4000</v>
      </c>
      <c r="I2526" s="11">
        <v>6.289602289535E12</v>
      </c>
      <c r="K2526" s="12"/>
      <c r="L2526" s="12"/>
      <c r="M2526" s="12"/>
      <c r="N2526" s="12"/>
      <c r="O2526" s="12"/>
      <c r="P2526" s="12"/>
      <c r="Q2526" s="12"/>
      <c r="R2526" s="12"/>
      <c r="S2526" s="12"/>
      <c r="T2526" s="12"/>
      <c r="U2526" s="12"/>
      <c r="V2526" s="12"/>
    </row>
    <row r="2527" hidden="1">
      <c r="A2527" s="7" t="s">
        <v>3984</v>
      </c>
      <c r="B2527" s="8">
        <v>46036.0</v>
      </c>
      <c r="C2527" s="9" t="str">
        <f t="shared" si="1"/>
        <v>Januari</v>
      </c>
      <c r="D2527" s="15">
        <v>0.027777777777777776</v>
      </c>
      <c r="E2527" s="7" t="s">
        <v>2760</v>
      </c>
      <c r="F2527" s="7" t="s">
        <v>130</v>
      </c>
      <c r="G2527" s="7" t="s">
        <v>13</v>
      </c>
      <c r="H2527" s="7" t="s">
        <v>4001</v>
      </c>
      <c r="I2527" s="11">
        <v>6.289602289535E12</v>
      </c>
      <c r="K2527" s="12"/>
      <c r="L2527" s="12"/>
      <c r="M2527" s="12"/>
      <c r="N2527" s="12"/>
      <c r="O2527" s="12"/>
      <c r="P2527" s="12"/>
      <c r="Q2527" s="12"/>
      <c r="R2527" s="12"/>
      <c r="S2527" s="12"/>
      <c r="T2527" s="12"/>
      <c r="U2527" s="12"/>
      <c r="V2527" s="12"/>
    </row>
    <row r="2528" hidden="1">
      <c r="A2528" s="7" t="s">
        <v>4002</v>
      </c>
      <c r="B2528" s="8">
        <v>46036.0</v>
      </c>
      <c r="C2528" s="9" t="str">
        <f t="shared" si="1"/>
        <v>Januari</v>
      </c>
      <c r="D2528" s="15">
        <v>0.027083333333333334</v>
      </c>
      <c r="E2528" s="7" t="s">
        <v>2824</v>
      </c>
      <c r="F2528" s="7" t="s">
        <v>105</v>
      </c>
      <c r="G2528" s="7" t="s">
        <v>13</v>
      </c>
      <c r="H2528" s="7" t="s">
        <v>4003</v>
      </c>
      <c r="I2528" s="11">
        <v>6.289632788686E12</v>
      </c>
      <c r="K2528" s="12"/>
      <c r="L2528" s="12"/>
      <c r="M2528" s="12"/>
      <c r="N2528" s="12"/>
      <c r="O2528" s="12"/>
      <c r="P2528" s="12"/>
      <c r="Q2528" s="12"/>
      <c r="R2528" s="12"/>
      <c r="S2528" s="12"/>
      <c r="T2528" s="12"/>
      <c r="U2528" s="12"/>
      <c r="V2528" s="12"/>
    </row>
    <row r="2529" hidden="1">
      <c r="A2529" s="7" t="s">
        <v>4002</v>
      </c>
      <c r="B2529" s="8">
        <v>46037.0</v>
      </c>
      <c r="C2529" s="9" t="str">
        <f t="shared" si="1"/>
        <v>Januari</v>
      </c>
      <c r="D2529" s="15">
        <v>0.0</v>
      </c>
      <c r="E2529" s="7" t="s">
        <v>2824</v>
      </c>
      <c r="F2529" s="7" t="s">
        <v>105</v>
      </c>
      <c r="G2529" s="7" t="s">
        <v>41</v>
      </c>
      <c r="H2529" s="7" t="s">
        <v>4004</v>
      </c>
      <c r="I2529" s="11">
        <v>6.289632788686E12</v>
      </c>
      <c r="K2529" s="12"/>
      <c r="L2529" s="12"/>
      <c r="M2529" s="12"/>
      <c r="N2529" s="12"/>
      <c r="O2529" s="12"/>
      <c r="P2529" s="12"/>
      <c r="Q2529" s="12"/>
      <c r="R2529" s="12"/>
      <c r="S2529" s="12"/>
      <c r="T2529" s="12"/>
      <c r="U2529" s="12"/>
      <c r="V2529" s="12"/>
    </row>
    <row r="2530" hidden="1">
      <c r="A2530" s="7" t="s">
        <v>4005</v>
      </c>
      <c r="B2530" s="8">
        <v>46034.0</v>
      </c>
      <c r="C2530" s="9" t="str">
        <f t="shared" si="1"/>
        <v>Januari</v>
      </c>
      <c r="D2530" s="15">
        <v>0.020833333333333332</v>
      </c>
      <c r="E2530" s="7" t="s">
        <v>20</v>
      </c>
      <c r="F2530" s="7" t="s">
        <v>174</v>
      </c>
      <c r="G2530" s="7" t="s">
        <v>13</v>
      </c>
      <c r="H2530" s="7" t="s">
        <v>4006</v>
      </c>
      <c r="I2530" s="11">
        <v>6.28972529354E11</v>
      </c>
      <c r="K2530" s="12"/>
      <c r="L2530" s="12"/>
      <c r="M2530" s="12"/>
      <c r="N2530" s="12"/>
      <c r="O2530" s="12"/>
      <c r="P2530" s="12"/>
      <c r="Q2530" s="12"/>
      <c r="R2530" s="12"/>
      <c r="S2530" s="12"/>
      <c r="T2530" s="12"/>
      <c r="U2530" s="12"/>
      <c r="V2530" s="12"/>
    </row>
    <row r="2531">
      <c r="A2531" s="7" t="s">
        <v>4005</v>
      </c>
      <c r="B2531" s="8">
        <v>46017.0</v>
      </c>
      <c r="C2531" s="9" t="str">
        <f t="shared" si="1"/>
        <v>Desember</v>
      </c>
      <c r="D2531" s="15">
        <v>0.010416666666666666</v>
      </c>
      <c r="E2531" s="7" t="s">
        <v>20</v>
      </c>
      <c r="F2531" s="7" t="s">
        <v>174</v>
      </c>
      <c r="G2531" s="7" t="s">
        <v>13</v>
      </c>
      <c r="H2531" s="7" t="s">
        <v>4007</v>
      </c>
      <c r="I2531" s="11">
        <v>6.28972529354E11</v>
      </c>
      <c r="K2531" s="12"/>
      <c r="L2531" s="12"/>
      <c r="M2531" s="12"/>
      <c r="N2531" s="12"/>
      <c r="O2531" s="12"/>
      <c r="P2531" s="12"/>
      <c r="Q2531" s="12"/>
      <c r="R2531" s="12"/>
      <c r="S2531" s="12"/>
      <c r="T2531" s="12"/>
      <c r="U2531" s="12"/>
      <c r="V2531" s="12"/>
    </row>
    <row r="2532" hidden="1">
      <c r="A2532" s="7" t="s">
        <v>4008</v>
      </c>
      <c r="B2532" s="8">
        <v>46037.0</v>
      </c>
      <c r="C2532" s="9" t="str">
        <f t="shared" si="1"/>
        <v>Januari</v>
      </c>
      <c r="D2532" s="15">
        <v>0.04027777777777778</v>
      </c>
      <c r="E2532" s="7" t="s">
        <v>20</v>
      </c>
      <c r="F2532" s="7" t="s">
        <v>174</v>
      </c>
      <c r="G2532" s="7" t="s">
        <v>13</v>
      </c>
      <c r="H2532" s="7" t="s">
        <v>4009</v>
      </c>
      <c r="I2532" s="11">
        <v>6.28972529354E11</v>
      </c>
      <c r="K2532" s="12"/>
      <c r="L2532" s="12"/>
      <c r="M2532" s="12"/>
      <c r="N2532" s="12"/>
      <c r="O2532" s="12"/>
      <c r="P2532" s="12"/>
      <c r="Q2532" s="12"/>
      <c r="R2532" s="12"/>
      <c r="S2532" s="12"/>
      <c r="T2532" s="12"/>
      <c r="U2532" s="12"/>
      <c r="V2532" s="12"/>
    </row>
    <row r="2533" hidden="1">
      <c r="A2533" s="7" t="s">
        <v>4010</v>
      </c>
      <c r="B2533" s="8">
        <v>46037.0</v>
      </c>
      <c r="C2533" s="9" t="str">
        <f t="shared" si="1"/>
        <v>Januari</v>
      </c>
      <c r="D2533" s="15">
        <v>0.04097222222222222</v>
      </c>
      <c r="E2533" s="7" t="s">
        <v>2760</v>
      </c>
      <c r="F2533" s="7" t="s">
        <v>51</v>
      </c>
      <c r="G2533" s="7" t="s">
        <v>13</v>
      </c>
      <c r="H2533" s="7" t="s">
        <v>4011</v>
      </c>
      <c r="I2533" s="11">
        <v>6.289602289535E12</v>
      </c>
      <c r="K2533" s="12"/>
      <c r="L2533" s="12"/>
      <c r="M2533" s="12"/>
      <c r="N2533" s="12"/>
      <c r="O2533" s="12"/>
      <c r="P2533" s="12"/>
      <c r="Q2533" s="12"/>
      <c r="R2533" s="12"/>
      <c r="S2533" s="12"/>
      <c r="T2533" s="12"/>
      <c r="U2533" s="12"/>
      <c r="V2533" s="12"/>
    </row>
    <row r="2534" hidden="1">
      <c r="A2534" s="7" t="s">
        <v>4010</v>
      </c>
      <c r="B2534" s="8">
        <v>46037.0</v>
      </c>
      <c r="C2534" s="9" t="str">
        <f t="shared" si="1"/>
        <v>Januari</v>
      </c>
      <c r="D2534" s="15">
        <v>0.03194444444444444</v>
      </c>
      <c r="E2534" s="7" t="s">
        <v>2760</v>
      </c>
      <c r="F2534" s="7" t="s">
        <v>130</v>
      </c>
      <c r="G2534" s="7" t="s">
        <v>13</v>
      </c>
      <c r="H2534" s="7" t="s">
        <v>4012</v>
      </c>
      <c r="I2534" s="11">
        <v>6.289602289535E12</v>
      </c>
      <c r="K2534" s="12"/>
      <c r="L2534" s="12"/>
      <c r="M2534" s="12"/>
      <c r="N2534" s="12"/>
      <c r="O2534" s="12"/>
      <c r="P2534" s="12"/>
      <c r="Q2534" s="12"/>
      <c r="R2534" s="12"/>
      <c r="S2534" s="12"/>
      <c r="T2534" s="12"/>
      <c r="U2534" s="12"/>
      <c r="V2534" s="12"/>
    </row>
    <row r="2535" hidden="1">
      <c r="A2535" s="7" t="s">
        <v>4010</v>
      </c>
      <c r="B2535" s="8">
        <v>46037.0</v>
      </c>
      <c r="C2535" s="9" t="str">
        <f t="shared" si="1"/>
        <v>Januari</v>
      </c>
      <c r="D2535" s="15">
        <v>0.03194444444444444</v>
      </c>
      <c r="E2535" s="7" t="s">
        <v>2760</v>
      </c>
      <c r="F2535" s="7" t="s">
        <v>130</v>
      </c>
      <c r="G2535" s="7" t="s">
        <v>13</v>
      </c>
      <c r="H2535" s="7" t="s">
        <v>4012</v>
      </c>
      <c r="I2535" s="11">
        <v>6.289602289535E12</v>
      </c>
      <c r="K2535" s="12"/>
      <c r="L2535" s="12"/>
      <c r="M2535" s="12"/>
      <c r="N2535" s="12"/>
      <c r="O2535" s="12"/>
      <c r="P2535" s="12"/>
      <c r="Q2535" s="12"/>
      <c r="R2535" s="12"/>
      <c r="S2535" s="12"/>
      <c r="T2535" s="12"/>
      <c r="U2535" s="12"/>
      <c r="V2535" s="12"/>
    </row>
    <row r="2536" hidden="1">
      <c r="A2536" s="7" t="s">
        <v>4013</v>
      </c>
      <c r="B2536" s="8">
        <v>46037.0</v>
      </c>
      <c r="C2536" s="9" t="str">
        <f t="shared" si="1"/>
        <v>Januari</v>
      </c>
      <c r="D2536" s="15">
        <v>0.034722222222222224</v>
      </c>
      <c r="E2536" s="7" t="s">
        <v>11</v>
      </c>
      <c r="F2536" s="7" t="s">
        <v>82</v>
      </c>
      <c r="G2536" s="7" t="s">
        <v>13</v>
      </c>
      <c r="H2536" s="7" t="s">
        <v>4014</v>
      </c>
      <c r="I2536" s="11">
        <v>6.28560627488E12</v>
      </c>
      <c r="K2536" s="12"/>
      <c r="L2536" s="12"/>
      <c r="M2536" s="12"/>
      <c r="N2536" s="12"/>
      <c r="O2536" s="12"/>
      <c r="P2536" s="12"/>
      <c r="Q2536" s="12"/>
      <c r="R2536" s="12"/>
      <c r="S2536" s="12"/>
      <c r="T2536" s="12"/>
      <c r="U2536" s="12"/>
      <c r="V2536" s="12"/>
    </row>
    <row r="2537" hidden="1">
      <c r="A2537" s="7" t="s">
        <v>4015</v>
      </c>
      <c r="B2537" s="8">
        <v>46037.0</v>
      </c>
      <c r="C2537" s="9" t="str">
        <f t="shared" si="1"/>
        <v>Januari</v>
      </c>
      <c r="D2537" s="15">
        <v>0.04236111111111111</v>
      </c>
      <c r="E2537" s="7" t="s">
        <v>11</v>
      </c>
      <c r="F2537" s="7" t="s">
        <v>72</v>
      </c>
      <c r="G2537" s="7" t="s">
        <v>13</v>
      </c>
      <c r="H2537" s="7" t="s">
        <v>4016</v>
      </c>
      <c r="I2537" s="11">
        <v>6.28560627488E12</v>
      </c>
      <c r="K2537" s="12"/>
      <c r="L2537" s="12"/>
      <c r="M2537" s="12"/>
      <c r="N2537" s="12"/>
      <c r="O2537" s="12"/>
      <c r="P2537" s="12"/>
      <c r="Q2537" s="12"/>
      <c r="R2537" s="12"/>
      <c r="S2537" s="12"/>
      <c r="T2537" s="12"/>
      <c r="U2537" s="12"/>
      <c r="V2537" s="12"/>
    </row>
    <row r="2538" hidden="1">
      <c r="A2538" s="7" t="s">
        <v>4017</v>
      </c>
      <c r="B2538" s="8">
        <v>46038.0</v>
      </c>
      <c r="C2538" s="9" t="str">
        <f t="shared" si="1"/>
        <v>Januari</v>
      </c>
      <c r="D2538" s="15">
        <v>0.03819444444444445</v>
      </c>
      <c r="E2538" s="7" t="s">
        <v>11</v>
      </c>
      <c r="F2538" s="7" t="s">
        <v>82</v>
      </c>
      <c r="G2538" s="7" t="s">
        <v>13</v>
      </c>
      <c r="H2538" s="7" t="s">
        <v>4018</v>
      </c>
      <c r="I2538" s="11">
        <v>6.28560627488E12</v>
      </c>
      <c r="K2538" s="12"/>
      <c r="L2538" s="12"/>
      <c r="M2538" s="12"/>
      <c r="N2538" s="12"/>
      <c r="O2538" s="12"/>
      <c r="P2538" s="12"/>
      <c r="Q2538" s="12"/>
      <c r="R2538" s="12"/>
      <c r="S2538" s="12"/>
      <c r="T2538" s="12"/>
      <c r="U2538" s="12"/>
      <c r="V2538" s="12"/>
    </row>
    <row r="2539" hidden="1">
      <c r="A2539" s="7" t="s">
        <v>4019</v>
      </c>
      <c r="B2539" s="8">
        <v>46038.0</v>
      </c>
      <c r="C2539" s="9" t="str">
        <f t="shared" si="1"/>
        <v>Januari</v>
      </c>
      <c r="D2539" s="15">
        <v>0.03958333333333333</v>
      </c>
      <c r="E2539" s="7" t="s">
        <v>2760</v>
      </c>
      <c r="F2539" s="7" t="s">
        <v>51</v>
      </c>
      <c r="G2539" s="7" t="s">
        <v>13</v>
      </c>
      <c r="H2539" s="7" t="s">
        <v>4020</v>
      </c>
      <c r="I2539" s="11">
        <v>6.289602289535E12</v>
      </c>
      <c r="K2539" s="12"/>
      <c r="L2539" s="12"/>
      <c r="M2539" s="12"/>
      <c r="N2539" s="12"/>
      <c r="O2539" s="12"/>
      <c r="P2539" s="12"/>
      <c r="Q2539" s="12"/>
      <c r="R2539" s="12"/>
      <c r="S2539" s="12"/>
      <c r="T2539" s="12"/>
      <c r="U2539" s="12"/>
      <c r="V2539" s="12"/>
    </row>
    <row r="2540" hidden="1">
      <c r="A2540" s="7" t="s">
        <v>4010</v>
      </c>
      <c r="B2540" s="8">
        <v>46038.0</v>
      </c>
      <c r="C2540" s="9" t="str">
        <f t="shared" si="1"/>
        <v>Januari</v>
      </c>
      <c r="D2540" s="15">
        <v>0.025694444444444443</v>
      </c>
      <c r="E2540" s="7" t="s">
        <v>2760</v>
      </c>
      <c r="F2540" s="7" t="s">
        <v>130</v>
      </c>
      <c r="G2540" s="7" t="s">
        <v>13</v>
      </c>
      <c r="H2540" s="7" t="s">
        <v>4021</v>
      </c>
      <c r="I2540" s="11">
        <v>6.289602289535E12</v>
      </c>
      <c r="K2540" s="12"/>
      <c r="L2540" s="12"/>
      <c r="M2540" s="12"/>
      <c r="N2540" s="12"/>
      <c r="O2540" s="12"/>
      <c r="P2540" s="12"/>
      <c r="Q2540" s="12"/>
      <c r="R2540" s="12"/>
      <c r="S2540" s="12"/>
      <c r="T2540" s="12"/>
      <c r="U2540" s="12"/>
      <c r="V2540" s="12"/>
    </row>
    <row r="2541" hidden="1">
      <c r="A2541" s="7" t="s">
        <v>4019</v>
      </c>
      <c r="B2541" s="8">
        <v>46038.0</v>
      </c>
      <c r="C2541" s="9" t="str">
        <f t="shared" si="1"/>
        <v>Januari</v>
      </c>
      <c r="D2541" s="15">
        <v>0.05277777777777778</v>
      </c>
      <c r="E2541" s="7" t="s">
        <v>2760</v>
      </c>
      <c r="F2541" s="7" t="s">
        <v>54</v>
      </c>
      <c r="G2541" s="7" t="s">
        <v>13</v>
      </c>
      <c r="H2541" s="7" t="s">
        <v>4022</v>
      </c>
      <c r="I2541" s="11">
        <v>6.289602289535E12</v>
      </c>
      <c r="K2541" s="12"/>
      <c r="L2541" s="12"/>
      <c r="M2541" s="12"/>
      <c r="N2541" s="12"/>
      <c r="O2541" s="12"/>
      <c r="P2541" s="12"/>
      <c r="Q2541" s="12"/>
      <c r="R2541" s="12"/>
      <c r="S2541" s="12"/>
      <c r="T2541" s="12"/>
      <c r="U2541" s="12"/>
      <c r="V2541" s="12"/>
    </row>
    <row r="2542" hidden="1">
      <c r="A2542" s="7" t="s">
        <v>4019</v>
      </c>
      <c r="B2542" s="8">
        <v>46039.0</v>
      </c>
      <c r="C2542" s="9" t="str">
        <f t="shared" si="1"/>
        <v>Januari</v>
      </c>
      <c r="D2542" s="15">
        <v>0.041666666666666664</v>
      </c>
      <c r="E2542" s="7" t="s">
        <v>2760</v>
      </c>
      <c r="F2542" s="7" t="s">
        <v>17</v>
      </c>
      <c r="G2542" s="7" t="s">
        <v>13</v>
      </c>
      <c r="H2542" s="7" t="s">
        <v>4023</v>
      </c>
      <c r="I2542" s="11">
        <v>6.289602289535E12</v>
      </c>
      <c r="K2542" s="12"/>
      <c r="L2542" s="12"/>
      <c r="M2542" s="12"/>
      <c r="N2542" s="12"/>
      <c r="O2542" s="12"/>
      <c r="P2542" s="12"/>
      <c r="Q2542" s="12"/>
      <c r="R2542" s="12"/>
      <c r="S2542" s="12"/>
      <c r="T2542" s="12"/>
      <c r="U2542" s="12"/>
      <c r="V2542" s="12"/>
    </row>
    <row r="2543" hidden="1">
      <c r="A2543" s="7" t="s">
        <v>4019</v>
      </c>
      <c r="B2543" s="8">
        <v>46039.0</v>
      </c>
      <c r="C2543" s="9" t="str">
        <f t="shared" si="1"/>
        <v>Januari</v>
      </c>
      <c r="D2543" s="15">
        <v>0.059722222222222225</v>
      </c>
      <c r="E2543" s="7" t="s">
        <v>2760</v>
      </c>
      <c r="F2543" s="7" t="s">
        <v>164</v>
      </c>
      <c r="G2543" s="7" t="s">
        <v>13</v>
      </c>
      <c r="H2543" s="7" t="s">
        <v>4024</v>
      </c>
      <c r="I2543" s="11">
        <v>6.289602289535E12</v>
      </c>
      <c r="K2543" s="12"/>
      <c r="L2543" s="12"/>
      <c r="M2543" s="12"/>
      <c r="N2543" s="12"/>
      <c r="O2543" s="12"/>
      <c r="P2543" s="12"/>
      <c r="Q2543" s="12"/>
      <c r="R2543" s="12"/>
      <c r="S2543" s="12"/>
      <c r="T2543" s="12"/>
      <c r="U2543" s="12"/>
      <c r="V2543" s="12"/>
    </row>
    <row r="2544" hidden="1">
      <c r="A2544" s="7" t="s">
        <v>4025</v>
      </c>
      <c r="B2544" s="8">
        <v>46038.0</v>
      </c>
      <c r="C2544" s="9" t="str">
        <f t="shared" si="1"/>
        <v>Januari</v>
      </c>
      <c r="D2544" s="15">
        <v>0.04513888888888889</v>
      </c>
      <c r="E2544" s="7" t="s">
        <v>2824</v>
      </c>
      <c r="F2544" s="7" t="s">
        <v>62</v>
      </c>
      <c r="G2544" s="7" t="s">
        <v>13</v>
      </c>
      <c r="H2544" s="7" t="s">
        <v>4026</v>
      </c>
      <c r="I2544" s="11">
        <v>6.289632788686E12</v>
      </c>
      <c r="K2544" s="12"/>
      <c r="L2544" s="12"/>
      <c r="M2544" s="12"/>
      <c r="N2544" s="12"/>
      <c r="O2544" s="12"/>
      <c r="P2544" s="12"/>
      <c r="Q2544" s="12"/>
      <c r="R2544" s="12"/>
      <c r="S2544" s="12"/>
      <c r="T2544" s="12"/>
      <c r="U2544" s="12"/>
      <c r="V2544" s="12"/>
    </row>
    <row r="2545" hidden="1">
      <c r="A2545" s="7" t="s">
        <v>4025</v>
      </c>
      <c r="B2545" s="8">
        <v>46038.0</v>
      </c>
      <c r="C2545" s="9" t="str">
        <f t="shared" si="1"/>
        <v>Januari</v>
      </c>
      <c r="D2545" s="15">
        <v>0.03819444444444445</v>
      </c>
      <c r="E2545" s="7" t="s">
        <v>2824</v>
      </c>
      <c r="F2545" s="7" t="s">
        <v>94</v>
      </c>
      <c r="G2545" s="7" t="s">
        <v>13</v>
      </c>
      <c r="H2545" s="7" t="s">
        <v>4027</v>
      </c>
      <c r="I2545" s="11">
        <v>6.289632788686E12</v>
      </c>
      <c r="K2545" s="12"/>
      <c r="L2545" s="12"/>
      <c r="M2545" s="12"/>
      <c r="N2545" s="12"/>
      <c r="O2545" s="12"/>
      <c r="P2545" s="12"/>
      <c r="Q2545" s="12"/>
      <c r="R2545" s="12"/>
      <c r="S2545" s="12"/>
      <c r="T2545" s="12"/>
      <c r="U2545" s="12"/>
      <c r="V2545" s="12"/>
    </row>
    <row r="2546" hidden="1">
      <c r="A2546" s="7" t="s">
        <v>4025</v>
      </c>
      <c r="B2546" s="8">
        <v>46039.0</v>
      </c>
      <c r="C2546" s="9" t="str">
        <f t="shared" si="1"/>
        <v>Januari</v>
      </c>
      <c r="D2546" s="15">
        <v>0.03333333333333333</v>
      </c>
      <c r="E2546" s="7" t="s">
        <v>2824</v>
      </c>
      <c r="F2546" s="7" t="s">
        <v>94</v>
      </c>
      <c r="G2546" s="7" t="s">
        <v>13</v>
      </c>
      <c r="H2546" s="7" t="s">
        <v>4028</v>
      </c>
      <c r="I2546" s="11">
        <v>6.289632788686E12</v>
      </c>
      <c r="K2546" s="12"/>
      <c r="L2546" s="12"/>
      <c r="M2546" s="12"/>
      <c r="N2546" s="12"/>
      <c r="O2546" s="12"/>
      <c r="P2546" s="12"/>
      <c r="Q2546" s="12"/>
      <c r="R2546" s="12"/>
      <c r="S2546" s="12"/>
      <c r="T2546" s="12"/>
      <c r="U2546" s="12"/>
      <c r="V2546" s="12"/>
    </row>
    <row r="2547" hidden="1">
      <c r="A2547" s="7" t="s">
        <v>4025</v>
      </c>
      <c r="B2547" s="8">
        <v>46039.0</v>
      </c>
      <c r="C2547" s="9" t="str">
        <f t="shared" si="1"/>
        <v>Januari</v>
      </c>
      <c r="D2547" s="15">
        <v>0.03819444444444445</v>
      </c>
      <c r="E2547" s="7" t="s">
        <v>2824</v>
      </c>
      <c r="F2547" s="7" t="s">
        <v>59</v>
      </c>
      <c r="G2547" s="7" t="s">
        <v>13</v>
      </c>
      <c r="H2547" s="7" t="s">
        <v>4029</v>
      </c>
      <c r="I2547" s="11">
        <v>6.289632788686E12</v>
      </c>
      <c r="K2547" s="12"/>
      <c r="L2547" s="12"/>
      <c r="M2547" s="12"/>
      <c r="N2547" s="12"/>
      <c r="O2547" s="12"/>
      <c r="P2547" s="12"/>
      <c r="Q2547" s="12"/>
      <c r="R2547" s="12"/>
      <c r="S2547" s="12"/>
      <c r="T2547" s="12"/>
      <c r="U2547" s="12"/>
      <c r="V2547" s="12"/>
    </row>
    <row r="2548" hidden="1">
      <c r="A2548" s="7" t="s">
        <v>4025</v>
      </c>
      <c r="B2548" s="8">
        <v>46040.0</v>
      </c>
      <c r="C2548" s="9" t="str">
        <f t="shared" si="1"/>
        <v>Januari</v>
      </c>
      <c r="D2548" s="15">
        <v>0.03263888888888889</v>
      </c>
      <c r="E2548" s="7" t="s">
        <v>2824</v>
      </c>
      <c r="F2548" s="7" t="s">
        <v>59</v>
      </c>
      <c r="G2548" s="7" t="s">
        <v>13</v>
      </c>
      <c r="H2548" s="7" t="s">
        <v>4030</v>
      </c>
      <c r="I2548" s="11">
        <v>6.289632788686E12</v>
      </c>
      <c r="K2548" s="12"/>
      <c r="L2548" s="12"/>
      <c r="M2548" s="12"/>
      <c r="N2548" s="12"/>
      <c r="O2548" s="12"/>
      <c r="P2548" s="12"/>
      <c r="Q2548" s="12"/>
      <c r="R2548" s="12"/>
      <c r="S2548" s="12"/>
      <c r="T2548" s="12"/>
      <c r="U2548" s="12"/>
      <c r="V2548" s="12"/>
    </row>
    <row r="2549" hidden="1">
      <c r="A2549" s="7" t="s">
        <v>4031</v>
      </c>
      <c r="B2549" s="8">
        <v>46039.0</v>
      </c>
      <c r="C2549" s="9" t="str">
        <f t="shared" si="1"/>
        <v>Januari</v>
      </c>
      <c r="D2549" s="15">
        <v>0.020833333333333332</v>
      </c>
      <c r="E2549" s="7" t="s">
        <v>20</v>
      </c>
      <c r="F2549" s="7" t="s">
        <v>21</v>
      </c>
      <c r="G2549" s="7" t="s">
        <v>22</v>
      </c>
      <c r="H2549" s="7" t="s">
        <v>4032</v>
      </c>
      <c r="I2549" s="11">
        <v>6.28972529354E11</v>
      </c>
      <c r="K2549" s="12"/>
      <c r="L2549" s="12"/>
      <c r="M2549" s="12"/>
      <c r="N2549" s="12"/>
      <c r="O2549" s="12"/>
      <c r="P2549" s="12"/>
      <c r="Q2549" s="12"/>
      <c r="R2549" s="12"/>
      <c r="S2549" s="12"/>
      <c r="T2549" s="12"/>
      <c r="U2549" s="12"/>
      <c r="V2549" s="12"/>
    </row>
    <row r="2550" hidden="1">
      <c r="A2550" s="7" t="s">
        <v>4019</v>
      </c>
      <c r="B2550" s="8">
        <v>46041.0</v>
      </c>
      <c r="C2550" s="9" t="str">
        <f t="shared" si="1"/>
        <v>Januari</v>
      </c>
      <c r="D2550" s="15">
        <v>0.04583333333333333</v>
      </c>
      <c r="E2550" s="7" t="s">
        <v>2760</v>
      </c>
      <c r="F2550" s="7" t="s">
        <v>17</v>
      </c>
      <c r="G2550" s="7" t="s">
        <v>13</v>
      </c>
      <c r="H2550" s="7" t="s">
        <v>4033</v>
      </c>
      <c r="I2550" s="11">
        <v>6.289602289535E12</v>
      </c>
      <c r="K2550" s="12"/>
      <c r="L2550" s="12"/>
      <c r="M2550" s="12"/>
      <c r="N2550" s="12"/>
      <c r="O2550" s="12"/>
      <c r="P2550" s="12"/>
      <c r="Q2550" s="12"/>
      <c r="R2550" s="12"/>
      <c r="S2550" s="12"/>
      <c r="T2550" s="12"/>
      <c r="U2550" s="12"/>
      <c r="V2550" s="12"/>
    </row>
    <row r="2551" hidden="1">
      <c r="A2551" s="7" t="s">
        <v>4034</v>
      </c>
      <c r="B2551" s="8">
        <v>46041.0</v>
      </c>
      <c r="C2551" s="9" t="str">
        <f t="shared" si="1"/>
        <v>Januari</v>
      </c>
      <c r="D2551" s="15">
        <v>0.04583333333333333</v>
      </c>
      <c r="E2551" s="7" t="s">
        <v>2760</v>
      </c>
      <c r="F2551" s="7" t="s">
        <v>17</v>
      </c>
      <c r="G2551" s="7" t="s">
        <v>13</v>
      </c>
      <c r="H2551" s="7" t="s">
        <v>4033</v>
      </c>
      <c r="I2551" s="11">
        <v>6.289602289535E12</v>
      </c>
      <c r="K2551" s="12"/>
      <c r="L2551" s="12"/>
      <c r="M2551" s="12"/>
      <c r="N2551" s="12"/>
      <c r="O2551" s="12"/>
      <c r="P2551" s="12"/>
      <c r="Q2551" s="12"/>
      <c r="R2551" s="12"/>
      <c r="S2551" s="12"/>
      <c r="T2551" s="12"/>
      <c r="U2551" s="12"/>
      <c r="V2551" s="12"/>
    </row>
    <row r="2552" hidden="1">
      <c r="A2552" s="7" t="s">
        <v>4034</v>
      </c>
      <c r="B2552" s="8">
        <v>46041.0</v>
      </c>
      <c r="C2552" s="9" t="str">
        <f t="shared" si="1"/>
        <v>Januari</v>
      </c>
      <c r="D2552" s="15">
        <v>0.03680555555555556</v>
      </c>
      <c r="E2552" s="7" t="s">
        <v>2760</v>
      </c>
      <c r="F2552" s="7" t="s">
        <v>54</v>
      </c>
      <c r="G2552" s="7" t="s">
        <v>13</v>
      </c>
      <c r="H2552" s="7" t="s">
        <v>4035</v>
      </c>
      <c r="I2552" s="11">
        <v>6.289602289535E12</v>
      </c>
      <c r="K2552" s="12"/>
      <c r="L2552" s="12"/>
      <c r="M2552" s="12"/>
      <c r="N2552" s="12"/>
      <c r="O2552" s="12"/>
      <c r="P2552" s="12"/>
      <c r="Q2552" s="12"/>
      <c r="R2552" s="12"/>
      <c r="S2552" s="12"/>
      <c r="T2552" s="12"/>
      <c r="U2552" s="12"/>
      <c r="V2552" s="12"/>
    </row>
    <row r="2553" hidden="1">
      <c r="A2553" s="7" t="s">
        <v>4034</v>
      </c>
      <c r="B2553" s="8">
        <v>46042.0</v>
      </c>
      <c r="C2553" s="9" t="str">
        <f t="shared" si="1"/>
        <v>Januari</v>
      </c>
      <c r="D2553" s="15">
        <v>0.025694444444444443</v>
      </c>
      <c r="E2553" s="7" t="s">
        <v>2760</v>
      </c>
      <c r="F2553" s="7" t="s">
        <v>17</v>
      </c>
      <c r="G2553" s="7" t="s">
        <v>13</v>
      </c>
      <c r="H2553" s="7" t="s">
        <v>4036</v>
      </c>
      <c r="I2553" s="11">
        <v>6.289602289535E12</v>
      </c>
      <c r="K2553" s="12"/>
      <c r="L2553" s="12"/>
      <c r="M2553" s="12"/>
      <c r="N2553" s="12"/>
      <c r="O2553" s="12"/>
      <c r="P2553" s="12"/>
      <c r="Q2553" s="12"/>
      <c r="R2553" s="12"/>
      <c r="S2553" s="12"/>
      <c r="T2553" s="12"/>
      <c r="U2553" s="12"/>
      <c r="V2553" s="12"/>
    </row>
    <row r="2554" hidden="1">
      <c r="A2554" s="7" t="s">
        <v>4037</v>
      </c>
      <c r="B2554" s="8">
        <v>46042.0</v>
      </c>
      <c r="C2554" s="9" t="str">
        <f t="shared" si="1"/>
        <v>Januari</v>
      </c>
      <c r="D2554" s="15">
        <v>0.025694444444444443</v>
      </c>
      <c r="E2554" s="7" t="s">
        <v>2760</v>
      </c>
      <c r="F2554" s="7" t="s">
        <v>17</v>
      </c>
      <c r="G2554" s="7" t="s">
        <v>13</v>
      </c>
      <c r="H2554" s="7" t="s">
        <v>4036</v>
      </c>
      <c r="I2554" s="11">
        <v>6.289602289535E12</v>
      </c>
      <c r="K2554" s="12"/>
      <c r="L2554" s="12"/>
      <c r="M2554" s="12"/>
      <c r="N2554" s="12"/>
      <c r="O2554" s="12"/>
      <c r="P2554" s="12"/>
      <c r="Q2554" s="12"/>
      <c r="R2554" s="12"/>
      <c r="S2554" s="12"/>
      <c r="T2554" s="12"/>
      <c r="U2554" s="12"/>
      <c r="V2554" s="12"/>
    </row>
    <row r="2555" hidden="1">
      <c r="A2555" s="7" t="s">
        <v>4038</v>
      </c>
      <c r="B2555" s="8">
        <v>46041.0</v>
      </c>
      <c r="C2555" s="9" t="str">
        <f t="shared" si="1"/>
        <v>Januari</v>
      </c>
      <c r="D2555" s="15">
        <v>0.041666666666666664</v>
      </c>
      <c r="E2555" s="7" t="s">
        <v>29</v>
      </c>
      <c r="F2555" s="7" t="s">
        <v>30</v>
      </c>
      <c r="G2555" s="7" t="s">
        <v>13</v>
      </c>
      <c r="H2555" s="7" t="s">
        <v>4039</v>
      </c>
      <c r="I2555" s="11">
        <v>6.281214281896E12</v>
      </c>
      <c r="K2555" s="12"/>
      <c r="L2555" s="12"/>
      <c r="M2555" s="12"/>
      <c r="N2555" s="12"/>
      <c r="O2555" s="12"/>
      <c r="P2555" s="12"/>
      <c r="Q2555" s="12"/>
      <c r="R2555" s="12"/>
      <c r="S2555" s="12"/>
      <c r="T2555" s="12"/>
      <c r="U2555" s="12"/>
      <c r="V2555" s="12"/>
    </row>
    <row r="2556" hidden="1">
      <c r="A2556" s="7" t="s">
        <v>4040</v>
      </c>
      <c r="B2556" s="8">
        <v>46042.0</v>
      </c>
      <c r="C2556" s="9" t="str">
        <f t="shared" si="1"/>
        <v>Januari</v>
      </c>
      <c r="D2556" s="15">
        <v>0.020833333333333332</v>
      </c>
      <c r="E2556" s="7" t="s">
        <v>2807</v>
      </c>
      <c r="F2556" s="7" t="s">
        <v>148</v>
      </c>
      <c r="G2556" s="7" t="s">
        <v>13</v>
      </c>
      <c r="H2556" s="7" t="s">
        <v>4041</v>
      </c>
      <c r="I2556" s="11">
        <v>8.1314567953E10</v>
      </c>
      <c r="K2556" s="12"/>
      <c r="L2556" s="12"/>
      <c r="M2556" s="12"/>
      <c r="N2556" s="12"/>
      <c r="O2556" s="12"/>
      <c r="P2556" s="12"/>
      <c r="Q2556" s="12"/>
      <c r="R2556" s="12"/>
      <c r="S2556" s="12"/>
      <c r="T2556" s="12"/>
      <c r="U2556" s="12"/>
      <c r="V2556" s="12"/>
    </row>
    <row r="2557" hidden="1">
      <c r="A2557" s="7" t="s">
        <v>4042</v>
      </c>
      <c r="B2557" s="8">
        <v>46042.0</v>
      </c>
      <c r="C2557" s="9" t="str">
        <f t="shared" si="1"/>
        <v>Januari</v>
      </c>
      <c r="D2557" s="15">
        <v>0.041666666666666664</v>
      </c>
      <c r="E2557" s="7" t="s">
        <v>20</v>
      </c>
      <c r="F2557" s="7" t="s">
        <v>30</v>
      </c>
      <c r="G2557" s="7" t="s">
        <v>13</v>
      </c>
      <c r="H2557" s="7" t="s">
        <v>4043</v>
      </c>
      <c r="I2557" s="11">
        <v>6.28972529354E11</v>
      </c>
      <c r="K2557" s="12"/>
      <c r="L2557" s="12"/>
      <c r="M2557" s="12"/>
      <c r="N2557" s="12"/>
      <c r="O2557" s="12"/>
      <c r="P2557" s="12"/>
      <c r="Q2557" s="12"/>
      <c r="R2557" s="12"/>
      <c r="S2557" s="12"/>
      <c r="T2557" s="12"/>
      <c r="U2557" s="12"/>
      <c r="V2557" s="12"/>
    </row>
    <row r="2558" hidden="1">
      <c r="A2558" s="7" t="s">
        <v>4044</v>
      </c>
      <c r="B2558" s="8">
        <v>46042.0</v>
      </c>
      <c r="C2558" s="9" t="str">
        <f t="shared" si="1"/>
        <v>Januari</v>
      </c>
      <c r="D2558" s="15">
        <v>0.020833333333333332</v>
      </c>
      <c r="E2558" s="7" t="s">
        <v>11</v>
      </c>
      <c r="F2558" s="7" t="s">
        <v>82</v>
      </c>
      <c r="G2558" s="7" t="s">
        <v>13</v>
      </c>
      <c r="H2558" s="7" t="s">
        <v>4045</v>
      </c>
      <c r="I2558" s="11">
        <v>6.28560627488E12</v>
      </c>
      <c r="K2558" s="12"/>
      <c r="L2558" s="12"/>
      <c r="M2558" s="12"/>
      <c r="N2558" s="12"/>
      <c r="O2558" s="12"/>
      <c r="P2558" s="12"/>
      <c r="Q2558" s="12"/>
      <c r="R2558" s="12"/>
      <c r="S2558" s="12"/>
      <c r="T2558" s="12"/>
      <c r="U2558" s="12"/>
      <c r="V2558" s="12"/>
    </row>
    <row r="2559" hidden="1">
      <c r="A2559" s="7" t="s">
        <v>4046</v>
      </c>
      <c r="B2559" s="8">
        <v>46042.0</v>
      </c>
      <c r="C2559" s="9" t="str">
        <f t="shared" si="1"/>
        <v>Januari</v>
      </c>
      <c r="D2559" s="15">
        <v>0.041666666666666664</v>
      </c>
      <c r="E2559" s="7" t="s">
        <v>20</v>
      </c>
      <c r="F2559" s="7" t="s">
        <v>62</v>
      </c>
      <c r="G2559" s="7" t="s">
        <v>13</v>
      </c>
      <c r="H2559" s="7" t="s">
        <v>4047</v>
      </c>
      <c r="I2559" s="11">
        <v>6.28972529354E11</v>
      </c>
      <c r="K2559" s="12"/>
      <c r="L2559" s="12"/>
      <c r="M2559" s="12"/>
      <c r="N2559" s="12"/>
      <c r="O2559" s="12"/>
      <c r="P2559" s="12"/>
      <c r="Q2559" s="12"/>
      <c r="R2559" s="12"/>
      <c r="S2559" s="12"/>
      <c r="T2559" s="12"/>
      <c r="U2559" s="12"/>
      <c r="V2559" s="12"/>
    </row>
    <row r="2560" hidden="1">
      <c r="A2560" s="7" t="s">
        <v>4046</v>
      </c>
      <c r="B2560" s="8">
        <v>46031.0</v>
      </c>
      <c r="C2560" s="9" t="str">
        <f t="shared" si="1"/>
        <v>Januari</v>
      </c>
      <c r="D2560" s="15">
        <v>0.041666666666666664</v>
      </c>
      <c r="E2560" s="7" t="s">
        <v>20</v>
      </c>
      <c r="F2560" s="7" t="s">
        <v>62</v>
      </c>
      <c r="G2560" s="7" t="s">
        <v>13</v>
      </c>
      <c r="H2560" s="7" t="s">
        <v>4048</v>
      </c>
      <c r="I2560" s="11">
        <v>6.28972529354E11</v>
      </c>
      <c r="K2560" s="12"/>
      <c r="L2560" s="12"/>
      <c r="M2560" s="12"/>
      <c r="N2560" s="12"/>
      <c r="O2560" s="12"/>
      <c r="P2560" s="12"/>
      <c r="Q2560" s="12"/>
      <c r="R2560" s="12"/>
      <c r="S2560" s="12"/>
      <c r="T2560" s="12"/>
      <c r="U2560" s="12"/>
      <c r="V2560" s="12"/>
    </row>
    <row r="2561" hidden="1">
      <c r="A2561" s="7" t="s">
        <v>4049</v>
      </c>
      <c r="B2561" s="8">
        <v>46042.0</v>
      </c>
      <c r="C2561" s="9" t="str">
        <f t="shared" si="1"/>
        <v>Januari</v>
      </c>
      <c r="D2561" s="15">
        <v>0.020833333333333332</v>
      </c>
      <c r="E2561" s="7" t="s">
        <v>44</v>
      </c>
      <c r="F2561" s="7" t="s">
        <v>67</v>
      </c>
      <c r="G2561" s="7" t="s">
        <v>13</v>
      </c>
      <c r="H2561" s="7" t="s">
        <v>4050</v>
      </c>
      <c r="I2561" s="11">
        <v>6.285291035544E12</v>
      </c>
      <c r="K2561" s="12"/>
      <c r="L2561" s="12"/>
      <c r="M2561" s="12"/>
      <c r="N2561" s="12"/>
      <c r="O2561" s="12"/>
      <c r="P2561" s="12"/>
      <c r="Q2561" s="12"/>
      <c r="R2561" s="12"/>
      <c r="S2561" s="12"/>
      <c r="T2561" s="12"/>
      <c r="U2561" s="12"/>
      <c r="V2561" s="12"/>
    </row>
    <row r="2562" hidden="1">
      <c r="A2562" s="7" t="s">
        <v>4051</v>
      </c>
      <c r="B2562" s="8">
        <v>46042.0</v>
      </c>
      <c r="C2562" s="9" t="str">
        <f t="shared" si="1"/>
        <v>Januari</v>
      </c>
      <c r="D2562" s="15">
        <v>0.03125</v>
      </c>
      <c r="E2562" s="7" t="s">
        <v>50</v>
      </c>
      <c r="F2562" s="7" t="s">
        <v>51</v>
      </c>
      <c r="G2562" s="7" t="s">
        <v>13</v>
      </c>
      <c r="H2562" s="7" t="s">
        <v>4052</v>
      </c>
      <c r="I2562" s="11">
        <v>6.285173431354E12</v>
      </c>
      <c r="K2562" s="12"/>
      <c r="L2562" s="12"/>
      <c r="M2562" s="12"/>
      <c r="N2562" s="12"/>
      <c r="O2562" s="12"/>
      <c r="P2562" s="12"/>
      <c r="Q2562" s="12"/>
      <c r="R2562" s="12"/>
      <c r="S2562" s="12"/>
      <c r="T2562" s="12"/>
      <c r="U2562" s="12"/>
      <c r="V2562" s="12"/>
    </row>
    <row r="2563" hidden="1">
      <c r="A2563" s="7" t="s">
        <v>4037</v>
      </c>
      <c r="B2563" s="8">
        <v>46043.0</v>
      </c>
      <c r="C2563" s="9" t="str">
        <f t="shared" si="1"/>
        <v>Januari</v>
      </c>
      <c r="D2563" s="15">
        <v>0.025</v>
      </c>
      <c r="E2563" s="7" t="s">
        <v>2760</v>
      </c>
      <c r="F2563" s="7" t="s">
        <v>51</v>
      </c>
      <c r="G2563" s="7" t="s">
        <v>13</v>
      </c>
      <c r="H2563" s="7" t="s">
        <v>4053</v>
      </c>
      <c r="I2563" s="11">
        <v>6.289602289535E12</v>
      </c>
      <c r="K2563" s="12"/>
      <c r="L2563" s="12"/>
      <c r="M2563" s="12"/>
      <c r="N2563" s="12"/>
      <c r="O2563" s="12"/>
      <c r="P2563" s="12"/>
      <c r="Q2563" s="12"/>
      <c r="R2563" s="12"/>
      <c r="S2563" s="12"/>
      <c r="T2563" s="12"/>
      <c r="U2563" s="12"/>
      <c r="V2563" s="12"/>
    </row>
    <row r="2564" hidden="1">
      <c r="A2564" s="7" t="s">
        <v>4037</v>
      </c>
      <c r="B2564" s="8">
        <v>46043.0</v>
      </c>
      <c r="C2564" s="9" t="str">
        <f t="shared" si="1"/>
        <v>Januari</v>
      </c>
      <c r="D2564" s="15">
        <v>0.025</v>
      </c>
      <c r="E2564" s="7" t="s">
        <v>2760</v>
      </c>
      <c r="F2564" s="7" t="s">
        <v>130</v>
      </c>
      <c r="G2564" s="7" t="s">
        <v>13</v>
      </c>
      <c r="H2564" s="7" t="s">
        <v>4054</v>
      </c>
      <c r="I2564" s="11">
        <v>6.289602289535E12</v>
      </c>
      <c r="K2564" s="12"/>
      <c r="L2564" s="12"/>
      <c r="M2564" s="12"/>
      <c r="N2564" s="12"/>
      <c r="O2564" s="12"/>
      <c r="P2564" s="12"/>
      <c r="Q2564" s="12"/>
      <c r="R2564" s="12"/>
      <c r="S2564" s="12"/>
      <c r="T2564" s="12"/>
      <c r="U2564" s="12"/>
      <c r="V2564" s="12"/>
    </row>
    <row r="2565" hidden="1">
      <c r="A2565" s="7" t="s">
        <v>4055</v>
      </c>
      <c r="B2565" s="8">
        <v>46043.0</v>
      </c>
      <c r="C2565" s="9" t="str">
        <f t="shared" si="1"/>
        <v>Januari</v>
      </c>
      <c r="D2565" s="15">
        <v>0.04583333333333333</v>
      </c>
      <c r="E2565" s="7" t="s">
        <v>11</v>
      </c>
      <c r="F2565" s="7" t="s">
        <v>72</v>
      </c>
      <c r="G2565" s="7" t="s">
        <v>13</v>
      </c>
      <c r="H2565" s="7" t="s">
        <v>4056</v>
      </c>
      <c r="I2565" s="11">
        <v>6.28560627488E12</v>
      </c>
      <c r="K2565" s="12"/>
      <c r="L2565" s="12"/>
      <c r="M2565" s="12"/>
      <c r="N2565" s="12"/>
      <c r="O2565" s="12"/>
      <c r="P2565" s="12"/>
      <c r="Q2565" s="12"/>
      <c r="R2565" s="12"/>
      <c r="S2565" s="12"/>
      <c r="T2565" s="12"/>
      <c r="U2565" s="12"/>
      <c r="V2565" s="12"/>
    </row>
    <row r="2566" hidden="1">
      <c r="A2566" s="7" t="s">
        <v>4057</v>
      </c>
      <c r="B2566" s="8">
        <v>46043.0</v>
      </c>
      <c r="C2566" s="9" t="str">
        <f t="shared" si="1"/>
        <v>Januari</v>
      </c>
      <c r="D2566" s="15">
        <v>0.025</v>
      </c>
      <c r="E2566" s="7" t="s">
        <v>2760</v>
      </c>
      <c r="F2566" s="7" t="s">
        <v>130</v>
      </c>
      <c r="G2566" s="7" t="s">
        <v>13</v>
      </c>
      <c r="H2566" s="7" t="s">
        <v>4054</v>
      </c>
      <c r="I2566" s="11">
        <v>6.289602289535E12</v>
      </c>
      <c r="K2566" s="12"/>
      <c r="L2566" s="12"/>
      <c r="M2566" s="12"/>
      <c r="N2566" s="12"/>
      <c r="O2566" s="12"/>
      <c r="P2566" s="12"/>
      <c r="Q2566" s="12"/>
      <c r="R2566" s="12"/>
      <c r="S2566" s="12"/>
      <c r="T2566" s="12"/>
      <c r="U2566" s="12"/>
      <c r="V2566" s="12"/>
    </row>
    <row r="2567" hidden="1">
      <c r="A2567" s="7" t="s">
        <v>4058</v>
      </c>
      <c r="B2567" s="8">
        <v>46042.0</v>
      </c>
      <c r="C2567" s="9" t="str">
        <f t="shared" si="1"/>
        <v>Januari</v>
      </c>
      <c r="D2567" s="15">
        <v>0.5</v>
      </c>
      <c r="E2567" s="7" t="s">
        <v>93</v>
      </c>
      <c r="F2567" s="7" t="s">
        <v>127</v>
      </c>
      <c r="G2567" s="7" t="s">
        <v>41</v>
      </c>
      <c r="H2567" s="7" t="s">
        <v>4059</v>
      </c>
      <c r="I2567" s="11">
        <v>6.281295998526E12</v>
      </c>
      <c r="K2567" s="12"/>
      <c r="L2567" s="12"/>
      <c r="M2567" s="12"/>
      <c r="N2567" s="12"/>
      <c r="O2567" s="12"/>
      <c r="P2567" s="12"/>
      <c r="Q2567" s="12"/>
      <c r="R2567" s="12"/>
      <c r="S2567" s="12"/>
      <c r="T2567" s="12"/>
      <c r="U2567" s="12"/>
      <c r="V2567" s="12"/>
    </row>
    <row r="2568" hidden="1">
      <c r="A2568" s="7" t="s">
        <v>4060</v>
      </c>
      <c r="B2568" s="8">
        <v>46042.0</v>
      </c>
      <c r="C2568" s="9" t="str">
        <f t="shared" si="1"/>
        <v>Januari</v>
      </c>
      <c r="D2568" s="15">
        <v>0.5</v>
      </c>
      <c r="E2568" s="7" t="s">
        <v>93</v>
      </c>
      <c r="F2568" s="7" t="s">
        <v>130</v>
      </c>
      <c r="G2568" s="7" t="s">
        <v>41</v>
      </c>
      <c r="H2568" s="7" t="s">
        <v>4061</v>
      </c>
      <c r="I2568" s="11">
        <v>6.281295998526E12</v>
      </c>
      <c r="K2568" s="12"/>
      <c r="L2568" s="12"/>
      <c r="M2568" s="12"/>
      <c r="N2568" s="12"/>
      <c r="O2568" s="12"/>
      <c r="P2568" s="12"/>
      <c r="Q2568" s="12"/>
      <c r="R2568" s="12"/>
      <c r="S2568" s="12"/>
      <c r="T2568" s="12"/>
      <c r="U2568" s="12"/>
      <c r="V2568" s="12"/>
    </row>
    <row r="2569" hidden="1">
      <c r="A2569" s="7" t="s">
        <v>4060</v>
      </c>
      <c r="B2569" s="8">
        <v>46043.0</v>
      </c>
      <c r="C2569" s="9" t="str">
        <f t="shared" si="1"/>
        <v>Januari</v>
      </c>
      <c r="D2569" s="15">
        <v>0.03263888888888889</v>
      </c>
      <c r="E2569" s="7" t="s">
        <v>93</v>
      </c>
      <c r="F2569" s="7" t="s">
        <v>127</v>
      </c>
      <c r="G2569" s="7" t="s">
        <v>13</v>
      </c>
      <c r="H2569" s="7" t="s">
        <v>4062</v>
      </c>
      <c r="I2569" s="11">
        <v>6.281295998526E12</v>
      </c>
      <c r="K2569" s="12"/>
      <c r="L2569" s="12"/>
      <c r="M2569" s="12"/>
      <c r="N2569" s="12"/>
      <c r="O2569" s="12"/>
      <c r="P2569" s="12"/>
      <c r="Q2569" s="12"/>
      <c r="R2569" s="12"/>
      <c r="S2569" s="12"/>
      <c r="T2569" s="12"/>
      <c r="U2569" s="12"/>
      <c r="V2569" s="12"/>
    </row>
    <row r="2570" hidden="1">
      <c r="A2570" s="7" t="s">
        <v>4057</v>
      </c>
      <c r="B2570" s="8">
        <v>46044.0</v>
      </c>
      <c r="C2570" s="9" t="str">
        <f t="shared" si="1"/>
        <v>Januari</v>
      </c>
      <c r="D2570" s="15">
        <v>0.03263888888888889</v>
      </c>
      <c r="E2570" s="7" t="s">
        <v>2760</v>
      </c>
      <c r="F2570" s="7" t="s">
        <v>51</v>
      </c>
      <c r="G2570" s="7" t="s">
        <v>13</v>
      </c>
      <c r="H2570" s="7" t="s">
        <v>4063</v>
      </c>
      <c r="I2570" s="11">
        <v>6.289602289535E12</v>
      </c>
      <c r="K2570" s="12"/>
      <c r="L2570" s="12"/>
      <c r="M2570" s="12"/>
      <c r="N2570" s="12"/>
      <c r="O2570" s="12"/>
      <c r="P2570" s="12"/>
      <c r="Q2570" s="12"/>
      <c r="R2570" s="12"/>
      <c r="S2570" s="12"/>
      <c r="T2570" s="12"/>
      <c r="U2570" s="12"/>
      <c r="V2570" s="12"/>
    </row>
    <row r="2571" hidden="1">
      <c r="A2571" s="7" t="s">
        <v>4064</v>
      </c>
      <c r="B2571" s="8">
        <v>46044.0</v>
      </c>
      <c r="C2571" s="9" t="str">
        <f t="shared" si="1"/>
        <v>Januari</v>
      </c>
      <c r="D2571" s="15">
        <v>0.03958333333333333</v>
      </c>
      <c r="E2571" s="7" t="s">
        <v>2824</v>
      </c>
      <c r="F2571" s="7" t="s">
        <v>82</v>
      </c>
      <c r="G2571" s="7" t="s">
        <v>13</v>
      </c>
      <c r="H2571" s="7" t="s">
        <v>4065</v>
      </c>
      <c r="I2571" s="11">
        <v>6.289632788686E12</v>
      </c>
      <c r="K2571" s="12"/>
      <c r="L2571" s="12"/>
      <c r="M2571" s="12"/>
      <c r="N2571" s="12"/>
      <c r="O2571" s="12"/>
      <c r="P2571" s="12"/>
      <c r="Q2571" s="12"/>
      <c r="R2571" s="12"/>
      <c r="S2571" s="12"/>
      <c r="T2571" s="12"/>
      <c r="U2571" s="12"/>
      <c r="V2571" s="12"/>
    </row>
    <row r="2572" hidden="1">
      <c r="A2572" s="7" t="s">
        <v>4064</v>
      </c>
      <c r="B2572" s="8">
        <v>46044.0</v>
      </c>
      <c r="C2572" s="9" t="str">
        <f t="shared" si="1"/>
        <v>Januari</v>
      </c>
      <c r="D2572" s="15">
        <v>0.03819444444444445</v>
      </c>
      <c r="E2572" s="7" t="s">
        <v>2824</v>
      </c>
      <c r="F2572" s="7" t="s">
        <v>105</v>
      </c>
      <c r="G2572" s="7" t="s">
        <v>13</v>
      </c>
      <c r="H2572" s="7" t="s">
        <v>4066</v>
      </c>
      <c r="I2572" s="11">
        <v>6.289632788686E12</v>
      </c>
      <c r="K2572" s="12"/>
      <c r="L2572" s="12"/>
      <c r="M2572" s="12"/>
      <c r="N2572" s="12"/>
      <c r="O2572" s="12"/>
      <c r="P2572" s="12"/>
      <c r="Q2572" s="12"/>
      <c r="R2572" s="12"/>
      <c r="S2572" s="12"/>
      <c r="T2572" s="12"/>
      <c r="U2572" s="12"/>
      <c r="V2572" s="12"/>
    </row>
    <row r="2573" hidden="1">
      <c r="A2573" s="7" t="s">
        <v>4057</v>
      </c>
      <c r="B2573" s="8">
        <v>46044.0</v>
      </c>
      <c r="C2573" s="9" t="str">
        <f t="shared" si="1"/>
        <v>Januari</v>
      </c>
      <c r="D2573" s="15">
        <v>0.05277777777777778</v>
      </c>
      <c r="E2573" s="7" t="s">
        <v>2760</v>
      </c>
      <c r="F2573" s="7" t="s">
        <v>54</v>
      </c>
      <c r="G2573" s="7" t="s">
        <v>13</v>
      </c>
      <c r="H2573" s="7" t="s">
        <v>4067</v>
      </c>
      <c r="I2573" s="11">
        <v>6.289602289535E12</v>
      </c>
      <c r="K2573" s="12"/>
      <c r="L2573" s="12"/>
      <c r="M2573" s="12"/>
      <c r="N2573" s="12"/>
      <c r="O2573" s="12"/>
      <c r="P2573" s="12"/>
      <c r="Q2573" s="12"/>
      <c r="R2573" s="12"/>
      <c r="S2573" s="12"/>
      <c r="T2573" s="12"/>
      <c r="U2573" s="12"/>
      <c r="V2573" s="12"/>
    </row>
    <row r="2574" hidden="1">
      <c r="A2574" s="7" t="s">
        <v>4068</v>
      </c>
      <c r="B2574" s="8">
        <v>46044.0</v>
      </c>
      <c r="C2574" s="9" t="str">
        <f t="shared" si="1"/>
        <v>Januari</v>
      </c>
      <c r="D2574" s="15">
        <v>0.020833333333333332</v>
      </c>
      <c r="E2574" s="7" t="s">
        <v>2807</v>
      </c>
      <c r="F2574" s="7" t="s">
        <v>127</v>
      </c>
      <c r="G2574" s="7" t="s">
        <v>13</v>
      </c>
      <c r="H2574" s="7" t="s">
        <v>4069</v>
      </c>
      <c r="I2574" s="11">
        <v>6.281314567953E12</v>
      </c>
      <c r="K2574" s="12"/>
      <c r="L2574" s="12"/>
      <c r="M2574" s="12"/>
      <c r="N2574" s="12"/>
      <c r="O2574" s="12"/>
      <c r="P2574" s="12"/>
      <c r="Q2574" s="12"/>
      <c r="R2574" s="12"/>
      <c r="S2574" s="12"/>
      <c r="T2574" s="12"/>
      <c r="U2574" s="12"/>
      <c r="V2574" s="12"/>
    </row>
    <row r="2575" hidden="1">
      <c r="A2575" s="7" t="s">
        <v>4070</v>
      </c>
      <c r="B2575" s="8">
        <v>46045.0</v>
      </c>
      <c r="C2575" s="9" t="str">
        <f t="shared" si="1"/>
        <v>Januari</v>
      </c>
      <c r="D2575" s="15">
        <v>0.0</v>
      </c>
      <c r="E2575" s="7" t="s">
        <v>93</v>
      </c>
      <c r="F2575" s="7" t="s">
        <v>127</v>
      </c>
      <c r="G2575" s="7" t="s">
        <v>41</v>
      </c>
      <c r="H2575" s="7" t="s">
        <v>2894</v>
      </c>
      <c r="I2575" s="11">
        <v>6.281295998526E12</v>
      </c>
      <c r="K2575" s="12"/>
      <c r="L2575" s="12"/>
      <c r="M2575" s="12"/>
      <c r="N2575" s="12"/>
      <c r="O2575" s="12"/>
      <c r="P2575" s="12"/>
      <c r="Q2575" s="12"/>
      <c r="R2575" s="12"/>
      <c r="S2575" s="12"/>
      <c r="T2575" s="12"/>
      <c r="U2575" s="12"/>
      <c r="V2575" s="12"/>
    </row>
    <row r="2576" hidden="1">
      <c r="A2576" s="7" t="s">
        <v>4070</v>
      </c>
      <c r="B2576" s="8">
        <v>46045.0</v>
      </c>
      <c r="C2576" s="9" t="str">
        <f t="shared" si="1"/>
        <v>Januari</v>
      </c>
      <c r="D2576" s="15">
        <v>0.0</v>
      </c>
      <c r="E2576" s="7" t="s">
        <v>93</v>
      </c>
      <c r="F2576" s="7" t="s">
        <v>130</v>
      </c>
      <c r="G2576" s="7" t="s">
        <v>41</v>
      </c>
      <c r="H2576" s="7" t="s">
        <v>2894</v>
      </c>
      <c r="I2576" s="11">
        <v>6.281295998526E12</v>
      </c>
      <c r="K2576" s="12"/>
      <c r="L2576" s="12"/>
      <c r="M2576" s="12"/>
      <c r="N2576" s="12"/>
      <c r="O2576" s="12"/>
      <c r="P2576" s="12"/>
      <c r="Q2576" s="12"/>
      <c r="R2576" s="12"/>
      <c r="S2576" s="12"/>
      <c r="T2576" s="12"/>
      <c r="U2576" s="12"/>
      <c r="V2576" s="12"/>
    </row>
    <row r="2577" hidden="1">
      <c r="A2577" s="7" t="s">
        <v>4071</v>
      </c>
      <c r="B2577" s="8">
        <v>46044.0</v>
      </c>
      <c r="C2577" s="9" t="str">
        <f t="shared" si="1"/>
        <v>Januari</v>
      </c>
      <c r="D2577" s="15">
        <v>0.020833333333333332</v>
      </c>
      <c r="E2577" s="7" t="s">
        <v>44</v>
      </c>
      <c r="F2577" s="7" t="s">
        <v>67</v>
      </c>
      <c r="G2577" s="7" t="s">
        <v>13</v>
      </c>
      <c r="H2577" s="7" t="s">
        <v>4072</v>
      </c>
      <c r="I2577" s="11">
        <v>6.285291035544E12</v>
      </c>
      <c r="K2577" s="12"/>
      <c r="L2577" s="12"/>
      <c r="M2577" s="12"/>
      <c r="N2577" s="12"/>
      <c r="O2577" s="12"/>
      <c r="P2577" s="12"/>
      <c r="Q2577" s="12"/>
      <c r="R2577" s="12"/>
      <c r="S2577" s="12"/>
      <c r="T2577" s="12"/>
      <c r="U2577" s="12"/>
      <c r="V2577" s="12"/>
    </row>
    <row r="2578" hidden="1">
      <c r="A2578" s="7" t="s">
        <v>4070</v>
      </c>
      <c r="B2578" s="8">
        <v>46044.0</v>
      </c>
      <c r="C2578" s="9" t="str">
        <f t="shared" si="1"/>
        <v>Januari</v>
      </c>
      <c r="D2578" s="15">
        <v>0.03958333333333333</v>
      </c>
      <c r="E2578" s="7" t="s">
        <v>93</v>
      </c>
      <c r="F2578" s="7" t="s">
        <v>130</v>
      </c>
      <c r="G2578" s="7" t="s">
        <v>13</v>
      </c>
      <c r="H2578" s="7" t="s">
        <v>4073</v>
      </c>
      <c r="I2578" s="11">
        <v>6.281295998526E12</v>
      </c>
      <c r="K2578" s="12"/>
      <c r="L2578" s="12"/>
      <c r="M2578" s="12"/>
      <c r="N2578" s="12"/>
      <c r="O2578" s="12"/>
      <c r="P2578" s="12"/>
      <c r="Q2578" s="12"/>
      <c r="R2578" s="12"/>
      <c r="S2578" s="12"/>
      <c r="T2578" s="12"/>
      <c r="U2578" s="12"/>
      <c r="V2578" s="12"/>
    </row>
    <row r="2579" hidden="1">
      <c r="A2579" s="7" t="s">
        <v>4074</v>
      </c>
      <c r="B2579" s="8">
        <v>46045.0</v>
      </c>
      <c r="C2579" s="9" t="str">
        <f t="shared" si="1"/>
        <v>Januari</v>
      </c>
      <c r="D2579" s="15">
        <v>0.03333333333333333</v>
      </c>
      <c r="E2579" s="7" t="s">
        <v>2824</v>
      </c>
      <c r="F2579" s="7" t="s">
        <v>94</v>
      </c>
      <c r="G2579" s="7" t="s">
        <v>13</v>
      </c>
      <c r="H2579" s="7" t="s">
        <v>4075</v>
      </c>
      <c r="I2579" s="11">
        <v>6.289632788686E12</v>
      </c>
      <c r="K2579" s="12"/>
      <c r="L2579" s="12"/>
      <c r="M2579" s="12"/>
      <c r="N2579" s="12"/>
      <c r="O2579" s="12"/>
      <c r="P2579" s="12"/>
      <c r="Q2579" s="12"/>
      <c r="R2579" s="12"/>
      <c r="S2579" s="12"/>
      <c r="T2579" s="12"/>
      <c r="U2579" s="12"/>
      <c r="V2579" s="12"/>
    </row>
    <row r="2580" hidden="1">
      <c r="A2580" s="7" t="s">
        <v>4076</v>
      </c>
      <c r="B2580" s="8">
        <v>46045.0</v>
      </c>
      <c r="C2580" s="9" t="str">
        <f t="shared" si="1"/>
        <v>Januari</v>
      </c>
      <c r="D2580" s="15">
        <v>0.020833333333333332</v>
      </c>
      <c r="E2580" s="7" t="s">
        <v>2807</v>
      </c>
      <c r="F2580" s="7" t="s">
        <v>127</v>
      </c>
      <c r="G2580" s="7" t="s">
        <v>13</v>
      </c>
      <c r="H2580" s="7" t="s">
        <v>4077</v>
      </c>
      <c r="I2580" s="11">
        <v>6.281314567953E12</v>
      </c>
      <c r="K2580" s="12"/>
      <c r="L2580" s="12"/>
      <c r="M2580" s="12"/>
      <c r="N2580" s="12"/>
      <c r="O2580" s="12"/>
      <c r="P2580" s="12"/>
      <c r="Q2580" s="12"/>
      <c r="R2580" s="12"/>
      <c r="S2580" s="12"/>
      <c r="T2580" s="12"/>
      <c r="U2580" s="12"/>
      <c r="V2580" s="12"/>
    </row>
    <row r="2581" hidden="1">
      <c r="A2581" s="7" t="s">
        <v>4078</v>
      </c>
      <c r="B2581" s="8">
        <v>46045.0</v>
      </c>
      <c r="C2581" s="9" t="str">
        <f t="shared" si="1"/>
        <v>Januari</v>
      </c>
      <c r="D2581" s="15">
        <v>0.020833333333333332</v>
      </c>
      <c r="E2581" s="7" t="s">
        <v>2807</v>
      </c>
      <c r="F2581" s="7" t="s">
        <v>148</v>
      </c>
      <c r="G2581" s="7" t="s">
        <v>13</v>
      </c>
      <c r="H2581" s="7" t="s">
        <v>4077</v>
      </c>
      <c r="I2581" s="11">
        <v>6.281314567953E12</v>
      </c>
      <c r="K2581" s="12"/>
      <c r="L2581" s="12"/>
      <c r="M2581" s="12"/>
      <c r="N2581" s="12"/>
      <c r="O2581" s="12"/>
      <c r="P2581" s="12"/>
      <c r="Q2581" s="12"/>
      <c r="R2581" s="12"/>
      <c r="S2581" s="12"/>
      <c r="T2581" s="12"/>
      <c r="U2581" s="12"/>
      <c r="V2581" s="12"/>
    </row>
    <row r="2582" hidden="1">
      <c r="A2582" s="7" t="s">
        <v>4057</v>
      </c>
      <c r="B2582" s="8">
        <v>46046.0</v>
      </c>
      <c r="C2582" s="9" t="str">
        <f t="shared" si="1"/>
        <v>Januari</v>
      </c>
      <c r="D2582" s="15">
        <v>0.03194444444444444</v>
      </c>
      <c r="E2582" s="7" t="s">
        <v>2760</v>
      </c>
      <c r="F2582" s="7" t="s">
        <v>17</v>
      </c>
      <c r="G2582" s="7" t="s">
        <v>13</v>
      </c>
      <c r="H2582" s="7" t="s">
        <v>4079</v>
      </c>
      <c r="I2582" s="11">
        <v>6.289502289535E12</v>
      </c>
      <c r="K2582" s="12"/>
      <c r="L2582" s="12"/>
      <c r="M2582" s="12"/>
      <c r="N2582" s="12"/>
      <c r="O2582" s="12"/>
      <c r="P2582" s="12"/>
      <c r="Q2582" s="12"/>
      <c r="R2582" s="12"/>
      <c r="S2582" s="12"/>
      <c r="T2582" s="12"/>
      <c r="U2582" s="12"/>
      <c r="V2582" s="12"/>
    </row>
    <row r="2583" hidden="1">
      <c r="A2583" s="7" t="s">
        <v>4057</v>
      </c>
      <c r="B2583" s="8">
        <v>46046.0</v>
      </c>
      <c r="C2583" s="9" t="str">
        <f t="shared" si="1"/>
        <v>Januari</v>
      </c>
      <c r="D2583" s="15">
        <v>0.03194444444444444</v>
      </c>
      <c r="E2583" s="7" t="s">
        <v>2760</v>
      </c>
      <c r="F2583" s="7" t="s">
        <v>17</v>
      </c>
      <c r="G2583" s="7" t="s">
        <v>13</v>
      </c>
      <c r="H2583" s="7" t="s">
        <v>4079</v>
      </c>
      <c r="I2583" s="11">
        <v>6.289602289535E12</v>
      </c>
      <c r="K2583" s="12"/>
      <c r="L2583" s="12"/>
      <c r="M2583" s="12"/>
      <c r="N2583" s="12"/>
      <c r="O2583" s="12"/>
      <c r="P2583" s="12"/>
      <c r="Q2583" s="12"/>
      <c r="R2583" s="12"/>
      <c r="S2583" s="12"/>
      <c r="T2583" s="12"/>
      <c r="U2583" s="12"/>
      <c r="V2583" s="12"/>
    </row>
    <row r="2584" hidden="1">
      <c r="A2584" s="7" t="s">
        <v>4057</v>
      </c>
      <c r="B2584" s="8">
        <v>46045.0</v>
      </c>
      <c r="C2584" s="9" t="str">
        <f t="shared" si="1"/>
        <v>Januari</v>
      </c>
      <c r="D2584" s="15">
        <v>0.03611111111111111</v>
      </c>
      <c r="E2584" s="7" t="s">
        <v>2760</v>
      </c>
      <c r="F2584" s="7" t="s">
        <v>51</v>
      </c>
      <c r="G2584" s="7" t="s">
        <v>13</v>
      </c>
      <c r="H2584" s="7" t="s">
        <v>4080</v>
      </c>
      <c r="I2584" s="11">
        <v>6.289602289535E12</v>
      </c>
      <c r="K2584" s="12"/>
      <c r="L2584" s="12"/>
      <c r="M2584" s="12"/>
      <c r="N2584" s="12"/>
      <c r="O2584" s="12"/>
      <c r="P2584" s="12"/>
      <c r="Q2584" s="12"/>
      <c r="R2584" s="12"/>
      <c r="S2584" s="12"/>
      <c r="T2584" s="12"/>
      <c r="U2584" s="12"/>
      <c r="V2584" s="12"/>
    </row>
    <row r="2585" hidden="1">
      <c r="A2585" s="7" t="s">
        <v>4081</v>
      </c>
      <c r="B2585" s="8">
        <v>46046.0</v>
      </c>
      <c r="C2585" s="9" t="str">
        <f t="shared" si="1"/>
        <v>Januari</v>
      </c>
      <c r="D2585" s="15">
        <v>0.0</v>
      </c>
      <c r="E2585" s="7" t="s">
        <v>2824</v>
      </c>
      <c r="F2585" s="7" t="s">
        <v>94</v>
      </c>
      <c r="G2585" s="7" t="s">
        <v>41</v>
      </c>
      <c r="H2585" s="7" t="s">
        <v>4082</v>
      </c>
      <c r="I2585" s="11">
        <v>6.289632788686E12</v>
      </c>
      <c r="K2585" s="12"/>
      <c r="L2585" s="12"/>
      <c r="M2585" s="12"/>
      <c r="N2585" s="12"/>
      <c r="O2585" s="12"/>
      <c r="P2585" s="12"/>
      <c r="Q2585" s="12"/>
      <c r="R2585" s="12"/>
      <c r="S2585" s="12"/>
      <c r="T2585" s="12"/>
      <c r="U2585" s="12"/>
      <c r="V2585" s="12"/>
    </row>
    <row r="2586" hidden="1">
      <c r="A2586" s="7" t="s">
        <v>4083</v>
      </c>
      <c r="B2586" s="8">
        <v>46047.0</v>
      </c>
      <c r="C2586" s="9" t="str">
        <f t="shared" si="1"/>
        <v>Januari</v>
      </c>
      <c r="D2586" s="15">
        <v>0.04513888888888889</v>
      </c>
      <c r="E2586" s="7" t="s">
        <v>2760</v>
      </c>
      <c r="F2586" s="7" t="s">
        <v>17</v>
      </c>
      <c r="G2586" s="7" t="s">
        <v>13</v>
      </c>
      <c r="H2586" s="7" t="s">
        <v>4084</v>
      </c>
      <c r="I2586" s="11">
        <v>6.289602289535E12</v>
      </c>
      <c r="K2586" s="12"/>
      <c r="L2586" s="12"/>
      <c r="M2586" s="12"/>
      <c r="N2586" s="12"/>
      <c r="O2586" s="12"/>
      <c r="P2586" s="12"/>
      <c r="Q2586" s="12"/>
      <c r="R2586" s="12"/>
      <c r="S2586" s="12"/>
      <c r="T2586" s="12"/>
      <c r="U2586" s="12"/>
      <c r="V2586" s="12"/>
    </row>
    <row r="2587" hidden="1">
      <c r="A2587" s="7" t="s">
        <v>4085</v>
      </c>
      <c r="B2587" s="8">
        <v>46047.0</v>
      </c>
      <c r="C2587" s="9" t="str">
        <f t="shared" si="1"/>
        <v>Januari</v>
      </c>
      <c r="D2587" s="15">
        <v>0.027777777777777776</v>
      </c>
      <c r="E2587" s="7" t="s">
        <v>20</v>
      </c>
      <c r="F2587" s="7" t="s">
        <v>30</v>
      </c>
      <c r="G2587" s="7" t="s">
        <v>13</v>
      </c>
      <c r="H2587" s="7" t="s">
        <v>4086</v>
      </c>
      <c r="I2587" s="11">
        <v>6.28972529354E11</v>
      </c>
      <c r="K2587" s="12"/>
      <c r="L2587" s="12"/>
      <c r="M2587" s="12"/>
      <c r="N2587" s="12"/>
      <c r="O2587" s="12"/>
      <c r="P2587" s="12"/>
      <c r="Q2587" s="12"/>
      <c r="R2587" s="12"/>
      <c r="S2587" s="12"/>
      <c r="T2587" s="12"/>
      <c r="U2587" s="12"/>
      <c r="V2587" s="12"/>
    </row>
    <row r="2588" hidden="1">
      <c r="A2588" s="7" t="s">
        <v>4087</v>
      </c>
      <c r="B2588" s="8">
        <v>46048.0</v>
      </c>
      <c r="C2588" s="9" t="str">
        <f t="shared" si="1"/>
        <v>Januari</v>
      </c>
      <c r="D2588" s="15">
        <v>0.020833333333333332</v>
      </c>
      <c r="E2588" s="7" t="s">
        <v>44</v>
      </c>
      <c r="F2588" s="7" t="s">
        <v>67</v>
      </c>
      <c r="G2588" s="7" t="s">
        <v>13</v>
      </c>
      <c r="H2588" s="7" t="s">
        <v>4088</v>
      </c>
      <c r="I2588" s="11">
        <v>6.285291035544E12</v>
      </c>
      <c r="K2588" s="12"/>
      <c r="L2588" s="12"/>
      <c r="M2588" s="12"/>
      <c r="N2588" s="12"/>
      <c r="O2588" s="12"/>
      <c r="P2588" s="12"/>
      <c r="Q2588" s="12"/>
      <c r="R2588" s="12"/>
      <c r="S2588" s="12"/>
      <c r="T2588" s="12"/>
      <c r="U2588" s="12"/>
      <c r="V2588" s="12"/>
    </row>
    <row r="2589" hidden="1">
      <c r="A2589" s="7" t="s">
        <v>4089</v>
      </c>
      <c r="B2589" s="8">
        <v>46047.0</v>
      </c>
      <c r="C2589" s="9" t="str">
        <f t="shared" si="1"/>
        <v>Januari</v>
      </c>
      <c r="D2589" s="15">
        <v>0.0</v>
      </c>
      <c r="E2589" s="7" t="s">
        <v>2760</v>
      </c>
      <c r="F2589" s="7" t="s">
        <v>54</v>
      </c>
      <c r="G2589" s="7" t="s">
        <v>41</v>
      </c>
      <c r="H2589" s="7" t="s">
        <v>113</v>
      </c>
      <c r="I2589" s="11">
        <v>6.289602289535E12</v>
      </c>
      <c r="K2589" s="12"/>
      <c r="L2589" s="12"/>
      <c r="M2589" s="12"/>
      <c r="N2589" s="12"/>
      <c r="O2589" s="12"/>
      <c r="P2589" s="12"/>
      <c r="Q2589" s="12"/>
      <c r="R2589" s="12"/>
      <c r="S2589" s="12"/>
      <c r="T2589" s="12"/>
      <c r="U2589" s="12"/>
      <c r="V2589" s="12"/>
    </row>
    <row r="2590" hidden="1">
      <c r="A2590" s="7" t="s">
        <v>4090</v>
      </c>
      <c r="B2590" s="8">
        <v>46049.0</v>
      </c>
      <c r="C2590" s="9" t="str">
        <f t="shared" si="1"/>
        <v>Januari</v>
      </c>
      <c r="D2590" s="15">
        <v>0.020833333333333332</v>
      </c>
      <c r="E2590" s="7" t="s">
        <v>2807</v>
      </c>
      <c r="F2590" s="7" t="s">
        <v>148</v>
      </c>
      <c r="G2590" s="7" t="s">
        <v>13</v>
      </c>
      <c r="H2590" s="7" t="s">
        <v>4091</v>
      </c>
      <c r="I2590" s="11">
        <v>6.281314567953E12</v>
      </c>
      <c r="K2590" s="12"/>
      <c r="L2590" s="12"/>
      <c r="M2590" s="12"/>
      <c r="N2590" s="12"/>
      <c r="O2590" s="12"/>
      <c r="P2590" s="12"/>
      <c r="Q2590" s="12"/>
      <c r="R2590" s="12"/>
      <c r="S2590" s="12"/>
      <c r="T2590" s="12"/>
      <c r="U2590" s="12"/>
      <c r="V2590" s="12"/>
    </row>
    <row r="2591" hidden="1">
      <c r="A2591" s="7" t="s">
        <v>4092</v>
      </c>
      <c r="B2591" s="8">
        <v>46049.0</v>
      </c>
      <c r="C2591" s="9" t="str">
        <f t="shared" si="1"/>
        <v>Januari</v>
      </c>
      <c r="D2591" s="15">
        <v>0.04652777777777778</v>
      </c>
      <c r="E2591" s="7" t="s">
        <v>2824</v>
      </c>
      <c r="F2591" s="7" t="s">
        <v>59</v>
      </c>
      <c r="G2591" s="7" t="s">
        <v>13</v>
      </c>
      <c r="H2591" s="7" t="s">
        <v>4093</v>
      </c>
      <c r="I2591" s="11">
        <v>6.289632788686E12</v>
      </c>
      <c r="K2591" s="12"/>
      <c r="L2591" s="12"/>
      <c r="M2591" s="12"/>
      <c r="N2591" s="12"/>
      <c r="O2591" s="12"/>
      <c r="P2591" s="12"/>
      <c r="Q2591" s="12"/>
      <c r="R2591" s="12"/>
      <c r="S2591" s="12"/>
      <c r="T2591" s="12"/>
      <c r="U2591" s="12"/>
      <c r="V2591" s="12"/>
    </row>
    <row r="2592" hidden="1">
      <c r="A2592" s="7" t="s">
        <v>4092</v>
      </c>
      <c r="B2592" s="8">
        <v>46048.0</v>
      </c>
      <c r="C2592" s="9" t="str">
        <f t="shared" si="1"/>
        <v>Januari</v>
      </c>
      <c r="D2592" s="15">
        <v>0.044444444444444446</v>
      </c>
      <c r="E2592" s="7" t="s">
        <v>2824</v>
      </c>
      <c r="F2592" s="7" t="s">
        <v>197</v>
      </c>
      <c r="G2592" s="7" t="s">
        <v>13</v>
      </c>
      <c r="H2592" s="7" t="s">
        <v>4094</v>
      </c>
      <c r="I2592" s="11">
        <v>6.289632788686E12</v>
      </c>
      <c r="K2592" s="12"/>
      <c r="L2592" s="12"/>
      <c r="M2592" s="12"/>
      <c r="N2592" s="12"/>
      <c r="O2592" s="12"/>
      <c r="P2592" s="12"/>
      <c r="Q2592" s="12"/>
      <c r="R2592" s="12"/>
      <c r="S2592" s="12"/>
      <c r="T2592" s="12"/>
      <c r="U2592" s="12"/>
      <c r="V2592" s="12"/>
    </row>
    <row r="2593" hidden="1">
      <c r="A2593" s="7" t="s">
        <v>4095</v>
      </c>
      <c r="B2593" s="8">
        <v>46047.0</v>
      </c>
      <c r="C2593" s="9" t="str">
        <f t="shared" si="1"/>
        <v>Januari</v>
      </c>
      <c r="D2593" s="15">
        <v>0.0</v>
      </c>
      <c r="E2593" s="7" t="s">
        <v>2760</v>
      </c>
      <c r="F2593" s="7" t="s">
        <v>54</v>
      </c>
      <c r="G2593" s="7" t="s">
        <v>41</v>
      </c>
      <c r="H2593" s="7" t="s">
        <v>113</v>
      </c>
      <c r="I2593" s="11">
        <v>6.289602289535E12</v>
      </c>
      <c r="K2593" s="12"/>
      <c r="L2593" s="12"/>
      <c r="M2593" s="12"/>
      <c r="N2593" s="12"/>
      <c r="O2593" s="12"/>
      <c r="P2593" s="12"/>
      <c r="Q2593" s="12"/>
      <c r="R2593" s="12"/>
      <c r="S2593" s="12"/>
      <c r="T2593" s="12"/>
      <c r="U2593" s="12"/>
      <c r="V2593" s="12"/>
    </row>
    <row r="2594" hidden="1">
      <c r="A2594" s="7" t="s">
        <v>4095</v>
      </c>
      <c r="B2594" s="8">
        <v>46048.0</v>
      </c>
      <c r="C2594" s="9" t="str">
        <f t="shared" si="1"/>
        <v>Januari</v>
      </c>
      <c r="D2594" s="15">
        <v>0.022916666666666665</v>
      </c>
      <c r="E2594" s="7" t="s">
        <v>2760</v>
      </c>
      <c r="F2594" s="7" t="s">
        <v>17</v>
      </c>
      <c r="G2594" s="7" t="s">
        <v>13</v>
      </c>
      <c r="H2594" s="7" t="s">
        <v>4096</v>
      </c>
      <c r="I2594" s="11">
        <v>6.289602289535E12</v>
      </c>
      <c r="K2594" s="12"/>
      <c r="L2594" s="12"/>
      <c r="M2594" s="12"/>
      <c r="N2594" s="12"/>
      <c r="O2594" s="12"/>
      <c r="P2594" s="12"/>
      <c r="Q2594" s="12"/>
      <c r="R2594" s="12"/>
      <c r="S2594" s="12"/>
      <c r="T2594" s="12"/>
      <c r="U2594" s="12"/>
      <c r="V2594" s="12"/>
    </row>
    <row r="2595" hidden="1">
      <c r="A2595" s="7" t="s">
        <v>4095</v>
      </c>
      <c r="B2595" s="8">
        <v>46049.0</v>
      </c>
      <c r="C2595" s="9" t="str">
        <f t="shared" si="1"/>
        <v>Januari</v>
      </c>
      <c r="D2595" s="15">
        <v>0.02638888888888889</v>
      </c>
      <c r="E2595" s="7" t="s">
        <v>2760</v>
      </c>
      <c r="F2595" s="7" t="s">
        <v>130</v>
      </c>
      <c r="G2595" s="7" t="s">
        <v>13</v>
      </c>
      <c r="H2595" s="7" t="s">
        <v>4097</v>
      </c>
      <c r="I2595" s="11">
        <v>6.289602289535E12</v>
      </c>
      <c r="K2595" s="12"/>
      <c r="L2595" s="12"/>
      <c r="M2595" s="12"/>
      <c r="N2595" s="12"/>
      <c r="O2595" s="12"/>
      <c r="P2595" s="12"/>
      <c r="Q2595" s="12"/>
      <c r="R2595" s="12"/>
      <c r="S2595" s="12"/>
      <c r="T2595" s="12"/>
      <c r="U2595" s="12"/>
      <c r="V2595" s="12"/>
    </row>
    <row r="2596" hidden="1">
      <c r="A2596" s="7" t="s">
        <v>4098</v>
      </c>
      <c r="B2596" s="8">
        <v>46049.0</v>
      </c>
      <c r="C2596" s="9" t="str">
        <f t="shared" si="1"/>
        <v>Januari</v>
      </c>
      <c r="D2596" s="15">
        <v>0.034722222222222224</v>
      </c>
      <c r="E2596" s="7" t="s">
        <v>11</v>
      </c>
      <c r="F2596" s="7" t="s">
        <v>82</v>
      </c>
      <c r="G2596" s="7" t="s">
        <v>13</v>
      </c>
      <c r="H2596" s="7" t="s">
        <v>4099</v>
      </c>
      <c r="I2596" s="11">
        <v>6.28560627488E12</v>
      </c>
      <c r="K2596" s="12"/>
      <c r="L2596" s="12"/>
      <c r="M2596" s="12"/>
      <c r="N2596" s="12"/>
      <c r="O2596" s="12"/>
      <c r="P2596" s="12"/>
      <c r="Q2596" s="12"/>
      <c r="R2596" s="12"/>
      <c r="S2596" s="12"/>
      <c r="T2596" s="12"/>
      <c r="U2596" s="12"/>
      <c r="V2596" s="12"/>
    </row>
    <row r="2597" hidden="1">
      <c r="A2597" s="7" t="s">
        <v>4100</v>
      </c>
      <c r="B2597" s="8">
        <v>46045.0</v>
      </c>
      <c r="C2597" s="9" t="str">
        <f t="shared" si="1"/>
        <v>Januari</v>
      </c>
      <c r="D2597" s="15">
        <v>0.04513888888888889</v>
      </c>
      <c r="E2597" s="7" t="s">
        <v>11</v>
      </c>
      <c r="F2597" s="7" t="s">
        <v>82</v>
      </c>
      <c r="G2597" s="7" t="s">
        <v>13</v>
      </c>
      <c r="H2597" s="7" t="s">
        <v>4101</v>
      </c>
      <c r="I2597" s="11">
        <v>6.28560627488E12</v>
      </c>
      <c r="K2597" s="12"/>
      <c r="L2597" s="12"/>
      <c r="M2597" s="12"/>
      <c r="N2597" s="12"/>
      <c r="O2597" s="12"/>
      <c r="P2597" s="12"/>
      <c r="Q2597" s="12"/>
      <c r="R2597" s="12"/>
      <c r="S2597" s="12"/>
      <c r="T2597" s="12"/>
      <c r="U2597" s="12"/>
      <c r="V2597" s="12"/>
    </row>
    <row r="2598" hidden="1">
      <c r="A2598" s="7" t="s">
        <v>4095</v>
      </c>
      <c r="B2598" s="8">
        <v>46049.0</v>
      </c>
      <c r="C2598" s="9" t="str">
        <f t="shared" si="1"/>
        <v>Januari</v>
      </c>
      <c r="D2598" s="15">
        <v>0.05</v>
      </c>
      <c r="E2598" s="7" t="s">
        <v>2760</v>
      </c>
      <c r="F2598" s="7" t="s">
        <v>169</v>
      </c>
      <c r="G2598" s="7" t="s">
        <v>13</v>
      </c>
      <c r="H2598" s="7" t="s">
        <v>4102</v>
      </c>
      <c r="I2598" s="11">
        <v>6.289602289535E12</v>
      </c>
      <c r="K2598" s="12"/>
      <c r="L2598" s="12"/>
      <c r="M2598" s="12"/>
      <c r="N2598" s="12"/>
      <c r="O2598" s="12"/>
      <c r="P2598" s="12"/>
      <c r="Q2598" s="12"/>
      <c r="R2598" s="12"/>
      <c r="S2598" s="12"/>
      <c r="T2598" s="12"/>
      <c r="U2598" s="12"/>
      <c r="V2598" s="12"/>
    </row>
    <row r="2599" hidden="1">
      <c r="A2599" s="7" t="s">
        <v>4095</v>
      </c>
      <c r="B2599" s="8">
        <v>46049.0</v>
      </c>
      <c r="C2599" s="9" t="str">
        <f t="shared" si="1"/>
        <v>Januari</v>
      </c>
      <c r="D2599" s="15">
        <v>0.034722222222222224</v>
      </c>
      <c r="E2599" s="7" t="s">
        <v>2760</v>
      </c>
      <c r="F2599" s="7" t="s">
        <v>51</v>
      </c>
      <c r="G2599" s="7" t="s">
        <v>13</v>
      </c>
      <c r="H2599" s="7" t="s">
        <v>4103</v>
      </c>
      <c r="I2599" s="11">
        <v>6.289602289535E12</v>
      </c>
      <c r="K2599" s="12"/>
      <c r="L2599" s="12"/>
      <c r="M2599" s="12"/>
      <c r="N2599" s="12"/>
      <c r="O2599" s="12"/>
      <c r="P2599" s="12"/>
      <c r="Q2599" s="12"/>
      <c r="R2599" s="12"/>
      <c r="S2599" s="12"/>
      <c r="T2599" s="12"/>
      <c r="U2599" s="12"/>
      <c r="V2599" s="12"/>
    </row>
    <row r="2600" hidden="1">
      <c r="A2600" s="7" t="s">
        <v>4104</v>
      </c>
      <c r="B2600" s="8">
        <v>46049.0</v>
      </c>
      <c r="C2600" s="9" t="str">
        <f t="shared" si="1"/>
        <v>Januari</v>
      </c>
      <c r="D2600" s="15">
        <v>0.013888888888888888</v>
      </c>
      <c r="E2600" s="7" t="s">
        <v>66</v>
      </c>
      <c r="F2600" s="7" t="s">
        <v>45</v>
      </c>
      <c r="G2600" s="7" t="s">
        <v>13</v>
      </c>
      <c r="H2600" s="7" t="s">
        <v>4105</v>
      </c>
      <c r="I2600" s="11">
        <v>6.281332534354E12</v>
      </c>
      <c r="K2600" s="12"/>
      <c r="L2600" s="12"/>
      <c r="M2600" s="12"/>
      <c r="N2600" s="12"/>
      <c r="O2600" s="12"/>
      <c r="P2600" s="12"/>
      <c r="Q2600" s="12"/>
      <c r="R2600" s="12"/>
      <c r="S2600" s="12"/>
      <c r="T2600" s="12"/>
      <c r="U2600" s="12"/>
      <c r="V2600" s="12"/>
    </row>
    <row r="2601" hidden="1">
      <c r="A2601" s="7" t="s">
        <v>4104</v>
      </c>
      <c r="B2601" s="8">
        <v>46048.0</v>
      </c>
      <c r="C2601" s="9" t="str">
        <f t="shared" si="1"/>
        <v>Januari</v>
      </c>
      <c r="D2601" s="15">
        <v>0.013888888888888888</v>
      </c>
      <c r="E2601" s="7" t="s">
        <v>66</v>
      </c>
      <c r="F2601" s="7" t="s">
        <v>45</v>
      </c>
      <c r="G2601" s="7" t="s">
        <v>13</v>
      </c>
      <c r="H2601" s="7" t="s">
        <v>4106</v>
      </c>
      <c r="I2601" s="11">
        <v>6.281332534354E12</v>
      </c>
      <c r="K2601" s="12"/>
      <c r="L2601" s="12"/>
      <c r="M2601" s="12"/>
      <c r="N2601" s="12"/>
      <c r="O2601" s="12"/>
      <c r="P2601" s="12"/>
      <c r="Q2601" s="12"/>
      <c r="R2601" s="12"/>
      <c r="S2601" s="12"/>
      <c r="T2601" s="12"/>
      <c r="U2601" s="12"/>
      <c r="V2601" s="12"/>
    </row>
    <row r="2602" hidden="1">
      <c r="A2602" s="7" t="s">
        <v>4104</v>
      </c>
      <c r="B2602" s="8">
        <v>46048.0</v>
      </c>
      <c r="C2602" s="9" t="str">
        <f t="shared" si="1"/>
        <v>Januari</v>
      </c>
      <c r="D2602" s="15">
        <v>0.013888888888888888</v>
      </c>
      <c r="E2602" s="7" t="s">
        <v>66</v>
      </c>
      <c r="F2602" s="7" t="s">
        <v>45</v>
      </c>
      <c r="G2602" s="7" t="s">
        <v>13</v>
      </c>
      <c r="H2602" s="7" t="s">
        <v>4107</v>
      </c>
      <c r="I2602" s="11">
        <v>6.281332534354E12</v>
      </c>
      <c r="K2602" s="12"/>
      <c r="L2602" s="12"/>
      <c r="M2602" s="12"/>
      <c r="N2602" s="12"/>
      <c r="O2602" s="12"/>
      <c r="P2602" s="12"/>
      <c r="Q2602" s="12"/>
      <c r="R2602" s="12"/>
      <c r="S2602" s="12"/>
      <c r="T2602" s="12"/>
      <c r="U2602" s="12"/>
      <c r="V2602" s="12"/>
    </row>
    <row r="2603" hidden="1">
      <c r="A2603" s="7" t="s">
        <v>4108</v>
      </c>
      <c r="B2603" s="8">
        <v>46050.0</v>
      </c>
      <c r="C2603" s="9" t="str">
        <f t="shared" si="1"/>
        <v>Januari</v>
      </c>
      <c r="D2603" s="15">
        <v>0.020833333333333332</v>
      </c>
      <c r="E2603" s="7" t="s">
        <v>2807</v>
      </c>
      <c r="F2603" s="7" t="s">
        <v>148</v>
      </c>
      <c r="G2603" s="7" t="s">
        <v>13</v>
      </c>
      <c r="H2603" s="7" t="s">
        <v>4109</v>
      </c>
      <c r="I2603" s="11">
        <v>8.1314567953E10</v>
      </c>
      <c r="K2603" s="12"/>
      <c r="L2603" s="12"/>
      <c r="M2603" s="12"/>
      <c r="N2603" s="12"/>
      <c r="O2603" s="12"/>
      <c r="P2603" s="12"/>
      <c r="Q2603" s="12"/>
      <c r="R2603" s="12"/>
      <c r="S2603" s="12"/>
      <c r="T2603" s="12"/>
      <c r="U2603" s="12"/>
      <c r="V2603" s="12"/>
    </row>
    <row r="2604" hidden="1">
      <c r="A2604" s="7" t="s">
        <v>4095</v>
      </c>
      <c r="B2604" s="8">
        <v>46045.0</v>
      </c>
      <c r="C2604" s="9" t="str">
        <f t="shared" si="1"/>
        <v>Januari</v>
      </c>
      <c r="D2604" s="15">
        <v>0.0</v>
      </c>
      <c r="E2604" s="7" t="s">
        <v>2760</v>
      </c>
      <c r="F2604" s="7" t="s">
        <v>130</v>
      </c>
      <c r="G2604" s="7" t="s">
        <v>41</v>
      </c>
      <c r="H2604" s="7" t="s">
        <v>113</v>
      </c>
      <c r="I2604" s="11">
        <v>6.289602289535E12</v>
      </c>
      <c r="K2604" s="12"/>
      <c r="L2604" s="12"/>
      <c r="M2604" s="12"/>
      <c r="N2604" s="12"/>
      <c r="O2604" s="12"/>
      <c r="P2604" s="12"/>
      <c r="Q2604" s="12"/>
      <c r="R2604" s="12"/>
      <c r="S2604" s="12"/>
      <c r="T2604" s="12"/>
      <c r="U2604" s="12"/>
      <c r="V2604" s="12"/>
    </row>
    <row r="2605" hidden="1">
      <c r="A2605" s="7" t="s">
        <v>4095</v>
      </c>
      <c r="B2605" s="8">
        <v>46046.0</v>
      </c>
      <c r="C2605" s="9" t="str">
        <f t="shared" si="1"/>
        <v>Januari</v>
      </c>
      <c r="D2605" s="15">
        <v>0.0</v>
      </c>
      <c r="E2605" s="7" t="s">
        <v>2760</v>
      </c>
      <c r="F2605" s="7" t="s">
        <v>51</v>
      </c>
      <c r="G2605" s="7" t="s">
        <v>41</v>
      </c>
      <c r="H2605" s="7" t="s">
        <v>113</v>
      </c>
      <c r="I2605" s="11">
        <v>6.289602289535E12</v>
      </c>
      <c r="K2605" s="12"/>
      <c r="L2605" s="12"/>
      <c r="M2605" s="12"/>
      <c r="N2605" s="12"/>
      <c r="O2605" s="12"/>
      <c r="P2605" s="12"/>
      <c r="Q2605" s="12"/>
      <c r="R2605" s="12"/>
      <c r="S2605" s="12"/>
      <c r="T2605" s="12"/>
      <c r="U2605" s="12"/>
      <c r="V2605" s="12"/>
    </row>
    <row r="2606" hidden="1">
      <c r="A2606" s="7" t="s">
        <v>4095</v>
      </c>
      <c r="B2606" s="8">
        <v>46039.0</v>
      </c>
      <c r="C2606" s="9" t="str">
        <f t="shared" si="1"/>
        <v>Januari</v>
      </c>
      <c r="D2606" s="15">
        <v>0.0</v>
      </c>
      <c r="E2606" s="7" t="s">
        <v>2760</v>
      </c>
      <c r="F2606" s="7" t="s">
        <v>51</v>
      </c>
      <c r="G2606" s="7" t="s">
        <v>41</v>
      </c>
      <c r="H2606" s="7" t="s">
        <v>113</v>
      </c>
      <c r="I2606" s="11">
        <v>6.289602289535E12</v>
      </c>
      <c r="K2606" s="12"/>
      <c r="L2606" s="12"/>
      <c r="M2606" s="12"/>
      <c r="N2606" s="12"/>
      <c r="O2606" s="12"/>
      <c r="P2606" s="12"/>
      <c r="Q2606" s="12"/>
      <c r="R2606" s="12"/>
      <c r="S2606" s="12"/>
      <c r="T2606" s="12"/>
      <c r="U2606" s="12"/>
      <c r="V2606" s="12"/>
    </row>
    <row r="2607" hidden="1">
      <c r="A2607" s="7" t="s">
        <v>4095</v>
      </c>
      <c r="B2607" s="8">
        <v>46040.0</v>
      </c>
      <c r="C2607" s="9" t="str">
        <f t="shared" si="1"/>
        <v>Januari</v>
      </c>
      <c r="D2607" s="15">
        <v>0.0</v>
      </c>
      <c r="E2607" s="7" t="s">
        <v>2760</v>
      </c>
      <c r="F2607" s="7" t="s">
        <v>17</v>
      </c>
      <c r="G2607" s="7" t="s">
        <v>41</v>
      </c>
      <c r="H2607" s="7" t="s">
        <v>113</v>
      </c>
      <c r="I2607" s="11">
        <v>6.289602289535E12</v>
      </c>
      <c r="K2607" s="12"/>
      <c r="L2607" s="12"/>
      <c r="M2607" s="12"/>
      <c r="N2607" s="12"/>
      <c r="O2607" s="12"/>
      <c r="P2607" s="12"/>
      <c r="Q2607" s="12"/>
      <c r="R2607" s="12"/>
      <c r="S2607" s="12"/>
      <c r="T2607" s="12"/>
      <c r="U2607" s="12"/>
      <c r="V2607" s="12"/>
    </row>
    <row r="2608" hidden="1">
      <c r="A2608" s="7" t="s">
        <v>4110</v>
      </c>
      <c r="B2608" s="8">
        <v>46049.0</v>
      </c>
      <c r="C2608" s="9" t="str">
        <f t="shared" si="1"/>
        <v>Januari</v>
      </c>
      <c r="D2608" s="15">
        <v>0.018055555555555554</v>
      </c>
      <c r="E2608" s="7" t="s">
        <v>44</v>
      </c>
      <c r="F2608" s="7" t="s">
        <v>67</v>
      </c>
      <c r="G2608" s="7" t="s">
        <v>13</v>
      </c>
      <c r="H2608" s="7" t="s">
        <v>4111</v>
      </c>
      <c r="I2608" s="11">
        <v>6.285291035544E12</v>
      </c>
      <c r="K2608" s="12"/>
      <c r="L2608" s="12"/>
      <c r="M2608" s="12"/>
      <c r="N2608" s="12"/>
      <c r="O2608" s="12"/>
      <c r="P2608" s="12"/>
      <c r="Q2608" s="12"/>
      <c r="R2608" s="12"/>
      <c r="S2608" s="12"/>
      <c r="T2608" s="12"/>
      <c r="U2608" s="12"/>
      <c r="V2608" s="12"/>
    </row>
    <row r="2609" hidden="1">
      <c r="A2609" s="7" t="s">
        <v>4095</v>
      </c>
      <c r="B2609" s="8">
        <v>46050.0</v>
      </c>
      <c r="C2609" s="9" t="str">
        <f t="shared" si="1"/>
        <v>Januari</v>
      </c>
      <c r="D2609" s="15">
        <v>0.034722222222222224</v>
      </c>
      <c r="E2609" s="7" t="s">
        <v>2760</v>
      </c>
      <c r="F2609" s="7" t="s">
        <v>51</v>
      </c>
      <c r="G2609" s="7" t="s">
        <v>13</v>
      </c>
      <c r="H2609" s="7" t="s">
        <v>4112</v>
      </c>
      <c r="I2609" s="11">
        <v>6.289602289535E12</v>
      </c>
      <c r="K2609" s="12"/>
      <c r="L2609" s="12"/>
      <c r="M2609" s="12"/>
      <c r="N2609" s="12"/>
      <c r="O2609" s="12"/>
      <c r="P2609" s="12"/>
      <c r="Q2609" s="12"/>
      <c r="R2609" s="12"/>
      <c r="S2609" s="12"/>
      <c r="T2609" s="12"/>
      <c r="U2609" s="12"/>
      <c r="V2609" s="12"/>
    </row>
    <row r="2610" hidden="1">
      <c r="A2610" s="7" t="s">
        <v>4095</v>
      </c>
      <c r="B2610" s="8">
        <v>46050.0</v>
      </c>
      <c r="C2610" s="9" t="str">
        <f t="shared" si="1"/>
        <v>Januari</v>
      </c>
      <c r="D2610" s="15">
        <v>0.027777777777777776</v>
      </c>
      <c r="E2610" s="7" t="s">
        <v>2760</v>
      </c>
      <c r="F2610" s="7" t="s">
        <v>130</v>
      </c>
      <c r="G2610" s="7" t="s">
        <v>13</v>
      </c>
      <c r="H2610" s="7" t="s">
        <v>4113</v>
      </c>
      <c r="I2610" s="11">
        <v>6.289602289535E12</v>
      </c>
      <c r="K2610" s="12"/>
      <c r="L2610" s="12"/>
      <c r="M2610" s="12"/>
      <c r="N2610" s="12"/>
      <c r="O2610" s="12"/>
      <c r="P2610" s="12"/>
      <c r="Q2610" s="12"/>
      <c r="R2610" s="12"/>
      <c r="S2610" s="12"/>
      <c r="T2610" s="12"/>
      <c r="U2610" s="12"/>
      <c r="V2610" s="12"/>
    </row>
    <row r="2611" hidden="1">
      <c r="A2611" s="7" t="s">
        <v>4095</v>
      </c>
      <c r="B2611" s="8">
        <v>46036.0</v>
      </c>
      <c r="C2611" s="9" t="str">
        <f t="shared" si="1"/>
        <v>Januari</v>
      </c>
      <c r="D2611" s="15">
        <v>0.0</v>
      </c>
      <c r="E2611" s="7" t="s">
        <v>2760</v>
      </c>
      <c r="F2611" s="7" t="s">
        <v>17</v>
      </c>
      <c r="G2611" s="7" t="s">
        <v>41</v>
      </c>
      <c r="H2611" s="7" t="s">
        <v>113</v>
      </c>
      <c r="I2611" s="11">
        <v>6.289602289535E12</v>
      </c>
      <c r="K2611" s="12"/>
      <c r="L2611" s="12"/>
      <c r="M2611" s="12"/>
      <c r="N2611" s="12"/>
      <c r="O2611" s="12"/>
      <c r="P2611" s="12"/>
      <c r="Q2611" s="12"/>
      <c r="R2611" s="12"/>
      <c r="S2611" s="12"/>
      <c r="T2611" s="12"/>
      <c r="U2611" s="12"/>
      <c r="V2611" s="12"/>
    </row>
    <row r="2612" hidden="1">
      <c r="A2612" s="7" t="s">
        <v>4095</v>
      </c>
      <c r="B2612" s="8">
        <v>46031.0</v>
      </c>
      <c r="C2612" s="9" t="str">
        <f t="shared" si="1"/>
        <v>Januari</v>
      </c>
      <c r="D2612" s="15">
        <v>0.0</v>
      </c>
      <c r="E2612" s="7" t="s">
        <v>2760</v>
      </c>
      <c r="F2612" s="7" t="s">
        <v>169</v>
      </c>
      <c r="G2612" s="7" t="s">
        <v>156</v>
      </c>
      <c r="H2612" s="7" t="s">
        <v>113</v>
      </c>
      <c r="I2612" s="11">
        <v>6.289602289535E12</v>
      </c>
      <c r="K2612" s="12"/>
      <c r="L2612" s="12"/>
      <c r="M2612" s="12"/>
      <c r="N2612" s="12"/>
      <c r="O2612" s="12"/>
      <c r="P2612" s="12"/>
      <c r="Q2612" s="12"/>
      <c r="R2612" s="12"/>
      <c r="S2612" s="12"/>
      <c r="T2612" s="12"/>
      <c r="U2612" s="12"/>
      <c r="V2612" s="12"/>
    </row>
    <row r="2613" hidden="1">
      <c r="A2613" s="7" t="s">
        <v>4095</v>
      </c>
      <c r="B2613" s="8">
        <v>46042.0</v>
      </c>
      <c r="C2613" s="9" t="str">
        <f t="shared" si="1"/>
        <v>Januari</v>
      </c>
      <c r="D2613" s="15">
        <v>0.0</v>
      </c>
      <c r="E2613" s="7" t="s">
        <v>2760</v>
      </c>
      <c r="F2613" s="7" t="s">
        <v>169</v>
      </c>
      <c r="G2613" s="7" t="s">
        <v>156</v>
      </c>
      <c r="H2613" s="7" t="s">
        <v>113</v>
      </c>
      <c r="I2613" s="11">
        <v>6.289602289535E12</v>
      </c>
      <c r="K2613" s="12"/>
      <c r="L2613" s="12"/>
      <c r="M2613" s="12"/>
      <c r="N2613" s="12"/>
      <c r="O2613" s="12"/>
      <c r="P2613" s="12"/>
      <c r="Q2613" s="12"/>
      <c r="R2613" s="12"/>
      <c r="S2613" s="12"/>
      <c r="T2613" s="12"/>
      <c r="U2613" s="12"/>
      <c r="V2613" s="12"/>
    </row>
    <row r="2614" hidden="1">
      <c r="A2614" s="7" t="s">
        <v>4095</v>
      </c>
      <c r="B2614" s="8">
        <v>46045.0</v>
      </c>
      <c r="C2614" s="9" t="str">
        <f t="shared" si="1"/>
        <v>Januari</v>
      </c>
      <c r="D2614" s="15">
        <v>0.0</v>
      </c>
      <c r="E2614" s="7" t="s">
        <v>2760</v>
      </c>
      <c r="F2614" s="7" t="s">
        <v>164</v>
      </c>
      <c r="G2614" s="7" t="s">
        <v>41</v>
      </c>
      <c r="H2614" s="7" t="s">
        <v>113</v>
      </c>
      <c r="I2614" s="11">
        <v>6.289602289535E12</v>
      </c>
      <c r="K2614" s="12"/>
      <c r="L2614" s="12"/>
      <c r="M2614" s="12"/>
      <c r="N2614" s="12"/>
      <c r="O2614" s="12"/>
      <c r="P2614" s="12"/>
      <c r="Q2614" s="12"/>
      <c r="R2614" s="12"/>
      <c r="S2614" s="12"/>
      <c r="T2614" s="12"/>
      <c r="U2614" s="12"/>
      <c r="V2614" s="12"/>
    </row>
    <row r="2615" hidden="1">
      <c r="A2615" s="7" t="s">
        <v>4114</v>
      </c>
      <c r="B2615" s="8">
        <v>46050.0</v>
      </c>
      <c r="C2615" s="9" t="str">
        <f t="shared" si="1"/>
        <v>Januari</v>
      </c>
      <c r="D2615" s="15">
        <v>0.041666666666666664</v>
      </c>
      <c r="E2615" s="7" t="s">
        <v>2824</v>
      </c>
      <c r="F2615" s="7" t="s">
        <v>105</v>
      </c>
      <c r="G2615" s="7" t="s">
        <v>13</v>
      </c>
      <c r="H2615" s="7" t="s">
        <v>4115</v>
      </c>
      <c r="I2615" s="11">
        <v>6.289632788686E12</v>
      </c>
      <c r="K2615" s="12"/>
      <c r="L2615" s="12"/>
      <c r="M2615" s="12"/>
      <c r="N2615" s="12"/>
      <c r="O2615" s="12"/>
      <c r="P2615" s="12"/>
      <c r="Q2615" s="12"/>
      <c r="R2615" s="12"/>
      <c r="S2615" s="12"/>
      <c r="T2615" s="12"/>
      <c r="U2615" s="12"/>
      <c r="V2615" s="12"/>
    </row>
    <row r="2616" hidden="1">
      <c r="A2616" s="7" t="s">
        <v>4116</v>
      </c>
      <c r="B2616" s="8">
        <v>46050.0</v>
      </c>
      <c r="C2616" s="9" t="str">
        <f t="shared" si="1"/>
        <v>Januari</v>
      </c>
      <c r="D2616" s="15">
        <v>0.05138888888888889</v>
      </c>
      <c r="E2616" s="7" t="s">
        <v>11</v>
      </c>
      <c r="F2616" s="7" t="s">
        <v>72</v>
      </c>
      <c r="G2616" s="7" t="s">
        <v>13</v>
      </c>
      <c r="H2616" s="7" t="s">
        <v>4117</v>
      </c>
      <c r="I2616" s="11">
        <v>6.28560627488E12</v>
      </c>
      <c r="K2616" s="12"/>
      <c r="L2616" s="12"/>
      <c r="M2616" s="12"/>
      <c r="N2616" s="12"/>
      <c r="O2616" s="12"/>
      <c r="P2616" s="12"/>
      <c r="Q2616" s="12"/>
      <c r="R2616" s="12"/>
      <c r="S2616" s="12"/>
      <c r="T2616" s="12"/>
      <c r="U2616" s="12"/>
      <c r="V2616" s="12"/>
    </row>
    <row r="2617" hidden="1">
      <c r="A2617" s="7" t="s">
        <v>4118</v>
      </c>
      <c r="B2617" s="8">
        <v>46050.0</v>
      </c>
      <c r="C2617" s="9" t="str">
        <f t="shared" si="1"/>
        <v>Januari</v>
      </c>
      <c r="D2617" s="15">
        <v>6.944444444444445E-4</v>
      </c>
      <c r="E2617" s="7" t="s">
        <v>2807</v>
      </c>
      <c r="F2617" s="7" t="s">
        <v>127</v>
      </c>
      <c r="G2617" s="7" t="s">
        <v>13</v>
      </c>
      <c r="H2617" s="7" t="s">
        <v>4119</v>
      </c>
      <c r="I2617" s="11">
        <v>6.281314567953E12</v>
      </c>
      <c r="K2617" s="12"/>
      <c r="L2617" s="12"/>
      <c r="M2617" s="12"/>
      <c r="N2617" s="12"/>
      <c r="O2617" s="12"/>
      <c r="P2617" s="12"/>
      <c r="Q2617" s="12"/>
      <c r="R2617" s="12"/>
      <c r="S2617" s="12"/>
      <c r="T2617" s="12"/>
      <c r="U2617" s="12"/>
      <c r="V2617" s="12"/>
    </row>
    <row r="2618" hidden="1">
      <c r="A2618" s="7" t="s">
        <v>4120</v>
      </c>
      <c r="B2618" s="8">
        <v>46050.0</v>
      </c>
      <c r="C2618" s="9" t="str">
        <f t="shared" si="1"/>
        <v>Januari</v>
      </c>
      <c r="D2618" s="15">
        <v>0.013888888888888888</v>
      </c>
      <c r="E2618" s="7" t="s">
        <v>66</v>
      </c>
      <c r="F2618" s="7" t="s">
        <v>45</v>
      </c>
      <c r="G2618" s="7" t="s">
        <v>13</v>
      </c>
      <c r="H2618" s="7" t="s">
        <v>4121</v>
      </c>
      <c r="I2618" s="11">
        <v>6.281332534354E12</v>
      </c>
      <c r="K2618" s="12"/>
      <c r="L2618" s="12"/>
      <c r="M2618" s="12"/>
      <c r="N2618" s="12"/>
      <c r="O2618" s="12"/>
      <c r="P2618" s="12"/>
      <c r="Q2618" s="12"/>
      <c r="R2618" s="12"/>
      <c r="S2618" s="12"/>
      <c r="T2618" s="12"/>
      <c r="U2618" s="12"/>
      <c r="V2618" s="12"/>
    </row>
    <row r="2619" hidden="1">
      <c r="A2619" s="7" t="s">
        <v>4122</v>
      </c>
      <c r="B2619" s="8">
        <v>46045.0</v>
      </c>
      <c r="C2619" s="9" t="str">
        <f t="shared" si="1"/>
        <v>Januari</v>
      </c>
      <c r="D2619" s="15">
        <v>0.04652777777777778</v>
      </c>
      <c r="E2619" s="7" t="s">
        <v>20</v>
      </c>
      <c r="F2619" s="7" t="s">
        <v>62</v>
      </c>
      <c r="G2619" s="7" t="s">
        <v>13</v>
      </c>
      <c r="H2619" s="7" t="s">
        <v>4123</v>
      </c>
      <c r="I2619" s="11">
        <v>6.2897252954E10</v>
      </c>
      <c r="K2619" s="12"/>
      <c r="L2619" s="12"/>
      <c r="M2619" s="12"/>
      <c r="N2619" s="12"/>
      <c r="O2619" s="12"/>
      <c r="P2619" s="12"/>
      <c r="Q2619" s="12"/>
      <c r="R2619" s="12"/>
      <c r="S2619" s="12"/>
      <c r="T2619" s="12"/>
      <c r="U2619" s="12"/>
      <c r="V2619" s="12"/>
    </row>
    <row r="2620" hidden="1">
      <c r="A2620" s="7" t="s">
        <v>4124</v>
      </c>
      <c r="B2620" s="8">
        <v>46049.0</v>
      </c>
      <c r="C2620" s="9" t="str">
        <f t="shared" si="1"/>
        <v>Januari</v>
      </c>
      <c r="D2620" s="15">
        <v>0.04097222222222222</v>
      </c>
      <c r="E2620" s="7" t="s">
        <v>20</v>
      </c>
      <c r="F2620" s="7" t="s">
        <v>62</v>
      </c>
      <c r="G2620" s="7" t="s">
        <v>13</v>
      </c>
      <c r="H2620" s="7" t="s">
        <v>4125</v>
      </c>
      <c r="I2620" s="11">
        <v>6.28972529354E11</v>
      </c>
      <c r="K2620" s="12"/>
      <c r="L2620" s="12"/>
      <c r="M2620" s="12"/>
      <c r="N2620" s="12"/>
      <c r="O2620" s="12"/>
      <c r="P2620" s="12"/>
      <c r="Q2620" s="12"/>
      <c r="R2620" s="12"/>
      <c r="S2620" s="12"/>
      <c r="T2620" s="12"/>
      <c r="U2620" s="12"/>
      <c r="V2620" s="12"/>
    </row>
    <row r="2621" hidden="1">
      <c r="A2621" s="7" t="s">
        <v>4095</v>
      </c>
      <c r="B2621" s="8">
        <v>46051.0</v>
      </c>
      <c r="C2621" s="9" t="str">
        <f t="shared" si="1"/>
        <v>Januari</v>
      </c>
      <c r="D2621" s="15">
        <v>6.944444444444445E-4</v>
      </c>
      <c r="E2621" s="7" t="s">
        <v>2807</v>
      </c>
      <c r="F2621" s="7" t="s">
        <v>148</v>
      </c>
      <c r="G2621" s="7" t="s">
        <v>13</v>
      </c>
      <c r="H2621" s="7" t="s">
        <v>4126</v>
      </c>
      <c r="I2621" s="11">
        <v>6.281314567953E12</v>
      </c>
      <c r="K2621" s="12"/>
      <c r="L2621" s="12"/>
      <c r="M2621" s="12"/>
      <c r="N2621" s="12"/>
      <c r="O2621" s="12"/>
      <c r="P2621" s="12"/>
      <c r="Q2621" s="12"/>
      <c r="R2621" s="12"/>
      <c r="S2621" s="12"/>
      <c r="T2621" s="12"/>
      <c r="U2621" s="12"/>
      <c r="V2621" s="12"/>
    </row>
    <row r="2622" hidden="1">
      <c r="A2622" s="7" t="s">
        <v>4127</v>
      </c>
      <c r="B2622" s="8">
        <v>46051.0</v>
      </c>
      <c r="C2622" s="9" t="str">
        <f t="shared" si="1"/>
        <v>Januari</v>
      </c>
      <c r="D2622" s="15">
        <v>0.022222222222222223</v>
      </c>
      <c r="E2622" s="7" t="s">
        <v>2760</v>
      </c>
      <c r="F2622" s="7" t="s">
        <v>51</v>
      </c>
      <c r="G2622" s="7" t="s">
        <v>13</v>
      </c>
      <c r="H2622" s="7" t="s">
        <v>4128</v>
      </c>
      <c r="I2622" s="11">
        <v>6.289602289535E12</v>
      </c>
      <c r="K2622" s="12"/>
      <c r="L2622" s="12"/>
      <c r="M2622" s="12"/>
      <c r="N2622" s="12"/>
      <c r="O2622" s="12"/>
      <c r="P2622" s="12"/>
      <c r="Q2622" s="12"/>
      <c r="R2622" s="12"/>
      <c r="S2622" s="12"/>
      <c r="T2622" s="12"/>
      <c r="U2622" s="12"/>
      <c r="V2622" s="12"/>
    </row>
    <row r="2623" hidden="1">
      <c r="A2623" s="7" t="s">
        <v>4129</v>
      </c>
      <c r="B2623" s="8">
        <v>46051.0</v>
      </c>
      <c r="C2623" s="9" t="str">
        <f t="shared" si="1"/>
        <v>Januari</v>
      </c>
      <c r="D2623" s="15">
        <v>0.041666666666666664</v>
      </c>
      <c r="E2623" s="7" t="s">
        <v>2807</v>
      </c>
      <c r="F2623" s="7" t="s">
        <v>127</v>
      </c>
      <c r="G2623" s="7" t="s">
        <v>13</v>
      </c>
      <c r="H2623" s="7" t="s">
        <v>4130</v>
      </c>
      <c r="I2623" s="11">
        <v>6.281314567953E12</v>
      </c>
      <c r="K2623" s="12"/>
      <c r="L2623" s="12"/>
      <c r="M2623" s="12"/>
      <c r="N2623" s="12"/>
      <c r="O2623" s="12"/>
      <c r="P2623" s="12"/>
      <c r="Q2623" s="12"/>
      <c r="R2623" s="12"/>
      <c r="S2623" s="12"/>
      <c r="T2623" s="12"/>
      <c r="U2623" s="12"/>
      <c r="V2623" s="12"/>
    </row>
    <row r="2624" hidden="1">
      <c r="A2624" s="7" t="s">
        <v>4129</v>
      </c>
      <c r="B2624" s="8">
        <v>46051.0</v>
      </c>
      <c r="C2624" s="9" t="str">
        <f t="shared" si="1"/>
        <v>Januari</v>
      </c>
      <c r="D2624" s="15">
        <v>0.041666666666666664</v>
      </c>
      <c r="E2624" s="7" t="s">
        <v>2807</v>
      </c>
      <c r="F2624" s="7" t="s">
        <v>127</v>
      </c>
      <c r="G2624" s="7" t="s">
        <v>13</v>
      </c>
      <c r="H2624" s="7" t="s">
        <v>4130</v>
      </c>
      <c r="I2624" s="11">
        <v>6.281314567953E12</v>
      </c>
      <c r="K2624" s="12"/>
      <c r="L2624" s="12"/>
      <c r="M2624" s="12"/>
      <c r="N2624" s="12"/>
      <c r="O2624" s="12"/>
      <c r="P2624" s="12"/>
      <c r="Q2624" s="12"/>
      <c r="R2624" s="12"/>
      <c r="S2624" s="12"/>
      <c r="T2624" s="12"/>
      <c r="U2624" s="12"/>
      <c r="V2624" s="12"/>
    </row>
    <row r="2625" hidden="1">
      <c r="A2625" s="7" t="s">
        <v>4131</v>
      </c>
      <c r="B2625" s="8">
        <v>46051.0</v>
      </c>
      <c r="C2625" s="9" t="str">
        <f t="shared" si="1"/>
        <v>Januari</v>
      </c>
      <c r="D2625" s="15">
        <v>0.0375</v>
      </c>
      <c r="E2625" s="7" t="s">
        <v>37</v>
      </c>
      <c r="F2625" s="7" t="s">
        <v>62</v>
      </c>
      <c r="G2625" s="7" t="s">
        <v>13</v>
      </c>
      <c r="H2625" s="7" t="s">
        <v>4132</v>
      </c>
      <c r="I2625" s="11">
        <v>6.285746146893E12</v>
      </c>
      <c r="K2625" s="12"/>
      <c r="L2625" s="12"/>
      <c r="M2625" s="12"/>
      <c r="N2625" s="12"/>
      <c r="O2625" s="12"/>
      <c r="P2625" s="12"/>
      <c r="Q2625" s="12"/>
      <c r="R2625" s="12"/>
      <c r="S2625" s="12"/>
      <c r="T2625" s="12"/>
      <c r="U2625" s="12"/>
      <c r="V2625" s="12"/>
    </row>
    <row r="2626" hidden="1">
      <c r="A2626" s="7" t="s">
        <v>4127</v>
      </c>
      <c r="B2626" s="8">
        <v>46051.0</v>
      </c>
      <c r="C2626" s="9" t="str">
        <f t="shared" si="1"/>
        <v>Januari</v>
      </c>
      <c r="D2626" s="15">
        <v>0.041666666666666664</v>
      </c>
      <c r="E2626" s="7" t="s">
        <v>2824</v>
      </c>
      <c r="F2626" s="7" t="s">
        <v>105</v>
      </c>
      <c r="G2626" s="7" t="s">
        <v>13</v>
      </c>
      <c r="H2626" s="7" t="s">
        <v>4133</v>
      </c>
      <c r="I2626" s="11">
        <v>6.289632788686E12</v>
      </c>
      <c r="K2626" s="12"/>
      <c r="L2626" s="12"/>
      <c r="M2626" s="12"/>
      <c r="N2626" s="12"/>
      <c r="O2626" s="12"/>
      <c r="P2626" s="12"/>
      <c r="Q2626" s="12"/>
      <c r="R2626" s="12"/>
      <c r="S2626" s="12"/>
      <c r="T2626" s="12"/>
      <c r="U2626" s="12"/>
      <c r="V2626" s="12"/>
    </row>
    <row r="2627" hidden="1">
      <c r="A2627" s="7" t="s">
        <v>4134</v>
      </c>
      <c r="B2627" s="8">
        <v>46051.0</v>
      </c>
      <c r="C2627" s="9" t="str">
        <f t="shared" si="1"/>
        <v>Januari</v>
      </c>
      <c r="D2627" s="15">
        <v>0.041666666666666664</v>
      </c>
      <c r="E2627" s="7" t="s">
        <v>11</v>
      </c>
      <c r="F2627" s="7" t="s">
        <v>82</v>
      </c>
      <c r="G2627" s="7" t="s">
        <v>13</v>
      </c>
      <c r="H2627" s="7" t="s">
        <v>4135</v>
      </c>
      <c r="I2627" s="11">
        <v>6.28560627488E12</v>
      </c>
      <c r="K2627" s="12"/>
      <c r="L2627" s="12"/>
      <c r="M2627" s="12"/>
      <c r="N2627" s="12"/>
      <c r="O2627" s="12"/>
      <c r="P2627" s="12"/>
      <c r="Q2627" s="12"/>
      <c r="R2627" s="12"/>
      <c r="S2627" s="12"/>
      <c r="T2627" s="12"/>
      <c r="U2627" s="12"/>
      <c r="V2627" s="12"/>
    </row>
    <row r="2628" hidden="1">
      <c r="A2628" s="7" t="s">
        <v>4136</v>
      </c>
      <c r="B2628" s="8">
        <v>46051.0</v>
      </c>
      <c r="C2628" s="9" t="str">
        <f t="shared" si="1"/>
        <v>Januari</v>
      </c>
      <c r="D2628" s="15">
        <v>0.019444444444444445</v>
      </c>
      <c r="E2628" s="7" t="s">
        <v>66</v>
      </c>
      <c r="F2628" s="7" t="s">
        <v>45</v>
      </c>
      <c r="G2628" s="7" t="s">
        <v>13</v>
      </c>
      <c r="H2628" s="7" t="s">
        <v>4137</v>
      </c>
      <c r="I2628" s="11">
        <v>6.281314567953E12</v>
      </c>
      <c r="K2628" s="12"/>
      <c r="L2628" s="12"/>
      <c r="M2628" s="12"/>
      <c r="N2628" s="12"/>
      <c r="O2628" s="12"/>
      <c r="P2628" s="12"/>
      <c r="Q2628" s="12"/>
      <c r="R2628" s="12"/>
      <c r="S2628" s="12"/>
      <c r="T2628" s="12"/>
      <c r="U2628" s="12"/>
      <c r="V2628" s="12"/>
    </row>
    <row r="2629" hidden="1">
      <c r="A2629" s="7" t="s">
        <v>4138</v>
      </c>
      <c r="B2629" s="8">
        <v>46046.0</v>
      </c>
      <c r="C2629" s="9" t="str">
        <f t="shared" si="1"/>
        <v>Januari</v>
      </c>
      <c r="D2629" s="15">
        <v>0.04583333333333333</v>
      </c>
      <c r="E2629" s="7" t="s">
        <v>37</v>
      </c>
      <c r="F2629" s="7" t="s">
        <v>197</v>
      </c>
      <c r="G2629" s="7" t="s">
        <v>13</v>
      </c>
      <c r="H2629" s="7" t="s">
        <v>4139</v>
      </c>
      <c r="I2629" s="11">
        <v>6.285746146893E12</v>
      </c>
      <c r="K2629" s="12"/>
      <c r="L2629" s="12"/>
      <c r="M2629" s="12"/>
      <c r="N2629" s="12"/>
      <c r="O2629" s="12"/>
      <c r="P2629" s="12"/>
      <c r="Q2629" s="12"/>
      <c r="R2629" s="12"/>
      <c r="S2629" s="12"/>
      <c r="T2629" s="12"/>
      <c r="U2629" s="12"/>
      <c r="V2629" s="12"/>
    </row>
    <row r="2630" hidden="1">
      <c r="A2630" s="7" t="s">
        <v>4140</v>
      </c>
      <c r="B2630" s="8">
        <v>46052.0</v>
      </c>
      <c r="C2630" s="9" t="str">
        <f t="shared" si="1"/>
        <v>Januari</v>
      </c>
      <c r="D2630" s="15">
        <v>0.03125</v>
      </c>
      <c r="E2630" s="7" t="s">
        <v>2760</v>
      </c>
      <c r="F2630" s="7" t="s">
        <v>51</v>
      </c>
      <c r="G2630" s="7" t="s">
        <v>13</v>
      </c>
      <c r="H2630" s="7" t="s">
        <v>4141</v>
      </c>
      <c r="I2630" s="11">
        <v>6.289602289535E12</v>
      </c>
      <c r="K2630" s="12"/>
      <c r="L2630" s="12"/>
      <c r="M2630" s="12"/>
      <c r="N2630" s="12"/>
      <c r="O2630" s="12"/>
      <c r="P2630" s="12"/>
      <c r="Q2630" s="12"/>
      <c r="R2630" s="12"/>
      <c r="S2630" s="12"/>
      <c r="T2630" s="12"/>
      <c r="U2630" s="12"/>
      <c r="V2630" s="12"/>
    </row>
    <row r="2631" hidden="1">
      <c r="A2631" s="7" t="s">
        <v>4142</v>
      </c>
      <c r="B2631" s="8">
        <v>46051.0</v>
      </c>
      <c r="C2631" s="9" t="str">
        <f t="shared" si="1"/>
        <v>Januari</v>
      </c>
      <c r="D2631" s="15">
        <v>0.020833333333333332</v>
      </c>
      <c r="E2631" s="7" t="s">
        <v>44</v>
      </c>
      <c r="F2631" s="7" t="s">
        <v>67</v>
      </c>
      <c r="G2631" s="7" t="s">
        <v>13</v>
      </c>
      <c r="H2631" s="7" t="s">
        <v>4143</v>
      </c>
      <c r="I2631" s="11">
        <v>6.285291035544E12</v>
      </c>
      <c r="K2631" s="12"/>
      <c r="L2631" s="12"/>
      <c r="M2631" s="12"/>
      <c r="N2631" s="12"/>
      <c r="O2631" s="12"/>
      <c r="P2631" s="12"/>
      <c r="Q2631" s="12"/>
      <c r="R2631" s="12"/>
      <c r="S2631" s="12"/>
      <c r="T2631" s="12"/>
      <c r="U2631" s="12"/>
      <c r="V2631" s="12"/>
    </row>
    <row r="2632" hidden="1">
      <c r="A2632" s="7" t="s">
        <v>4144</v>
      </c>
      <c r="B2632" s="8">
        <v>46052.0</v>
      </c>
      <c r="C2632" s="9" t="str">
        <f t="shared" si="1"/>
        <v>Januari</v>
      </c>
      <c r="D2632" s="15">
        <v>0.041666666666666664</v>
      </c>
      <c r="E2632" s="7" t="s">
        <v>2807</v>
      </c>
      <c r="F2632" s="7" t="s">
        <v>127</v>
      </c>
      <c r="G2632" s="7" t="s">
        <v>13</v>
      </c>
      <c r="H2632" s="7" t="s">
        <v>4145</v>
      </c>
      <c r="I2632" s="11">
        <v>6.281314567953E12</v>
      </c>
      <c r="K2632" s="12"/>
      <c r="L2632" s="12"/>
      <c r="M2632" s="12"/>
      <c r="N2632" s="12"/>
      <c r="O2632" s="12"/>
      <c r="P2632" s="12"/>
      <c r="Q2632" s="12"/>
      <c r="R2632" s="12"/>
      <c r="S2632" s="12"/>
      <c r="T2632" s="12"/>
      <c r="U2632" s="12"/>
      <c r="V2632" s="12"/>
    </row>
    <row r="2633" hidden="1">
      <c r="A2633" s="7" t="s">
        <v>4144</v>
      </c>
      <c r="B2633" s="8">
        <v>46052.0</v>
      </c>
      <c r="C2633" s="9" t="str">
        <f t="shared" si="1"/>
        <v>Januari</v>
      </c>
      <c r="D2633" s="15">
        <v>0.041666666666666664</v>
      </c>
      <c r="E2633" s="7" t="s">
        <v>2807</v>
      </c>
      <c r="F2633" s="7" t="s">
        <v>127</v>
      </c>
      <c r="G2633" s="7" t="s">
        <v>13</v>
      </c>
      <c r="H2633" s="7" t="s">
        <v>4145</v>
      </c>
      <c r="I2633" s="11">
        <v>6.281314567953E12</v>
      </c>
      <c r="K2633" s="12"/>
      <c r="L2633" s="12"/>
      <c r="M2633" s="12"/>
      <c r="N2633" s="12"/>
      <c r="O2633" s="12"/>
      <c r="P2633" s="12"/>
      <c r="Q2633" s="12"/>
      <c r="R2633" s="12"/>
      <c r="S2633" s="12"/>
      <c r="T2633" s="12"/>
      <c r="U2633" s="12"/>
      <c r="V2633" s="12"/>
    </row>
    <row r="2634" hidden="1">
      <c r="A2634" s="7" t="s">
        <v>4144</v>
      </c>
      <c r="B2634" s="8">
        <v>46052.0</v>
      </c>
      <c r="C2634" s="9" t="str">
        <f t="shared" si="1"/>
        <v>Januari</v>
      </c>
      <c r="D2634" s="15">
        <v>0.013888888888888888</v>
      </c>
      <c r="E2634" s="7" t="s">
        <v>2807</v>
      </c>
      <c r="F2634" s="7" t="s">
        <v>148</v>
      </c>
      <c r="G2634" s="7" t="s">
        <v>13</v>
      </c>
      <c r="H2634" s="7" t="s">
        <v>4146</v>
      </c>
      <c r="I2634" s="11">
        <v>6.281314567953E12</v>
      </c>
      <c r="K2634" s="12"/>
      <c r="L2634" s="12"/>
      <c r="M2634" s="12"/>
      <c r="N2634" s="12"/>
      <c r="O2634" s="12"/>
      <c r="P2634" s="12"/>
      <c r="Q2634" s="12"/>
      <c r="R2634" s="12"/>
      <c r="S2634" s="12"/>
      <c r="T2634" s="12"/>
      <c r="U2634" s="12"/>
      <c r="V2634" s="12"/>
    </row>
    <row r="2635" hidden="1">
      <c r="A2635" s="7" t="s">
        <v>4147</v>
      </c>
      <c r="B2635" s="8">
        <v>46051.0</v>
      </c>
      <c r="C2635" s="9" t="str">
        <f t="shared" si="1"/>
        <v>Januari</v>
      </c>
      <c r="D2635" s="15">
        <v>0.0</v>
      </c>
      <c r="E2635" s="7" t="s">
        <v>93</v>
      </c>
      <c r="F2635" s="7" t="s">
        <v>130</v>
      </c>
      <c r="G2635" s="7" t="s">
        <v>41</v>
      </c>
      <c r="H2635" s="7" t="s">
        <v>2894</v>
      </c>
      <c r="I2635" s="11">
        <v>6.281295998526E12</v>
      </c>
      <c r="K2635" s="12"/>
      <c r="L2635" s="12"/>
      <c r="M2635" s="12"/>
      <c r="N2635" s="12"/>
      <c r="O2635" s="12"/>
      <c r="P2635" s="12"/>
      <c r="Q2635" s="12"/>
      <c r="R2635" s="12"/>
      <c r="S2635" s="12"/>
      <c r="T2635" s="12"/>
      <c r="U2635" s="12"/>
      <c r="V2635" s="12"/>
    </row>
    <row r="2636" hidden="1">
      <c r="A2636" s="7" t="s">
        <v>4147</v>
      </c>
      <c r="B2636" s="8">
        <v>46052.0</v>
      </c>
      <c r="C2636" s="9" t="str">
        <f t="shared" si="1"/>
        <v>Januari</v>
      </c>
      <c r="D2636" s="15">
        <v>0.029861111111111113</v>
      </c>
      <c r="E2636" s="7" t="s">
        <v>93</v>
      </c>
      <c r="F2636" s="7" t="s">
        <v>130</v>
      </c>
      <c r="G2636" s="7" t="s">
        <v>13</v>
      </c>
      <c r="H2636" s="7" t="s">
        <v>4148</v>
      </c>
      <c r="I2636" s="11">
        <v>6.281295998526E12</v>
      </c>
      <c r="K2636" s="12"/>
      <c r="L2636" s="12"/>
      <c r="M2636" s="12"/>
      <c r="N2636" s="12"/>
      <c r="O2636" s="12"/>
      <c r="P2636" s="12"/>
      <c r="Q2636" s="12"/>
      <c r="R2636" s="12"/>
      <c r="S2636" s="12"/>
      <c r="T2636" s="12"/>
      <c r="U2636" s="12"/>
      <c r="V2636" s="12"/>
    </row>
    <row r="2637" hidden="1">
      <c r="A2637" s="7" t="s">
        <v>4149</v>
      </c>
      <c r="B2637" s="8">
        <v>46052.0</v>
      </c>
      <c r="C2637" s="9" t="str">
        <f t="shared" si="1"/>
        <v>Januari</v>
      </c>
      <c r="D2637" s="15">
        <v>0.041666666666666664</v>
      </c>
      <c r="E2637" s="7" t="s">
        <v>11</v>
      </c>
      <c r="F2637" s="7" t="s">
        <v>82</v>
      </c>
      <c r="G2637" s="7" t="s">
        <v>13</v>
      </c>
      <c r="H2637" s="7" t="s">
        <v>4150</v>
      </c>
      <c r="I2637" s="11">
        <v>6.28560627488E12</v>
      </c>
      <c r="K2637" s="12"/>
      <c r="L2637" s="12"/>
      <c r="M2637" s="12"/>
      <c r="N2637" s="12"/>
      <c r="O2637" s="12"/>
      <c r="P2637" s="12"/>
      <c r="Q2637" s="12"/>
      <c r="R2637" s="12"/>
      <c r="S2637" s="12"/>
      <c r="T2637" s="12"/>
      <c r="U2637" s="12"/>
      <c r="V2637" s="12"/>
    </row>
    <row r="2638" hidden="1">
      <c r="A2638" s="7" t="s">
        <v>4140</v>
      </c>
      <c r="B2638" s="8">
        <v>46052.0</v>
      </c>
      <c r="D2638" s="15">
        <v>0.044444444444444446</v>
      </c>
      <c r="E2638" s="7" t="s">
        <v>2760</v>
      </c>
      <c r="F2638" s="7" t="s">
        <v>54</v>
      </c>
      <c r="G2638" s="7" t="s">
        <v>13</v>
      </c>
      <c r="H2638" s="7" t="s">
        <v>4151</v>
      </c>
      <c r="I2638" s="11">
        <v>6.289602289535E12</v>
      </c>
      <c r="K2638" s="12"/>
      <c r="L2638" s="12"/>
      <c r="M2638" s="12"/>
      <c r="N2638" s="12"/>
      <c r="O2638" s="12"/>
      <c r="P2638" s="12"/>
      <c r="Q2638" s="12"/>
      <c r="R2638" s="12"/>
      <c r="S2638" s="12"/>
      <c r="T2638" s="12"/>
      <c r="U2638" s="12"/>
      <c r="V2638" s="12"/>
    </row>
  </sheetData>
  <autoFilter ref="$A$1:$J$2638">
    <filterColumn colId="2">
      <filters>
        <filter val="Desember"/>
      </filters>
    </filterColumn>
  </autoFilter>
  <customSheetViews>
    <customSheetView guid="{ACF21DD0-D365-4B8B-8597-2B068E85C1FC}" filter="1" showAutoFilter="1">
      <autoFilter ref="$A$1:$I$1">
        <filterColumn colId="1">
          <customFilters and="1">
            <customFilter operator="greaterThanOrEqual" val="01/06/2023"/>
            <customFilter operator="lessThanOrEqual" val="30/06/2023"/>
          </customFilters>
        </filterColumn>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38"/>
    <col customWidth="1" min="2" max="2" width="17.13"/>
    <col customWidth="1" min="3" max="5" width="19.5"/>
    <col customWidth="1" min="6" max="6" width="16.75"/>
    <col customWidth="1" min="7" max="7" width="17.63"/>
  </cols>
  <sheetData>
    <row r="1" ht="24.0" customHeight="1">
      <c r="A1" s="16" t="s">
        <v>4152</v>
      </c>
      <c r="H1" s="17"/>
      <c r="I1" s="17"/>
      <c r="J1" s="17"/>
      <c r="K1" s="17"/>
      <c r="L1" s="17"/>
      <c r="M1" s="17"/>
      <c r="N1" s="17"/>
      <c r="O1" s="17"/>
      <c r="P1" s="17"/>
      <c r="Q1" s="17"/>
      <c r="R1" s="17"/>
      <c r="S1" s="17"/>
      <c r="T1" s="17"/>
      <c r="U1" s="17"/>
      <c r="V1" s="17"/>
      <c r="W1" s="17"/>
      <c r="X1" s="17"/>
      <c r="Y1" s="17"/>
      <c r="Z1" s="17"/>
    </row>
    <row r="2">
      <c r="A2" s="18"/>
      <c r="B2" s="18" t="s">
        <v>4153</v>
      </c>
      <c r="C2" s="19">
        <v>44986.0</v>
      </c>
      <c r="D2" s="18" t="s">
        <v>4154</v>
      </c>
      <c r="E2" s="19">
        <v>45016.0</v>
      </c>
      <c r="F2" s="20"/>
      <c r="G2" s="20"/>
      <c r="H2" s="17"/>
      <c r="I2" s="17"/>
      <c r="J2" s="17"/>
      <c r="K2" s="17"/>
      <c r="L2" s="17"/>
      <c r="M2" s="17"/>
      <c r="N2" s="17"/>
      <c r="O2" s="17"/>
      <c r="P2" s="17"/>
      <c r="Q2" s="17"/>
      <c r="R2" s="17"/>
      <c r="S2" s="17"/>
      <c r="T2" s="17"/>
      <c r="U2" s="17"/>
      <c r="V2" s="17"/>
      <c r="W2" s="17"/>
      <c r="X2" s="17"/>
      <c r="Y2" s="17"/>
      <c r="Z2" s="17"/>
    </row>
    <row r="3">
      <c r="A3" s="18"/>
      <c r="B3" s="21"/>
      <c r="C3" s="22"/>
      <c r="D3" s="17"/>
      <c r="E3" s="18"/>
      <c r="F3" s="20"/>
      <c r="G3" s="20"/>
      <c r="H3" s="17"/>
      <c r="I3" s="17"/>
      <c r="J3" s="17"/>
      <c r="K3" s="17"/>
      <c r="L3" s="17"/>
      <c r="M3" s="17"/>
      <c r="N3" s="17"/>
      <c r="O3" s="17"/>
      <c r="P3" s="17"/>
      <c r="Q3" s="17"/>
      <c r="R3" s="17"/>
      <c r="S3" s="17"/>
      <c r="T3" s="17"/>
      <c r="U3" s="17"/>
      <c r="V3" s="17"/>
      <c r="W3" s="17"/>
      <c r="X3" s="17"/>
      <c r="Y3" s="17"/>
      <c r="Z3" s="17"/>
    </row>
    <row r="4" ht="32.25" customHeight="1">
      <c r="A4" s="23" t="s">
        <v>4155</v>
      </c>
      <c r="B4" s="23" t="s">
        <v>5</v>
      </c>
      <c r="C4" s="24" t="s">
        <v>4156</v>
      </c>
      <c r="D4" s="23" t="s">
        <v>4157</v>
      </c>
      <c r="E4" s="23" t="s">
        <v>4158</v>
      </c>
      <c r="F4" s="23" t="s">
        <v>4159</v>
      </c>
      <c r="G4" s="23" t="s">
        <v>4160</v>
      </c>
      <c r="H4" s="25"/>
      <c r="I4" s="25"/>
      <c r="J4" s="25"/>
      <c r="K4" s="25"/>
      <c r="L4" s="25"/>
      <c r="M4" s="25"/>
      <c r="N4" s="25"/>
      <c r="O4" s="25"/>
      <c r="P4" s="25"/>
      <c r="Q4" s="25"/>
      <c r="R4" s="25"/>
      <c r="S4" s="25"/>
      <c r="T4" s="25"/>
      <c r="U4" s="25"/>
      <c r="V4" s="25"/>
      <c r="W4" s="25"/>
      <c r="X4" s="25"/>
      <c r="Y4" s="25"/>
      <c r="Z4" s="25"/>
    </row>
    <row r="5" ht="19.5" customHeight="1">
      <c r="A5" s="26">
        <v>1.0</v>
      </c>
      <c r="B5" s="27" t="s">
        <v>4161</v>
      </c>
      <c r="C5" s="28" t="str">
        <f t="shared" ref="C5:C28" si="1">sumifs('DATA MENTAH1'!$C$2:$C$1142,'DATA MENTAH1'!$B$2:$B$1142,"&gt;="&amp;$C$2,'DATA MENTAH1'!$B$2:$B$1142,"&lt;="&amp;$E$2,'DATA MENTAH1'!$E$2:$E$1142,B5)</f>
        <v>#N/A</v>
      </c>
      <c r="D5" s="29">
        <v>0.25</v>
      </c>
      <c r="E5" s="30">
        <f t="shared" ref="E5:E28" si="2">IFERROR(C5/D5,0)</f>
        <v>0</v>
      </c>
      <c r="F5" s="31">
        <f t="shared" ref="F5:F28" si="3">COUNTIFS('DATA MENTAH1'!$E$2:$E$1118,B5,'DATA MENTAH1'!$B$2:$B$1118,"&gt;="&amp;$C$2,'DATA MENTAH1'!$B$2:$B$1118,"&lt;="&amp;$E$2)</f>
        <v>0</v>
      </c>
      <c r="G5" s="28">
        <f t="shared" ref="G5:G28" si="4">IFERROR(C5/F5,0)</f>
        <v>0</v>
      </c>
      <c r="H5" s="17"/>
      <c r="I5" s="17"/>
      <c r="J5" s="17"/>
      <c r="K5" s="17"/>
      <c r="L5" s="17"/>
      <c r="M5" s="17"/>
      <c r="N5" s="17"/>
      <c r="O5" s="17"/>
      <c r="P5" s="17"/>
      <c r="Q5" s="17"/>
      <c r="R5" s="17"/>
      <c r="S5" s="17"/>
      <c r="T5" s="17"/>
      <c r="U5" s="17"/>
      <c r="V5" s="17"/>
      <c r="W5" s="17"/>
      <c r="X5" s="17"/>
      <c r="Y5" s="17"/>
      <c r="Z5" s="17"/>
    </row>
    <row r="6" ht="19.5" customHeight="1">
      <c r="A6" s="26">
        <v>2.0</v>
      </c>
      <c r="B6" s="27" t="s">
        <v>4162</v>
      </c>
      <c r="C6" s="28" t="str">
        <f t="shared" si="1"/>
        <v>#N/A</v>
      </c>
      <c r="D6" s="29">
        <v>0.25</v>
      </c>
      <c r="E6" s="30">
        <f t="shared" si="2"/>
        <v>0</v>
      </c>
      <c r="F6" s="31">
        <f t="shared" si="3"/>
        <v>0</v>
      </c>
      <c r="G6" s="28">
        <f t="shared" si="4"/>
        <v>0</v>
      </c>
      <c r="H6" s="17"/>
      <c r="I6" s="17"/>
      <c r="J6" s="17"/>
      <c r="K6" s="17"/>
      <c r="L6" s="17"/>
      <c r="M6" s="17"/>
      <c r="N6" s="17"/>
      <c r="O6" s="17"/>
      <c r="P6" s="17"/>
      <c r="Q6" s="17"/>
      <c r="R6" s="17"/>
      <c r="S6" s="17"/>
      <c r="T6" s="17"/>
      <c r="U6" s="17"/>
      <c r="V6" s="17"/>
      <c r="W6" s="17"/>
      <c r="X6" s="17"/>
      <c r="Y6" s="17"/>
      <c r="Z6" s="17"/>
    </row>
    <row r="7" ht="19.5" customHeight="1">
      <c r="A7" s="26">
        <v>3.0</v>
      </c>
      <c r="B7" s="27" t="s">
        <v>4163</v>
      </c>
      <c r="C7" s="28" t="str">
        <f t="shared" si="1"/>
        <v>#N/A</v>
      </c>
      <c r="D7" s="29">
        <v>0.25</v>
      </c>
      <c r="E7" s="30">
        <f t="shared" si="2"/>
        <v>0</v>
      </c>
      <c r="F7" s="31">
        <f t="shared" si="3"/>
        <v>0</v>
      </c>
      <c r="G7" s="28">
        <f t="shared" si="4"/>
        <v>0</v>
      </c>
      <c r="H7" s="17"/>
      <c r="I7" s="17"/>
      <c r="J7" s="17"/>
      <c r="K7" s="17"/>
      <c r="L7" s="17"/>
      <c r="M7" s="17"/>
      <c r="N7" s="17"/>
      <c r="O7" s="17"/>
      <c r="P7" s="17"/>
      <c r="Q7" s="17"/>
      <c r="R7" s="17"/>
      <c r="S7" s="17"/>
      <c r="T7" s="17"/>
      <c r="U7" s="17"/>
      <c r="V7" s="17"/>
      <c r="W7" s="17"/>
      <c r="X7" s="17"/>
      <c r="Y7" s="17"/>
      <c r="Z7" s="17"/>
    </row>
    <row r="8" ht="19.5" customHeight="1">
      <c r="A8" s="26">
        <v>4.0</v>
      </c>
      <c r="B8" s="27" t="s">
        <v>4164</v>
      </c>
      <c r="C8" s="28" t="str">
        <f t="shared" si="1"/>
        <v>#N/A</v>
      </c>
      <c r="D8" s="29">
        <v>0.25</v>
      </c>
      <c r="E8" s="30">
        <f t="shared" si="2"/>
        <v>0</v>
      </c>
      <c r="F8" s="31">
        <f t="shared" si="3"/>
        <v>0</v>
      </c>
      <c r="G8" s="28">
        <f t="shared" si="4"/>
        <v>0</v>
      </c>
      <c r="H8" s="17"/>
      <c r="I8" s="17"/>
      <c r="J8" s="17"/>
      <c r="K8" s="17"/>
      <c r="L8" s="17"/>
      <c r="M8" s="17"/>
      <c r="N8" s="17"/>
      <c r="O8" s="17"/>
      <c r="P8" s="17"/>
      <c r="Q8" s="17"/>
      <c r="R8" s="17"/>
      <c r="S8" s="17"/>
      <c r="T8" s="17"/>
      <c r="U8" s="17"/>
      <c r="V8" s="17"/>
      <c r="W8" s="17"/>
      <c r="X8" s="17"/>
      <c r="Y8" s="17"/>
      <c r="Z8" s="17"/>
    </row>
    <row r="9" ht="19.5" customHeight="1">
      <c r="A9" s="26">
        <v>5.0</v>
      </c>
      <c r="B9" s="27" t="s">
        <v>4165</v>
      </c>
      <c r="C9" s="28" t="str">
        <f t="shared" si="1"/>
        <v>#N/A</v>
      </c>
      <c r="D9" s="29">
        <v>0.25</v>
      </c>
      <c r="E9" s="30">
        <f t="shared" si="2"/>
        <v>0</v>
      </c>
      <c r="F9" s="31">
        <f t="shared" si="3"/>
        <v>0</v>
      </c>
      <c r="G9" s="28">
        <f t="shared" si="4"/>
        <v>0</v>
      </c>
      <c r="H9" s="17"/>
      <c r="I9" s="17"/>
      <c r="J9" s="17"/>
      <c r="K9" s="17"/>
      <c r="L9" s="17"/>
      <c r="M9" s="17"/>
      <c r="N9" s="17"/>
      <c r="O9" s="17"/>
      <c r="P9" s="17"/>
      <c r="Q9" s="17"/>
      <c r="R9" s="17"/>
      <c r="S9" s="17"/>
      <c r="T9" s="17"/>
      <c r="U9" s="17"/>
      <c r="V9" s="17"/>
      <c r="W9" s="17"/>
      <c r="X9" s="17"/>
      <c r="Y9" s="17"/>
      <c r="Z9" s="17"/>
    </row>
    <row r="10" ht="19.5" customHeight="1">
      <c r="A10" s="26">
        <v>6.0</v>
      </c>
      <c r="B10" s="27" t="s">
        <v>4166</v>
      </c>
      <c r="C10" s="28" t="str">
        <f t="shared" si="1"/>
        <v>#N/A</v>
      </c>
      <c r="D10" s="29">
        <v>0.25</v>
      </c>
      <c r="E10" s="30">
        <f t="shared" si="2"/>
        <v>0</v>
      </c>
      <c r="F10" s="31">
        <f t="shared" si="3"/>
        <v>0</v>
      </c>
      <c r="G10" s="28">
        <f t="shared" si="4"/>
        <v>0</v>
      </c>
      <c r="H10" s="17"/>
      <c r="I10" s="17"/>
      <c r="J10" s="17"/>
      <c r="K10" s="17"/>
      <c r="L10" s="17"/>
      <c r="M10" s="17"/>
      <c r="N10" s="17"/>
      <c r="O10" s="17"/>
      <c r="P10" s="17"/>
      <c r="Q10" s="17"/>
      <c r="R10" s="17"/>
      <c r="S10" s="17"/>
      <c r="T10" s="17"/>
      <c r="U10" s="17"/>
      <c r="V10" s="17"/>
      <c r="W10" s="17"/>
      <c r="X10" s="17"/>
      <c r="Y10" s="17"/>
      <c r="Z10" s="17"/>
    </row>
    <row r="11" ht="19.5" customHeight="1">
      <c r="A11" s="26">
        <v>7.0</v>
      </c>
      <c r="B11" s="27" t="s">
        <v>4167</v>
      </c>
      <c r="C11" s="28" t="str">
        <f t="shared" si="1"/>
        <v>#N/A</v>
      </c>
      <c r="D11" s="29">
        <v>0.125</v>
      </c>
      <c r="E11" s="30">
        <f t="shared" si="2"/>
        <v>0</v>
      </c>
      <c r="F11" s="31">
        <f t="shared" si="3"/>
        <v>0</v>
      </c>
      <c r="G11" s="28">
        <f t="shared" si="4"/>
        <v>0</v>
      </c>
      <c r="H11" s="17"/>
      <c r="I11" s="17"/>
      <c r="J11" s="17"/>
      <c r="K11" s="17"/>
      <c r="L11" s="17"/>
      <c r="M11" s="17"/>
      <c r="N11" s="17"/>
      <c r="O11" s="17"/>
      <c r="P11" s="17"/>
      <c r="Q11" s="17"/>
      <c r="R11" s="17"/>
      <c r="S11" s="17"/>
      <c r="T11" s="17"/>
      <c r="U11" s="17"/>
      <c r="V11" s="17"/>
      <c r="W11" s="17"/>
      <c r="X11" s="17"/>
      <c r="Y11" s="17"/>
      <c r="Z11" s="17"/>
    </row>
    <row r="12" ht="19.5" customHeight="1">
      <c r="A12" s="26">
        <v>8.0</v>
      </c>
      <c r="B12" s="27" t="s">
        <v>4168</v>
      </c>
      <c r="C12" s="28" t="str">
        <f t="shared" si="1"/>
        <v>#N/A</v>
      </c>
      <c r="D12" s="29">
        <v>0.25</v>
      </c>
      <c r="E12" s="30">
        <f t="shared" si="2"/>
        <v>0</v>
      </c>
      <c r="F12" s="31">
        <f t="shared" si="3"/>
        <v>0</v>
      </c>
      <c r="G12" s="28">
        <f t="shared" si="4"/>
        <v>0</v>
      </c>
      <c r="H12" s="17"/>
      <c r="I12" s="17"/>
      <c r="J12" s="17"/>
      <c r="K12" s="17"/>
      <c r="L12" s="17"/>
      <c r="M12" s="17"/>
      <c r="N12" s="17"/>
      <c r="O12" s="17"/>
      <c r="P12" s="17"/>
      <c r="Q12" s="17"/>
      <c r="R12" s="17"/>
      <c r="S12" s="17"/>
      <c r="T12" s="17"/>
      <c r="U12" s="17"/>
      <c r="V12" s="17"/>
      <c r="W12" s="17"/>
      <c r="X12" s="17"/>
      <c r="Y12" s="17"/>
      <c r="Z12" s="17"/>
    </row>
    <row r="13" ht="19.5" customHeight="1">
      <c r="A13" s="26">
        <v>9.0</v>
      </c>
      <c r="B13" s="27" t="s">
        <v>4169</v>
      </c>
      <c r="C13" s="28" t="str">
        <f t="shared" si="1"/>
        <v>#N/A</v>
      </c>
      <c r="D13" s="29">
        <v>0.08333333333333333</v>
      </c>
      <c r="E13" s="30">
        <f t="shared" si="2"/>
        <v>0</v>
      </c>
      <c r="F13" s="31">
        <f t="shared" si="3"/>
        <v>0</v>
      </c>
      <c r="G13" s="28">
        <f t="shared" si="4"/>
        <v>0</v>
      </c>
      <c r="H13" s="17"/>
      <c r="I13" s="17"/>
      <c r="J13" s="17"/>
      <c r="K13" s="17"/>
      <c r="L13" s="17"/>
      <c r="M13" s="17"/>
      <c r="N13" s="17"/>
      <c r="O13" s="17"/>
      <c r="P13" s="17"/>
      <c r="Q13" s="17"/>
      <c r="R13" s="17"/>
      <c r="S13" s="17"/>
      <c r="T13" s="17"/>
      <c r="U13" s="17"/>
      <c r="V13" s="17"/>
      <c r="W13" s="17"/>
      <c r="X13" s="17"/>
      <c r="Y13" s="17"/>
      <c r="Z13" s="17"/>
    </row>
    <row r="14" ht="19.5" customHeight="1">
      <c r="A14" s="26">
        <v>10.0</v>
      </c>
      <c r="B14" s="27" t="s">
        <v>4170</v>
      </c>
      <c r="C14" s="28" t="str">
        <f t="shared" si="1"/>
        <v>#N/A</v>
      </c>
      <c r="D14" s="29">
        <v>0.25</v>
      </c>
      <c r="E14" s="30">
        <f t="shared" si="2"/>
        <v>0</v>
      </c>
      <c r="F14" s="31">
        <f t="shared" si="3"/>
        <v>0</v>
      </c>
      <c r="G14" s="28">
        <f t="shared" si="4"/>
        <v>0</v>
      </c>
      <c r="H14" s="17"/>
      <c r="I14" s="17"/>
      <c r="J14" s="17"/>
      <c r="K14" s="17"/>
      <c r="L14" s="17"/>
      <c r="M14" s="17"/>
      <c r="N14" s="17"/>
      <c r="O14" s="17"/>
      <c r="P14" s="17"/>
      <c r="Q14" s="17"/>
      <c r="R14" s="17"/>
      <c r="S14" s="17"/>
      <c r="T14" s="17"/>
      <c r="U14" s="17"/>
      <c r="V14" s="17"/>
      <c r="W14" s="17"/>
      <c r="X14" s="17"/>
      <c r="Y14" s="17"/>
      <c r="Z14" s="17"/>
    </row>
    <row r="15" ht="19.5" customHeight="1">
      <c r="A15" s="26">
        <v>11.0</v>
      </c>
      <c r="B15" s="27" t="s">
        <v>4171</v>
      </c>
      <c r="C15" s="28" t="str">
        <f t="shared" si="1"/>
        <v>#N/A</v>
      </c>
      <c r="D15" s="29">
        <v>0.25</v>
      </c>
      <c r="E15" s="30">
        <f t="shared" si="2"/>
        <v>0</v>
      </c>
      <c r="F15" s="31">
        <f t="shared" si="3"/>
        <v>0</v>
      </c>
      <c r="G15" s="28">
        <f t="shared" si="4"/>
        <v>0</v>
      </c>
      <c r="H15" s="17"/>
      <c r="I15" s="17"/>
      <c r="J15" s="17"/>
      <c r="K15" s="17"/>
      <c r="L15" s="17"/>
      <c r="M15" s="17"/>
      <c r="N15" s="17"/>
      <c r="O15" s="17"/>
      <c r="P15" s="17"/>
      <c r="Q15" s="17"/>
      <c r="R15" s="17"/>
      <c r="S15" s="17"/>
      <c r="T15" s="17"/>
      <c r="U15" s="17"/>
      <c r="V15" s="17"/>
      <c r="W15" s="17"/>
      <c r="X15" s="17"/>
      <c r="Y15" s="17"/>
      <c r="Z15" s="17"/>
    </row>
    <row r="16" ht="19.5" customHeight="1">
      <c r="A16" s="26">
        <v>12.0</v>
      </c>
      <c r="B16" s="27" t="s">
        <v>4172</v>
      </c>
      <c r="C16" s="28" t="str">
        <f t="shared" si="1"/>
        <v>#N/A</v>
      </c>
      <c r="D16" s="29">
        <v>0.25</v>
      </c>
      <c r="E16" s="30">
        <f t="shared" si="2"/>
        <v>0</v>
      </c>
      <c r="F16" s="31">
        <f t="shared" si="3"/>
        <v>0</v>
      </c>
      <c r="G16" s="28">
        <f t="shared" si="4"/>
        <v>0</v>
      </c>
      <c r="H16" s="17"/>
      <c r="I16" s="17"/>
      <c r="J16" s="17"/>
      <c r="K16" s="17"/>
      <c r="L16" s="17"/>
      <c r="M16" s="17"/>
      <c r="N16" s="17"/>
      <c r="O16" s="17"/>
      <c r="P16" s="17"/>
      <c r="Q16" s="17"/>
      <c r="R16" s="17"/>
      <c r="S16" s="17"/>
      <c r="T16" s="17"/>
      <c r="U16" s="17"/>
      <c r="V16" s="17"/>
      <c r="W16" s="17"/>
      <c r="X16" s="17"/>
      <c r="Y16" s="17"/>
      <c r="Z16" s="17"/>
    </row>
    <row r="17" ht="19.5" customHeight="1">
      <c r="A17" s="26">
        <v>13.0</v>
      </c>
      <c r="B17" s="27" t="s">
        <v>4173</v>
      </c>
      <c r="C17" s="28" t="str">
        <f t="shared" si="1"/>
        <v>#N/A</v>
      </c>
      <c r="D17" s="29">
        <v>0.25</v>
      </c>
      <c r="E17" s="30">
        <f t="shared" si="2"/>
        <v>0</v>
      </c>
      <c r="F17" s="31">
        <f t="shared" si="3"/>
        <v>0</v>
      </c>
      <c r="G17" s="28">
        <f t="shared" si="4"/>
        <v>0</v>
      </c>
      <c r="H17" s="17"/>
      <c r="I17" s="17"/>
      <c r="J17" s="17"/>
      <c r="K17" s="17"/>
      <c r="L17" s="17"/>
      <c r="M17" s="17"/>
      <c r="N17" s="17"/>
      <c r="O17" s="17"/>
      <c r="P17" s="17"/>
      <c r="Q17" s="17"/>
      <c r="R17" s="17"/>
      <c r="S17" s="17"/>
      <c r="T17" s="17"/>
      <c r="U17" s="17"/>
      <c r="V17" s="17"/>
      <c r="W17" s="17"/>
      <c r="X17" s="17"/>
      <c r="Y17" s="17"/>
      <c r="Z17" s="17"/>
    </row>
    <row r="18" ht="19.5" customHeight="1">
      <c r="A18" s="26">
        <v>14.0</v>
      </c>
      <c r="B18" s="27" t="s">
        <v>4174</v>
      </c>
      <c r="C18" s="28" t="str">
        <f t="shared" si="1"/>
        <v>#N/A</v>
      </c>
      <c r="D18" s="29">
        <v>0.25</v>
      </c>
      <c r="E18" s="30">
        <f t="shared" si="2"/>
        <v>0</v>
      </c>
      <c r="F18" s="31">
        <f t="shared" si="3"/>
        <v>0</v>
      </c>
      <c r="G18" s="28">
        <f t="shared" si="4"/>
        <v>0</v>
      </c>
      <c r="H18" s="17"/>
      <c r="I18" s="17"/>
      <c r="J18" s="17"/>
      <c r="K18" s="17"/>
      <c r="L18" s="17"/>
      <c r="M18" s="17"/>
      <c r="N18" s="17"/>
      <c r="O18" s="17"/>
      <c r="P18" s="17"/>
      <c r="Q18" s="17"/>
      <c r="R18" s="17"/>
      <c r="S18" s="17"/>
      <c r="T18" s="17"/>
      <c r="U18" s="17"/>
      <c r="V18" s="17"/>
      <c r="W18" s="17"/>
      <c r="X18" s="17"/>
      <c r="Y18" s="17"/>
      <c r="Z18" s="17"/>
    </row>
    <row r="19" ht="19.5" customHeight="1">
      <c r="A19" s="26">
        <v>15.0</v>
      </c>
      <c r="B19" s="27" t="s">
        <v>4175</v>
      </c>
      <c r="C19" s="28" t="str">
        <f t="shared" si="1"/>
        <v>#N/A</v>
      </c>
      <c r="D19" s="29">
        <v>0.25</v>
      </c>
      <c r="E19" s="30">
        <f t="shared" si="2"/>
        <v>0</v>
      </c>
      <c r="F19" s="31">
        <f t="shared" si="3"/>
        <v>0</v>
      </c>
      <c r="G19" s="28">
        <f t="shared" si="4"/>
        <v>0</v>
      </c>
      <c r="H19" s="17"/>
      <c r="I19" s="17"/>
      <c r="J19" s="17"/>
      <c r="K19" s="17"/>
      <c r="L19" s="17"/>
      <c r="M19" s="17"/>
      <c r="N19" s="17"/>
      <c r="O19" s="17"/>
      <c r="P19" s="17"/>
      <c r="Q19" s="17"/>
      <c r="R19" s="17"/>
      <c r="S19" s="17"/>
      <c r="T19" s="17"/>
      <c r="U19" s="17"/>
      <c r="V19" s="17"/>
      <c r="W19" s="17"/>
      <c r="X19" s="17"/>
      <c r="Y19" s="17"/>
      <c r="Z19" s="17"/>
    </row>
    <row r="20" ht="19.5" customHeight="1">
      <c r="A20" s="26">
        <v>16.0</v>
      </c>
      <c r="B20" s="27" t="s">
        <v>4176</v>
      </c>
      <c r="C20" s="28" t="str">
        <f t="shared" si="1"/>
        <v>#N/A</v>
      </c>
      <c r="D20" s="29"/>
      <c r="E20" s="30">
        <f t="shared" si="2"/>
        <v>0</v>
      </c>
      <c r="F20" s="31">
        <f t="shared" si="3"/>
        <v>0</v>
      </c>
      <c r="G20" s="28">
        <f t="shared" si="4"/>
        <v>0</v>
      </c>
      <c r="H20" s="17"/>
      <c r="I20" s="17"/>
      <c r="J20" s="17"/>
      <c r="K20" s="17"/>
      <c r="L20" s="17"/>
      <c r="M20" s="17"/>
      <c r="N20" s="17"/>
      <c r="O20" s="17"/>
      <c r="P20" s="17"/>
      <c r="Q20" s="17"/>
      <c r="R20" s="17"/>
      <c r="S20" s="17"/>
      <c r="T20" s="17"/>
      <c r="U20" s="17"/>
      <c r="V20" s="17"/>
      <c r="W20" s="17"/>
      <c r="X20" s="17"/>
      <c r="Y20" s="17"/>
      <c r="Z20" s="17"/>
    </row>
    <row r="21" ht="19.5" customHeight="1">
      <c r="A21" s="26">
        <v>17.0</v>
      </c>
      <c r="B21" s="27" t="s">
        <v>4177</v>
      </c>
      <c r="C21" s="28" t="str">
        <f t="shared" si="1"/>
        <v>#N/A</v>
      </c>
      <c r="D21" s="29">
        <v>0.25</v>
      </c>
      <c r="E21" s="30">
        <f t="shared" si="2"/>
        <v>0</v>
      </c>
      <c r="F21" s="31">
        <f t="shared" si="3"/>
        <v>0</v>
      </c>
      <c r="G21" s="28">
        <f t="shared" si="4"/>
        <v>0</v>
      </c>
      <c r="H21" s="17"/>
      <c r="I21" s="17"/>
      <c r="J21" s="17"/>
      <c r="K21" s="17"/>
      <c r="L21" s="17"/>
      <c r="M21" s="17"/>
      <c r="N21" s="17"/>
      <c r="O21" s="17"/>
      <c r="P21" s="17"/>
      <c r="Q21" s="17"/>
      <c r="R21" s="17"/>
      <c r="S21" s="17"/>
      <c r="T21" s="17"/>
      <c r="U21" s="17"/>
      <c r="V21" s="17"/>
      <c r="W21" s="17"/>
      <c r="X21" s="17"/>
      <c r="Y21" s="17"/>
      <c r="Z21" s="17"/>
    </row>
    <row r="22" ht="19.5" customHeight="1">
      <c r="A22" s="26">
        <v>18.0</v>
      </c>
      <c r="B22" s="27" t="s">
        <v>4178</v>
      </c>
      <c r="C22" s="28" t="str">
        <f t="shared" si="1"/>
        <v>#N/A</v>
      </c>
      <c r="D22" s="29"/>
      <c r="E22" s="30">
        <f t="shared" si="2"/>
        <v>0</v>
      </c>
      <c r="F22" s="31">
        <f t="shared" si="3"/>
        <v>0</v>
      </c>
      <c r="G22" s="28">
        <f t="shared" si="4"/>
        <v>0</v>
      </c>
      <c r="H22" s="17"/>
      <c r="I22" s="17"/>
      <c r="J22" s="17"/>
      <c r="K22" s="17"/>
      <c r="L22" s="17"/>
      <c r="M22" s="17"/>
      <c r="N22" s="17"/>
      <c r="O22" s="17"/>
      <c r="P22" s="17"/>
      <c r="Q22" s="17"/>
      <c r="R22" s="17"/>
      <c r="S22" s="17"/>
      <c r="T22" s="17"/>
      <c r="U22" s="17"/>
      <c r="V22" s="17"/>
      <c r="W22" s="17"/>
      <c r="X22" s="17"/>
      <c r="Y22" s="17"/>
      <c r="Z22" s="17"/>
    </row>
    <row r="23" ht="19.5" customHeight="1">
      <c r="A23" s="26">
        <v>19.0</v>
      </c>
      <c r="B23" s="27" t="s">
        <v>4179</v>
      </c>
      <c r="C23" s="28" t="str">
        <f t="shared" si="1"/>
        <v>#N/A</v>
      </c>
      <c r="D23" s="29"/>
      <c r="E23" s="30">
        <f t="shared" si="2"/>
        <v>0</v>
      </c>
      <c r="F23" s="31">
        <f t="shared" si="3"/>
        <v>0</v>
      </c>
      <c r="G23" s="28">
        <f t="shared" si="4"/>
        <v>0</v>
      </c>
      <c r="H23" s="17"/>
      <c r="I23" s="17"/>
      <c r="J23" s="17"/>
      <c r="K23" s="17"/>
      <c r="L23" s="17"/>
      <c r="M23" s="17"/>
      <c r="N23" s="17"/>
      <c r="O23" s="17"/>
      <c r="P23" s="17"/>
      <c r="Q23" s="17"/>
      <c r="R23" s="17"/>
      <c r="S23" s="17"/>
      <c r="T23" s="17"/>
      <c r="U23" s="17"/>
      <c r="V23" s="17"/>
      <c r="W23" s="17"/>
      <c r="X23" s="17"/>
      <c r="Y23" s="17"/>
      <c r="Z23" s="17"/>
    </row>
    <row r="24" ht="19.5" customHeight="1">
      <c r="A24" s="26">
        <v>20.0</v>
      </c>
      <c r="B24" s="27" t="s">
        <v>4180</v>
      </c>
      <c r="C24" s="28" t="str">
        <f t="shared" si="1"/>
        <v>#N/A</v>
      </c>
      <c r="D24" s="29"/>
      <c r="E24" s="30">
        <f t="shared" si="2"/>
        <v>0</v>
      </c>
      <c r="F24" s="31">
        <f t="shared" si="3"/>
        <v>0</v>
      </c>
      <c r="G24" s="28">
        <f t="shared" si="4"/>
        <v>0</v>
      </c>
      <c r="H24" s="17"/>
      <c r="I24" s="17"/>
      <c r="J24" s="17"/>
      <c r="K24" s="17"/>
      <c r="L24" s="17"/>
      <c r="M24" s="17"/>
      <c r="N24" s="17"/>
      <c r="O24" s="17"/>
      <c r="P24" s="17"/>
      <c r="Q24" s="17"/>
      <c r="R24" s="17"/>
      <c r="S24" s="17"/>
      <c r="T24" s="17"/>
      <c r="U24" s="17"/>
      <c r="V24" s="17"/>
      <c r="W24" s="17"/>
      <c r="X24" s="17"/>
      <c r="Y24" s="17"/>
      <c r="Z24" s="17"/>
    </row>
    <row r="25" ht="19.5" customHeight="1">
      <c r="A25" s="26">
        <v>21.0</v>
      </c>
      <c r="B25" s="27" t="s">
        <v>4181</v>
      </c>
      <c r="C25" s="28" t="str">
        <f t="shared" si="1"/>
        <v>#N/A</v>
      </c>
      <c r="D25" s="29">
        <v>0.25</v>
      </c>
      <c r="E25" s="30">
        <f t="shared" si="2"/>
        <v>0</v>
      </c>
      <c r="F25" s="31">
        <f t="shared" si="3"/>
        <v>0</v>
      </c>
      <c r="G25" s="28">
        <f t="shared" si="4"/>
        <v>0</v>
      </c>
      <c r="H25" s="17"/>
      <c r="I25" s="17"/>
      <c r="J25" s="17"/>
      <c r="K25" s="17"/>
      <c r="L25" s="17"/>
      <c r="M25" s="17"/>
      <c r="N25" s="17"/>
      <c r="O25" s="17"/>
      <c r="P25" s="17"/>
      <c r="Q25" s="17"/>
      <c r="R25" s="17"/>
      <c r="S25" s="17"/>
      <c r="T25" s="17"/>
      <c r="U25" s="17"/>
      <c r="V25" s="17"/>
      <c r="W25" s="17"/>
      <c r="X25" s="17"/>
      <c r="Y25" s="17"/>
      <c r="Z25" s="17"/>
    </row>
    <row r="26" ht="19.5" customHeight="1">
      <c r="A26" s="26">
        <v>22.0</v>
      </c>
      <c r="B26" s="27" t="s">
        <v>4182</v>
      </c>
      <c r="C26" s="28" t="str">
        <f t="shared" si="1"/>
        <v>#N/A</v>
      </c>
      <c r="D26" s="29">
        <v>0.25</v>
      </c>
      <c r="E26" s="30">
        <f t="shared" si="2"/>
        <v>0</v>
      </c>
      <c r="F26" s="31">
        <f t="shared" si="3"/>
        <v>0</v>
      </c>
      <c r="G26" s="28">
        <f t="shared" si="4"/>
        <v>0</v>
      </c>
      <c r="H26" s="17"/>
      <c r="I26" s="17"/>
      <c r="J26" s="17"/>
      <c r="K26" s="17"/>
      <c r="L26" s="17"/>
      <c r="M26" s="17"/>
      <c r="N26" s="17"/>
      <c r="O26" s="17"/>
      <c r="P26" s="17"/>
      <c r="Q26" s="17"/>
      <c r="R26" s="17"/>
      <c r="S26" s="17"/>
      <c r="T26" s="17"/>
      <c r="U26" s="17"/>
      <c r="V26" s="17"/>
      <c r="W26" s="17"/>
      <c r="X26" s="17"/>
      <c r="Y26" s="17"/>
      <c r="Z26" s="17"/>
    </row>
    <row r="27" ht="19.5" customHeight="1">
      <c r="A27" s="26">
        <v>23.0</v>
      </c>
      <c r="B27" s="27" t="s">
        <v>4183</v>
      </c>
      <c r="C27" s="28" t="str">
        <f t="shared" si="1"/>
        <v>#N/A</v>
      </c>
      <c r="D27" s="29"/>
      <c r="E27" s="30">
        <f t="shared" si="2"/>
        <v>0</v>
      </c>
      <c r="F27" s="31">
        <f t="shared" si="3"/>
        <v>0</v>
      </c>
      <c r="G27" s="28">
        <f t="shared" si="4"/>
        <v>0</v>
      </c>
      <c r="H27" s="17"/>
      <c r="I27" s="17"/>
      <c r="J27" s="17"/>
      <c r="K27" s="17"/>
      <c r="L27" s="17"/>
      <c r="M27" s="17"/>
      <c r="N27" s="17"/>
      <c r="O27" s="17"/>
      <c r="P27" s="17"/>
      <c r="Q27" s="17"/>
      <c r="R27" s="17"/>
      <c r="S27" s="17"/>
      <c r="T27" s="17"/>
      <c r="U27" s="17"/>
      <c r="V27" s="17"/>
      <c r="W27" s="17"/>
      <c r="X27" s="17"/>
      <c r="Y27" s="17"/>
      <c r="Z27" s="17"/>
    </row>
    <row r="28" ht="19.5" customHeight="1">
      <c r="A28" s="26">
        <v>24.0</v>
      </c>
      <c r="B28" s="32" t="s">
        <v>4184</v>
      </c>
      <c r="C28" s="28" t="str">
        <f t="shared" si="1"/>
        <v>#N/A</v>
      </c>
      <c r="D28" s="29"/>
      <c r="E28" s="30">
        <f t="shared" si="2"/>
        <v>0</v>
      </c>
      <c r="F28" s="31">
        <f t="shared" si="3"/>
        <v>0</v>
      </c>
      <c r="G28" s="28">
        <f t="shared" si="4"/>
        <v>0</v>
      </c>
      <c r="H28" s="17"/>
      <c r="I28" s="17"/>
      <c r="J28" s="17"/>
      <c r="K28" s="17"/>
      <c r="L28" s="17"/>
      <c r="M28" s="17"/>
      <c r="N28" s="17"/>
      <c r="O28" s="17"/>
      <c r="P28" s="17"/>
      <c r="Q28" s="17"/>
      <c r="R28" s="17"/>
      <c r="S28" s="17"/>
      <c r="T28" s="17"/>
      <c r="U28" s="17"/>
      <c r="V28" s="17"/>
      <c r="W28" s="17"/>
      <c r="X28" s="17"/>
      <c r="Y28" s="17"/>
      <c r="Z28" s="17"/>
    </row>
    <row r="29">
      <c r="A29" s="20"/>
      <c r="B29" s="17"/>
      <c r="C29" s="33"/>
      <c r="D29" s="17"/>
      <c r="E29" s="20"/>
      <c r="F29" s="20"/>
      <c r="G29" s="20"/>
      <c r="H29" s="17"/>
      <c r="I29" s="17"/>
      <c r="J29" s="17"/>
      <c r="K29" s="17"/>
      <c r="L29" s="17"/>
      <c r="M29" s="17"/>
      <c r="N29" s="17"/>
      <c r="O29" s="17"/>
      <c r="P29" s="17"/>
      <c r="Q29" s="17"/>
      <c r="R29" s="17"/>
      <c r="S29" s="17"/>
      <c r="T29" s="17"/>
      <c r="U29" s="17"/>
      <c r="V29" s="17"/>
      <c r="W29" s="17"/>
      <c r="X29" s="17"/>
      <c r="Y29" s="17"/>
      <c r="Z29" s="17"/>
    </row>
    <row r="30">
      <c r="A30" s="20"/>
      <c r="B30" s="17"/>
      <c r="C30" s="33"/>
      <c r="D30" s="17"/>
      <c r="E30" s="20"/>
      <c r="F30" s="20"/>
      <c r="G30" s="20"/>
      <c r="H30" s="17"/>
      <c r="I30" s="17"/>
      <c r="J30" s="17"/>
      <c r="K30" s="17"/>
      <c r="L30" s="17"/>
      <c r="M30" s="17"/>
      <c r="N30" s="17"/>
      <c r="O30" s="17"/>
      <c r="P30" s="17"/>
      <c r="Q30" s="17"/>
      <c r="R30" s="17"/>
      <c r="S30" s="17"/>
      <c r="T30" s="17"/>
      <c r="U30" s="17"/>
      <c r="V30" s="17"/>
      <c r="W30" s="17"/>
      <c r="X30" s="17"/>
      <c r="Y30" s="17"/>
      <c r="Z30" s="17"/>
    </row>
    <row r="31">
      <c r="A31" s="20"/>
      <c r="B31" s="17"/>
      <c r="C31" s="33"/>
      <c r="D31" s="17"/>
      <c r="E31" s="20"/>
      <c r="F31" s="20"/>
      <c r="G31" s="20"/>
      <c r="H31" s="17"/>
      <c r="I31" s="17"/>
      <c r="J31" s="17"/>
      <c r="K31" s="17"/>
      <c r="L31" s="17"/>
      <c r="M31" s="17"/>
      <c r="N31" s="17"/>
      <c r="O31" s="17"/>
      <c r="P31" s="17"/>
      <c r="Q31" s="17"/>
      <c r="R31" s="17"/>
      <c r="S31" s="17"/>
      <c r="T31" s="17"/>
      <c r="U31" s="17"/>
      <c r="V31" s="17"/>
      <c r="W31" s="17"/>
      <c r="X31" s="17"/>
      <c r="Y31" s="17"/>
      <c r="Z31" s="17"/>
    </row>
    <row r="32">
      <c r="A32" s="20"/>
      <c r="B32" s="17"/>
      <c r="C32" s="33"/>
      <c r="D32" s="17"/>
      <c r="E32" s="20"/>
      <c r="F32" s="20"/>
      <c r="G32" s="20"/>
      <c r="H32" s="17"/>
      <c r="I32" s="17"/>
      <c r="J32" s="17"/>
      <c r="K32" s="17"/>
      <c r="L32" s="17"/>
      <c r="M32" s="17"/>
      <c r="N32" s="17"/>
      <c r="O32" s="17"/>
      <c r="P32" s="17"/>
      <c r="Q32" s="17"/>
      <c r="R32" s="17"/>
      <c r="S32" s="17"/>
      <c r="T32" s="17"/>
      <c r="U32" s="17"/>
      <c r="V32" s="17"/>
      <c r="W32" s="17"/>
      <c r="X32" s="17"/>
      <c r="Y32" s="17"/>
      <c r="Z32" s="17"/>
    </row>
    <row r="33">
      <c r="A33" s="20"/>
      <c r="B33" s="17"/>
      <c r="C33" s="33"/>
      <c r="D33" s="17"/>
      <c r="E33" s="20"/>
      <c r="F33" s="20"/>
      <c r="G33" s="20"/>
      <c r="H33" s="17"/>
      <c r="I33" s="17"/>
      <c r="J33" s="17"/>
      <c r="K33" s="17"/>
      <c r="L33" s="17"/>
      <c r="M33" s="17"/>
      <c r="N33" s="17"/>
      <c r="O33" s="17"/>
      <c r="P33" s="17"/>
      <c r="Q33" s="17"/>
      <c r="R33" s="17"/>
      <c r="S33" s="17"/>
      <c r="T33" s="17"/>
      <c r="U33" s="17"/>
      <c r="V33" s="17"/>
      <c r="W33" s="17"/>
      <c r="X33" s="17"/>
      <c r="Y33" s="17"/>
      <c r="Z33" s="17"/>
    </row>
    <row r="34">
      <c r="A34" s="20"/>
      <c r="B34" s="17"/>
      <c r="C34" s="33"/>
      <c r="D34" s="17"/>
      <c r="E34" s="20"/>
      <c r="F34" s="20"/>
      <c r="G34" s="20"/>
      <c r="H34" s="17"/>
      <c r="I34" s="17"/>
      <c r="J34" s="17"/>
      <c r="K34" s="17"/>
      <c r="L34" s="17"/>
      <c r="M34" s="17"/>
      <c r="N34" s="17"/>
      <c r="O34" s="17"/>
      <c r="P34" s="17"/>
      <c r="Q34" s="17"/>
      <c r="R34" s="17"/>
      <c r="S34" s="17"/>
      <c r="T34" s="17"/>
      <c r="U34" s="17"/>
      <c r="V34" s="17"/>
      <c r="W34" s="17"/>
      <c r="X34" s="17"/>
      <c r="Y34" s="17"/>
      <c r="Z34" s="17"/>
    </row>
    <row r="35">
      <c r="A35" s="20"/>
      <c r="B35" s="17"/>
      <c r="C35" s="33"/>
      <c r="D35" s="17"/>
      <c r="E35" s="20"/>
      <c r="F35" s="20"/>
      <c r="G35" s="20"/>
      <c r="H35" s="17"/>
      <c r="I35" s="17"/>
      <c r="J35" s="17"/>
      <c r="K35" s="17"/>
      <c r="L35" s="17"/>
      <c r="M35" s="17"/>
      <c r="N35" s="17"/>
      <c r="O35" s="17"/>
      <c r="P35" s="17"/>
      <c r="Q35" s="17"/>
      <c r="R35" s="17"/>
      <c r="S35" s="17"/>
      <c r="T35" s="17"/>
      <c r="U35" s="17"/>
      <c r="V35" s="17"/>
      <c r="W35" s="17"/>
      <c r="X35" s="17"/>
      <c r="Y35" s="17"/>
      <c r="Z35" s="17"/>
    </row>
    <row r="36">
      <c r="A36" s="20"/>
      <c r="B36" s="17"/>
      <c r="C36" s="33"/>
      <c r="D36" s="17"/>
      <c r="E36" s="20"/>
      <c r="F36" s="20"/>
      <c r="G36" s="20"/>
      <c r="H36" s="17"/>
      <c r="I36" s="17"/>
      <c r="J36" s="17"/>
      <c r="K36" s="17"/>
      <c r="L36" s="17"/>
      <c r="M36" s="17"/>
      <c r="N36" s="17"/>
      <c r="O36" s="17"/>
      <c r="P36" s="17"/>
      <c r="Q36" s="17"/>
      <c r="R36" s="17"/>
      <c r="S36" s="17"/>
      <c r="T36" s="17"/>
      <c r="U36" s="17"/>
      <c r="V36" s="17"/>
      <c r="W36" s="17"/>
      <c r="X36" s="17"/>
      <c r="Y36" s="17"/>
      <c r="Z36" s="17"/>
    </row>
    <row r="37">
      <c r="A37" s="20"/>
      <c r="B37" s="17"/>
      <c r="C37" s="33"/>
      <c r="D37" s="17"/>
      <c r="E37" s="20"/>
      <c r="F37" s="20"/>
      <c r="G37" s="20"/>
      <c r="H37" s="17"/>
      <c r="I37" s="17"/>
      <c r="J37" s="17"/>
      <c r="K37" s="17"/>
      <c r="L37" s="17"/>
      <c r="M37" s="17"/>
      <c r="N37" s="17"/>
      <c r="O37" s="17"/>
      <c r="P37" s="17"/>
      <c r="Q37" s="17"/>
      <c r="R37" s="17"/>
      <c r="S37" s="17"/>
      <c r="T37" s="17"/>
      <c r="U37" s="17"/>
      <c r="V37" s="17"/>
      <c r="W37" s="17"/>
      <c r="X37" s="17"/>
      <c r="Y37" s="17"/>
      <c r="Z37" s="17"/>
    </row>
    <row r="38">
      <c r="A38" s="20"/>
      <c r="B38" s="17"/>
      <c r="C38" s="33"/>
      <c r="D38" s="17"/>
      <c r="E38" s="20"/>
      <c r="F38" s="20"/>
      <c r="G38" s="20"/>
      <c r="H38" s="17"/>
      <c r="I38" s="17"/>
      <c r="J38" s="17"/>
      <c r="K38" s="17"/>
      <c r="L38" s="17"/>
      <c r="M38" s="17"/>
      <c r="N38" s="17"/>
      <c r="O38" s="17"/>
      <c r="P38" s="17"/>
      <c r="Q38" s="17"/>
      <c r="R38" s="17"/>
      <c r="S38" s="17"/>
      <c r="T38" s="17"/>
      <c r="U38" s="17"/>
      <c r="V38" s="17"/>
      <c r="W38" s="17"/>
      <c r="X38" s="17"/>
      <c r="Y38" s="17"/>
      <c r="Z38" s="17"/>
    </row>
    <row r="39">
      <c r="A39" s="20"/>
      <c r="B39" s="17"/>
      <c r="C39" s="33"/>
      <c r="D39" s="17"/>
      <c r="E39" s="20"/>
      <c r="F39" s="20"/>
      <c r="G39" s="20"/>
      <c r="H39" s="17"/>
      <c r="I39" s="17"/>
      <c r="J39" s="17"/>
      <c r="K39" s="17"/>
      <c r="L39" s="17"/>
      <c r="M39" s="17"/>
      <c r="N39" s="17"/>
      <c r="O39" s="17"/>
      <c r="P39" s="17"/>
      <c r="Q39" s="17"/>
      <c r="R39" s="17"/>
      <c r="S39" s="17"/>
      <c r="T39" s="17"/>
      <c r="U39" s="17"/>
      <c r="V39" s="17"/>
      <c r="W39" s="17"/>
      <c r="X39" s="17"/>
      <c r="Y39" s="17"/>
      <c r="Z39" s="17"/>
    </row>
    <row r="40">
      <c r="A40" s="20"/>
      <c r="B40" s="17"/>
      <c r="C40" s="33"/>
      <c r="D40" s="17"/>
      <c r="E40" s="20"/>
      <c r="F40" s="20"/>
      <c r="G40" s="20"/>
      <c r="H40" s="17"/>
      <c r="I40" s="17"/>
      <c r="J40" s="17"/>
      <c r="K40" s="17"/>
      <c r="L40" s="17"/>
      <c r="M40" s="17"/>
      <c r="N40" s="17"/>
      <c r="O40" s="17"/>
      <c r="P40" s="17"/>
      <c r="Q40" s="17"/>
      <c r="R40" s="17"/>
      <c r="S40" s="17"/>
      <c r="T40" s="17"/>
      <c r="U40" s="17"/>
      <c r="V40" s="17"/>
      <c r="W40" s="17"/>
      <c r="X40" s="17"/>
      <c r="Y40" s="17"/>
      <c r="Z40" s="17"/>
    </row>
    <row r="41">
      <c r="A41" s="20"/>
      <c r="B41" s="17"/>
      <c r="C41" s="33"/>
      <c r="D41" s="17"/>
      <c r="E41" s="20"/>
      <c r="F41" s="20"/>
      <c r="G41" s="20"/>
      <c r="H41" s="17"/>
      <c r="I41" s="17"/>
      <c r="J41" s="17"/>
      <c r="K41" s="17"/>
      <c r="L41" s="17"/>
      <c r="M41" s="17"/>
      <c r="N41" s="17"/>
      <c r="O41" s="17"/>
      <c r="P41" s="17"/>
      <c r="Q41" s="17"/>
      <c r="R41" s="17"/>
      <c r="S41" s="17"/>
      <c r="T41" s="17"/>
      <c r="U41" s="17"/>
      <c r="V41" s="17"/>
      <c r="W41" s="17"/>
      <c r="X41" s="17"/>
      <c r="Y41" s="17"/>
      <c r="Z41" s="17"/>
    </row>
    <row r="42">
      <c r="A42" s="20"/>
      <c r="B42" s="17"/>
      <c r="C42" s="33"/>
      <c r="D42" s="17"/>
      <c r="E42" s="20"/>
      <c r="F42" s="20"/>
      <c r="G42" s="20"/>
      <c r="H42" s="17"/>
      <c r="I42" s="17"/>
      <c r="J42" s="17"/>
      <c r="K42" s="17"/>
      <c r="L42" s="17"/>
      <c r="M42" s="17"/>
      <c r="N42" s="17"/>
      <c r="O42" s="17"/>
      <c r="P42" s="17"/>
      <c r="Q42" s="17"/>
      <c r="R42" s="17"/>
      <c r="S42" s="17"/>
      <c r="T42" s="17"/>
      <c r="U42" s="17"/>
      <c r="V42" s="17"/>
      <c r="W42" s="17"/>
      <c r="X42" s="17"/>
      <c r="Y42" s="17"/>
      <c r="Z42" s="17"/>
    </row>
    <row r="43">
      <c r="A43" s="20"/>
      <c r="B43" s="17"/>
      <c r="C43" s="33"/>
      <c r="D43" s="17"/>
      <c r="E43" s="20"/>
      <c r="F43" s="20"/>
      <c r="G43" s="20"/>
      <c r="H43" s="17"/>
      <c r="I43" s="17"/>
      <c r="J43" s="17"/>
      <c r="K43" s="17"/>
      <c r="L43" s="17"/>
      <c r="M43" s="17"/>
      <c r="N43" s="17"/>
      <c r="O43" s="17"/>
      <c r="P43" s="17"/>
      <c r="Q43" s="17"/>
      <c r="R43" s="17"/>
      <c r="S43" s="17"/>
      <c r="T43" s="17"/>
      <c r="U43" s="17"/>
      <c r="V43" s="17"/>
      <c r="W43" s="17"/>
      <c r="X43" s="17"/>
      <c r="Y43" s="17"/>
      <c r="Z43" s="17"/>
    </row>
    <row r="44">
      <c r="A44" s="20"/>
      <c r="B44" s="17"/>
      <c r="C44" s="33"/>
      <c r="D44" s="17"/>
      <c r="E44" s="20"/>
      <c r="F44" s="20"/>
      <c r="G44" s="20"/>
      <c r="H44" s="17"/>
      <c r="I44" s="17"/>
      <c r="J44" s="17"/>
      <c r="K44" s="17"/>
      <c r="L44" s="17"/>
      <c r="M44" s="17"/>
      <c r="N44" s="17"/>
      <c r="O44" s="17"/>
      <c r="P44" s="17"/>
      <c r="Q44" s="17"/>
      <c r="R44" s="17"/>
      <c r="S44" s="17"/>
      <c r="T44" s="17"/>
      <c r="U44" s="17"/>
      <c r="V44" s="17"/>
      <c r="W44" s="17"/>
      <c r="X44" s="17"/>
      <c r="Y44" s="17"/>
      <c r="Z44" s="17"/>
    </row>
    <row r="45">
      <c r="A45" s="20"/>
      <c r="B45" s="17"/>
      <c r="C45" s="33"/>
      <c r="D45" s="17"/>
      <c r="E45" s="20"/>
      <c r="F45" s="20"/>
      <c r="G45" s="20"/>
      <c r="H45" s="17"/>
      <c r="I45" s="17"/>
      <c r="J45" s="17"/>
      <c r="K45" s="17"/>
      <c r="L45" s="17"/>
      <c r="M45" s="17"/>
      <c r="N45" s="17"/>
      <c r="O45" s="17"/>
      <c r="P45" s="17"/>
      <c r="Q45" s="17"/>
      <c r="R45" s="17"/>
      <c r="S45" s="17"/>
      <c r="T45" s="17"/>
      <c r="U45" s="17"/>
      <c r="V45" s="17"/>
      <c r="W45" s="17"/>
      <c r="X45" s="17"/>
      <c r="Y45" s="17"/>
      <c r="Z45" s="17"/>
    </row>
    <row r="46">
      <c r="A46" s="20"/>
      <c r="B46" s="17"/>
      <c r="C46" s="33"/>
      <c r="D46" s="17"/>
      <c r="E46" s="20"/>
      <c r="F46" s="20"/>
      <c r="G46" s="20"/>
      <c r="H46" s="17"/>
      <c r="I46" s="17"/>
      <c r="J46" s="17"/>
      <c r="K46" s="17"/>
      <c r="L46" s="17"/>
      <c r="M46" s="17"/>
      <c r="N46" s="17"/>
      <c r="O46" s="17"/>
      <c r="P46" s="17"/>
      <c r="Q46" s="17"/>
      <c r="R46" s="17"/>
      <c r="S46" s="17"/>
      <c r="T46" s="17"/>
      <c r="U46" s="17"/>
      <c r="V46" s="17"/>
      <c r="W46" s="17"/>
      <c r="X46" s="17"/>
      <c r="Y46" s="17"/>
      <c r="Z46" s="17"/>
    </row>
    <row r="47">
      <c r="A47" s="20"/>
      <c r="B47" s="17"/>
      <c r="C47" s="33"/>
      <c r="D47" s="17"/>
      <c r="E47" s="20"/>
      <c r="F47" s="20"/>
      <c r="G47" s="20"/>
      <c r="H47" s="17"/>
      <c r="I47" s="17"/>
      <c r="J47" s="17"/>
      <c r="K47" s="17"/>
      <c r="L47" s="17"/>
      <c r="M47" s="17"/>
      <c r="N47" s="17"/>
      <c r="O47" s="17"/>
      <c r="P47" s="17"/>
      <c r="Q47" s="17"/>
      <c r="R47" s="17"/>
      <c r="S47" s="17"/>
      <c r="T47" s="17"/>
      <c r="U47" s="17"/>
      <c r="V47" s="17"/>
      <c r="W47" s="17"/>
      <c r="X47" s="17"/>
      <c r="Y47" s="17"/>
      <c r="Z47" s="17"/>
    </row>
    <row r="48">
      <c r="A48" s="20"/>
      <c r="B48" s="17"/>
      <c r="C48" s="33"/>
      <c r="D48" s="17"/>
      <c r="E48" s="20"/>
      <c r="F48" s="20"/>
      <c r="G48" s="20"/>
      <c r="H48" s="17"/>
      <c r="I48" s="17"/>
      <c r="J48" s="17"/>
      <c r="K48" s="17"/>
      <c r="L48" s="17"/>
      <c r="M48" s="17"/>
      <c r="N48" s="17"/>
      <c r="O48" s="17"/>
      <c r="P48" s="17"/>
      <c r="Q48" s="17"/>
      <c r="R48" s="17"/>
      <c r="S48" s="17"/>
      <c r="T48" s="17"/>
      <c r="U48" s="17"/>
      <c r="V48" s="17"/>
      <c r="W48" s="17"/>
      <c r="X48" s="17"/>
      <c r="Y48" s="17"/>
      <c r="Z48" s="17"/>
    </row>
    <row r="49">
      <c r="A49" s="20"/>
      <c r="B49" s="17"/>
      <c r="C49" s="33"/>
      <c r="D49" s="17"/>
      <c r="E49" s="20"/>
      <c r="F49" s="20"/>
      <c r="G49" s="20"/>
      <c r="H49" s="17"/>
      <c r="I49" s="17"/>
      <c r="J49" s="17"/>
      <c r="K49" s="17"/>
      <c r="L49" s="17"/>
      <c r="M49" s="17"/>
      <c r="N49" s="17"/>
      <c r="O49" s="17"/>
      <c r="P49" s="17"/>
      <c r="Q49" s="17"/>
      <c r="R49" s="17"/>
      <c r="S49" s="17"/>
      <c r="T49" s="17"/>
      <c r="U49" s="17"/>
      <c r="V49" s="17"/>
      <c r="W49" s="17"/>
      <c r="X49" s="17"/>
      <c r="Y49" s="17"/>
      <c r="Z49" s="17"/>
    </row>
    <row r="50">
      <c r="A50" s="20"/>
      <c r="B50" s="17"/>
      <c r="C50" s="33"/>
      <c r="D50" s="17"/>
      <c r="E50" s="20"/>
      <c r="F50" s="20"/>
      <c r="G50" s="20"/>
      <c r="H50" s="17"/>
      <c r="I50" s="17"/>
      <c r="J50" s="17"/>
      <c r="K50" s="17"/>
      <c r="L50" s="17"/>
      <c r="M50" s="17"/>
      <c r="N50" s="17"/>
      <c r="O50" s="17"/>
      <c r="P50" s="17"/>
      <c r="Q50" s="17"/>
      <c r="R50" s="17"/>
      <c r="S50" s="17"/>
      <c r="T50" s="17"/>
      <c r="U50" s="17"/>
      <c r="V50" s="17"/>
      <c r="W50" s="17"/>
      <c r="X50" s="17"/>
      <c r="Y50" s="17"/>
      <c r="Z50" s="17"/>
    </row>
    <row r="51">
      <c r="A51" s="20"/>
      <c r="B51" s="17"/>
      <c r="C51" s="33"/>
      <c r="D51" s="17"/>
      <c r="E51" s="20"/>
      <c r="F51" s="20"/>
      <c r="G51" s="20"/>
      <c r="H51" s="17"/>
      <c r="I51" s="17"/>
      <c r="J51" s="17"/>
      <c r="K51" s="17"/>
      <c r="L51" s="17"/>
      <c r="M51" s="17"/>
      <c r="N51" s="17"/>
      <c r="O51" s="17"/>
      <c r="P51" s="17"/>
      <c r="Q51" s="17"/>
      <c r="R51" s="17"/>
      <c r="S51" s="17"/>
      <c r="T51" s="17"/>
      <c r="U51" s="17"/>
      <c r="V51" s="17"/>
      <c r="W51" s="17"/>
      <c r="X51" s="17"/>
      <c r="Y51" s="17"/>
      <c r="Z51" s="17"/>
    </row>
    <row r="52">
      <c r="A52" s="20"/>
      <c r="B52" s="17"/>
      <c r="C52" s="33"/>
      <c r="D52" s="17"/>
      <c r="E52" s="20"/>
      <c r="F52" s="20"/>
      <c r="G52" s="20"/>
      <c r="H52" s="17"/>
      <c r="I52" s="17"/>
      <c r="J52" s="17"/>
      <c r="K52" s="17"/>
      <c r="L52" s="17"/>
      <c r="M52" s="17"/>
      <c r="N52" s="17"/>
      <c r="O52" s="17"/>
      <c r="P52" s="17"/>
      <c r="Q52" s="17"/>
      <c r="R52" s="17"/>
      <c r="S52" s="17"/>
      <c r="T52" s="17"/>
      <c r="U52" s="17"/>
      <c r="V52" s="17"/>
      <c r="W52" s="17"/>
      <c r="X52" s="17"/>
      <c r="Y52" s="17"/>
      <c r="Z52" s="17"/>
    </row>
    <row r="53">
      <c r="A53" s="20"/>
      <c r="B53" s="17"/>
      <c r="C53" s="33"/>
      <c r="D53" s="17"/>
      <c r="E53" s="20"/>
      <c r="F53" s="20"/>
      <c r="G53" s="20"/>
      <c r="H53" s="17"/>
      <c r="I53" s="17"/>
      <c r="J53" s="17"/>
      <c r="K53" s="17"/>
      <c r="L53" s="17"/>
      <c r="M53" s="17"/>
      <c r="N53" s="17"/>
      <c r="O53" s="17"/>
      <c r="P53" s="17"/>
      <c r="Q53" s="17"/>
      <c r="R53" s="17"/>
      <c r="S53" s="17"/>
      <c r="T53" s="17"/>
      <c r="U53" s="17"/>
      <c r="V53" s="17"/>
      <c r="W53" s="17"/>
      <c r="X53" s="17"/>
      <c r="Y53" s="17"/>
      <c r="Z53" s="17"/>
    </row>
    <row r="54">
      <c r="A54" s="20"/>
      <c r="B54" s="17"/>
      <c r="C54" s="33"/>
      <c r="D54" s="17"/>
      <c r="E54" s="20"/>
      <c r="F54" s="20"/>
      <c r="G54" s="20"/>
      <c r="H54" s="17"/>
      <c r="I54" s="17"/>
      <c r="J54" s="17"/>
      <c r="K54" s="17"/>
      <c r="L54" s="17"/>
      <c r="M54" s="17"/>
      <c r="N54" s="17"/>
      <c r="O54" s="17"/>
      <c r="P54" s="17"/>
      <c r="Q54" s="17"/>
      <c r="R54" s="17"/>
      <c r="S54" s="17"/>
      <c r="T54" s="17"/>
      <c r="U54" s="17"/>
      <c r="V54" s="17"/>
      <c r="W54" s="17"/>
      <c r="X54" s="17"/>
      <c r="Y54" s="17"/>
      <c r="Z54" s="17"/>
    </row>
    <row r="55">
      <c r="A55" s="20"/>
      <c r="B55" s="17"/>
      <c r="C55" s="33"/>
      <c r="D55" s="17"/>
      <c r="E55" s="20"/>
      <c r="F55" s="20"/>
      <c r="G55" s="20"/>
      <c r="H55" s="17"/>
      <c r="I55" s="17"/>
      <c r="J55" s="17"/>
      <c r="K55" s="17"/>
      <c r="L55" s="17"/>
      <c r="M55" s="17"/>
      <c r="N55" s="17"/>
      <c r="O55" s="17"/>
      <c r="P55" s="17"/>
      <c r="Q55" s="17"/>
      <c r="R55" s="17"/>
      <c r="S55" s="17"/>
      <c r="T55" s="17"/>
      <c r="U55" s="17"/>
      <c r="V55" s="17"/>
      <c r="W55" s="17"/>
      <c r="X55" s="17"/>
      <c r="Y55" s="17"/>
      <c r="Z55" s="17"/>
    </row>
    <row r="56">
      <c r="A56" s="20"/>
      <c r="B56" s="17"/>
      <c r="C56" s="33"/>
      <c r="D56" s="17"/>
      <c r="E56" s="20"/>
      <c r="F56" s="20"/>
      <c r="G56" s="20"/>
      <c r="H56" s="17"/>
      <c r="I56" s="17"/>
      <c r="J56" s="17"/>
      <c r="K56" s="17"/>
      <c r="L56" s="17"/>
      <c r="M56" s="17"/>
      <c r="N56" s="17"/>
      <c r="O56" s="17"/>
      <c r="P56" s="17"/>
      <c r="Q56" s="17"/>
      <c r="R56" s="17"/>
      <c r="S56" s="17"/>
      <c r="T56" s="17"/>
      <c r="U56" s="17"/>
      <c r="V56" s="17"/>
      <c r="W56" s="17"/>
      <c r="X56" s="17"/>
      <c r="Y56" s="17"/>
      <c r="Z56" s="17"/>
    </row>
    <row r="57">
      <c r="A57" s="20"/>
      <c r="B57" s="17"/>
      <c r="C57" s="33"/>
      <c r="D57" s="17"/>
      <c r="E57" s="20"/>
      <c r="F57" s="20"/>
      <c r="G57" s="20"/>
      <c r="H57" s="17"/>
      <c r="I57" s="17"/>
      <c r="J57" s="17"/>
      <c r="K57" s="17"/>
      <c r="L57" s="17"/>
      <c r="M57" s="17"/>
      <c r="N57" s="17"/>
      <c r="O57" s="17"/>
      <c r="P57" s="17"/>
      <c r="Q57" s="17"/>
      <c r="R57" s="17"/>
      <c r="S57" s="17"/>
      <c r="T57" s="17"/>
      <c r="U57" s="17"/>
      <c r="V57" s="17"/>
      <c r="W57" s="17"/>
      <c r="X57" s="17"/>
      <c r="Y57" s="17"/>
      <c r="Z57" s="17"/>
    </row>
    <row r="58">
      <c r="A58" s="20"/>
      <c r="B58" s="17"/>
      <c r="C58" s="33"/>
      <c r="D58" s="17"/>
      <c r="E58" s="20"/>
      <c r="F58" s="20"/>
      <c r="G58" s="20"/>
      <c r="H58" s="17"/>
      <c r="I58" s="17"/>
      <c r="J58" s="17"/>
      <c r="K58" s="17"/>
      <c r="L58" s="17"/>
      <c r="M58" s="17"/>
      <c r="N58" s="17"/>
      <c r="O58" s="17"/>
      <c r="P58" s="17"/>
      <c r="Q58" s="17"/>
      <c r="R58" s="17"/>
      <c r="S58" s="17"/>
      <c r="T58" s="17"/>
      <c r="U58" s="17"/>
      <c r="V58" s="17"/>
      <c r="W58" s="17"/>
      <c r="X58" s="17"/>
      <c r="Y58" s="17"/>
      <c r="Z58" s="17"/>
    </row>
    <row r="59">
      <c r="A59" s="20"/>
      <c r="B59" s="17"/>
      <c r="C59" s="33"/>
      <c r="D59" s="17"/>
      <c r="E59" s="20"/>
      <c r="F59" s="20"/>
      <c r="G59" s="20"/>
      <c r="H59" s="17"/>
      <c r="I59" s="17"/>
      <c r="J59" s="17"/>
      <c r="K59" s="17"/>
      <c r="L59" s="17"/>
      <c r="M59" s="17"/>
      <c r="N59" s="17"/>
      <c r="O59" s="17"/>
      <c r="P59" s="17"/>
      <c r="Q59" s="17"/>
      <c r="R59" s="17"/>
      <c r="S59" s="17"/>
      <c r="T59" s="17"/>
      <c r="U59" s="17"/>
      <c r="V59" s="17"/>
      <c r="W59" s="17"/>
      <c r="X59" s="17"/>
      <c r="Y59" s="17"/>
      <c r="Z59" s="17"/>
    </row>
    <row r="60">
      <c r="A60" s="20"/>
      <c r="B60" s="17"/>
      <c r="C60" s="33"/>
      <c r="D60" s="17"/>
      <c r="E60" s="20"/>
      <c r="F60" s="20"/>
      <c r="G60" s="20"/>
      <c r="H60" s="17"/>
      <c r="I60" s="17"/>
      <c r="J60" s="17"/>
      <c r="K60" s="17"/>
      <c r="L60" s="17"/>
      <c r="M60" s="17"/>
      <c r="N60" s="17"/>
      <c r="O60" s="17"/>
      <c r="P60" s="17"/>
      <c r="Q60" s="17"/>
      <c r="R60" s="17"/>
      <c r="S60" s="17"/>
      <c r="T60" s="17"/>
      <c r="U60" s="17"/>
      <c r="V60" s="17"/>
      <c r="W60" s="17"/>
      <c r="X60" s="17"/>
      <c r="Y60" s="17"/>
      <c r="Z60" s="17"/>
    </row>
    <row r="61">
      <c r="A61" s="20"/>
      <c r="B61" s="17"/>
      <c r="C61" s="33"/>
      <c r="D61" s="17"/>
      <c r="E61" s="20"/>
      <c r="F61" s="20"/>
      <c r="G61" s="20"/>
      <c r="H61" s="17"/>
      <c r="I61" s="17"/>
      <c r="J61" s="17"/>
      <c r="K61" s="17"/>
      <c r="L61" s="17"/>
      <c r="M61" s="17"/>
      <c r="N61" s="17"/>
      <c r="O61" s="17"/>
      <c r="P61" s="17"/>
      <c r="Q61" s="17"/>
      <c r="R61" s="17"/>
      <c r="S61" s="17"/>
      <c r="T61" s="17"/>
      <c r="U61" s="17"/>
      <c r="V61" s="17"/>
      <c r="W61" s="17"/>
      <c r="X61" s="17"/>
      <c r="Y61" s="17"/>
      <c r="Z61" s="17"/>
    </row>
    <row r="62">
      <c r="A62" s="20"/>
      <c r="B62" s="17"/>
      <c r="C62" s="33"/>
      <c r="D62" s="17"/>
      <c r="E62" s="20"/>
      <c r="F62" s="20"/>
      <c r="G62" s="20"/>
      <c r="H62" s="17"/>
      <c r="I62" s="17"/>
      <c r="J62" s="17"/>
      <c r="K62" s="17"/>
      <c r="L62" s="17"/>
      <c r="M62" s="17"/>
      <c r="N62" s="17"/>
      <c r="O62" s="17"/>
      <c r="P62" s="17"/>
      <c r="Q62" s="17"/>
      <c r="R62" s="17"/>
      <c r="S62" s="17"/>
      <c r="T62" s="17"/>
      <c r="U62" s="17"/>
      <c r="V62" s="17"/>
      <c r="W62" s="17"/>
      <c r="X62" s="17"/>
      <c r="Y62" s="17"/>
      <c r="Z62" s="17"/>
    </row>
    <row r="63">
      <c r="A63" s="20"/>
      <c r="B63" s="17"/>
      <c r="C63" s="33"/>
      <c r="D63" s="17"/>
      <c r="E63" s="20"/>
      <c r="F63" s="20"/>
      <c r="G63" s="20"/>
      <c r="H63" s="17"/>
      <c r="I63" s="17"/>
      <c r="J63" s="17"/>
      <c r="K63" s="17"/>
      <c r="L63" s="17"/>
      <c r="M63" s="17"/>
      <c r="N63" s="17"/>
      <c r="O63" s="17"/>
      <c r="P63" s="17"/>
      <c r="Q63" s="17"/>
      <c r="R63" s="17"/>
      <c r="S63" s="17"/>
      <c r="T63" s="17"/>
      <c r="U63" s="17"/>
      <c r="V63" s="17"/>
      <c r="W63" s="17"/>
      <c r="X63" s="17"/>
      <c r="Y63" s="17"/>
      <c r="Z63" s="17"/>
    </row>
    <row r="64">
      <c r="A64" s="20"/>
      <c r="B64" s="17"/>
      <c r="C64" s="33"/>
      <c r="D64" s="17"/>
      <c r="E64" s="20"/>
      <c r="F64" s="20"/>
      <c r="G64" s="20"/>
      <c r="H64" s="17"/>
      <c r="I64" s="17"/>
      <c r="J64" s="17"/>
      <c r="K64" s="17"/>
      <c r="L64" s="17"/>
      <c r="M64" s="17"/>
      <c r="N64" s="17"/>
      <c r="O64" s="17"/>
      <c r="P64" s="17"/>
      <c r="Q64" s="17"/>
      <c r="R64" s="17"/>
      <c r="S64" s="17"/>
      <c r="T64" s="17"/>
      <c r="U64" s="17"/>
      <c r="V64" s="17"/>
      <c r="W64" s="17"/>
      <c r="X64" s="17"/>
      <c r="Y64" s="17"/>
      <c r="Z64" s="17"/>
    </row>
    <row r="65">
      <c r="A65" s="20"/>
      <c r="B65" s="17"/>
      <c r="C65" s="33"/>
      <c r="D65" s="17"/>
      <c r="E65" s="20"/>
      <c r="F65" s="20"/>
      <c r="G65" s="20"/>
      <c r="H65" s="17"/>
      <c r="I65" s="17"/>
      <c r="J65" s="17"/>
      <c r="K65" s="17"/>
      <c r="L65" s="17"/>
      <c r="M65" s="17"/>
      <c r="N65" s="17"/>
      <c r="O65" s="17"/>
      <c r="P65" s="17"/>
      <c r="Q65" s="17"/>
      <c r="R65" s="17"/>
      <c r="S65" s="17"/>
      <c r="T65" s="17"/>
      <c r="U65" s="17"/>
      <c r="V65" s="17"/>
      <c r="W65" s="17"/>
      <c r="X65" s="17"/>
      <c r="Y65" s="17"/>
      <c r="Z65" s="17"/>
    </row>
    <row r="66">
      <c r="A66" s="20"/>
      <c r="B66" s="17"/>
      <c r="C66" s="33"/>
      <c r="D66" s="17"/>
      <c r="E66" s="20"/>
      <c r="F66" s="20"/>
      <c r="G66" s="20"/>
      <c r="H66" s="17"/>
      <c r="I66" s="17"/>
      <c r="J66" s="17"/>
      <c r="K66" s="17"/>
      <c r="L66" s="17"/>
      <c r="M66" s="17"/>
      <c r="N66" s="17"/>
      <c r="O66" s="17"/>
      <c r="P66" s="17"/>
      <c r="Q66" s="17"/>
      <c r="R66" s="17"/>
      <c r="S66" s="17"/>
      <c r="T66" s="17"/>
      <c r="U66" s="17"/>
      <c r="V66" s="17"/>
      <c r="W66" s="17"/>
      <c r="X66" s="17"/>
      <c r="Y66" s="17"/>
      <c r="Z66" s="17"/>
    </row>
    <row r="67">
      <c r="A67" s="20"/>
      <c r="B67" s="17"/>
      <c r="C67" s="33"/>
      <c r="D67" s="17"/>
      <c r="E67" s="20"/>
      <c r="F67" s="20"/>
      <c r="G67" s="20"/>
      <c r="H67" s="17"/>
      <c r="I67" s="17"/>
      <c r="J67" s="17"/>
      <c r="K67" s="17"/>
      <c r="L67" s="17"/>
      <c r="M67" s="17"/>
      <c r="N67" s="17"/>
      <c r="O67" s="17"/>
      <c r="P67" s="17"/>
      <c r="Q67" s="17"/>
      <c r="R67" s="17"/>
      <c r="S67" s="17"/>
      <c r="T67" s="17"/>
      <c r="U67" s="17"/>
      <c r="V67" s="17"/>
      <c r="W67" s="17"/>
      <c r="X67" s="17"/>
      <c r="Y67" s="17"/>
      <c r="Z67" s="17"/>
    </row>
    <row r="68">
      <c r="A68" s="20"/>
      <c r="B68" s="17"/>
      <c r="C68" s="33"/>
      <c r="D68" s="17"/>
      <c r="E68" s="20"/>
      <c r="F68" s="20"/>
      <c r="G68" s="20"/>
      <c r="H68" s="17"/>
      <c r="I68" s="17"/>
      <c r="J68" s="17"/>
      <c r="K68" s="17"/>
      <c r="L68" s="17"/>
      <c r="M68" s="17"/>
      <c r="N68" s="17"/>
      <c r="O68" s="17"/>
      <c r="P68" s="17"/>
      <c r="Q68" s="17"/>
      <c r="R68" s="17"/>
      <c r="S68" s="17"/>
      <c r="T68" s="17"/>
      <c r="U68" s="17"/>
      <c r="V68" s="17"/>
      <c r="W68" s="17"/>
      <c r="X68" s="17"/>
      <c r="Y68" s="17"/>
      <c r="Z68" s="17"/>
    </row>
    <row r="69">
      <c r="A69" s="20"/>
      <c r="B69" s="17"/>
      <c r="C69" s="33"/>
      <c r="D69" s="17"/>
      <c r="E69" s="20"/>
      <c r="F69" s="20"/>
      <c r="G69" s="20"/>
      <c r="H69" s="17"/>
      <c r="I69" s="17"/>
      <c r="J69" s="17"/>
      <c r="K69" s="17"/>
      <c r="L69" s="17"/>
      <c r="M69" s="17"/>
      <c r="N69" s="17"/>
      <c r="O69" s="17"/>
      <c r="P69" s="17"/>
      <c r="Q69" s="17"/>
      <c r="R69" s="17"/>
      <c r="S69" s="17"/>
      <c r="T69" s="17"/>
      <c r="U69" s="17"/>
      <c r="V69" s="17"/>
      <c r="W69" s="17"/>
      <c r="X69" s="17"/>
      <c r="Y69" s="17"/>
      <c r="Z69" s="17"/>
    </row>
    <row r="70">
      <c r="A70" s="20"/>
      <c r="B70" s="17"/>
      <c r="C70" s="33"/>
      <c r="D70" s="17"/>
      <c r="E70" s="20"/>
      <c r="F70" s="20"/>
      <c r="G70" s="20"/>
      <c r="H70" s="17"/>
      <c r="I70" s="17"/>
      <c r="J70" s="17"/>
      <c r="K70" s="17"/>
      <c r="L70" s="17"/>
      <c r="M70" s="17"/>
      <c r="N70" s="17"/>
      <c r="O70" s="17"/>
      <c r="P70" s="17"/>
      <c r="Q70" s="17"/>
      <c r="R70" s="17"/>
      <c r="S70" s="17"/>
      <c r="T70" s="17"/>
      <c r="U70" s="17"/>
      <c r="V70" s="17"/>
      <c r="W70" s="17"/>
      <c r="X70" s="17"/>
      <c r="Y70" s="17"/>
      <c r="Z70" s="17"/>
    </row>
    <row r="71">
      <c r="A71" s="20"/>
      <c r="B71" s="17"/>
      <c r="C71" s="33"/>
      <c r="D71" s="17"/>
      <c r="E71" s="20"/>
      <c r="F71" s="20"/>
      <c r="G71" s="20"/>
      <c r="H71" s="17"/>
      <c r="I71" s="17"/>
      <c r="J71" s="17"/>
      <c r="K71" s="17"/>
      <c r="L71" s="17"/>
      <c r="M71" s="17"/>
      <c r="N71" s="17"/>
      <c r="O71" s="17"/>
      <c r="P71" s="17"/>
      <c r="Q71" s="17"/>
      <c r="R71" s="17"/>
      <c r="S71" s="17"/>
      <c r="T71" s="17"/>
      <c r="U71" s="17"/>
      <c r="V71" s="17"/>
      <c r="W71" s="17"/>
      <c r="X71" s="17"/>
      <c r="Y71" s="17"/>
      <c r="Z71" s="17"/>
    </row>
    <row r="72">
      <c r="A72" s="20"/>
      <c r="B72" s="17"/>
      <c r="C72" s="33"/>
      <c r="D72" s="17"/>
      <c r="E72" s="20"/>
      <c r="F72" s="20"/>
      <c r="G72" s="20"/>
      <c r="H72" s="17"/>
      <c r="I72" s="17"/>
      <c r="J72" s="17"/>
      <c r="K72" s="17"/>
      <c r="L72" s="17"/>
      <c r="M72" s="17"/>
      <c r="N72" s="17"/>
      <c r="O72" s="17"/>
      <c r="P72" s="17"/>
      <c r="Q72" s="17"/>
      <c r="R72" s="17"/>
      <c r="S72" s="17"/>
      <c r="T72" s="17"/>
      <c r="U72" s="17"/>
      <c r="V72" s="17"/>
      <c r="W72" s="17"/>
      <c r="X72" s="17"/>
      <c r="Y72" s="17"/>
      <c r="Z72" s="17"/>
    </row>
    <row r="73">
      <c r="A73" s="20"/>
      <c r="B73" s="17"/>
      <c r="C73" s="33"/>
      <c r="D73" s="17"/>
      <c r="E73" s="20"/>
      <c r="F73" s="20"/>
      <c r="G73" s="20"/>
      <c r="H73" s="17"/>
      <c r="I73" s="17"/>
      <c r="J73" s="17"/>
      <c r="K73" s="17"/>
      <c r="L73" s="17"/>
      <c r="M73" s="17"/>
      <c r="N73" s="17"/>
      <c r="O73" s="17"/>
      <c r="P73" s="17"/>
      <c r="Q73" s="17"/>
      <c r="R73" s="17"/>
      <c r="S73" s="17"/>
      <c r="T73" s="17"/>
      <c r="U73" s="17"/>
      <c r="V73" s="17"/>
      <c r="W73" s="17"/>
      <c r="X73" s="17"/>
      <c r="Y73" s="17"/>
      <c r="Z73" s="17"/>
    </row>
    <row r="74">
      <c r="A74" s="20"/>
      <c r="B74" s="17"/>
      <c r="C74" s="33"/>
      <c r="D74" s="17"/>
      <c r="E74" s="20"/>
      <c r="F74" s="20"/>
      <c r="G74" s="20"/>
      <c r="H74" s="17"/>
      <c r="I74" s="17"/>
      <c r="J74" s="17"/>
      <c r="K74" s="17"/>
      <c r="L74" s="17"/>
      <c r="M74" s="17"/>
      <c r="N74" s="17"/>
      <c r="O74" s="17"/>
      <c r="P74" s="17"/>
      <c r="Q74" s="17"/>
      <c r="R74" s="17"/>
      <c r="S74" s="17"/>
      <c r="T74" s="17"/>
      <c r="U74" s="17"/>
      <c r="V74" s="17"/>
      <c r="W74" s="17"/>
      <c r="X74" s="17"/>
      <c r="Y74" s="17"/>
      <c r="Z74" s="17"/>
    </row>
    <row r="75">
      <c r="A75" s="20"/>
      <c r="B75" s="17"/>
      <c r="C75" s="33"/>
      <c r="D75" s="17"/>
      <c r="E75" s="20"/>
      <c r="F75" s="20"/>
      <c r="G75" s="20"/>
      <c r="H75" s="17"/>
      <c r="I75" s="17"/>
      <c r="J75" s="17"/>
      <c r="K75" s="17"/>
      <c r="L75" s="17"/>
      <c r="M75" s="17"/>
      <c r="N75" s="17"/>
      <c r="O75" s="17"/>
      <c r="P75" s="17"/>
      <c r="Q75" s="17"/>
      <c r="R75" s="17"/>
      <c r="S75" s="17"/>
      <c r="T75" s="17"/>
      <c r="U75" s="17"/>
      <c r="V75" s="17"/>
      <c r="W75" s="17"/>
      <c r="X75" s="17"/>
      <c r="Y75" s="17"/>
      <c r="Z75" s="17"/>
    </row>
    <row r="76">
      <c r="A76" s="20"/>
      <c r="B76" s="17"/>
      <c r="C76" s="33"/>
      <c r="D76" s="17"/>
      <c r="E76" s="20"/>
      <c r="F76" s="20"/>
      <c r="G76" s="20"/>
      <c r="H76" s="17"/>
      <c r="I76" s="17"/>
      <c r="J76" s="17"/>
      <c r="K76" s="17"/>
      <c r="L76" s="17"/>
      <c r="M76" s="17"/>
      <c r="N76" s="17"/>
      <c r="O76" s="17"/>
      <c r="P76" s="17"/>
      <c r="Q76" s="17"/>
      <c r="R76" s="17"/>
      <c r="S76" s="17"/>
      <c r="T76" s="17"/>
      <c r="U76" s="17"/>
      <c r="V76" s="17"/>
      <c r="W76" s="17"/>
      <c r="X76" s="17"/>
      <c r="Y76" s="17"/>
      <c r="Z76" s="17"/>
    </row>
    <row r="77">
      <c r="A77" s="20"/>
      <c r="B77" s="17"/>
      <c r="C77" s="33"/>
      <c r="D77" s="17"/>
      <c r="E77" s="20"/>
      <c r="F77" s="20"/>
      <c r="G77" s="20"/>
      <c r="H77" s="17"/>
      <c r="I77" s="17"/>
      <c r="J77" s="17"/>
      <c r="K77" s="17"/>
      <c r="L77" s="17"/>
      <c r="M77" s="17"/>
      <c r="N77" s="17"/>
      <c r="O77" s="17"/>
      <c r="P77" s="17"/>
      <c r="Q77" s="17"/>
      <c r="R77" s="17"/>
      <c r="S77" s="17"/>
      <c r="T77" s="17"/>
      <c r="U77" s="17"/>
      <c r="V77" s="17"/>
      <c r="W77" s="17"/>
      <c r="X77" s="17"/>
      <c r="Y77" s="17"/>
      <c r="Z77" s="17"/>
    </row>
    <row r="78">
      <c r="A78" s="20"/>
      <c r="B78" s="17"/>
      <c r="C78" s="33"/>
      <c r="D78" s="17"/>
      <c r="E78" s="20"/>
      <c r="F78" s="20"/>
      <c r="G78" s="20"/>
      <c r="H78" s="17"/>
      <c r="I78" s="17"/>
      <c r="J78" s="17"/>
      <c r="K78" s="17"/>
      <c r="L78" s="17"/>
      <c r="M78" s="17"/>
      <c r="N78" s="17"/>
      <c r="O78" s="17"/>
      <c r="P78" s="17"/>
      <c r="Q78" s="17"/>
      <c r="R78" s="17"/>
      <c r="S78" s="17"/>
      <c r="T78" s="17"/>
      <c r="U78" s="17"/>
      <c r="V78" s="17"/>
      <c r="W78" s="17"/>
      <c r="X78" s="17"/>
      <c r="Y78" s="17"/>
      <c r="Z78" s="17"/>
    </row>
    <row r="79">
      <c r="A79" s="20"/>
      <c r="B79" s="17"/>
      <c r="C79" s="33"/>
      <c r="D79" s="17"/>
      <c r="E79" s="20"/>
      <c r="F79" s="20"/>
      <c r="G79" s="20"/>
      <c r="H79" s="17"/>
      <c r="I79" s="17"/>
      <c r="J79" s="17"/>
      <c r="K79" s="17"/>
      <c r="L79" s="17"/>
      <c r="M79" s="17"/>
      <c r="N79" s="17"/>
      <c r="O79" s="17"/>
      <c r="P79" s="17"/>
      <c r="Q79" s="17"/>
      <c r="R79" s="17"/>
      <c r="S79" s="17"/>
      <c r="T79" s="17"/>
      <c r="U79" s="17"/>
      <c r="V79" s="17"/>
      <c r="W79" s="17"/>
      <c r="X79" s="17"/>
      <c r="Y79" s="17"/>
      <c r="Z79" s="17"/>
    </row>
    <row r="80">
      <c r="A80" s="20"/>
      <c r="B80" s="17"/>
      <c r="C80" s="33"/>
      <c r="D80" s="17"/>
      <c r="E80" s="20"/>
      <c r="F80" s="20"/>
      <c r="G80" s="20"/>
      <c r="H80" s="17"/>
      <c r="I80" s="17"/>
      <c r="J80" s="17"/>
      <c r="K80" s="17"/>
      <c r="L80" s="17"/>
      <c r="M80" s="17"/>
      <c r="N80" s="17"/>
      <c r="O80" s="17"/>
      <c r="P80" s="17"/>
      <c r="Q80" s="17"/>
      <c r="R80" s="17"/>
      <c r="S80" s="17"/>
      <c r="T80" s="17"/>
      <c r="U80" s="17"/>
      <c r="V80" s="17"/>
      <c r="W80" s="17"/>
      <c r="X80" s="17"/>
      <c r="Y80" s="17"/>
      <c r="Z80" s="17"/>
    </row>
    <row r="81">
      <c r="A81" s="20"/>
      <c r="B81" s="17"/>
      <c r="C81" s="33"/>
      <c r="D81" s="17"/>
      <c r="E81" s="20"/>
      <c r="F81" s="20"/>
      <c r="G81" s="20"/>
      <c r="H81" s="17"/>
      <c r="I81" s="17"/>
      <c r="J81" s="17"/>
      <c r="K81" s="17"/>
      <c r="L81" s="17"/>
      <c r="M81" s="17"/>
      <c r="N81" s="17"/>
      <c r="O81" s="17"/>
      <c r="P81" s="17"/>
      <c r="Q81" s="17"/>
      <c r="R81" s="17"/>
      <c r="S81" s="17"/>
      <c r="T81" s="17"/>
      <c r="U81" s="17"/>
      <c r="V81" s="17"/>
      <c r="W81" s="17"/>
      <c r="X81" s="17"/>
      <c r="Y81" s="17"/>
      <c r="Z81" s="17"/>
    </row>
    <row r="82">
      <c r="A82" s="20"/>
      <c r="B82" s="17"/>
      <c r="C82" s="33"/>
      <c r="D82" s="17"/>
      <c r="E82" s="20"/>
      <c r="F82" s="20"/>
      <c r="G82" s="20"/>
      <c r="H82" s="17"/>
      <c r="I82" s="17"/>
      <c r="J82" s="17"/>
      <c r="K82" s="17"/>
      <c r="L82" s="17"/>
      <c r="M82" s="17"/>
      <c r="N82" s="17"/>
      <c r="O82" s="17"/>
      <c r="P82" s="17"/>
      <c r="Q82" s="17"/>
      <c r="R82" s="17"/>
      <c r="S82" s="17"/>
      <c r="T82" s="17"/>
      <c r="U82" s="17"/>
      <c r="V82" s="17"/>
      <c r="W82" s="17"/>
      <c r="X82" s="17"/>
      <c r="Y82" s="17"/>
      <c r="Z82" s="17"/>
    </row>
    <row r="83">
      <c r="A83" s="20"/>
      <c r="B83" s="17"/>
      <c r="C83" s="33"/>
      <c r="D83" s="17"/>
      <c r="E83" s="20"/>
      <c r="F83" s="20"/>
      <c r="G83" s="20"/>
      <c r="H83" s="17"/>
      <c r="I83" s="17"/>
      <c r="J83" s="17"/>
      <c r="K83" s="17"/>
      <c r="L83" s="17"/>
      <c r="M83" s="17"/>
      <c r="N83" s="17"/>
      <c r="O83" s="17"/>
      <c r="P83" s="17"/>
      <c r="Q83" s="17"/>
      <c r="R83" s="17"/>
      <c r="S83" s="17"/>
      <c r="T83" s="17"/>
      <c r="U83" s="17"/>
      <c r="V83" s="17"/>
      <c r="W83" s="17"/>
      <c r="X83" s="17"/>
      <c r="Y83" s="17"/>
      <c r="Z83" s="17"/>
    </row>
    <row r="84">
      <c r="A84" s="20"/>
      <c r="B84" s="17"/>
      <c r="C84" s="33"/>
      <c r="D84" s="17"/>
      <c r="E84" s="20"/>
      <c r="F84" s="20"/>
      <c r="G84" s="20"/>
      <c r="H84" s="17"/>
      <c r="I84" s="17"/>
      <c r="J84" s="17"/>
      <c r="K84" s="17"/>
      <c r="L84" s="17"/>
      <c r="M84" s="17"/>
      <c r="N84" s="17"/>
      <c r="O84" s="17"/>
      <c r="P84" s="17"/>
      <c r="Q84" s="17"/>
      <c r="R84" s="17"/>
      <c r="S84" s="17"/>
      <c r="T84" s="17"/>
      <c r="U84" s="17"/>
      <c r="V84" s="17"/>
      <c r="W84" s="17"/>
      <c r="X84" s="17"/>
      <c r="Y84" s="17"/>
      <c r="Z84" s="17"/>
    </row>
    <row r="85">
      <c r="A85" s="20"/>
      <c r="B85" s="17"/>
      <c r="C85" s="33"/>
      <c r="D85" s="17"/>
      <c r="E85" s="20"/>
      <c r="F85" s="20"/>
      <c r="G85" s="20"/>
      <c r="H85" s="17"/>
      <c r="I85" s="17"/>
      <c r="J85" s="17"/>
      <c r="K85" s="17"/>
      <c r="L85" s="17"/>
      <c r="M85" s="17"/>
      <c r="N85" s="17"/>
      <c r="O85" s="17"/>
      <c r="P85" s="17"/>
      <c r="Q85" s="17"/>
      <c r="R85" s="17"/>
      <c r="S85" s="17"/>
      <c r="T85" s="17"/>
      <c r="U85" s="17"/>
      <c r="V85" s="17"/>
      <c r="W85" s="17"/>
      <c r="X85" s="17"/>
      <c r="Y85" s="17"/>
      <c r="Z85" s="17"/>
    </row>
    <row r="86">
      <c r="A86" s="20"/>
      <c r="B86" s="17"/>
      <c r="C86" s="33"/>
      <c r="D86" s="17"/>
      <c r="E86" s="20"/>
      <c r="F86" s="20"/>
      <c r="G86" s="20"/>
      <c r="H86" s="17"/>
      <c r="I86" s="17"/>
      <c r="J86" s="17"/>
      <c r="K86" s="17"/>
      <c r="L86" s="17"/>
      <c r="M86" s="17"/>
      <c r="N86" s="17"/>
      <c r="O86" s="17"/>
      <c r="P86" s="17"/>
      <c r="Q86" s="17"/>
      <c r="R86" s="17"/>
      <c r="S86" s="17"/>
      <c r="T86" s="17"/>
      <c r="U86" s="17"/>
      <c r="V86" s="17"/>
      <c r="W86" s="17"/>
      <c r="X86" s="17"/>
      <c r="Y86" s="17"/>
      <c r="Z86" s="17"/>
    </row>
    <row r="87">
      <c r="A87" s="20"/>
      <c r="B87" s="17"/>
      <c r="C87" s="33"/>
      <c r="D87" s="17"/>
      <c r="E87" s="20"/>
      <c r="F87" s="20"/>
      <c r="G87" s="20"/>
      <c r="H87" s="17"/>
      <c r="I87" s="17"/>
      <c r="J87" s="17"/>
      <c r="K87" s="17"/>
      <c r="L87" s="17"/>
      <c r="M87" s="17"/>
      <c r="N87" s="17"/>
      <c r="O87" s="17"/>
      <c r="P87" s="17"/>
      <c r="Q87" s="17"/>
      <c r="R87" s="17"/>
      <c r="S87" s="17"/>
      <c r="T87" s="17"/>
      <c r="U87" s="17"/>
      <c r="V87" s="17"/>
      <c r="W87" s="17"/>
      <c r="X87" s="17"/>
      <c r="Y87" s="17"/>
      <c r="Z87" s="17"/>
    </row>
    <row r="88">
      <c r="A88" s="20"/>
      <c r="B88" s="17"/>
      <c r="C88" s="33"/>
      <c r="D88" s="17"/>
      <c r="E88" s="20"/>
      <c r="F88" s="20"/>
      <c r="G88" s="20"/>
      <c r="H88" s="17"/>
      <c r="I88" s="17"/>
      <c r="J88" s="17"/>
      <c r="K88" s="17"/>
      <c r="L88" s="17"/>
      <c r="M88" s="17"/>
      <c r="N88" s="17"/>
      <c r="O88" s="17"/>
      <c r="P88" s="17"/>
      <c r="Q88" s="17"/>
      <c r="R88" s="17"/>
      <c r="S88" s="17"/>
      <c r="T88" s="17"/>
      <c r="U88" s="17"/>
      <c r="V88" s="17"/>
      <c r="W88" s="17"/>
      <c r="X88" s="17"/>
      <c r="Y88" s="17"/>
      <c r="Z88" s="17"/>
    </row>
    <row r="89">
      <c r="A89" s="20"/>
      <c r="B89" s="17"/>
      <c r="C89" s="33"/>
      <c r="D89" s="17"/>
      <c r="E89" s="20"/>
      <c r="F89" s="20"/>
      <c r="G89" s="20"/>
      <c r="H89" s="17"/>
      <c r="I89" s="17"/>
      <c r="J89" s="17"/>
      <c r="K89" s="17"/>
      <c r="L89" s="17"/>
      <c r="M89" s="17"/>
      <c r="N89" s="17"/>
      <c r="O89" s="17"/>
      <c r="P89" s="17"/>
      <c r="Q89" s="17"/>
      <c r="R89" s="17"/>
      <c r="S89" s="17"/>
      <c r="T89" s="17"/>
      <c r="U89" s="17"/>
      <c r="V89" s="17"/>
      <c r="W89" s="17"/>
      <c r="X89" s="17"/>
      <c r="Y89" s="17"/>
      <c r="Z89" s="17"/>
    </row>
    <row r="90">
      <c r="A90" s="20"/>
      <c r="B90" s="17"/>
      <c r="C90" s="33"/>
      <c r="D90" s="17"/>
      <c r="E90" s="20"/>
      <c r="F90" s="20"/>
      <c r="G90" s="20"/>
      <c r="H90" s="17"/>
      <c r="I90" s="17"/>
      <c r="J90" s="17"/>
      <c r="K90" s="17"/>
      <c r="L90" s="17"/>
      <c r="M90" s="17"/>
      <c r="N90" s="17"/>
      <c r="O90" s="17"/>
      <c r="P90" s="17"/>
      <c r="Q90" s="17"/>
      <c r="R90" s="17"/>
      <c r="S90" s="17"/>
      <c r="T90" s="17"/>
      <c r="U90" s="17"/>
      <c r="V90" s="17"/>
      <c r="W90" s="17"/>
      <c r="X90" s="17"/>
      <c r="Y90" s="17"/>
      <c r="Z90" s="17"/>
    </row>
    <row r="91">
      <c r="A91" s="20"/>
      <c r="B91" s="17"/>
      <c r="C91" s="33"/>
      <c r="D91" s="17"/>
      <c r="E91" s="20"/>
      <c r="F91" s="20"/>
      <c r="G91" s="20"/>
      <c r="H91" s="17"/>
      <c r="I91" s="17"/>
      <c r="J91" s="17"/>
      <c r="K91" s="17"/>
      <c r="L91" s="17"/>
      <c r="M91" s="17"/>
      <c r="N91" s="17"/>
      <c r="O91" s="17"/>
      <c r="P91" s="17"/>
      <c r="Q91" s="17"/>
      <c r="R91" s="17"/>
      <c r="S91" s="17"/>
      <c r="T91" s="17"/>
      <c r="U91" s="17"/>
      <c r="V91" s="17"/>
      <c r="W91" s="17"/>
      <c r="X91" s="17"/>
      <c r="Y91" s="17"/>
      <c r="Z91" s="17"/>
    </row>
    <row r="92">
      <c r="A92" s="20"/>
      <c r="B92" s="17"/>
      <c r="C92" s="33"/>
      <c r="D92" s="17"/>
      <c r="E92" s="20"/>
      <c r="F92" s="20"/>
      <c r="G92" s="20"/>
      <c r="H92" s="17"/>
      <c r="I92" s="17"/>
      <c r="J92" s="17"/>
      <c r="K92" s="17"/>
      <c r="L92" s="17"/>
      <c r="M92" s="17"/>
      <c r="N92" s="17"/>
      <c r="O92" s="17"/>
      <c r="P92" s="17"/>
      <c r="Q92" s="17"/>
      <c r="R92" s="17"/>
      <c r="S92" s="17"/>
      <c r="T92" s="17"/>
      <c r="U92" s="17"/>
      <c r="V92" s="17"/>
      <c r="W92" s="17"/>
      <c r="X92" s="17"/>
      <c r="Y92" s="17"/>
      <c r="Z92" s="17"/>
    </row>
    <row r="93">
      <c r="A93" s="20"/>
      <c r="B93" s="17"/>
      <c r="C93" s="33"/>
      <c r="D93" s="17"/>
      <c r="E93" s="20"/>
      <c r="F93" s="20"/>
      <c r="G93" s="20"/>
      <c r="H93" s="17"/>
      <c r="I93" s="17"/>
      <c r="J93" s="17"/>
      <c r="K93" s="17"/>
      <c r="L93" s="17"/>
      <c r="M93" s="17"/>
      <c r="N93" s="17"/>
      <c r="O93" s="17"/>
      <c r="P93" s="17"/>
      <c r="Q93" s="17"/>
      <c r="R93" s="17"/>
      <c r="S93" s="17"/>
      <c r="T93" s="17"/>
      <c r="U93" s="17"/>
      <c r="V93" s="17"/>
      <c r="W93" s="17"/>
      <c r="X93" s="17"/>
      <c r="Y93" s="17"/>
      <c r="Z93" s="17"/>
    </row>
    <row r="94">
      <c r="A94" s="20"/>
      <c r="B94" s="17"/>
      <c r="C94" s="33"/>
      <c r="D94" s="17"/>
      <c r="E94" s="20"/>
      <c r="F94" s="20"/>
      <c r="G94" s="20"/>
      <c r="H94" s="17"/>
      <c r="I94" s="17"/>
      <c r="J94" s="17"/>
      <c r="K94" s="17"/>
      <c r="L94" s="17"/>
      <c r="M94" s="17"/>
      <c r="N94" s="17"/>
      <c r="O94" s="17"/>
      <c r="P94" s="17"/>
      <c r="Q94" s="17"/>
      <c r="R94" s="17"/>
      <c r="S94" s="17"/>
      <c r="T94" s="17"/>
      <c r="U94" s="17"/>
      <c r="V94" s="17"/>
      <c r="W94" s="17"/>
      <c r="X94" s="17"/>
      <c r="Y94" s="17"/>
      <c r="Z94" s="17"/>
    </row>
    <row r="95">
      <c r="A95" s="20"/>
      <c r="B95" s="17"/>
      <c r="C95" s="33"/>
      <c r="D95" s="17"/>
      <c r="E95" s="20"/>
      <c r="F95" s="20"/>
      <c r="G95" s="20"/>
      <c r="H95" s="17"/>
      <c r="I95" s="17"/>
      <c r="J95" s="17"/>
      <c r="K95" s="17"/>
      <c r="L95" s="17"/>
      <c r="M95" s="17"/>
      <c r="N95" s="17"/>
      <c r="O95" s="17"/>
      <c r="P95" s="17"/>
      <c r="Q95" s="17"/>
      <c r="R95" s="17"/>
      <c r="S95" s="17"/>
      <c r="T95" s="17"/>
      <c r="U95" s="17"/>
      <c r="V95" s="17"/>
      <c r="W95" s="17"/>
      <c r="X95" s="17"/>
      <c r="Y95" s="17"/>
      <c r="Z95" s="17"/>
    </row>
    <row r="96">
      <c r="A96" s="20"/>
      <c r="B96" s="17"/>
      <c r="C96" s="33"/>
      <c r="D96" s="17"/>
      <c r="E96" s="20"/>
      <c r="F96" s="20"/>
      <c r="G96" s="20"/>
      <c r="H96" s="17"/>
      <c r="I96" s="17"/>
      <c r="J96" s="17"/>
      <c r="K96" s="17"/>
      <c r="L96" s="17"/>
      <c r="M96" s="17"/>
      <c r="N96" s="17"/>
      <c r="O96" s="17"/>
      <c r="P96" s="17"/>
      <c r="Q96" s="17"/>
      <c r="R96" s="17"/>
      <c r="S96" s="17"/>
      <c r="T96" s="17"/>
      <c r="U96" s="17"/>
      <c r="V96" s="17"/>
      <c r="W96" s="17"/>
      <c r="X96" s="17"/>
      <c r="Y96" s="17"/>
      <c r="Z96" s="17"/>
    </row>
    <row r="97">
      <c r="A97" s="20"/>
      <c r="B97" s="17"/>
      <c r="C97" s="33"/>
      <c r="D97" s="17"/>
      <c r="E97" s="20"/>
      <c r="F97" s="20"/>
      <c r="G97" s="20"/>
      <c r="H97" s="17"/>
      <c r="I97" s="17"/>
      <c r="J97" s="17"/>
      <c r="K97" s="17"/>
      <c r="L97" s="17"/>
      <c r="M97" s="17"/>
      <c r="N97" s="17"/>
      <c r="O97" s="17"/>
      <c r="P97" s="17"/>
      <c r="Q97" s="17"/>
      <c r="R97" s="17"/>
      <c r="S97" s="17"/>
      <c r="T97" s="17"/>
      <c r="U97" s="17"/>
      <c r="V97" s="17"/>
      <c r="W97" s="17"/>
      <c r="X97" s="17"/>
      <c r="Y97" s="17"/>
      <c r="Z97" s="17"/>
    </row>
    <row r="98">
      <c r="A98" s="20"/>
      <c r="B98" s="17"/>
      <c r="C98" s="33"/>
      <c r="D98" s="17"/>
      <c r="E98" s="20"/>
      <c r="F98" s="20"/>
      <c r="G98" s="20"/>
      <c r="H98" s="17"/>
      <c r="I98" s="17"/>
      <c r="J98" s="17"/>
      <c r="K98" s="17"/>
      <c r="L98" s="17"/>
      <c r="M98" s="17"/>
      <c r="N98" s="17"/>
      <c r="O98" s="17"/>
      <c r="P98" s="17"/>
      <c r="Q98" s="17"/>
      <c r="R98" s="17"/>
      <c r="S98" s="17"/>
      <c r="T98" s="17"/>
      <c r="U98" s="17"/>
      <c r="V98" s="17"/>
      <c r="W98" s="17"/>
      <c r="X98" s="17"/>
      <c r="Y98" s="17"/>
      <c r="Z98" s="17"/>
    </row>
    <row r="99">
      <c r="A99" s="20"/>
      <c r="B99" s="17"/>
      <c r="C99" s="33"/>
      <c r="D99" s="17"/>
      <c r="E99" s="20"/>
      <c r="F99" s="20"/>
      <c r="G99" s="20"/>
      <c r="H99" s="17"/>
      <c r="I99" s="17"/>
      <c r="J99" s="17"/>
      <c r="K99" s="17"/>
      <c r="L99" s="17"/>
      <c r="M99" s="17"/>
      <c r="N99" s="17"/>
      <c r="O99" s="17"/>
      <c r="P99" s="17"/>
      <c r="Q99" s="17"/>
      <c r="R99" s="17"/>
      <c r="S99" s="17"/>
      <c r="T99" s="17"/>
      <c r="U99" s="17"/>
      <c r="V99" s="17"/>
      <c r="W99" s="17"/>
      <c r="X99" s="17"/>
      <c r="Y99" s="17"/>
      <c r="Z99" s="17"/>
    </row>
    <row r="100">
      <c r="A100" s="20"/>
      <c r="B100" s="17"/>
      <c r="C100" s="33"/>
      <c r="D100" s="17"/>
      <c r="E100" s="20"/>
      <c r="F100" s="20"/>
      <c r="G100" s="20"/>
      <c r="H100" s="17"/>
      <c r="I100" s="17"/>
      <c r="J100" s="17"/>
      <c r="K100" s="17"/>
      <c r="L100" s="17"/>
      <c r="M100" s="17"/>
      <c r="N100" s="17"/>
      <c r="O100" s="17"/>
      <c r="P100" s="17"/>
      <c r="Q100" s="17"/>
      <c r="R100" s="17"/>
      <c r="S100" s="17"/>
      <c r="T100" s="17"/>
      <c r="U100" s="17"/>
      <c r="V100" s="17"/>
      <c r="W100" s="17"/>
      <c r="X100" s="17"/>
      <c r="Y100" s="17"/>
      <c r="Z100" s="17"/>
    </row>
    <row r="101">
      <c r="A101" s="20"/>
      <c r="B101" s="17"/>
      <c r="C101" s="33"/>
      <c r="D101" s="17"/>
      <c r="E101" s="20"/>
      <c r="F101" s="20"/>
      <c r="G101" s="20"/>
      <c r="H101" s="17"/>
      <c r="I101" s="17"/>
      <c r="J101" s="17"/>
      <c r="K101" s="17"/>
      <c r="L101" s="17"/>
      <c r="M101" s="17"/>
      <c r="N101" s="17"/>
      <c r="O101" s="17"/>
      <c r="P101" s="17"/>
      <c r="Q101" s="17"/>
      <c r="R101" s="17"/>
      <c r="S101" s="17"/>
      <c r="T101" s="17"/>
      <c r="U101" s="17"/>
      <c r="V101" s="17"/>
      <c r="W101" s="17"/>
      <c r="X101" s="17"/>
      <c r="Y101" s="17"/>
      <c r="Z101" s="17"/>
    </row>
    <row r="102">
      <c r="A102" s="20"/>
      <c r="B102" s="17"/>
      <c r="C102" s="33"/>
      <c r="D102" s="17"/>
      <c r="E102" s="20"/>
      <c r="F102" s="20"/>
      <c r="G102" s="20"/>
      <c r="H102" s="17"/>
      <c r="I102" s="17"/>
      <c r="J102" s="17"/>
      <c r="K102" s="17"/>
      <c r="L102" s="17"/>
      <c r="M102" s="17"/>
      <c r="N102" s="17"/>
      <c r="O102" s="17"/>
      <c r="P102" s="17"/>
      <c r="Q102" s="17"/>
      <c r="R102" s="17"/>
      <c r="S102" s="17"/>
      <c r="T102" s="17"/>
      <c r="U102" s="17"/>
      <c r="V102" s="17"/>
      <c r="W102" s="17"/>
      <c r="X102" s="17"/>
      <c r="Y102" s="17"/>
      <c r="Z102" s="17"/>
    </row>
    <row r="103">
      <c r="A103" s="20"/>
      <c r="B103" s="17"/>
      <c r="C103" s="33"/>
      <c r="D103" s="17"/>
      <c r="E103" s="20"/>
      <c r="F103" s="20"/>
      <c r="G103" s="20"/>
      <c r="H103" s="17"/>
      <c r="I103" s="17"/>
      <c r="J103" s="17"/>
      <c r="K103" s="17"/>
      <c r="L103" s="17"/>
      <c r="M103" s="17"/>
      <c r="N103" s="17"/>
      <c r="O103" s="17"/>
      <c r="P103" s="17"/>
      <c r="Q103" s="17"/>
      <c r="R103" s="17"/>
      <c r="S103" s="17"/>
      <c r="T103" s="17"/>
      <c r="U103" s="17"/>
      <c r="V103" s="17"/>
      <c r="W103" s="17"/>
      <c r="X103" s="17"/>
      <c r="Y103" s="17"/>
      <c r="Z103" s="17"/>
    </row>
    <row r="104">
      <c r="A104" s="20"/>
      <c r="B104" s="17"/>
      <c r="C104" s="33"/>
      <c r="D104" s="17"/>
      <c r="E104" s="20"/>
      <c r="F104" s="20"/>
      <c r="G104" s="20"/>
      <c r="H104" s="17"/>
      <c r="I104" s="17"/>
      <c r="J104" s="17"/>
      <c r="K104" s="17"/>
      <c r="L104" s="17"/>
      <c r="M104" s="17"/>
      <c r="N104" s="17"/>
      <c r="O104" s="17"/>
      <c r="P104" s="17"/>
      <c r="Q104" s="17"/>
      <c r="R104" s="17"/>
      <c r="S104" s="17"/>
      <c r="T104" s="17"/>
      <c r="U104" s="17"/>
      <c r="V104" s="17"/>
      <c r="W104" s="17"/>
      <c r="X104" s="17"/>
      <c r="Y104" s="17"/>
      <c r="Z104" s="17"/>
    </row>
    <row r="105">
      <c r="A105" s="20"/>
      <c r="B105" s="17"/>
      <c r="C105" s="33"/>
      <c r="D105" s="17"/>
      <c r="E105" s="20"/>
      <c r="F105" s="20"/>
      <c r="G105" s="20"/>
      <c r="H105" s="17"/>
      <c r="I105" s="17"/>
      <c r="J105" s="17"/>
      <c r="K105" s="17"/>
      <c r="L105" s="17"/>
      <c r="M105" s="17"/>
      <c r="N105" s="17"/>
      <c r="O105" s="17"/>
      <c r="P105" s="17"/>
      <c r="Q105" s="17"/>
      <c r="R105" s="17"/>
      <c r="S105" s="17"/>
      <c r="T105" s="17"/>
      <c r="U105" s="17"/>
      <c r="V105" s="17"/>
      <c r="W105" s="17"/>
      <c r="X105" s="17"/>
      <c r="Y105" s="17"/>
      <c r="Z105" s="17"/>
    </row>
    <row r="106">
      <c r="A106" s="20"/>
      <c r="B106" s="17"/>
      <c r="C106" s="33"/>
      <c r="D106" s="17"/>
      <c r="E106" s="20"/>
      <c r="F106" s="20"/>
      <c r="G106" s="20"/>
      <c r="H106" s="17"/>
      <c r="I106" s="17"/>
      <c r="J106" s="17"/>
      <c r="K106" s="17"/>
      <c r="L106" s="17"/>
      <c r="M106" s="17"/>
      <c r="N106" s="17"/>
      <c r="O106" s="17"/>
      <c r="P106" s="17"/>
      <c r="Q106" s="17"/>
      <c r="R106" s="17"/>
      <c r="S106" s="17"/>
      <c r="T106" s="17"/>
      <c r="U106" s="17"/>
      <c r="V106" s="17"/>
      <c r="W106" s="17"/>
      <c r="X106" s="17"/>
      <c r="Y106" s="17"/>
      <c r="Z106" s="17"/>
    </row>
    <row r="107">
      <c r="A107" s="20"/>
      <c r="B107" s="17"/>
      <c r="C107" s="33"/>
      <c r="D107" s="17"/>
      <c r="E107" s="20"/>
      <c r="F107" s="20"/>
      <c r="G107" s="20"/>
      <c r="H107" s="17"/>
      <c r="I107" s="17"/>
      <c r="J107" s="17"/>
      <c r="K107" s="17"/>
      <c r="L107" s="17"/>
      <c r="M107" s="17"/>
      <c r="N107" s="17"/>
      <c r="O107" s="17"/>
      <c r="P107" s="17"/>
      <c r="Q107" s="17"/>
      <c r="R107" s="17"/>
      <c r="S107" s="17"/>
      <c r="T107" s="17"/>
      <c r="U107" s="17"/>
      <c r="V107" s="17"/>
      <c r="W107" s="17"/>
      <c r="X107" s="17"/>
      <c r="Y107" s="17"/>
      <c r="Z107" s="17"/>
    </row>
    <row r="108">
      <c r="A108" s="20"/>
      <c r="B108" s="17"/>
      <c r="C108" s="33"/>
      <c r="D108" s="17"/>
      <c r="E108" s="20"/>
      <c r="F108" s="20"/>
      <c r="G108" s="20"/>
      <c r="H108" s="17"/>
      <c r="I108" s="17"/>
      <c r="J108" s="17"/>
      <c r="K108" s="17"/>
      <c r="L108" s="17"/>
      <c r="M108" s="17"/>
      <c r="N108" s="17"/>
      <c r="O108" s="17"/>
      <c r="P108" s="17"/>
      <c r="Q108" s="17"/>
      <c r="R108" s="17"/>
      <c r="S108" s="17"/>
      <c r="T108" s="17"/>
      <c r="U108" s="17"/>
      <c r="V108" s="17"/>
      <c r="W108" s="17"/>
      <c r="X108" s="17"/>
      <c r="Y108" s="17"/>
      <c r="Z108" s="17"/>
    </row>
    <row r="109">
      <c r="A109" s="20"/>
      <c r="B109" s="17"/>
      <c r="C109" s="33"/>
      <c r="D109" s="17"/>
      <c r="E109" s="20"/>
      <c r="F109" s="20"/>
      <c r="G109" s="20"/>
      <c r="H109" s="17"/>
      <c r="I109" s="17"/>
      <c r="J109" s="17"/>
      <c r="K109" s="17"/>
      <c r="L109" s="17"/>
      <c r="M109" s="17"/>
      <c r="N109" s="17"/>
      <c r="O109" s="17"/>
      <c r="P109" s="17"/>
      <c r="Q109" s="17"/>
      <c r="R109" s="17"/>
      <c r="S109" s="17"/>
      <c r="T109" s="17"/>
      <c r="U109" s="17"/>
      <c r="V109" s="17"/>
      <c r="W109" s="17"/>
      <c r="X109" s="17"/>
      <c r="Y109" s="17"/>
      <c r="Z109" s="17"/>
    </row>
    <row r="110">
      <c r="A110" s="20"/>
      <c r="B110" s="17"/>
      <c r="C110" s="33"/>
      <c r="D110" s="17"/>
      <c r="E110" s="20"/>
      <c r="F110" s="20"/>
      <c r="G110" s="20"/>
      <c r="H110" s="17"/>
      <c r="I110" s="17"/>
      <c r="J110" s="17"/>
      <c r="K110" s="17"/>
      <c r="L110" s="17"/>
      <c r="M110" s="17"/>
      <c r="N110" s="17"/>
      <c r="O110" s="17"/>
      <c r="P110" s="17"/>
      <c r="Q110" s="17"/>
      <c r="R110" s="17"/>
      <c r="S110" s="17"/>
      <c r="T110" s="17"/>
      <c r="U110" s="17"/>
      <c r="V110" s="17"/>
      <c r="W110" s="17"/>
      <c r="X110" s="17"/>
      <c r="Y110" s="17"/>
      <c r="Z110" s="17"/>
    </row>
    <row r="111">
      <c r="A111" s="20"/>
      <c r="B111" s="17"/>
      <c r="C111" s="33"/>
      <c r="D111" s="17"/>
      <c r="E111" s="20"/>
      <c r="F111" s="20"/>
      <c r="G111" s="20"/>
      <c r="H111" s="17"/>
      <c r="I111" s="17"/>
      <c r="J111" s="17"/>
      <c r="K111" s="17"/>
      <c r="L111" s="17"/>
      <c r="M111" s="17"/>
      <c r="N111" s="17"/>
      <c r="O111" s="17"/>
      <c r="P111" s="17"/>
      <c r="Q111" s="17"/>
      <c r="R111" s="17"/>
      <c r="S111" s="17"/>
      <c r="T111" s="17"/>
      <c r="U111" s="17"/>
      <c r="V111" s="17"/>
      <c r="W111" s="17"/>
      <c r="X111" s="17"/>
      <c r="Y111" s="17"/>
      <c r="Z111" s="17"/>
    </row>
    <row r="112">
      <c r="A112" s="20"/>
      <c r="B112" s="17"/>
      <c r="C112" s="33"/>
      <c r="D112" s="17"/>
      <c r="E112" s="20"/>
      <c r="F112" s="20"/>
      <c r="G112" s="20"/>
      <c r="H112" s="17"/>
      <c r="I112" s="17"/>
      <c r="J112" s="17"/>
      <c r="K112" s="17"/>
      <c r="L112" s="17"/>
      <c r="M112" s="17"/>
      <c r="N112" s="17"/>
      <c r="O112" s="17"/>
      <c r="P112" s="17"/>
      <c r="Q112" s="17"/>
      <c r="R112" s="17"/>
      <c r="S112" s="17"/>
      <c r="T112" s="17"/>
      <c r="U112" s="17"/>
      <c r="V112" s="17"/>
      <c r="W112" s="17"/>
      <c r="X112" s="17"/>
      <c r="Y112" s="17"/>
      <c r="Z112" s="17"/>
    </row>
    <row r="113">
      <c r="A113" s="20"/>
      <c r="B113" s="17"/>
      <c r="C113" s="33"/>
      <c r="D113" s="17"/>
      <c r="E113" s="20"/>
      <c r="F113" s="20"/>
      <c r="G113" s="20"/>
      <c r="H113" s="17"/>
      <c r="I113" s="17"/>
      <c r="J113" s="17"/>
      <c r="K113" s="17"/>
      <c r="L113" s="17"/>
      <c r="M113" s="17"/>
      <c r="N113" s="17"/>
      <c r="O113" s="17"/>
      <c r="P113" s="17"/>
      <c r="Q113" s="17"/>
      <c r="R113" s="17"/>
      <c r="S113" s="17"/>
      <c r="T113" s="17"/>
      <c r="U113" s="17"/>
      <c r="V113" s="17"/>
      <c r="W113" s="17"/>
      <c r="X113" s="17"/>
      <c r="Y113" s="17"/>
      <c r="Z113" s="17"/>
    </row>
    <row r="114">
      <c r="A114" s="20"/>
      <c r="B114" s="17"/>
      <c r="C114" s="33"/>
      <c r="D114" s="17"/>
      <c r="E114" s="20"/>
      <c r="F114" s="20"/>
      <c r="G114" s="20"/>
      <c r="H114" s="17"/>
      <c r="I114" s="17"/>
      <c r="J114" s="17"/>
      <c r="K114" s="17"/>
      <c r="L114" s="17"/>
      <c r="M114" s="17"/>
      <c r="N114" s="17"/>
      <c r="O114" s="17"/>
      <c r="P114" s="17"/>
      <c r="Q114" s="17"/>
      <c r="R114" s="17"/>
      <c r="S114" s="17"/>
      <c r="T114" s="17"/>
      <c r="U114" s="17"/>
      <c r="V114" s="17"/>
      <c r="W114" s="17"/>
      <c r="X114" s="17"/>
      <c r="Y114" s="17"/>
      <c r="Z114" s="17"/>
    </row>
    <row r="115">
      <c r="A115" s="20"/>
      <c r="B115" s="17"/>
      <c r="C115" s="33"/>
      <c r="D115" s="17"/>
      <c r="E115" s="20"/>
      <c r="F115" s="20"/>
      <c r="G115" s="20"/>
      <c r="H115" s="17"/>
      <c r="I115" s="17"/>
      <c r="J115" s="17"/>
      <c r="K115" s="17"/>
      <c r="L115" s="17"/>
      <c r="M115" s="17"/>
      <c r="N115" s="17"/>
      <c r="O115" s="17"/>
      <c r="P115" s="17"/>
      <c r="Q115" s="17"/>
      <c r="R115" s="17"/>
      <c r="S115" s="17"/>
      <c r="T115" s="17"/>
      <c r="U115" s="17"/>
      <c r="V115" s="17"/>
      <c r="W115" s="17"/>
      <c r="X115" s="17"/>
      <c r="Y115" s="17"/>
      <c r="Z115" s="17"/>
    </row>
    <row r="116">
      <c r="A116" s="20"/>
      <c r="B116" s="17"/>
      <c r="C116" s="33"/>
      <c r="D116" s="17"/>
      <c r="E116" s="20"/>
      <c r="F116" s="20"/>
      <c r="G116" s="20"/>
      <c r="H116" s="17"/>
      <c r="I116" s="17"/>
      <c r="J116" s="17"/>
      <c r="K116" s="17"/>
      <c r="L116" s="17"/>
      <c r="M116" s="17"/>
      <c r="N116" s="17"/>
      <c r="O116" s="17"/>
      <c r="P116" s="17"/>
      <c r="Q116" s="17"/>
      <c r="R116" s="17"/>
      <c r="S116" s="17"/>
      <c r="T116" s="17"/>
      <c r="U116" s="17"/>
      <c r="V116" s="17"/>
      <c r="W116" s="17"/>
      <c r="X116" s="17"/>
      <c r="Y116" s="17"/>
      <c r="Z116" s="17"/>
    </row>
    <row r="117">
      <c r="A117" s="20"/>
      <c r="B117" s="17"/>
      <c r="C117" s="33"/>
      <c r="D117" s="17"/>
      <c r="E117" s="20"/>
      <c r="F117" s="20"/>
      <c r="G117" s="20"/>
      <c r="H117" s="17"/>
      <c r="I117" s="17"/>
      <c r="J117" s="17"/>
      <c r="K117" s="17"/>
      <c r="L117" s="17"/>
      <c r="M117" s="17"/>
      <c r="N117" s="17"/>
      <c r="O117" s="17"/>
      <c r="P117" s="17"/>
      <c r="Q117" s="17"/>
      <c r="R117" s="17"/>
      <c r="S117" s="17"/>
      <c r="T117" s="17"/>
      <c r="U117" s="17"/>
      <c r="V117" s="17"/>
      <c r="W117" s="17"/>
      <c r="X117" s="17"/>
      <c r="Y117" s="17"/>
      <c r="Z117" s="17"/>
    </row>
    <row r="118">
      <c r="A118" s="20"/>
      <c r="B118" s="17"/>
      <c r="C118" s="33"/>
      <c r="D118" s="17"/>
      <c r="E118" s="20"/>
      <c r="F118" s="20"/>
      <c r="G118" s="20"/>
      <c r="H118" s="17"/>
      <c r="I118" s="17"/>
      <c r="J118" s="17"/>
      <c r="K118" s="17"/>
      <c r="L118" s="17"/>
      <c r="M118" s="17"/>
      <c r="N118" s="17"/>
      <c r="O118" s="17"/>
      <c r="P118" s="17"/>
      <c r="Q118" s="17"/>
      <c r="R118" s="17"/>
      <c r="S118" s="17"/>
      <c r="T118" s="17"/>
      <c r="U118" s="17"/>
      <c r="V118" s="17"/>
      <c r="W118" s="17"/>
      <c r="X118" s="17"/>
      <c r="Y118" s="17"/>
      <c r="Z118" s="17"/>
    </row>
    <row r="119">
      <c r="A119" s="20"/>
      <c r="B119" s="17"/>
      <c r="C119" s="33"/>
      <c r="D119" s="17"/>
      <c r="E119" s="20"/>
      <c r="F119" s="20"/>
      <c r="G119" s="20"/>
      <c r="H119" s="17"/>
      <c r="I119" s="17"/>
      <c r="J119" s="17"/>
      <c r="K119" s="17"/>
      <c r="L119" s="17"/>
      <c r="M119" s="17"/>
      <c r="N119" s="17"/>
      <c r="O119" s="17"/>
      <c r="P119" s="17"/>
      <c r="Q119" s="17"/>
      <c r="R119" s="17"/>
      <c r="S119" s="17"/>
      <c r="T119" s="17"/>
      <c r="U119" s="17"/>
      <c r="V119" s="17"/>
      <c r="W119" s="17"/>
      <c r="X119" s="17"/>
      <c r="Y119" s="17"/>
      <c r="Z119" s="17"/>
    </row>
    <row r="120">
      <c r="A120" s="20"/>
      <c r="B120" s="17"/>
      <c r="C120" s="33"/>
      <c r="D120" s="17"/>
      <c r="E120" s="20"/>
      <c r="F120" s="20"/>
      <c r="G120" s="20"/>
      <c r="H120" s="17"/>
      <c r="I120" s="17"/>
      <c r="J120" s="17"/>
      <c r="K120" s="17"/>
      <c r="L120" s="17"/>
      <c r="M120" s="17"/>
      <c r="N120" s="17"/>
      <c r="O120" s="17"/>
      <c r="P120" s="17"/>
      <c r="Q120" s="17"/>
      <c r="R120" s="17"/>
      <c r="S120" s="17"/>
      <c r="T120" s="17"/>
      <c r="U120" s="17"/>
      <c r="V120" s="17"/>
      <c r="W120" s="17"/>
      <c r="X120" s="17"/>
      <c r="Y120" s="17"/>
      <c r="Z120" s="17"/>
    </row>
    <row r="121">
      <c r="A121" s="20"/>
      <c r="B121" s="17"/>
      <c r="C121" s="33"/>
      <c r="D121" s="17"/>
      <c r="E121" s="20"/>
      <c r="F121" s="20"/>
      <c r="G121" s="20"/>
      <c r="H121" s="17"/>
      <c r="I121" s="17"/>
      <c r="J121" s="17"/>
      <c r="K121" s="17"/>
      <c r="L121" s="17"/>
      <c r="M121" s="17"/>
      <c r="N121" s="17"/>
      <c r="O121" s="17"/>
      <c r="P121" s="17"/>
      <c r="Q121" s="17"/>
      <c r="R121" s="17"/>
      <c r="S121" s="17"/>
      <c r="T121" s="17"/>
      <c r="U121" s="17"/>
      <c r="V121" s="17"/>
      <c r="W121" s="17"/>
      <c r="X121" s="17"/>
      <c r="Y121" s="17"/>
      <c r="Z121" s="17"/>
    </row>
    <row r="122">
      <c r="A122" s="20"/>
      <c r="B122" s="17"/>
      <c r="C122" s="33"/>
      <c r="D122" s="17"/>
      <c r="E122" s="20"/>
      <c r="F122" s="20"/>
      <c r="G122" s="20"/>
      <c r="H122" s="17"/>
      <c r="I122" s="17"/>
      <c r="J122" s="17"/>
      <c r="K122" s="17"/>
      <c r="L122" s="17"/>
      <c r="M122" s="17"/>
      <c r="N122" s="17"/>
      <c r="O122" s="17"/>
      <c r="P122" s="17"/>
      <c r="Q122" s="17"/>
      <c r="R122" s="17"/>
      <c r="S122" s="17"/>
      <c r="T122" s="17"/>
      <c r="U122" s="17"/>
      <c r="V122" s="17"/>
      <c r="W122" s="17"/>
      <c r="X122" s="17"/>
      <c r="Y122" s="17"/>
      <c r="Z122" s="17"/>
    </row>
    <row r="123">
      <c r="A123" s="20"/>
      <c r="B123" s="17"/>
      <c r="C123" s="33"/>
      <c r="D123" s="17"/>
      <c r="E123" s="20"/>
      <c r="F123" s="20"/>
      <c r="G123" s="20"/>
      <c r="H123" s="17"/>
      <c r="I123" s="17"/>
      <c r="J123" s="17"/>
      <c r="K123" s="17"/>
      <c r="L123" s="17"/>
      <c r="M123" s="17"/>
      <c r="N123" s="17"/>
      <c r="O123" s="17"/>
      <c r="P123" s="17"/>
      <c r="Q123" s="17"/>
      <c r="R123" s="17"/>
      <c r="S123" s="17"/>
      <c r="T123" s="17"/>
      <c r="U123" s="17"/>
      <c r="V123" s="17"/>
      <c r="W123" s="17"/>
      <c r="X123" s="17"/>
      <c r="Y123" s="17"/>
      <c r="Z123" s="17"/>
    </row>
    <row r="124">
      <c r="A124" s="20"/>
      <c r="B124" s="17"/>
      <c r="C124" s="33"/>
      <c r="D124" s="17"/>
      <c r="E124" s="20"/>
      <c r="F124" s="20"/>
      <c r="G124" s="20"/>
      <c r="H124" s="17"/>
      <c r="I124" s="17"/>
      <c r="J124" s="17"/>
      <c r="K124" s="17"/>
      <c r="L124" s="17"/>
      <c r="M124" s="17"/>
      <c r="N124" s="17"/>
      <c r="O124" s="17"/>
      <c r="P124" s="17"/>
      <c r="Q124" s="17"/>
      <c r="R124" s="17"/>
      <c r="S124" s="17"/>
      <c r="T124" s="17"/>
      <c r="U124" s="17"/>
      <c r="V124" s="17"/>
      <c r="W124" s="17"/>
      <c r="X124" s="17"/>
      <c r="Y124" s="17"/>
      <c r="Z124" s="17"/>
    </row>
    <row r="125">
      <c r="A125" s="20"/>
      <c r="B125" s="17"/>
      <c r="C125" s="33"/>
      <c r="D125" s="17"/>
      <c r="E125" s="20"/>
      <c r="F125" s="20"/>
      <c r="G125" s="20"/>
      <c r="H125" s="17"/>
      <c r="I125" s="17"/>
      <c r="J125" s="17"/>
      <c r="K125" s="17"/>
      <c r="L125" s="17"/>
      <c r="M125" s="17"/>
      <c r="N125" s="17"/>
      <c r="O125" s="17"/>
      <c r="P125" s="17"/>
      <c r="Q125" s="17"/>
      <c r="R125" s="17"/>
      <c r="S125" s="17"/>
      <c r="T125" s="17"/>
      <c r="U125" s="17"/>
      <c r="V125" s="17"/>
      <c r="W125" s="17"/>
      <c r="X125" s="17"/>
      <c r="Y125" s="17"/>
      <c r="Z125" s="17"/>
    </row>
    <row r="126">
      <c r="A126" s="20"/>
      <c r="B126" s="17"/>
      <c r="C126" s="33"/>
      <c r="D126" s="17"/>
      <c r="E126" s="20"/>
      <c r="F126" s="20"/>
      <c r="G126" s="20"/>
      <c r="H126" s="17"/>
      <c r="I126" s="17"/>
      <c r="J126" s="17"/>
      <c r="K126" s="17"/>
      <c r="L126" s="17"/>
      <c r="M126" s="17"/>
      <c r="N126" s="17"/>
      <c r="O126" s="17"/>
      <c r="P126" s="17"/>
      <c r="Q126" s="17"/>
      <c r="R126" s="17"/>
      <c r="S126" s="17"/>
      <c r="T126" s="17"/>
      <c r="U126" s="17"/>
      <c r="V126" s="17"/>
      <c r="W126" s="17"/>
      <c r="X126" s="17"/>
      <c r="Y126" s="17"/>
      <c r="Z126" s="17"/>
    </row>
    <row r="127">
      <c r="A127" s="20"/>
      <c r="B127" s="17"/>
      <c r="C127" s="33"/>
      <c r="D127" s="17"/>
      <c r="E127" s="20"/>
      <c r="F127" s="20"/>
      <c r="G127" s="20"/>
      <c r="H127" s="17"/>
      <c r="I127" s="17"/>
      <c r="J127" s="17"/>
      <c r="K127" s="17"/>
      <c r="L127" s="17"/>
      <c r="M127" s="17"/>
      <c r="N127" s="17"/>
      <c r="O127" s="17"/>
      <c r="P127" s="17"/>
      <c r="Q127" s="17"/>
      <c r="R127" s="17"/>
      <c r="S127" s="17"/>
      <c r="T127" s="17"/>
      <c r="U127" s="17"/>
      <c r="V127" s="17"/>
      <c r="W127" s="17"/>
      <c r="X127" s="17"/>
      <c r="Y127" s="17"/>
      <c r="Z127" s="17"/>
    </row>
    <row r="128">
      <c r="A128" s="20"/>
      <c r="B128" s="17"/>
      <c r="C128" s="33"/>
      <c r="D128" s="17"/>
      <c r="E128" s="20"/>
      <c r="F128" s="20"/>
      <c r="G128" s="20"/>
      <c r="H128" s="17"/>
      <c r="I128" s="17"/>
      <c r="J128" s="17"/>
      <c r="K128" s="17"/>
      <c r="L128" s="17"/>
      <c r="M128" s="17"/>
      <c r="N128" s="17"/>
      <c r="O128" s="17"/>
      <c r="P128" s="17"/>
      <c r="Q128" s="17"/>
      <c r="R128" s="17"/>
      <c r="S128" s="17"/>
      <c r="T128" s="17"/>
      <c r="U128" s="17"/>
      <c r="V128" s="17"/>
      <c r="W128" s="17"/>
      <c r="X128" s="17"/>
      <c r="Y128" s="17"/>
      <c r="Z128" s="17"/>
    </row>
    <row r="129">
      <c r="A129" s="20"/>
      <c r="B129" s="17"/>
      <c r="C129" s="33"/>
      <c r="D129" s="17"/>
      <c r="E129" s="20"/>
      <c r="F129" s="20"/>
      <c r="G129" s="20"/>
      <c r="H129" s="17"/>
      <c r="I129" s="17"/>
      <c r="J129" s="17"/>
      <c r="K129" s="17"/>
      <c r="L129" s="17"/>
      <c r="M129" s="17"/>
      <c r="N129" s="17"/>
      <c r="O129" s="17"/>
      <c r="P129" s="17"/>
      <c r="Q129" s="17"/>
      <c r="R129" s="17"/>
      <c r="S129" s="17"/>
      <c r="T129" s="17"/>
      <c r="U129" s="17"/>
      <c r="V129" s="17"/>
      <c r="W129" s="17"/>
      <c r="X129" s="17"/>
      <c r="Y129" s="17"/>
      <c r="Z129" s="17"/>
    </row>
    <row r="130">
      <c r="A130" s="20"/>
      <c r="B130" s="17"/>
      <c r="C130" s="33"/>
      <c r="D130" s="17"/>
      <c r="E130" s="20"/>
      <c r="F130" s="20"/>
      <c r="G130" s="20"/>
      <c r="H130" s="17"/>
      <c r="I130" s="17"/>
      <c r="J130" s="17"/>
      <c r="K130" s="17"/>
      <c r="L130" s="17"/>
      <c r="M130" s="17"/>
      <c r="N130" s="17"/>
      <c r="O130" s="17"/>
      <c r="P130" s="17"/>
      <c r="Q130" s="17"/>
      <c r="R130" s="17"/>
      <c r="S130" s="17"/>
      <c r="T130" s="17"/>
      <c r="U130" s="17"/>
      <c r="V130" s="17"/>
      <c r="W130" s="17"/>
      <c r="X130" s="17"/>
      <c r="Y130" s="17"/>
      <c r="Z130" s="17"/>
    </row>
    <row r="131">
      <c r="A131" s="20"/>
      <c r="B131" s="17"/>
      <c r="C131" s="33"/>
      <c r="D131" s="17"/>
      <c r="E131" s="20"/>
      <c r="F131" s="20"/>
      <c r="G131" s="20"/>
      <c r="H131" s="17"/>
      <c r="I131" s="17"/>
      <c r="J131" s="17"/>
      <c r="K131" s="17"/>
      <c r="L131" s="17"/>
      <c r="M131" s="17"/>
      <c r="N131" s="17"/>
      <c r="O131" s="17"/>
      <c r="P131" s="17"/>
      <c r="Q131" s="17"/>
      <c r="R131" s="17"/>
      <c r="S131" s="17"/>
      <c r="T131" s="17"/>
      <c r="U131" s="17"/>
      <c r="V131" s="17"/>
      <c r="W131" s="17"/>
      <c r="X131" s="17"/>
      <c r="Y131" s="17"/>
      <c r="Z131" s="17"/>
    </row>
    <row r="132">
      <c r="A132" s="20"/>
      <c r="B132" s="17"/>
      <c r="C132" s="33"/>
      <c r="D132" s="17"/>
      <c r="E132" s="20"/>
      <c r="F132" s="20"/>
      <c r="G132" s="20"/>
      <c r="H132" s="17"/>
      <c r="I132" s="17"/>
      <c r="J132" s="17"/>
      <c r="K132" s="17"/>
      <c r="L132" s="17"/>
      <c r="M132" s="17"/>
      <c r="N132" s="17"/>
      <c r="O132" s="17"/>
      <c r="P132" s="17"/>
      <c r="Q132" s="17"/>
      <c r="R132" s="17"/>
      <c r="S132" s="17"/>
      <c r="T132" s="17"/>
      <c r="U132" s="17"/>
      <c r="V132" s="17"/>
      <c r="W132" s="17"/>
      <c r="X132" s="17"/>
      <c r="Y132" s="17"/>
      <c r="Z132" s="17"/>
    </row>
    <row r="133">
      <c r="A133" s="20"/>
      <c r="B133" s="17"/>
      <c r="C133" s="33"/>
      <c r="D133" s="17"/>
      <c r="E133" s="20"/>
      <c r="F133" s="20"/>
      <c r="G133" s="20"/>
      <c r="H133" s="17"/>
      <c r="I133" s="17"/>
      <c r="J133" s="17"/>
      <c r="K133" s="17"/>
      <c r="L133" s="17"/>
      <c r="M133" s="17"/>
      <c r="N133" s="17"/>
      <c r="O133" s="17"/>
      <c r="P133" s="17"/>
      <c r="Q133" s="17"/>
      <c r="R133" s="17"/>
      <c r="S133" s="17"/>
      <c r="T133" s="17"/>
      <c r="U133" s="17"/>
      <c r="V133" s="17"/>
      <c r="W133" s="17"/>
      <c r="X133" s="17"/>
      <c r="Y133" s="17"/>
      <c r="Z133" s="17"/>
    </row>
    <row r="134">
      <c r="A134" s="20"/>
      <c r="B134" s="17"/>
      <c r="C134" s="33"/>
      <c r="D134" s="17"/>
      <c r="E134" s="20"/>
      <c r="F134" s="20"/>
      <c r="G134" s="20"/>
      <c r="H134" s="17"/>
      <c r="I134" s="17"/>
      <c r="J134" s="17"/>
      <c r="K134" s="17"/>
      <c r="L134" s="17"/>
      <c r="M134" s="17"/>
      <c r="N134" s="17"/>
      <c r="O134" s="17"/>
      <c r="P134" s="17"/>
      <c r="Q134" s="17"/>
      <c r="R134" s="17"/>
      <c r="S134" s="17"/>
      <c r="T134" s="17"/>
      <c r="U134" s="17"/>
      <c r="V134" s="17"/>
      <c r="W134" s="17"/>
      <c r="X134" s="17"/>
      <c r="Y134" s="17"/>
      <c r="Z134" s="17"/>
    </row>
    <row r="135">
      <c r="A135" s="20"/>
      <c r="B135" s="17"/>
      <c r="C135" s="33"/>
      <c r="D135" s="17"/>
      <c r="E135" s="20"/>
      <c r="F135" s="20"/>
      <c r="G135" s="20"/>
      <c r="H135" s="17"/>
      <c r="I135" s="17"/>
      <c r="J135" s="17"/>
      <c r="K135" s="17"/>
      <c r="L135" s="17"/>
      <c r="M135" s="17"/>
      <c r="N135" s="17"/>
      <c r="O135" s="17"/>
      <c r="P135" s="17"/>
      <c r="Q135" s="17"/>
      <c r="R135" s="17"/>
      <c r="S135" s="17"/>
      <c r="T135" s="17"/>
      <c r="U135" s="17"/>
      <c r="V135" s="17"/>
      <c r="W135" s="17"/>
      <c r="X135" s="17"/>
      <c r="Y135" s="17"/>
      <c r="Z135" s="17"/>
    </row>
    <row r="136">
      <c r="A136" s="20"/>
      <c r="B136" s="17"/>
      <c r="C136" s="33"/>
      <c r="D136" s="17"/>
      <c r="E136" s="20"/>
      <c r="F136" s="20"/>
      <c r="G136" s="20"/>
      <c r="H136" s="17"/>
      <c r="I136" s="17"/>
      <c r="J136" s="17"/>
      <c r="K136" s="17"/>
      <c r="L136" s="17"/>
      <c r="M136" s="17"/>
      <c r="N136" s="17"/>
      <c r="O136" s="17"/>
      <c r="P136" s="17"/>
      <c r="Q136" s="17"/>
      <c r="R136" s="17"/>
      <c r="S136" s="17"/>
      <c r="T136" s="17"/>
      <c r="U136" s="17"/>
      <c r="V136" s="17"/>
      <c r="W136" s="17"/>
      <c r="X136" s="17"/>
      <c r="Y136" s="17"/>
      <c r="Z136" s="17"/>
    </row>
    <row r="137">
      <c r="A137" s="20"/>
      <c r="B137" s="17"/>
      <c r="C137" s="33"/>
      <c r="D137" s="17"/>
      <c r="E137" s="20"/>
      <c r="F137" s="20"/>
      <c r="G137" s="20"/>
      <c r="H137" s="17"/>
      <c r="I137" s="17"/>
      <c r="J137" s="17"/>
      <c r="K137" s="17"/>
      <c r="L137" s="17"/>
      <c r="M137" s="17"/>
      <c r="N137" s="17"/>
      <c r="O137" s="17"/>
      <c r="P137" s="17"/>
      <c r="Q137" s="17"/>
      <c r="R137" s="17"/>
      <c r="S137" s="17"/>
      <c r="T137" s="17"/>
      <c r="U137" s="17"/>
      <c r="V137" s="17"/>
      <c r="W137" s="17"/>
      <c r="X137" s="17"/>
      <c r="Y137" s="17"/>
      <c r="Z137" s="17"/>
    </row>
    <row r="138">
      <c r="A138" s="20"/>
      <c r="B138" s="17"/>
      <c r="C138" s="33"/>
      <c r="D138" s="17"/>
      <c r="E138" s="20"/>
      <c r="F138" s="20"/>
      <c r="G138" s="20"/>
      <c r="H138" s="17"/>
      <c r="I138" s="17"/>
      <c r="J138" s="17"/>
      <c r="K138" s="17"/>
      <c r="L138" s="17"/>
      <c r="M138" s="17"/>
      <c r="N138" s="17"/>
      <c r="O138" s="17"/>
      <c r="P138" s="17"/>
      <c r="Q138" s="17"/>
      <c r="R138" s="17"/>
      <c r="S138" s="17"/>
      <c r="T138" s="17"/>
      <c r="U138" s="17"/>
      <c r="V138" s="17"/>
      <c r="W138" s="17"/>
      <c r="X138" s="17"/>
      <c r="Y138" s="17"/>
      <c r="Z138" s="17"/>
    </row>
    <row r="139">
      <c r="A139" s="20"/>
      <c r="B139" s="17"/>
      <c r="C139" s="33"/>
      <c r="D139" s="17"/>
      <c r="E139" s="20"/>
      <c r="F139" s="20"/>
      <c r="G139" s="20"/>
      <c r="H139" s="17"/>
      <c r="I139" s="17"/>
      <c r="J139" s="17"/>
      <c r="K139" s="17"/>
      <c r="L139" s="17"/>
      <c r="M139" s="17"/>
      <c r="N139" s="17"/>
      <c r="O139" s="17"/>
      <c r="P139" s="17"/>
      <c r="Q139" s="17"/>
      <c r="R139" s="17"/>
      <c r="S139" s="17"/>
      <c r="T139" s="17"/>
      <c r="U139" s="17"/>
      <c r="V139" s="17"/>
      <c r="W139" s="17"/>
      <c r="X139" s="17"/>
      <c r="Y139" s="17"/>
      <c r="Z139" s="17"/>
    </row>
    <row r="140">
      <c r="A140" s="20"/>
      <c r="B140" s="17"/>
      <c r="C140" s="33"/>
      <c r="D140" s="17"/>
      <c r="E140" s="20"/>
      <c r="F140" s="20"/>
      <c r="G140" s="20"/>
      <c r="H140" s="17"/>
      <c r="I140" s="17"/>
      <c r="J140" s="17"/>
      <c r="K140" s="17"/>
      <c r="L140" s="17"/>
      <c r="M140" s="17"/>
      <c r="N140" s="17"/>
      <c r="O140" s="17"/>
      <c r="P140" s="17"/>
      <c r="Q140" s="17"/>
      <c r="R140" s="17"/>
      <c r="S140" s="17"/>
      <c r="T140" s="17"/>
      <c r="U140" s="17"/>
      <c r="V140" s="17"/>
      <c r="W140" s="17"/>
      <c r="X140" s="17"/>
      <c r="Y140" s="17"/>
      <c r="Z140" s="17"/>
    </row>
    <row r="141">
      <c r="A141" s="20"/>
      <c r="B141" s="17"/>
      <c r="C141" s="33"/>
      <c r="D141" s="17"/>
      <c r="E141" s="20"/>
      <c r="F141" s="20"/>
      <c r="G141" s="20"/>
      <c r="H141" s="17"/>
      <c r="I141" s="17"/>
      <c r="J141" s="17"/>
      <c r="K141" s="17"/>
      <c r="L141" s="17"/>
      <c r="M141" s="17"/>
      <c r="N141" s="17"/>
      <c r="O141" s="17"/>
      <c r="P141" s="17"/>
      <c r="Q141" s="17"/>
      <c r="R141" s="17"/>
      <c r="S141" s="17"/>
      <c r="T141" s="17"/>
      <c r="U141" s="17"/>
      <c r="V141" s="17"/>
      <c r="W141" s="17"/>
      <c r="X141" s="17"/>
      <c r="Y141" s="17"/>
      <c r="Z141" s="17"/>
    </row>
    <row r="142">
      <c r="A142" s="20"/>
      <c r="B142" s="17"/>
      <c r="C142" s="33"/>
      <c r="D142" s="17"/>
      <c r="E142" s="20"/>
      <c r="F142" s="20"/>
      <c r="G142" s="20"/>
      <c r="H142" s="17"/>
      <c r="I142" s="17"/>
      <c r="J142" s="17"/>
      <c r="K142" s="17"/>
      <c r="L142" s="17"/>
      <c r="M142" s="17"/>
      <c r="N142" s="17"/>
      <c r="O142" s="17"/>
      <c r="P142" s="17"/>
      <c r="Q142" s="17"/>
      <c r="R142" s="17"/>
      <c r="S142" s="17"/>
      <c r="T142" s="17"/>
      <c r="U142" s="17"/>
      <c r="V142" s="17"/>
      <c r="W142" s="17"/>
      <c r="X142" s="17"/>
      <c r="Y142" s="17"/>
      <c r="Z142" s="17"/>
    </row>
    <row r="143">
      <c r="A143" s="20"/>
      <c r="B143" s="17"/>
      <c r="C143" s="33"/>
      <c r="D143" s="17"/>
      <c r="E143" s="20"/>
      <c r="F143" s="20"/>
      <c r="G143" s="20"/>
      <c r="H143" s="17"/>
      <c r="I143" s="17"/>
      <c r="J143" s="17"/>
      <c r="K143" s="17"/>
      <c r="L143" s="17"/>
      <c r="M143" s="17"/>
      <c r="N143" s="17"/>
      <c r="O143" s="17"/>
      <c r="P143" s="17"/>
      <c r="Q143" s="17"/>
      <c r="R143" s="17"/>
      <c r="S143" s="17"/>
      <c r="T143" s="17"/>
      <c r="U143" s="17"/>
      <c r="V143" s="17"/>
      <c r="W143" s="17"/>
      <c r="X143" s="17"/>
      <c r="Y143" s="17"/>
      <c r="Z143" s="17"/>
    </row>
    <row r="144">
      <c r="A144" s="20"/>
      <c r="B144" s="17"/>
      <c r="C144" s="33"/>
      <c r="D144" s="17"/>
      <c r="E144" s="20"/>
      <c r="F144" s="20"/>
      <c r="G144" s="20"/>
      <c r="H144" s="17"/>
      <c r="I144" s="17"/>
      <c r="J144" s="17"/>
      <c r="K144" s="17"/>
      <c r="L144" s="17"/>
      <c r="M144" s="17"/>
      <c r="N144" s="17"/>
      <c r="O144" s="17"/>
      <c r="P144" s="17"/>
      <c r="Q144" s="17"/>
      <c r="R144" s="17"/>
      <c r="S144" s="17"/>
      <c r="T144" s="17"/>
      <c r="U144" s="17"/>
      <c r="V144" s="17"/>
      <c r="W144" s="17"/>
      <c r="X144" s="17"/>
      <c r="Y144" s="17"/>
      <c r="Z144" s="17"/>
    </row>
    <row r="145">
      <c r="A145" s="20"/>
      <c r="B145" s="17"/>
      <c r="C145" s="33"/>
      <c r="D145" s="17"/>
      <c r="E145" s="20"/>
      <c r="F145" s="20"/>
      <c r="G145" s="20"/>
      <c r="H145" s="17"/>
      <c r="I145" s="17"/>
      <c r="J145" s="17"/>
      <c r="K145" s="17"/>
      <c r="L145" s="17"/>
      <c r="M145" s="17"/>
      <c r="N145" s="17"/>
      <c r="O145" s="17"/>
      <c r="P145" s="17"/>
      <c r="Q145" s="17"/>
      <c r="R145" s="17"/>
      <c r="S145" s="17"/>
      <c r="T145" s="17"/>
      <c r="U145" s="17"/>
      <c r="V145" s="17"/>
      <c r="W145" s="17"/>
      <c r="X145" s="17"/>
      <c r="Y145" s="17"/>
      <c r="Z145" s="17"/>
    </row>
    <row r="146">
      <c r="A146" s="20"/>
      <c r="B146" s="17"/>
      <c r="C146" s="33"/>
      <c r="D146" s="17"/>
      <c r="E146" s="20"/>
      <c r="F146" s="20"/>
      <c r="G146" s="20"/>
      <c r="H146" s="17"/>
      <c r="I146" s="17"/>
      <c r="J146" s="17"/>
      <c r="K146" s="17"/>
      <c r="L146" s="17"/>
      <c r="M146" s="17"/>
      <c r="N146" s="17"/>
      <c r="O146" s="17"/>
      <c r="P146" s="17"/>
      <c r="Q146" s="17"/>
      <c r="R146" s="17"/>
      <c r="S146" s="17"/>
      <c r="T146" s="17"/>
      <c r="U146" s="17"/>
      <c r="V146" s="17"/>
      <c r="W146" s="17"/>
      <c r="X146" s="17"/>
      <c r="Y146" s="17"/>
      <c r="Z146" s="17"/>
    </row>
    <row r="147">
      <c r="A147" s="20"/>
      <c r="B147" s="17"/>
      <c r="C147" s="33"/>
      <c r="D147" s="17"/>
      <c r="E147" s="20"/>
      <c r="F147" s="20"/>
      <c r="G147" s="20"/>
      <c r="H147" s="17"/>
      <c r="I147" s="17"/>
      <c r="J147" s="17"/>
      <c r="K147" s="17"/>
      <c r="L147" s="17"/>
      <c r="M147" s="17"/>
      <c r="N147" s="17"/>
      <c r="O147" s="17"/>
      <c r="P147" s="17"/>
      <c r="Q147" s="17"/>
      <c r="R147" s="17"/>
      <c r="S147" s="17"/>
      <c r="T147" s="17"/>
      <c r="U147" s="17"/>
      <c r="V147" s="17"/>
      <c r="W147" s="17"/>
      <c r="X147" s="17"/>
      <c r="Y147" s="17"/>
      <c r="Z147" s="17"/>
    </row>
    <row r="148">
      <c r="A148" s="20"/>
      <c r="B148" s="17"/>
      <c r="C148" s="33"/>
      <c r="D148" s="17"/>
      <c r="E148" s="20"/>
      <c r="F148" s="20"/>
      <c r="G148" s="20"/>
      <c r="H148" s="17"/>
      <c r="I148" s="17"/>
      <c r="J148" s="17"/>
      <c r="K148" s="17"/>
      <c r="L148" s="17"/>
      <c r="M148" s="17"/>
      <c r="N148" s="17"/>
      <c r="O148" s="17"/>
      <c r="P148" s="17"/>
      <c r="Q148" s="17"/>
      <c r="R148" s="17"/>
      <c r="S148" s="17"/>
      <c r="T148" s="17"/>
      <c r="U148" s="17"/>
      <c r="V148" s="17"/>
      <c r="W148" s="17"/>
      <c r="X148" s="17"/>
      <c r="Y148" s="17"/>
      <c r="Z148" s="17"/>
    </row>
    <row r="149">
      <c r="A149" s="20"/>
      <c r="B149" s="17"/>
      <c r="C149" s="33"/>
      <c r="D149" s="17"/>
      <c r="E149" s="20"/>
      <c r="F149" s="20"/>
      <c r="G149" s="20"/>
      <c r="H149" s="17"/>
      <c r="I149" s="17"/>
      <c r="J149" s="17"/>
      <c r="K149" s="17"/>
      <c r="L149" s="17"/>
      <c r="M149" s="17"/>
      <c r="N149" s="17"/>
      <c r="O149" s="17"/>
      <c r="P149" s="17"/>
      <c r="Q149" s="17"/>
      <c r="R149" s="17"/>
      <c r="S149" s="17"/>
      <c r="T149" s="17"/>
      <c r="U149" s="17"/>
      <c r="V149" s="17"/>
      <c r="W149" s="17"/>
      <c r="X149" s="17"/>
      <c r="Y149" s="17"/>
      <c r="Z149" s="17"/>
    </row>
    <row r="150">
      <c r="A150" s="20"/>
      <c r="B150" s="17"/>
      <c r="C150" s="33"/>
      <c r="D150" s="17"/>
      <c r="E150" s="20"/>
      <c r="F150" s="20"/>
      <c r="G150" s="20"/>
      <c r="H150" s="17"/>
      <c r="I150" s="17"/>
      <c r="J150" s="17"/>
      <c r="K150" s="17"/>
      <c r="L150" s="17"/>
      <c r="M150" s="17"/>
      <c r="N150" s="17"/>
      <c r="O150" s="17"/>
      <c r="P150" s="17"/>
      <c r="Q150" s="17"/>
      <c r="R150" s="17"/>
      <c r="S150" s="17"/>
      <c r="T150" s="17"/>
      <c r="U150" s="17"/>
      <c r="V150" s="17"/>
      <c r="W150" s="17"/>
      <c r="X150" s="17"/>
      <c r="Y150" s="17"/>
      <c r="Z150" s="17"/>
    </row>
    <row r="151">
      <c r="A151" s="20"/>
      <c r="B151" s="17"/>
      <c r="C151" s="33"/>
      <c r="D151" s="17"/>
      <c r="E151" s="20"/>
      <c r="F151" s="20"/>
      <c r="G151" s="20"/>
      <c r="H151" s="17"/>
      <c r="I151" s="17"/>
      <c r="J151" s="17"/>
      <c r="K151" s="17"/>
      <c r="L151" s="17"/>
      <c r="M151" s="17"/>
      <c r="N151" s="17"/>
      <c r="O151" s="17"/>
      <c r="P151" s="17"/>
      <c r="Q151" s="17"/>
      <c r="R151" s="17"/>
      <c r="S151" s="17"/>
      <c r="T151" s="17"/>
      <c r="U151" s="17"/>
      <c r="V151" s="17"/>
      <c r="W151" s="17"/>
      <c r="X151" s="17"/>
      <c r="Y151" s="17"/>
      <c r="Z151" s="17"/>
    </row>
    <row r="152">
      <c r="A152" s="20"/>
      <c r="B152" s="17"/>
      <c r="C152" s="33"/>
      <c r="D152" s="17"/>
      <c r="E152" s="20"/>
      <c r="F152" s="20"/>
      <c r="G152" s="20"/>
      <c r="H152" s="17"/>
      <c r="I152" s="17"/>
      <c r="J152" s="17"/>
      <c r="K152" s="17"/>
      <c r="L152" s="17"/>
      <c r="M152" s="17"/>
      <c r="N152" s="17"/>
      <c r="O152" s="17"/>
      <c r="P152" s="17"/>
      <c r="Q152" s="17"/>
      <c r="R152" s="17"/>
      <c r="S152" s="17"/>
      <c r="T152" s="17"/>
      <c r="U152" s="17"/>
      <c r="V152" s="17"/>
      <c r="W152" s="17"/>
      <c r="X152" s="17"/>
      <c r="Y152" s="17"/>
      <c r="Z152" s="17"/>
    </row>
    <row r="153">
      <c r="A153" s="20"/>
      <c r="B153" s="17"/>
      <c r="C153" s="33"/>
      <c r="D153" s="17"/>
      <c r="E153" s="20"/>
      <c r="F153" s="20"/>
      <c r="G153" s="20"/>
      <c r="H153" s="17"/>
      <c r="I153" s="17"/>
      <c r="J153" s="17"/>
      <c r="K153" s="17"/>
      <c r="L153" s="17"/>
      <c r="M153" s="17"/>
      <c r="N153" s="17"/>
      <c r="O153" s="17"/>
      <c r="P153" s="17"/>
      <c r="Q153" s="17"/>
      <c r="R153" s="17"/>
      <c r="S153" s="17"/>
      <c r="T153" s="17"/>
      <c r="U153" s="17"/>
      <c r="V153" s="17"/>
      <c r="W153" s="17"/>
      <c r="X153" s="17"/>
      <c r="Y153" s="17"/>
      <c r="Z153" s="17"/>
    </row>
    <row r="154">
      <c r="A154" s="20"/>
      <c r="B154" s="17"/>
      <c r="C154" s="33"/>
      <c r="D154" s="17"/>
      <c r="E154" s="20"/>
      <c r="F154" s="20"/>
      <c r="G154" s="20"/>
      <c r="H154" s="17"/>
      <c r="I154" s="17"/>
      <c r="J154" s="17"/>
      <c r="K154" s="17"/>
      <c r="L154" s="17"/>
      <c r="M154" s="17"/>
      <c r="N154" s="17"/>
      <c r="O154" s="17"/>
      <c r="P154" s="17"/>
      <c r="Q154" s="17"/>
      <c r="R154" s="17"/>
      <c r="S154" s="17"/>
      <c r="T154" s="17"/>
      <c r="U154" s="17"/>
      <c r="V154" s="17"/>
      <c r="W154" s="17"/>
      <c r="X154" s="17"/>
      <c r="Y154" s="17"/>
      <c r="Z154" s="17"/>
    </row>
    <row r="155">
      <c r="A155" s="20"/>
      <c r="B155" s="17"/>
      <c r="C155" s="33"/>
      <c r="D155" s="17"/>
      <c r="E155" s="20"/>
      <c r="F155" s="20"/>
      <c r="G155" s="20"/>
      <c r="H155" s="17"/>
      <c r="I155" s="17"/>
      <c r="J155" s="17"/>
      <c r="K155" s="17"/>
      <c r="L155" s="17"/>
      <c r="M155" s="17"/>
      <c r="N155" s="17"/>
      <c r="O155" s="17"/>
      <c r="P155" s="17"/>
      <c r="Q155" s="17"/>
      <c r="R155" s="17"/>
      <c r="S155" s="17"/>
      <c r="T155" s="17"/>
      <c r="U155" s="17"/>
      <c r="V155" s="17"/>
      <c r="W155" s="17"/>
      <c r="X155" s="17"/>
      <c r="Y155" s="17"/>
      <c r="Z155" s="17"/>
    </row>
    <row r="156">
      <c r="A156" s="20"/>
      <c r="B156" s="17"/>
      <c r="C156" s="33"/>
      <c r="D156" s="17"/>
      <c r="E156" s="20"/>
      <c r="F156" s="20"/>
      <c r="G156" s="20"/>
      <c r="H156" s="17"/>
      <c r="I156" s="17"/>
      <c r="J156" s="17"/>
      <c r="K156" s="17"/>
      <c r="L156" s="17"/>
      <c r="M156" s="17"/>
      <c r="N156" s="17"/>
      <c r="O156" s="17"/>
      <c r="P156" s="17"/>
      <c r="Q156" s="17"/>
      <c r="R156" s="17"/>
      <c r="S156" s="17"/>
      <c r="T156" s="17"/>
      <c r="U156" s="17"/>
      <c r="V156" s="17"/>
      <c r="W156" s="17"/>
      <c r="X156" s="17"/>
      <c r="Y156" s="17"/>
      <c r="Z156" s="17"/>
    </row>
    <row r="157">
      <c r="A157" s="20"/>
      <c r="B157" s="17"/>
      <c r="C157" s="33"/>
      <c r="D157" s="17"/>
      <c r="E157" s="20"/>
      <c r="F157" s="20"/>
      <c r="G157" s="20"/>
      <c r="H157" s="17"/>
      <c r="I157" s="17"/>
      <c r="J157" s="17"/>
      <c r="K157" s="17"/>
      <c r="L157" s="17"/>
      <c r="M157" s="17"/>
      <c r="N157" s="17"/>
      <c r="O157" s="17"/>
      <c r="P157" s="17"/>
      <c r="Q157" s="17"/>
      <c r="R157" s="17"/>
      <c r="S157" s="17"/>
      <c r="T157" s="17"/>
      <c r="U157" s="17"/>
      <c r="V157" s="17"/>
      <c r="W157" s="17"/>
      <c r="X157" s="17"/>
      <c r="Y157" s="17"/>
      <c r="Z157" s="17"/>
    </row>
    <row r="158">
      <c r="A158" s="20"/>
      <c r="B158" s="17"/>
      <c r="C158" s="33"/>
      <c r="D158" s="17"/>
      <c r="E158" s="20"/>
      <c r="F158" s="20"/>
      <c r="G158" s="20"/>
      <c r="H158" s="17"/>
      <c r="I158" s="17"/>
      <c r="J158" s="17"/>
      <c r="K158" s="17"/>
      <c r="L158" s="17"/>
      <c r="M158" s="17"/>
      <c r="N158" s="17"/>
      <c r="O158" s="17"/>
      <c r="P158" s="17"/>
      <c r="Q158" s="17"/>
      <c r="R158" s="17"/>
      <c r="S158" s="17"/>
      <c r="T158" s="17"/>
      <c r="U158" s="17"/>
      <c r="V158" s="17"/>
      <c r="W158" s="17"/>
      <c r="X158" s="17"/>
      <c r="Y158" s="17"/>
      <c r="Z158" s="17"/>
    </row>
    <row r="159">
      <c r="A159" s="20"/>
      <c r="B159" s="17"/>
      <c r="C159" s="33"/>
      <c r="D159" s="17"/>
      <c r="E159" s="20"/>
      <c r="F159" s="20"/>
      <c r="G159" s="20"/>
      <c r="H159" s="17"/>
      <c r="I159" s="17"/>
      <c r="J159" s="17"/>
      <c r="K159" s="17"/>
      <c r="L159" s="17"/>
      <c r="M159" s="17"/>
      <c r="N159" s="17"/>
      <c r="O159" s="17"/>
      <c r="P159" s="17"/>
      <c r="Q159" s="17"/>
      <c r="R159" s="17"/>
      <c r="S159" s="17"/>
      <c r="T159" s="17"/>
      <c r="U159" s="17"/>
      <c r="V159" s="17"/>
      <c r="W159" s="17"/>
      <c r="X159" s="17"/>
      <c r="Y159" s="17"/>
      <c r="Z159" s="17"/>
    </row>
    <row r="160">
      <c r="A160" s="20"/>
      <c r="B160" s="17"/>
      <c r="C160" s="33"/>
      <c r="D160" s="17"/>
      <c r="E160" s="20"/>
      <c r="F160" s="20"/>
      <c r="G160" s="20"/>
      <c r="H160" s="17"/>
      <c r="I160" s="17"/>
      <c r="J160" s="17"/>
      <c r="K160" s="17"/>
      <c r="L160" s="17"/>
      <c r="M160" s="17"/>
      <c r="N160" s="17"/>
      <c r="O160" s="17"/>
      <c r="P160" s="17"/>
      <c r="Q160" s="17"/>
      <c r="R160" s="17"/>
      <c r="S160" s="17"/>
      <c r="T160" s="17"/>
      <c r="U160" s="17"/>
      <c r="V160" s="17"/>
      <c r="W160" s="17"/>
      <c r="X160" s="17"/>
      <c r="Y160" s="17"/>
      <c r="Z160" s="17"/>
    </row>
    <row r="161">
      <c r="A161" s="20"/>
      <c r="B161" s="17"/>
      <c r="C161" s="33"/>
      <c r="D161" s="17"/>
      <c r="E161" s="20"/>
      <c r="F161" s="20"/>
      <c r="G161" s="20"/>
      <c r="H161" s="17"/>
      <c r="I161" s="17"/>
      <c r="J161" s="17"/>
      <c r="K161" s="17"/>
      <c r="L161" s="17"/>
      <c r="M161" s="17"/>
      <c r="N161" s="17"/>
      <c r="O161" s="17"/>
      <c r="P161" s="17"/>
      <c r="Q161" s="17"/>
      <c r="R161" s="17"/>
      <c r="S161" s="17"/>
      <c r="T161" s="17"/>
      <c r="U161" s="17"/>
      <c r="V161" s="17"/>
      <c r="W161" s="17"/>
      <c r="X161" s="17"/>
      <c r="Y161" s="17"/>
      <c r="Z161" s="17"/>
    </row>
    <row r="162">
      <c r="A162" s="20"/>
      <c r="B162" s="17"/>
      <c r="C162" s="33"/>
      <c r="D162" s="17"/>
      <c r="E162" s="20"/>
      <c r="F162" s="20"/>
      <c r="G162" s="20"/>
      <c r="H162" s="17"/>
      <c r="I162" s="17"/>
      <c r="J162" s="17"/>
      <c r="K162" s="17"/>
      <c r="L162" s="17"/>
      <c r="M162" s="17"/>
      <c r="N162" s="17"/>
      <c r="O162" s="17"/>
      <c r="P162" s="17"/>
      <c r="Q162" s="17"/>
      <c r="R162" s="17"/>
      <c r="S162" s="17"/>
      <c r="T162" s="17"/>
      <c r="U162" s="17"/>
      <c r="V162" s="17"/>
      <c r="W162" s="17"/>
      <c r="X162" s="17"/>
      <c r="Y162" s="17"/>
      <c r="Z162" s="17"/>
    </row>
    <row r="163">
      <c r="A163" s="20"/>
      <c r="B163" s="17"/>
      <c r="C163" s="33"/>
      <c r="D163" s="17"/>
      <c r="E163" s="20"/>
      <c r="F163" s="20"/>
      <c r="G163" s="20"/>
      <c r="H163" s="17"/>
      <c r="I163" s="17"/>
      <c r="J163" s="17"/>
      <c r="K163" s="17"/>
      <c r="L163" s="17"/>
      <c r="M163" s="17"/>
      <c r="N163" s="17"/>
      <c r="O163" s="17"/>
      <c r="P163" s="17"/>
      <c r="Q163" s="17"/>
      <c r="R163" s="17"/>
      <c r="S163" s="17"/>
      <c r="T163" s="17"/>
      <c r="U163" s="17"/>
      <c r="V163" s="17"/>
      <c r="W163" s="17"/>
      <c r="X163" s="17"/>
      <c r="Y163" s="17"/>
      <c r="Z163" s="17"/>
    </row>
    <row r="164">
      <c r="A164" s="20"/>
      <c r="B164" s="17"/>
      <c r="C164" s="33"/>
      <c r="D164" s="17"/>
      <c r="E164" s="20"/>
      <c r="F164" s="20"/>
      <c r="G164" s="20"/>
      <c r="H164" s="17"/>
      <c r="I164" s="17"/>
      <c r="J164" s="17"/>
      <c r="K164" s="17"/>
      <c r="L164" s="17"/>
      <c r="M164" s="17"/>
      <c r="N164" s="17"/>
      <c r="O164" s="17"/>
      <c r="P164" s="17"/>
      <c r="Q164" s="17"/>
      <c r="R164" s="17"/>
      <c r="S164" s="17"/>
      <c r="T164" s="17"/>
      <c r="U164" s="17"/>
      <c r="V164" s="17"/>
      <c r="W164" s="17"/>
      <c r="X164" s="17"/>
      <c r="Y164" s="17"/>
      <c r="Z164" s="17"/>
    </row>
    <row r="165">
      <c r="A165" s="20"/>
      <c r="B165" s="17"/>
      <c r="C165" s="33"/>
      <c r="D165" s="17"/>
      <c r="E165" s="20"/>
      <c r="F165" s="20"/>
      <c r="G165" s="20"/>
      <c r="H165" s="17"/>
      <c r="I165" s="17"/>
      <c r="J165" s="17"/>
      <c r="K165" s="17"/>
      <c r="L165" s="17"/>
      <c r="M165" s="17"/>
      <c r="N165" s="17"/>
      <c r="O165" s="17"/>
      <c r="P165" s="17"/>
      <c r="Q165" s="17"/>
      <c r="R165" s="17"/>
      <c r="S165" s="17"/>
      <c r="T165" s="17"/>
      <c r="U165" s="17"/>
      <c r="V165" s="17"/>
      <c r="W165" s="17"/>
      <c r="X165" s="17"/>
      <c r="Y165" s="17"/>
      <c r="Z165" s="17"/>
    </row>
    <row r="166">
      <c r="A166" s="20"/>
      <c r="B166" s="17"/>
      <c r="C166" s="33"/>
      <c r="D166" s="17"/>
      <c r="E166" s="20"/>
      <c r="F166" s="20"/>
      <c r="G166" s="20"/>
      <c r="H166" s="17"/>
      <c r="I166" s="17"/>
      <c r="J166" s="17"/>
      <c r="K166" s="17"/>
      <c r="L166" s="17"/>
      <c r="M166" s="17"/>
      <c r="N166" s="17"/>
      <c r="O166" s="17"/>
      <c r="P166" s="17"/>
      <c r="Q166" s="17"/>
      <c r="R166" s="17"/>
      <c r="S166" s="17"/>
      <c r="T166" s="17"/>
      <c r="U166" s="17"/>
      <c r="V166" s="17"/>
      <c r="W166" s="17"/>
      <c r="X166" s="17"/>
      <c r="Y166" s="17"/>
      <c r="Z166" s="17"/>
    </row>
    <row r="167">
      <c r="A167" s="20"/>
      <c r="B167" s="17"/>
      <c r="C167" s="33"/>
      <c r="D167" s="17"/>
      <c r="E167" s="20"/>
      <c r="F167" s="20"/>
      <c r="G167" s="20"/>
      <c r="H167" s="17"/>
      <c r="I167" s="17"/>
      <c r="J167" s="17"/>
      <c r="K167" s="17"/>
      <c r="L167" s="17"/>
      <c r="M167" s="17"/>
      <c r="N167" s="17"/>
      <c r="O167" s="17"/>
      <c r="P167" s="17"/>
      <c r="Q167" s="17"/>
      <c r="R167" s="17"/>
      <c r="S167" s="17"/>
      <c r="T167" s="17"/>
      <c r="U167" s="17"/>
      <c r="V167" s="17"/>
      <c r="W167" s="17"/>
      <c r="X167" s="17"/>
      <c r="Y167" s="17"/>
      <c r="Z167" s="17"/>
    </row>
    <row r="168">
      <c r="A168" s="20"/>
      <c r="B168" s="17"/>
      <c r="C168" s="33"/>
      <c r="D168" s="17"/>
      <c r="E168" s="20"/>
      <c r="F168" s="20"/>
      <c r="G168" s="20"/>
      <c r="H168" s="17"/>
      <c r="I168" s="17"/>
      <c r="J168" s="17"/>
      <c r="K168" s="17"/>
      <c r="L168" s="17"/>
      <c r="M168" s="17"/>
      <c r="N168" s="17"/>
      <c r="O168" s="17"/>
      <c r="P168" s="17"/>
      <c r="Q168" s="17"/>
      <c r="R168" s="17"/>
      <c r="S168" s="17"/>
      <c r="T168" s="17"/>
      <c r="U168" s="17"/>
      <c r="V168" s="17"/>
      <c r="W168" s="17"/>
      <c r="X168" s="17"/>
      <c r="Y168" s="17"/>
      <c r="Z168" s="17"/>
    </row>
    <row r="169">
      <c r="A169" s="20"/>
      <c r="B169" s="17"/>
      <c r="C169" s="33"/>
      <c r="D169" s="17"/>
      <c r="E169" s="20"/>
      <c r="F169" s="20"/>
      <c r="G169" s="20"/>
      <c r="H169" s="17"/>
      <c r="I169" s="17"/>
      <c r="J169" s="17"/>
      <c r="K169" s="17"/>
      <c r="L169" s="17"/>
      <c r="M169" s="17"/>
      <c r="N169" s="17"/>
      <c r="O169" s="17"/>
      <c r="P169" s="17"/>
      <c r="Q169" s="17"/>
      <c r="R169" s="17"/>
      <c r="S169" s="17"/>
      <c r="T169" s="17"/>
      <c r="U169" s="17"/>
      <c r="V169" s="17"/>
      <c r="W169" s="17"/>
      <c r="X169" s="17"/>
      <c r="Y169" s="17"/>
      <c r="Z169" s="17"/>
    </row>
    <row r="170">
      <c r="A170" s="20"/>
      <c r="B170" s="17"/>
      <c r="C170" s="33"/>
      <c r="D170" s="17"/>
      <c r="E170" s="20"/>
      <c r="F170" s="20"/>
      <c r="G170" s="20"/>
      <c r="H170" s="17"/>
      <c r="I170" s="17"/>
      <c r="J170" s="17"/>
      <c r="K170" s="17"/>
      <c r="L170" s="17"/>
      <c r="M170" s="17"/>
      <c r="N170" s="17"/>
      <c r="O170" s="17"/>
      <c r="P170" s="17"/>
      <c r="Q170" s="17"/>
      <c r="R170" s="17"/>
      <c r="S170" s="17"/>
      <c r="T170" s="17"/>
      <c r="U170" s="17"/>
      <c r="V170" s="17"/>
      <c r="W170" s="17"/>
      <c r="X170" s="17"/>
      <c r="Y170" s="17"/>
      <c r="Z170" s="17"/>
    </row>
    <row r="171">
      <c r="A171" s="20"/>
      <c r="B171" s="17"/>
      <c r="C171" s="33"/>
      <c r="D171" s="17"/>
      <c r="E171" s="20"/>
      <c r="F171" s="20"/>
      <c r="G171" s="20"/>
      <c r="H171" s="17"/>
      <c r="I171" s="17"/>
      <c r="J171" s="17"/>
      <c r="K171" s="17"/>
      <c r="L171" s="17"/>
      <c r="M171" s="17"/>
      <c r="N171" s="17"/>
      <c r="O171" s="17"/>
      <c r="P171" s="17"/>
      <c r="Q171" s="17"/>
      <c r="R171" s="17"/>
      <c r="S171" s="17"/>
      <c r="T171" s="17"/>
      <c r="U171" s="17"/>
      <c r="V171" s="17"/>
      <c r="W171" s="17"/>
      <c r="X171" s="17"/>
      <c r="Y171" s="17"/>
      <c r="Z171" s="17"/>
    </row>
    <row r="172">
      <c r="A172" s="20"/>
      <c r="B172" s="17"/>
      <c r="C172" s="33"/>
      <c r="D172" s="17"/>
      <c r="E172" s="20"/>
      <c r="F172" s="20"/>
      <c r="G172" s="20"/>
      <c r="H172" s="17"/>
      <c r="I172" s="17"/>
      <c r="J172" s="17"/>
      <c r="K172" s="17"/>
      <c r="L172" s="17"/>
      <c r="M172" s="17"/>
      <c r="N172" s="17"/>
      <c r="O172" s="17"/>
      <c r="P172" s="17"/>
      <c r="Q172" s="17"/>
      <c r="R172" s="17"/>
      <c r="S172" s="17"/>
      <c r="T172" s="17"/>
      <c r="U172" s="17"/>
      <c r="V172" s="17"/>
      <c r="W172" s="17"/>
      <c r="X172" s="17"/>
      <c r="Y172" s="17"/>
      <c r="Z172" s="17"/>
    </row>
    <row r="173">
      <c r="A173" s="20"/>
      <c r="B173" s="17"/>
      <c r="C173" s="33"/>
      <c r="D173" s="17"/>
      <c r="E173" s="20"/>
      <c r="F173" s="20"/>
      <c r="G173" s="20"/>
      <c r="H173" s="17"/>
      <c r="I173" s="17"/>
      <c r="J173" s="17"/>
      <c r="K173" s="17"/>
      <c r="L173" s="17"/>
      <c r="M173" s="17"/>
      <c r="N173" s="17"/>
      <c r="O173" s="17"/>
      <c r="P173" s="17"/>
      <c r="Q173" s="17"/>
      <c r="R173" s="17"/>
      <c r="S173" s="17"/>
      <c r="T173" s="17"/>
      <c r="U173" s="17"/>
      <c r="V173" s="17"/>
      <c r="W173" s="17"/>
      <c r="X173" s="17"/>
      <c r="Y173" s="17"/>
      <c r="Z173" s="17"/>
    </row>
    <row r="174">
      <c r="A174" s="20"/>
      <c r="B174" s="17"/>
      <c r="C174" s="33"/>
      <c r="D174" s="17"/>
      <c r="E174" s="20"/>
      <c r="F174" s="20"/>
      <c r="G174" s="20"/>
      <c r="H174" s="17"/>
      <c r="I174" s="17"/>
      <c r="J174" s="17"/>
      <c r="K174" s="17"/>
      <c r="L174" s="17"/>
      <c r="M174" s="17"/>
      <c r="N174" s="17"/>
      <c r="O174" s="17"/>
      <c r="P174" s="17"/>
      <c r="Q174" s="17"/>
      <c r="R174" s="17"/>
      <c r="S174" s="17"/>
      <c r="T174" s="17"/>
      <c r="U174" s="17"/>
      <c r="V174" s="17"/>
      <c r="W174" s="17"/>
      <c r="X174" s="17"/>
      <c r="Y174" s="17"/>
      <c r="Z174" s="17"/>
    </row>
    <row r="175">
      <c r="A175" s="20"/>
      <c r="B175" s="17"/>
      <c r="C175" s="33"/>
      <c r="D175" s="17"/>
      <c r="E175" s="20"/>
      <c r="F175" s="20"/>
      <c r="G175" s="20"/>
      <c r="H175" s="17"/>
      <c r="I175" s="17"/>
      <c r="J175" s="17"/>
      <c r="K175" s="17"/>
      <c r="L175" s="17"/>
      <c r="M175" s="17"/>
      <c r="N175" s="17"/>
      <c r="O175" s="17"/>
      <c r="P175" s="17"/>
      <c r="Q175" s="17"/>
      <c r="R175" s="17"/>
      <c r="S175" s="17"/>
      <c r="T175" s="17"/>
      <c r="U175" s="17"/>
      <c r="V175" s="17"/>
      <c r="W175" s="17"/>
      <c r="X175" s="17"/>
      <c r="Y175" s="17"/>
      <c r="Z175" s="17"/>
    </row>
    <row r="176">
      <c r="A176" s="20"/>
      <c r="B176" s="17"/>
      <c r="C176" s="33"/>
      <c r="D176" s="17"/>
      <c r="E176" s="20"/>
      <c r="F176" s="20"/>
      <c r="G176" s="20"/>
      <c r="H176" s="17"/>
      <c r="I176" s="17"/>
      <c r="J176" s="17"/>
      <c r="K176" s="17"/>
      <c r="L176" s="17"/>
      <c r="M176" s="17"/>
      <c r="N176" s="17"/>
      <c r="O176" s="17"/>
      <c r="P176" s="17"/>
      <c r="Q176" s="17"/>
      <c r="R176" s="17"/>
      <c r="S176" s="17"/>
      <c r="T176" s="17"/>
      <c r="U176" s="17"/>
      <c r="V176" s="17"/>
      <c r="W176" s="17"/>
      <c r="X176" s="17"/>
      <c r="Y176" s="17"/>
      <c r="Z176" s="17"/>
    </row>
    <row r="177">
      <c r="A177" s="20"/>
      <c r="B177" s="17"/>
      <c r="C177" s="33"/>
      <c r="D177" s="17"/>
      <c r="E177" s="20"/>
      <c r="F177" s="20"/>
      <c r="G177" s="20"/>
      <c r="H177" s="17"/>
      <c r="I177" s="17"/>
      <c r="J177" s="17"/>
      <c r="K177" s="17"/>
      <c r="L177" s="17"/>
      <c r="M177" s="17"/>
      <c r="N177" s="17"/>
      <c r="O177" s="17"/>
      <c r="P177" s="17"/>
      <c r="Q177" s="17"/>
      <c r="R177" s="17"/>
      <c r="S177" s="17"/>
      <c r="T177" s="17"/>
      <c r="U177" s="17"/>
      <c r="V177" s="17"/>
      <c r="W177" s="17"/>
      <c r="X177" s="17"/>
      <c r="Y177" s="17"/>
      <c r="Z177" s="17"/>
    </row>
    <row r="178">
      <c r="A178" s="20"/>
      <c r="B178" s="17"/>
      <c r="C178" s="33"/>
      <c r="D178" s="17"/>
      <c r="E178" s="20"/>
      <c r="F178" s="20"/>
      <c r="G178" s="20"/>
      <c r="H178" s="17"/>
      <c r="I178" s="17"/>
      <c r="J178" s="17"/>
      <c r="K178" s="17"/>
      <c r="L178" s="17"/>
      <c r="M178" s="17"/>
      <c r="N178" s="17"/>
      <c r="O178" s="17"/>
      <c r="P178" s="17"/>
      <c r="Q178" s="17"/>
      <c r="R178" s="17"/>
      <c r="S178" s="17"/>
      <c r="T178" s="17"/>
      <c r="U178" s="17"/>
      <c r="V178" s="17"/>
      <c r="W178" s="17"/>
      <c r="X178" s="17"/>
      <c r="Y178" s="17"/>
      <c r="Z178" s="17"/>
    </row>
    <row r="179">
      <c r="A179" s="20"/>
      <c r="B179" s="17"/>
      <c r="C179" s="33"/>
      <c r="D179" s="17"/>
      <c r="E179" s="20"/>
      <c r="F179" s="20"/>
      <c r="G179" s="20"/>
      <c r="H179" s="17"/>
      <c r="I179" s="17"/>
      <c r="J179" s="17"/>
      <c r="K179" s="17"/>
      <c r="L179" s="17"/>
      <c r="M179" s="17"/>
      <c r="N179" s="17"/>
      <c r="O179" s="17"/>
      <c r="P179" s="17"/>
      <c r="Q179" s="17"/>
      <c r="R179" s="17"/>
      <c r="S179" s="17"/>
      <c r="T179" s="17"/>
      <c r="U179" s="17"/>
      <c r="V179" s="17"/>
      <c r="W179" s="17"/>
      <c r="X179" s="17"/>
      <c r="Y179" s="17"/>
      <c r="Z179" s="17"/>
    </row>
    <row r="180">
      <c r="A180" s="20"/>
      <c r="B180" s="17"/>
      <c r="C180" s="33"/>
      <c r="D180" s="17"/>
      <c r="E180" s="20"/>
      <c r="F180" s="20"/>
      <c r="G180" s="20"/>
      <c r="H180" s="17"/>
      <c r="I180" s="17"/>
      <c r="J180" s="17"/>
      <c r="K180" s="17"/>
      <c r="L180" s="17"/>
      <c r="M180" s="17"/>
      <c r="N180" s="17"/>
      <c r="O180" s="17"/>
      <c r="P180" s="17"/>
      <c r="Q180" s="17"/>
      <c r="R180" s="17"/>
      <c r="S180" s="17"/>
      <c r="T180" s="17"/>
      <c r="U180" s="17"/>
      <c r="V180" s="17"/>
      <c r="W180" s="17"/>
      <c r="X180" s="17"/>
      <c r="Y180" s="17"/>
      <c r="Z180" s="17"/>
    </row>
    <row r="181">
      <c r="A181" s="20"/>
      <c r="B181" s="17"/>
      <c r="C181" s="33"/>
      <c r="D181" s="17"/>
      <c r="E181" s="20"/>
      <c r="F181" s="20"/>
      <c r="G181" s="20"/>
      <c r="H181" s="17"/>
      <c r="I181" s="17"/>
      <c r="J181" s="17"/>
      <c r="K181" s="17"/>
      <c r="L181" s="17"/>
      <c r="M181" s="17"/>
      <c r="N181" s="17"/>
      <c r="O181" s="17"/>
      <c r="P181" s="17"/>
      <c r="Q181" s="17"/>
      <c r="R181" s="17"/>
      <c r="S181" s="17"/>
      <c r="T181" s="17"/>
      <c r="U181" s="17"/>
      <c r="V181" s="17"/>
      <c r="W181" s="17"/>
      <c r="X181" s="17"/>
      <c r="Y181" s="17"/>
      <c r="Z181" s="17"/>
    </row>
    <row r="182">
      <c r="A182" s="20"/>
      <c r="B182" s="17"/>
      <c r="C182" s="33"/>
      <c r="D182" s="17"/>
      <c r="E182" s="20"/>
      <c r="F182" s="20"/>
      <c r="G182" s="20"/>
      <c r="H182" s="17"/>
      <c r="I182" s="17"/>
      <c r="J182" s="17"/>
      <c r="K182" s="17"/>
      <c r="L182" s="17"/>
      <c r="M182" s="17"/>
      <c r="N182" s="17"/>
      <c r="O182" s="17"/>
      <c r="P182" s="17"/>
      <c r="Q182" s="17"/>
      <c r="R182" s="17"/>
      <c r="S182" s="17"/>
      <c r="T182" s="17"/>
      <c r="U182" s="17"/>
      <c r="V182" s="17"/>
      <c r="W182" s="17"/>
      <c r="X182" s="17"/>
      <c r="Y182" s="17"/>
      <c r="Z182" s="17"/>
    </row>
    <row r="183">
      <c r="A183" s="20"/>
      <c r="B183" s="17"/>
      <c r="C183" s="33"/>
      <c r="D183" s="17"/>
      <c r="E183" s="20"/>
      <c r="F183" s="20"/>
      <c r="G183" s="20"/>
      <c r="H183" s="17"/>
      <c r="I183" s="17"/>
      <c r="J183" s="17"/>
      <c r="K183" s="17"/>
      <c r="L183" s="17"/>
      <c r="M183" s="17"/>
      <c r="N183" s="17"/>
      <c r="O183" s="17"/>
      <c r="P183" s="17"/>
      <c r="Q183" s="17"/>
      <c r="R183" s="17"/>
      <c r="S183" s="17"/>
      <c r="T183" s="17"/>
      <c r="U183" s="17"/>
      <c r="V183" s="17"/>
      <c r="W183" s="17"/>
      <c r="X183" s="17"/>
      <c r="Y183" s="17"/>
      <c r="Z183" s="17"/>
    </row>
    <row r="184">
      <c r="A184" s="20"/>
      <c r="B184" s="17"/>
      <c r="C184" s="33"/>
      <c r="D184" s="17"/>
      <c r="E184" s="20"/>
      <c r="F184" s="20"/>
      <c r="G184" s="20"/>
      <c r="H184" s="17"/>
      <c r="I184" s="17"/>
      <c r="J184" s="17"/>
      <c r="K184" s="17"/>
      <c r="L184" s="17"/>
      <c r="M184" s="17"/>
      <c r="N184" s="17"/>
      <c r="O184" s="17"/>
      <c r="P184" s="17"/>
      <c r="Q184" s="17"/>
      <c r="R184" s="17"/>
      <c r="S184" s="17"/>
      <c r="T184" s="17"/>
      <c r="U184" s="17"/>
      <c r="V184" s="17"/>
      <c r="W184" s="17"/>
      <c r="X184" s="17"/>
      <c r="Y184" s="17"/>
      <c r="Z184" s="17"/>
    </row>
    <row r="185">
      <c r="A185" s="20"/>
      <c r="B185" s="17"/>
      <c r="C185" s="33"/>
      <c r="D185" s="17"/>
      <c r="E185" s="20"/>
      <c r="F185" s="20"/>
      <c r="G185" s="20"/>
      <c r="H185" s="17"/>
      <c r="I185" s="17"/>
      <c r="J185" s="17"/>
      <c r="K185" s="17"/>
      <c r="L185" s="17"/>
      <c r="M185" s="17"/>
      <c r="N185" s="17"/>
      <c r="O185" s="17"/>
      <c r="P185" s="17"/>
      <c r="Q185" s="17"/>
      <c r="R185" s="17"/>
      <c r="S185" s="17"/>
      <c r="T185" s="17"/>
      <c r="U185" s="17"/>
      <c r="V185" s="17"/>
      <c r="W185" s="17"/>
      <c r="X185" s="17"/>
      <c r="Y185" s="17"/>
      <c r="Z185" s="17"/>
    </row>
    <row r="186">
      <c r="A186" s="20"/>
      <c r="B186" s="17"/>
      <c r="C186" s="33"/>
      <c r="D186" s="17"/>
      <c r="E186" s="20"/>
      <c r="F186" s="20"/>
      <c r="G186" s="20"/>
      <c r="H186" s="17"/>
      <c r="I186" s="17"/>
      <c r="J186" s="17"/>
      <c r="K186" s="17"/>
      <c r="L186" s="17"/>
      <c r="M186" s="17"/>
      <c r="N186" s="17"/>
      <c r="O186" s="17"/>
      <c r="P186" s="17"/>
      <c r="Q186" s="17"/>
      <c r="R186" s="17"/>
      <c r="S186" s="17"/>
      <c r="T186" s="17"/>
      <c r="U186" s="17"/>
      <c r="V186" s="17"/>
      <c r="W186" s="17"/>
      <c r="X186" s="17"/>
      <c r="Y186" s="17"/>
      <c r="Z186" s="17"/>
    </row>
    <row r="187">
      <c r="A187" s="20"/>
      <c r="B187" s="17"/>
      <c r="C187" s="33"/>
      <c r="D187" s="17"/>
      <c r="E187" s="20"/>
      <c r="F187" s="20"/>
      <c r="G187" s="20"/>
      <c r="H187" s="17"/>
      <c r="I187" s="17"/>
      <c r="J187" s="17"/>
      <c r="K187" s="17"/>
      <c r="L187" s="17"/>
      <c r="M187" s="17"/>
      <c r="N187" s="17"/>
      <c r="O187" s="17"/>
      <c r="P187" s="17"/>
      <c r="Q187" s="17"/>
      <c r="R187" s="17"/>
      <c r="S187" s="17"/>
      <c r="T187" s="17"/>
      <c r="U187" s="17"/>
      <c r="V187" s="17"/>
      <c r="W187" s="17"/>
      <c r="X187" s="17"/>
      <c r="Y187" s="17"/>
      <c r="Z187" s="17"/>
    </row>
    <row r="188">
      <c r="A188" s="20"/>
      <c r="B188" s="17"/>
      <c r="C188" s="33"/>
      <c r="D188" s="17"/>
      <c r="E188" s="20"/>
      <c r="F188" s="20"/>
      <c r="G188" s="20"/>
      <c r="H188" s="17"/>
      <c r="I188" s="17"/>
      <c r="J188" s="17"/>
      <c r="K188" s="17"/>
      <c r="L188" s="17"/>
      <c r="M188" s="17"/>
      <c r="N188" s="17"/>
      <c r="O188" s="17"/>
      <c r="P188" s="17"/>
      <c r="Q188" s="17"/>
      <c r="R188" s="17"/>
      <c r="S188" s="17"/>
      <c r="T188" s="17"/>
      <c r="U188" s="17"/>
      <c r="V188" s="17"/>
      <c r="W188" s="17"/>
      <c r="X188" s="17"/>
      <c r="Y188" s="17"/>
      <c r="Z188" s="17"/>
    </row>
    <row r="189">
      <c r="A189" s="20"/>
      <c r="B189" s="17"/>
      <c r="C189" s="33"/>
      <c r="D189" s="17"/>
      <c r="E189" s="20"/>
      <c r="F189" s="20"/>
      <c r="G189" s="20"/>
      <c r="H189" s="17"/>
      <c r="I189" s="17"/>
      <c r="J189" s="17"/>
      <c r="K189" s="17"/>
      <c r="L189" s="17"/>
      <c r="M189" s="17"/>
      <c r="N189" s="17"/>
      <c r="O189" s="17"/>
      <c r="P189" s="17"/>
      <c r="Q189" s="17"/>
      <c r="R189" s="17"/>
      <c r="S189" s="17"/>
      <c r="T189" s="17"/>
      <c r="U189" s="17"/>
      <c r="V189" s="17"/>
      <c r="W189" s="17"/>
      <c r="X189" s="17"/>
      <c r="Y189" s="17"/>
      <c r="Z189" s="17"/>
    </row>
    <row r="190">
      <c r="A190" s="20"/>
      <c r="B190" s="17"/>
      <c r="C190" s="33"/>
      <c r="D190" s="17"/>
      <c r="E190" s="20"/>
      <c r="F190" s="20"/>
      <c r="G190" s="20"/>
      <c r="H190" s="17"/>
      <c r="I190" s="17"/>
      <c r="J190" s="17"/>
      <c r="K190" s="17"/>
      <c r="L190" s="17"/>
      <c r="M190" s="17"/>
      <c r="N190" s="17"/>
      <c r="O190" s="17"/>
      <c r="P190" s="17"/>
      <c r="Q190" s="17"/>
      <c r="R190" s="17"/>
      <c r="S190" s="17"/>
      <c r="T190" s="17"/>
      <c r="U190" s="17"/>
      <c r="V190" s="17"/>
      <c r="W190" s="17"/>
      <c r="X190" s="17"/>
      <c r="Y190" s="17"/>
      <c r="Z190" s="17"/>
    </row>
    <row r="191">
      <c r="A191" s="20"/>
      <c r="B191" s="17"/>
      <c r="C191" s="33"/>
      <c r="D191" s="17"/>
      <c r="E191" s="20"/>
      <c r="F191" s="20"/>
      <c r="G191" s="20"/>
      <c r="H191" s="17"/>
      <c r="I191" s="17"/>
      <c r="J191" s="17"/>
      <c r="K191" s="17"/>
      <c r="L191" s="17"/>
      <c r="M191" s="17"/>
      <c r="N191" s="17"/>
      <c r="O191" s="17"/>
      <c r="P191" s="17"/>
      <c r="Q191" s="17"/>
      <c r="R191" s="17"/>
      <c r="S191" s="17"/>
      <c r="T191" s="17"/>
      <c r="U191" s="17"/>
      <c r="V191" s="17"/>
      <c r="W191" s="17"/>
      <c r="X191" s="17"/>
      <c r="Y191" s="17"/>
      <c r="Z191" s="17"/>
    </row>
    <row r="192">
      <c r="A192" s="20"/>
      <c r="B192" s="17"/>
      <c r="C192" s="33"/>
      <c r="D192" s="17"/>
      <c r="E192" s="20"/>
      <c r="F192" s="20"/>
      <c r="G192" s="20"/>
      <c r="H192" s="17"/>
      <c r="I192" s="17"/>
      <c r="J192" s="17"/>
      <c r="K192" s="17"/>
      <c r="L192" s="17"/>
      <c r="M192" s="17"/>
      <c r="N192" s="17"/>
      <c r="O192" s="17"/>
      <c r="P192" s="17"/>
      <c r="Q192" s="17"/>
      <c r="R192" s="17"/>
      <c r="S192" s="17"/>
      <c r="T192" s="17"/>
      <c r="U192" s="17"/>
      <c r="V192" s="17"/>
      <c r="W192" s="17"/>
      <c r="X192" s="17"/>
      <c r="Y192" s="17"/>
      <c r="Z192" s="17"/>
    </row>
    <row r="193">
      <c r="A193" s="20"/>
      <c r="B193" s="17"/>
      <c r="C193" s="33"/>
      <c r="D193" s="17"/>
      <c r="E193" s="20"/>
      <c r="F193" s="20"/>
      <c r="G193" s="20"/>
      <c r="H193" s="17"/>
      <c r="I193" s="17"/>
      <c r="J193" s="17"/>
      <c r="K193" s="17"/>
      <c r="L193" s="17"/>
      <c r="M193" s="17"/>
      <c r="N193" s="17"/>
      <c r="O193" s="17"/>
      <c r="P193" s="17"/>
      <c r="Q193" s="17"/>
      <c r="R193" s="17"/>
      <c r="S193" s="17"/>
      <c r="T193" s="17"/>
      <c r="U193" s="17"/>
      <c r="V193" s="17"/>
      <c r="W193" s="17"/>
      <c r="X193" s="17"/>
      <c r="Y193" s="17"/>
      <c r="Z193" s="17"/>
    </row>
    <row r="194">
      <c r="A194" s="20"/>
      <c r="B194" s="17"/>
      <c r="C194" s="33"/>
      <c r="D194" s="17"/>
      <c r="E194" s="20"/>
      <c r="F194" s="20"/>
      <c r="G194" s="20"/>
      <c r="H194" s="17"/>
      <c r="I194" s="17"/>
      <c r="J194" s="17"/>
      <c r="K194" s="17"/>
      <c r="L194" s="17"/>
      <c r="M194" s="17"/>
      <c r="N194" s="17"/>
      <c r="O194" s="17"/>
      <c r="P194" s="17"/>
      <c r="Q194" s="17"/>
      <c r="R194" s="17"/>
      <c r="S194" s="17"/>
      <c r="T194" s="17"/>
      <c r="U194" s="17"/>
      <c r="V194" s="17"/>
      <c r="W194" s="17"/>
      <c r="X194" s="17"/>
      <c r="Y194" s="17"/>
      <c r="Z194" s="17"/>
    </row>
    <row r="195">
      <c r="A195" s="20"/>
      <c r="B195" s="17"/>
      <c r="C195" s="33"/>
      <c r="D195" s="17"/>
      <c r="E195" s="20"/>
      <c r="F195" s="20"/>
      <c r="G195" s="20"/>
      <c r="H195" s="17"/>
      <c r="I195" s="17"/>
      <c r="J195" s="17"/>
      <c r="K195" s="17"/>
      <c r="L195" s="17"/>
      <c r="M195" s="17"/>
      <c r="N195" s="17"/>
      <c r="O195" s="17"/>
      <c r="P195" s="17"/>
      <c r="Q195" s="17"/>
      <c r="R195" s="17"/>
      <c r="S195" s="17"/>
      <c r="T195" s="17"/>
      <c r="U195" s="17"/>
      <c r="V195" s="17"/>
      <c r="W195" s="17"/>
      <c r="X195" s="17"/>
      <c r="Y195" s="17"/>
      <c r="Z195" s="17"/>
    </row>
    <row r="196">
      <c r="A196" s="20"/>
      <c r="B196" s="17"/>
      <c r="C196" s="33"/>
      <c r="D196" s="17"/>
      <c r="E196" s="20"/>
      <c r="F196" s="20"/>
      <c r="G196" s="20"/>
      <c r="H196" s="17"/>
      <c r="I196" s="17"/>
      <c r="J196" s="17"/>
      <c r="K196" s="17"/>
      <c r="L196" s="17"/>
      <c r="M196" s="17"/>
      <c r="N196" s="17"/>
      <c r="O196" s="17"/>
      <c r="P196" s="17"/>
      <c r="Q196" s="17"/>
      <c r="R196" s="17"/>
      <c r="S196" s="17"/>
      <c r="T196" s="17"/>
      <c r="U196" s="17"/>
      <c r="V196" s="17"/>
      <c r="W196" s="17"/>
      <c r="X196" s="17"/>
      <c r="Y196" s="17"/>
      <c r="Z196" s="17"/>
    </row>
    <row r="197">
      <c r="A197" s="20"/>
      <c r="B197" s="17"/>
      <c r="C197" s="33"/>
      <c r="D197" s="17"/>
      <c r="E197" s="20"/>
      <c r="F197" s="20"/>
      <c r="G197" s="20"/>
      <c r="H197" s="17"/>
      <c r="I197" s="17"/>
      <c r="J197" s="17"/>
      <c r="K197" s="17"/>
      <c r="L197" s="17"/>
      <c r="M197" s="17"/>
      <c r="N197" s="17"/>
      <c r="O197" s="17"/>
      <c r="P197" s="17"/>
      <c r="Q197" s="17"/>
      <c r="R197" s="17"/>
      <c r="S197" s="17"/>
      <c r="T197" s="17"/>
      <c r="U197" s="17"/>
      <c r="V197" s="17"/>
      <c r="W197" s="17"/>
      <c r="X197" s="17"/>
      <c r="Y197" s="17"/>
      <c r="Z197" s="17"/>
    </row>
    <row r="198">
      <c r="A198" s="20"/>
      <c r="B198" s="17"/>
      <c r="C198" s="33"/>
      <c r="D198" s="17"/>
      <c r="E198" s="20"/>
      <c r="F198" s="20"/>
      <c r="G198" s="20"/>
      <c r="H198" s="17"/>
      <c r="I198" s="17"/>
      <c r="J198" s="17"/>
      <c r="K198" s="17"/>
      <c r="L198" s="17"/>
      <c r="M198" s="17"/>
      <c r="N198" s="17"/>
      <c r="O198" s="17"/>
      <c r="P198" s="17"/>
      <c r="Q198" s="17"/>
      <c r="R198" s="17"/>
      <c r="S198" s="17"/>
      <c r="T198" s="17"/>
      <c r="U198" s="17"/>
      <c r="V198" s="17"/>
      <c r="W198" s="17"/>
      <c r="X198" s="17"/>
      <c r="Y198" s="17"/>
      <c r="Z198" s="17"/>
    </row>
    <row r="199">
      <c r="A199" s="20"/>
      <c r="B199" s="17"/>
      <c r="C199" s="33"/>
      <c r="D199" s="17"/>
      <c r="E199" s="20"/>
      <c r="F199" s="20"/>
      <c r="G199" s="20"/>
      <c r="H199" s="17"/>
      <c r="I199" s="17"/>
      <c r="J199" s="17"/>
      <c r="K199" s="17"/>
      <c r="L199" s="17"/>
      <c r="M199" s="17"/>
      <c r="N199" s="17"/>
      <c r="O199" s="17"/>
      <c r="P199" s="17"/>
      <c r="Q199" s="17"/>
      <c r="R199" s="17"/>
      <c r="S199" s="17"/>
      <c r="T199" s="17"/>
      <c r="U199" s="17"/>
      <c r="V199" s="17"/>
      <c r="W199" s="17"/>
      <c r="X199" s="17"/>
      <c r="Y199" s="17"/>
      <c r="Z199" s="17"/>
    </row>
    <row r="200">
      <c r="A200" s="20"/>
      <c r="B200" s="17"/>
      <c r="C200" s="33"/>
      <c r="D200" s="17"/>
      <c r="E200" s="20"/>
      <c r="F200" s="20"/>
      <c r="G200" s="20"/>
      <c r="H200" s="17"/>
      <c r="I200" s="17"/>
      <c r="J200" s="17"/>
      <c r="K200" s="17"/>
      <c r="L200" s="17"/>
      <c r="M200" s="17"/>
      <c r="N200" s="17"/>
      <c r="O200" s="17"/>
      <c r="P200" s="17"/>
      <c r="Q200" s="17"/>
      <c r="R200" s="17"/>
      <c r="S200" s="17"/>
      <c r="T200" s="17"/>
      <c r="U200" s="17"/>
      <c r="V200" s="17"/>
      <c r="W200" s="17"/>
      <c r="X200" s="17"/>
      <c r="Y200" s="17"/>
      <c r="Z200" s="17"/>
    </row>
    <row r="201">
      <c r="A201" s="20"/>
      <c r="B201" s="17"/>
      <c r="C201" s="33"/>
      <c r="D201" s="17"/>
      <c r="E201" s="20"/>
      <c r="F201" s="20"/>
      <c r="G201" s="20"/>
      <c r="H201" s="17"/>
      <c r="I201" s="17"/>
      <c r="J201" s="17"/>
      <c r="K201" s="17"/>
      <c r="L201" s="17"/>
      <c r="M201" s="17"/>
      <c r="N201" s="17"/>
      <c r="O201" s="17"/>
      <c r="P201" s="17"/>
      <c r="Q201" s="17"/>
      <c r="R201" s="17"/>
      <c r="S201" s="17"/>
      <c r="T201" s="17"/>
      <c r="U201" s="17"/>
      <c r="V201" s="17"/>
      <c r="W201" s="17"/>
      <c r="X201" s="17"/>
      <c r="Y201" s="17"/>
      <c r="Z201" s="17"/>
    </row>
    <row r="202">
      <c r="A202" s="20"/>
      <c r="B202" s="17"/>
      <c r="C202" s="33"/>
      <c r="D202" s="17"/>
      <c r="E202" s="20"/>
      <c r="F202" s="20"/>
      <c r="G202" s="20"/>
      <c r="H202" s="17"/>
      <c r="I202" s="17"/>
      <c r="J202" s="17"/>
      <c r="K202" s="17"/>
      <c r="L202" s="17"/>
      <c r="M202" s="17"/>
      <c r="N202" s="17"/>
      <c r="O202" s="17"/>
      <c r="P202" s="17"/>
      <c r="Q202" s="17"/>
      <c r="R202" s="17"/>
      <c r="S202" s="17"/>
      <c r="T202" s="17"/>
      <c r="U202" s="17"/>
      <c r="V202" s="17"/>
      <c r="W202" s="17"/>
      <c r="X202" s="17"/>
      <c r="Y202" s="17"/>
      <c r="Z202" s="17"/>
    </row>
    <row r="203">
      <c r="A203" s="20"/>
      <c r="B203" s="17"/>
      <c r="C203" s="33"/>
      <c r="D203" s="17"/>
      <c r="E203" s="20"/>
      <c r="F203" s="20"/>
      <c r="G203" s="20"/>
      <c r="H203" s="17"/>
      <c r="I203" s="17"/>
      <c r="J203" s="17"/>
      <c r="K203" s="17"/>
      <c r="L203" s="17"/>
      <c r="M203" s="17"/>
      <c r="N203" s="17"/>
      <c r="O203" s="17"/>
      <c r="P203" s="17"/>
      <c r="Q203" s="17"/>
      <c r="R203" s="17"/>
      <c r="S203" s="17"/>
      <c r="T203" s="17"/>
      <c r="U203" s="17"/>
      <c r="V203" s="17"/>
      <c r="W203" s="17"/>
      <c r="X203" s="17"/>
      <c r="Y203" s="17"/>
      <c r="Z203" s="17"/>
    </row>
    <row r="204">
      <c r="A204" s="20"/>
      <c r="B204" s="17"/>
      <c r="C204" s="33"/>
      <c r="D204" s="17"/>
      <c r="E204" s="20"/>
      <c r="F204" s="20"/>
      <c r="G204" s="20"/>
      <c r="H204" s="17"/>
      <c r="I204" s="17"/>
      <c r="J204" s="17"/>
      <c r="K204" s="17"/>
      <c r="L204" s="17"/>
      <c r="M204" s="17"/>
      <c r="N204" s="17"/>
      <c r="O204" s="17"/>
      <c r="P204" s="17"/>
      <c r="Q204" s="17"/>
      <c r="R204" s="17"/>
      <c r="S204" s="17"/>
      <c r="T204" s="17"/>
      <c r="U204" s="17"/>
      <c r="V204" s="17"/>
      <c r="W204" s="17"/>
      <c r="X204" s="17"/>
      <c r="Y204" s="17"/>
      <c r="Z204" s="17"/>
    </row>
    <row r="205">
      <c r="A205" s="20"/>
      <c r="B205" s="17"/>
      <c r="C205" s="33"/>
      <c r="D205" s="17"/>
      <c r="E205" s="20"/>
      <c r="F205" s="20"/>
      <c r="G205" s="20"/>
      <c r="H205" s="17"/>
      <c r="I205" s="17"/>
      <c r="J205" s="17"/>
      <c r="K205" s="17"/>
      <c r="L205" s="17"/>
      <c r="M205" s="17"/>
      <c r="N205" s="17"/>
      <c r="O205" s="17"/>
      <c r="P205" s="17"/>
      <c r="Q205" s="17"/>
      <c r="R205" s="17"/>
      <c r="S205" s="17"/>
      <c r="T205" s="17"/>
      <c r="U205" s="17"/>
      <c r="V205" s="17"/>
      <c r="W205" s="17"/>
      <c r="X205" s="17"/>
      <c r="Y205" s="17"/>
      <c r="Z205" s="17"/>
    </row>
    <row r="206">
      <c r="A206" s="20"/>
      <c r="B206" s="17"/>
      <c r="C206" s="33"/>
      <c r="D206" s="17"/>
      <c r="E206" s="20"/>
      <c r="F206" s="20"/>
      <c r="G206" s="20"/>
      <c r="H206" s="17"/>
      <c r="I206" s="17"/>
      <c r="J206" s="17"/>
      <c r="K206" s="17"/>
      <c r="L206" s="17"/>
      <c r="M206" s="17"/>
      <c r="N206" s="17"/>
      <c r="O206" s="17"/>
      <c r="P206" s="17"/>
      <c r="Q206" s="17"/>
      <c r="R206" s="17"/>
      <c r="S206" s="17"/>
      <c r="T206" s="17"/>
      <c r="U206" s="17"/>
      <c r="V206" s="17"/>
      <c r="W206" s="17"/>
      <c r="X206" s="17"/>
      <c r="Y206" s="17"/>
      <c r="Z206" s="17"/>
    </row>
    <row r="207">
      <c r="A207" s="20"/>
      <c r="B207" s="17"/>
      <c r="C207" s="33"/>
      <c r="D207" s="17"/>
      <c r="E207" s="20"/>
      <c r="F207" s="20"/>
      <c r="G207" s="20"/>
      <c r="H207" s="17"/>
      <c r="I207" s="17"/>
      <c r="J207" s="17"/>
      <c r="K207" s="17"/>
      <c r="L207" s="17"/>
      <c r="M207" s="17"/>
      <c r="N207" s="17"/>
      <c r="O207" s="17"/>
      <c r="P207" s="17"/>
      <c r="Q207" s="17"/>
      <c r="R207" s="17"/>
      <c r="S207" s="17"/>
      <c r="T207" s="17"/>
      <c r="U207" s="17"/>
      <c r="V207" s="17"/>
      <c r="W207" s="17"/>
      <c r="X207" s="17"/>
      <c r="Y207" s="17"/>
      <c r="Z207" s="17"/>
    </row>
    <row r="208">
      <c r="A208" s="20"/>
      <c r="B208" s="17"/>
      <c r="C208" s="33"/>
      <c r="D208" s="17"/>
      <c r="E208" s="20"/>
      <c r="F208" s="20"/>
      <c r="G208" s="20"/>
      <c r="H208" s="17"/>
      <c r="I208" s="17"/>
      <c r="J208" s="17"/>
      <c r="K208" s="17"/>
      <c r="L208" s="17"/>
      <c r="M208" s="17"/>
      <c r="N208" s="17"/>
      <c r="O208" s="17"/>
      <c r="P208" s="17"/>
      <c r="Q208" s="17"/>
      <c r="R208" s="17"/>
      <c r="S208" s="17"/>
      <c r="T208" s="17"/>
      <c r="U208" s="17"/>
      <c r="V208" s="17"/>
      <c r="W208" s="17"/>
      <c r="X208" s="17"/>
      <c r="Y208" s="17"/>
      <c r="Z208" s="17"/>
    </row>
    <row r="209">
      <c r="A209" s="20"/>
      <c r="B209" s="17"/>
      <c r="C209" s="33"/>
      <c r="D209" s="17"/>
      <c r="E209" s="20"/>
      <c r="F209" s="20"/>
      <c r="G209" s="20"/>
      <c r="H209" s="17"/>
      <c r="I209" s="17"/>
      <c r="J209" s="17"/>
      <c r="K209" s="17"/>
      <c r="L209" s="17"/>
      <c r="M209" s="17"/>
      <c r="N209" s="17"/>
      <c r="O209" s="17"/>
      <c r="P209" s="17"/>
      <c r="Q209" s="17"/>
      <c r="R209" s="17"/>
      <c r="S209" s="17"/>
      <c r="T209" s="17"/>
      <c r="U209" s="17"/>
      <c r="V209" s="17"/>
      <c r="W209" s="17"/>
      <c r="X209" s="17"/>
      <c r="Y209" s="17"/>
      <c r="Z209" s="17"/>
    </row>
    <row r="210">
      <c r="A210" s="20"/>
      <c r="B210" s="17"/>
      <c r="C210" s="33"/>
      <c r="D210" s="17"/>
      <c r="E210" s="20"/>
      <c r="F210" s="20"/>
      <c r="G210" s="20"/>
      <c r="H210" s="17"/>
      <c r="I210" s="17"/>
      <c r="J210" s="17"/>
      <c r="K210" s="17"/>
      <c r="L210" s="17"/>
      <c r="M210" s="17"/>
      <c r="N210" s="17"/>
      <c r="O210" s="17"/>
      <c r="P210" s="17"/>
      <c r="Q210" s="17"/>
      <c r="R210" s="17"/>
      <c r="S210" s="17"/>
      <c r="T210" s="17"/>
      <c r="U210" s="17"/>
      <c r="V210" s="17"/>
      <c r="W210" s="17"/>
      <c r="X210" s="17"/>
      <c r="Y210" s="17"/>
      <c r="Z210" s="17"/>
    </row>
    <row r="211">
      <c r="A211" s="20"/>
      <c r="B211" s="17"/>
      <c r="C211" s="33"/>
      <c r="D211" s="17"/>
      <c r="E211" s="20"/>
      <c r="F211" s="20"/>
      <c r="G211" s="20"/>
      <c r="H211" s="17"/>
      <c r="I211" s="17"/>
      <c r="J211" s="17"/>
      <c r="K211" s="17"/>
      <c r="L211" s="17"/>
      <c r="M211" s="17"/>
      <c r="N211" s="17"/>
      <c r="O211" s="17"/>
      <c r="P211" s="17"/>
      <c r="Q211" s="17"/>
      <c r="R211" s="17"/>
      <c r="S211" s="17"/>
      <c r="T211" s="17"/>
      <c r="U211" s="17"/>
      <c r="V211" s="17"/>
      <c r="W211" s="17"/>
      <c r="X211" s="17"/>
      <c r="Y211" s="17"/>
      <c r="Z211" s="17"/>
    </row>
    <row r="212">
      <c r="A212" s="20"/>
      <c r="B212" s="17"/>
      <c r="C212" s="33"/>
      <c r="D212" s="17"/>
      <c r="E212" s="20"/>
      <c r="F212" s="20"/>
      <c r="G212" s="20"/>
      <c r="H212" s="17"/>
      <c r="I212" s="17"/>
      <c r="J212" s="17"/>
      <c r="K212" s="17"/>
      <c r="L212" s="17"/>
      <c r="M212" s="17"/>
      <c r="N212" s="17"/>
      <c r="O212" s="17"/>
      <c r="P212" s="17"/>
      <c r="Q212" s="17"/>
      <c r="R212" s="17"/>
      <c r="S212" s="17"/>
      <c r="T212" s="17"/>
      <c r="U212" s="17"/>
      <c r="V212" s="17"/>
      <c r="W212" s="17"/>
      <c r="X212" s="17"/>
      <c r="Y212" s="17"/>
      <c r="Z212" s="17"/>
    </row>
    <row r="213">
      <c r="A213" s="20"/>
      <c r="B213" s="17"/>
      <c r="C213" s="33"/>
      <c r="D213" s="17"/>
      <c r="E213" s="20"/>
      <c r="F213" s="20"/>
      <c r="G213" s="20"/>
      <c r="H213" s="17"/>
      <c r="I213" s="17"/>
      <c r="J213" s="17"/>
      <c r="K213" s="17"/>
      <c r="L213" s="17"/>
      <c r="M213" s="17"/>
      <c r="N213" s="17"/>
      <c r="O213" s="17"/>
      <c r="P213" s="17"/>
      <c r="Q213" s="17"/>
      <c r="R213" s="17"/>
      <c r="S213" s="17"/>
      <c r="T213" s="17"/>
      <c r="U213" s="17"/>
      <c r="V213" s="17"/>
      <c r="W213" s="17"/>
      <c r="X213" s="17"/>
      <c r="Y213" s="17"/>
      <c r="Z213" s="17"/>
    </row>
    <row r="214">
      <c r="A214" s="20"/>
      <c r="B214" s="17"/>
      <c r="C214" s="33"/>
      <c r="D214" s="17"/>
      <c r="E214" s="20"/>
      <c r="F214" s="20"/>
      <c r="G214" s="20"/>
      <c r="H214" s="17"/>
      <c r="I214" s="17"/>
      <c r="J214" s="17"/>
      <c r="K214" s="17"/>
      <c r="L214" s="17"/>
      <c r="M214" s="17"/>
      <c r="N214" s="17"/>
      <c r="O214" s="17"/>
      <c r="P214" s="17"/>
      <c r="Q214" s="17"/>
      <c r="R214" s="17"/>
      <c r="S214" s="17"/>
      <c r="T214" s="17"/>
      <c r="U214" s="17"/>
      <c r="V214" s="17"/>
      <c r="W214" s="17"/>
      <c r="X214" s="17"/>
      <c r="Y214" s="17"/>
      <c r="Z214" s="17"/>
    </row>
    <row r="215">
      <c r="A215" s="20"/>
      <c r="B215" s="17"/>
      <c r="C215" s="33"/>
      <c r="D215" s="17"/>
      <c r="E215" s="20"/>
      <c r="F215" s="20"/>
      <c r="G215" s="20"/>
      <c r="H215" s="17"/>
      <c r="I215" s="17"/>
      <c r="J215" s="17"/>
      <c r="K215" s="17"/>
      <c r="L215" s="17"/>
      <c r="M215" s="17"/>
      <c r="N215" s="17"/>
      <c r="O215" s="17"/>
      <c r="P215" s="17"/>
      <c r="Q215" s="17"/>
      <c r="R215" s="17"/>
      <c r="S215" s="17"/>
      <c r="T215" s="17"/>
      <c r="U215" s="17"/>
      <c r="V215" s="17"/>
      <c r="W215" s="17"/>
      <c r="X215" s="17"/>
      <c r="Y215" s="17"/>
      <c r="Z215" s="17"/>
    </row>
    <row r="216">
      <c r="A216" s="20"/>
      <c r="B216" s="17"/>
      <c r="C216" s="33"/>
      <c r="D216" s="17"/>
      <c r="E216" s="20"/>
      <c r="F216" s="20"/>
      <c r="G216" s="20"/>
      <c r="H216" s="17"/>
      <c r="I216" s="17"/>
      <c r="J216" s="17"/>
      <c r="K216" s="17"/>
      <c r="L216" s="17"/>
      <c r="M216" s="17"/>
      <c r="N216" s="17"/>
      <c r="O216" s="17"/>
      <c r="P216" s="17"/>
      <c r="Q216" s="17"/>
      <c r="R216" s="17"/>
      <c r="S216" s="17"/>
      <c r="T216" s="17"/>
      <c r="U216" s="17"/>
      <c r="V216" s="17"/>
      <c r="W216" s="17"/>
      <c r="X216" s="17"/>
      <c r="Y216" s="17"/>
      <c r="Z216" s="17"/>
    </row>
    <row r="217">
      <c r="A217" s="20"/>
      <c r="B217" s="17"/>
      <c r="C217" s="33"/>
      <c r="D217" s="17"/>
      <c r="E217" s="20"/>
      <c r="F217" s="20"/>
      <c r="G217" s="20"/>
      <c r="H217" s="17"/>
      <c r="I217" s="17"/>
      <c r="J217" s="17"/>
      <c r="K217" s="17"/>
      <c r="L217" s="17"/>
      <c r="M217" s="17"/>
      <c r="N217" s="17"/>
      <c r="O217" s="17"/>
      <c r="P217" s="17"/>
      <c r="Q217" s="17"/>
      <c r="R217" s="17"/>
      <c r="S217" s="17"/>
      <c r="T217" s="17"/>
      <c r="U217" s="17"/>
      <c r="V217" s="17"/>
      <c r="W217" s="17"/>
      <c r="X217" s="17"/>
      <c r="Y217" s="17"/>
      <c r="Z217" s="17"/>
    </row>
    <row r="218">
      <c r="A218" s="20"/>
      <c r="B218" s="17"/>
      <c r="C218" s="33"/>
      <c r="D218" s="17"/>
      <c r="E218" s="20"/>
      <c r="F218" s="20"/>
      <c r="G218" s="20"/>
      <c r="H218" s="17"/>
      <c r="I218" s="17"/>
      <c r="J218" s="17"/>
      <c r="K218" s="17"/>
      <c r="L218" s="17"/>
      <c r="M218" s="17"/>
      <c r="N218" s="17"/>
      <c r="O218" s="17"/>
      <c r="P218" s="17"/>
      <c r="Q218" s="17"/>
      <c r="R218" s="17"/>
      <c r="S218" s="17"/>
      <c r="T218" s="17"/>
      <c r="U218" s="17"/>
      <c r="V218" s="17"/>
      <c r="W218" s="17"/>
      <c r="X218" s="17"/>
      <c r="Y218" s="17"/>
      <c r="Z218" s="17"/>
    </row>
    <row r="219">
      <c r="A219" s="20"/>
      <c r="B219" s="17"/>
      <c r="C219" s="33"/>
      <c r="D219" s="17"/>
      <c r="E219" s="20"/>
      <c r="F219" s="20"/>
      <c r="G219" s="20"/>
      <c r="H219" s="17"/>
      <c r="I219" s="17"/>
      <c r="J219" s="17"/>
      <c r="K219" s="17"/>
      <c r="L219" s="17"/>
      <c r="M219" s="17"/>
      <c r="N219" s="17"/>
      <c r="O219" s="17"/>
      <c r="P219" s="17"/>
      <c r="Q219" s="17"/>
      <c r="R219" s="17"/>
      <c r="S219" s="17"/>
      <c r="T219" s="17"/>
      <c r="U219" s="17"/>
      <c r="V219" s="17"/>
      <c r="W219" s="17"/>
      <c r="X219" s="17"/>
      <c r="Y219" s="17"/>
      <c r="Z219" s="17"/>
    </row>
    <row r="220">
      <c r="A220" s="20"/>
      <c r="B220" s="17"/>
      <c r="C220" s="33"/>
      <c r="D220" s="17"/>
      <c r="E220" s="20"/>
      <c r="F220" s="20"/>
      <c r="G220" s="20"/>
      <c r="H220" s="17"/>
      <c r="I220" s="17"/>
      <c r="J220" s="17"/>
      <c r="K220" s="17"/>
      <c r="L220" s="17"/>
      <c r="M220" s="17"/>
      <c r="N220" s="17"/>
      <c r="O220" s="17"/>
      <c r="P220" s="17"/>
      <c r="Q220" s="17"/>
      <c r="R220" s="17"/>
      <c r="S220" s="17"/>
      <c r="T220" s="17"/>
      <c r="U220" s="17"/>
      <c r="V220" s="17"/>
      <c r="W220" s="17"/>
      <c r="X220" s="17"/>
      <c r="Y220" s="17"/>
      <c r="Z220" s="17"/>
    </row>
    <row r="221">
      <c r="A221" s="20"/>
      <c r="B221" s="17"/>
      <c r="C221" s="33"/>
      <c r="D221" s="17"/>
      <c r="E221" s="20"/>
      <c r="F221" s="20"/>
      <c r="G221" s="20"/>
      <c r="H221" s="17"/>
      <c r="I221" s="17"/>
      <c r="J221" s="17"/>
      <c r="K221" s="17"/>
      <c r="L221" s="17"/>
      <c r="M221" s="17"/>
      <c r="N221" s="17"/>
      <c r="O221" s="17"/>
      <c r="P221" s="17"/>
      <c r="Q221" s="17"/>
      <c r="R221" s="17"/>
      <c r="S221" s="17"/>
      <c r="T221" s="17"/>
      <c r="U221" s="17"/>
      <c r="V221" s="17"/>
      <c r="W221" s="17"/>
      <c r="X221" s="17"/>
      <c r="Y221" s="17"/>
      <c r="Z221" s="17"/>
    </row>
    <row r="222">
      <c r="A222" s="20"/>
      <c r="B222" s="17"/>
      <c r="C222" s="33"/>
      <c r="D222" s="17"/>
      <c r="E222" s="20"/>
      <c r="F222" s="20"/>
      <c r="G222" s="20"/>
      <c r="H222" s="17"/>
      <c r="I222" s="17"/>
      <c r="J222" s="17"/>
      <c r="K222" s="17"/>
      <c r="L222" s="17"/>
      <c r="M222" s="17"/>
      <c r="N222" s="17"/>
      <c r="O222" s="17"/>
      <c r="P222" s="17"/>
      <c r="Q222" s="17"/>
      <c r="R222" s="17"/>
      <c r="S222" s="17"/>
      <c r="T222" s="17"/>
      <c r="U222" s="17"/>
      <c r="V222" s="17"/>
      <c r="W222" s="17"/>
      <c r="X222" s="17"/>
      <c r="Y222" s="17"/>
      <c r="Z222" s="17"/>
    </row>
    <row r="223">
      <c r="A223" s="20"/>
      <c r="B223" s="17"/>
      <c r="C223" s="33"/>
      <c r="D223" s="17"/>
      <c r="E223" s="20"/>
      <c r="F223" s="20"/>
      <c r="G223" s="20"/>
      <c r="H223" s="17"/>
      <c r="I223" s="17"/>
      <c r="J223" s="17"/>
      <c r="K223" s="17"/>
      <c r="L223" s="17"/>
      <c r="M223" s="17"/>
      <c r="N223" s="17"/>
      <c r="O223" s="17"/>
      <c r="P223" s="17"/>
      <c r="Q223" s="17"/>
      <c r="R223" s="17"/>
      <c r="S223" s="17"/>
      <c r="T223" s="17"/>
      <c r="U223" s="17"/>
      <c r="V223" s="17"/>
      <c r="W223" s="17"/>
      <c r="X223" s="17"/>
      <c r="Y223" s="17"/>
      <c r="Z223" s="17"/>
    </row>
    <row r="224">
      <c r="A224" s="20"/>
      <c r="B224" s="17"/>
      <c r="C224" s="33"/>
      <c r="D224" s="17"/>
      <c r="E224" s="20"/>
      <c r="F224" s="20"/>
      <c r="G224" s="20"/>
      <c r="H224" s="17"/>
      <c r="I224" s="17"/>
      <c r="J224" s="17"/>
      <c r="K224" s="17"/>
      <c r="L224" s="17"/>
      <c r="M224" s="17"/>
      <c r="N224" s="17"/>
      <c r="O224" s="17"/>
      <c r="P224" s="17"/>
      <c r="Q224" s="17"/>
      <c r="R224" s="17"/>
      <c r="S224" s="17"/>
      <c r="T224" s="17"/>
      <c r="U224" s="17"/>
      <c r="V224" s="17"/>
      <c r="W224" s="17"/>
      <c r="X224" s="17"/>
      <c r="Y224" s="17"/>
      <c r="Z224" s="17"/>
    </row>
    <row r="225">
      <c r="A225" s="20"/>
      <c r="B225" s="17"/>
      <c r="C225" s="33"/>
      <c r="D225" s="17"/>
      <c r="E225" s="20"/>
      <c r="F225" s="20"/>
      <c r="G225" s="20"/>
      <c r="H225" s="17"/>
      <c r="I225" s="17"/>
      <c r="J225" s="17"/>
      <c r="K225" s="17"/>
      <c r="L225" s="17"/>
      <c r="M225" s="17"/>
      <c r="N225" s="17"/>
      <c r="O225" s="17"/>
      <c r="P225" s="17"/>
      <c r="Q225" s="17"/>
      <c r="R225" s="17"/>
      <c r="S225" s="17"/>
      <c r="T225" s="17"/>
      <c r="U225" s="17"/>
      <c r="V225" s="17"/>
      <c r="W225" s="17"/>
      <c r="X225" s="17"/>
      <c r="Y225" s="17"/>
      <c r="Z225" s="17"/>
    </row>
    <row r="226">
      <c r="A226" s="20"/>
      <c r="B226" s="17"/>
      <c r="C226" s="33"/>
      <c r="D226" s="17"/>
      <c r="E226" s="20"/>
      <c r="F226" s="20"/>
      <c r="G226" s="20"/>
      <c r="H226" s="17"/>
      <c r="I226" s="17"/>
      <c r="J226" s="17"/>
      <c r="K226" s="17"/>
      <c r="L226" s="17"/>
      <c r="M226" s="17"/>
      <c r="N226" s="17"/>
      <c r="O226" s="17"/>
      <c r="P226" s="17"/>
      <c r="Q226" s="17"/>
      <c r="R226" s="17"/>
      <c r="S226" s="17"/>
      <c r="T226" s="17"/>
      <c r="U226" s="17"/>
      <c r="V226" s="17"/>
      <c r="W226" s="17"/>
      <c r="X226" s="17"/>
      <c r="Y226" s="17"/>
      <c r="Z226" s="17"/>
    </row>
    <row r="227">
      <c r="A227" s="20"/>
      <c r="B227" s="17"/>
      <c r="C227" s="33"/>
      <c r="D227" s="17"/>
      <c r="E227" s="20"/>
      <c r="F227" s="20"/>
      <c r="G227" s="20"/>
      <c r="H227" s="17"/>
      <c r="I227" s="17"/>
      <c r="J227" s="17"/>
      <c r="K227" s="17"/>
      <c r="L227" s="17"/>
      <c r="M227" s="17"/>
      <c r="N227" s="17"/>
      <c r="O227" s="17"/>
      <c r="P227" s="17"/>
      <c r="Q227" s="17"/>
      <c r="R227" s="17"/>
      <c r="S227" s="17"/>
      <c r="T227" s="17"/>
      <c r="U227" s="17"/>
      <c r="V227" s="17"/>
      <c r="W227" s="17"/>
      <c r="X227" s="17"/>
      <c r="Y227" s="17"/>
      <c r="Z227" s="17"/>
    </row>
    <row r="228">
      <c r="A228" s="20"/>
      <c r="B228" s="17"/>
      <c r="C228" s="33"/>
      <c r="D228" s="17"/>
      <c r="E228" s="20"/>
      <c r="F228" s="20"/>
      <c r="G228" s="20"/>
      <c r="H228" s="17"/>
      <c r="I228" s="17"/>
      <c r="J228" s="17"/>
      <c r="K228" s="17"/>
      <c r="L228" s="17"/>
      <c r="M228" s="17"/>
      <c r="N228" s="17"/>
      <c r="O228" s="17"/>
      <c r="P228" s="17"/>
      <c r="Q228" s="17"/>
      <c r="R228" s="17"/>
      <c r="S228" s="17"/>
      <c r="T228" s="17"/>
      <c r="U228" s="17"/>
      <c r="V228" s="17"/>
      <c r="W228" s="17"/>
      <c r="X228" s="17"/>
      <c r="Y228" s="17"/>
      <c r="Z228" s="17"/>
    </row>
    <row r="229">
      <c r="A229" s="20"/>
      <c r="B229" s="17"/>
      <c r="C229" s="33"/>
      <c r="D229" s="17"/>
      <c r="E229" s="20"/>
      <c r="F229" s="20"/>
      <c r="G229" s="20"/>
      <c r="H229" s="17"/>
      <c r="I229" s="17"/>
      <c r="J229" s="17"/>
      <c r="K229" s="17"/>
      <c r="L229" s="17"/>
      <c r="M229" s="17"/>
      <c r="N229" s="17"/>
      <c r="O229" s="17"/>
      <c r="P229" s="17"/>
      <c r="Q229" s="17"/>
      <c r="R229" s="17"/>
      <c r="S229" s="17"/>
      <c r="T229" s="17"/>
      <c r="U229" s="17"/>
      <c r="V229" s="17"/>
      <c r="W229" s="17"/>
      <c r="X229" s="17"/>
      <c r="Y229" s="17"/>
      <c r="Z229" s="17"/>
    </row>
    <row r="230">
      <c r="A230" s="20"/>
      <c r="B230" s="17"/>
      <c r="C230" s="33"/>
      <c r="D230" s="17"/>
      <c r="E230" s="20"/>
      <c r="F230" s="20"/>
      <c r="G230" s="20"/>
      <c r="H230" s="17"/>
      <c r="I230" s="17"/>
      <c r="J230" s="17"/>
      <c r="K230" s="17"/>
      <c r="L230" s="17"/>
      <c r="M230" s="17"/>
      <c r="N230" s="17"/>
      <c r="O230" s="17"/>
      <c r="P230" s="17"/>
      <c r="Q230" s="17"/>
      <c r="R230" s="17"/>
      <c r="S230" s="17"/>
      <c r="T230" s="17"/>
      <c r="U230" s="17"/>
      <c r="V230" s="17"/>
      <c r="W230" s="17"/>
      <c r="X230" s="17"/>
      <c r="Y230" s="17"/>
      <c r="Z230" s="17"/>
    </row>
    <row r="231">
      <c r="A231" s="20"/>
      <c r="B231" s="17"/>
      <c r="C231" s="33"/>
      <c r="D231" s="17"/>
      <c r="E231" s="20"/>
      <c r="F231" s="20"/>
      <c r="G231" s="20"/>
      <c r="H231" s="17"/>
      <c r="I231" s="17"/>
      <c r="J231" s="17"/>
      <c r="K231" s="17"/>
      <c r="L231" s="17"/>
      <c r="M231" s="17"/>
      <c r="N231" s="17"/>
      <c r="O231" s="17"/>
      <c r="P231" s="17"/>
      <c r="Q231" s="17"/>
      <c r="R231" s="17"/>
      <c r="S231" s="17"/>
      <c r="T231" s="17"/>
      <c r="U231" s="17"/>
      <c r="V231" s="17"/>
      <c r="W231" s="17"/>
      <c r="X231" s="17"/>
      <c r="Y231" s="17"/>
      <c r="Z231" s="17"/>
    </row>
    <row r="232">
      <c r="A232" s="20"/>
      <c r="B232" s="17"/>
      <c r="C232" s="33"/>
      <c r="D232" s="17"/>
      <c r="E232" s="20"/>
      <c r="F232" s="20"/>
      <c r="G232" s="20"/>
      <c r="H232" s="17"/>
      <c r="I232" s="17"/>
      <c r="J232" s="17"/>
      <c r="K232" s="17"/>
      <c r="L232" s="17"/>
      <c r="M232" s="17"/>
      <c r="N232" s="17"/>
      <c r="O232" s="17"/>
      <c r="P232" s="17"/>
      <c r="Q232" s="17"/>
      <c r="R232" s="17"/>
      <c r="S232" s="17"/>
      <c r="T232" s="17"/>
      <c r="U232" s="17"/>
      <c r="V232" s="17"/>
      <c r="W232" s="17"/>
      <c r="X232" s="17"/>
      <c r="Y232" s="17"/>
      <c r="Z232" s="17"/>
    </row>
    <row r="233">
      <c r="A233" s="20"/>
      <c r="B233" s="17"/>
      <c r="C233" s="33"/>
      <c r="D233" s="17"/>
      <c r="E233" s="20"/>
      <c r="F233" s="20"/>
      <c r="G233" s="20"/>
      <c r="H233" s="17"/>
      <c r="I233" s="17"/>
      <c r="J233" s="17"/>
      <c r="K233" s="17"/>
      <c r="L233" s="17"/>
      <c r="M233" s="17"/>
      <c r="N233" s="17"/>
      <c r="O233" s="17"/>
      <c r="P233" s="17"/>
      <c r="Q233" s="17"/>
      <c r="R233" s="17"/>
      <c r="S233" s="17"/>
      <c r="T233" s="17"/>
      <c r="U233" s="17"/>
      <c r="V233" s="17"/>
      <c r="W233" s="17"/>
      <c r="X233" s="17"/>
      <c r="Y233" s="17"/>
      <c r="Z233" s="17"/>
    </row>
    <row r="234">
      <c r="A234" s="20"/>
      <c r="B234" s="17"/>
      <c r="C234" s="33"/>
      <c r="D234" s="17"/>
      <c r="E234" s="20"/>
      <c r="F234" s="20"/>
      <c r="G234" s="20"/>
      <c r="H234" s="17"/>
      <c r="I234" s="17"/>
      <c r="J234" s="17"/>
      <c r="K234" s="17"/>
      <c r="L234" s="17"/>
      <c r="M234" s="17"/>
      <c r="N234" s="17"/>
      <c r="O234" s="17"/>
      <c r="P234" s="17"/>
      <c r="Q234" s="17"/>
      <c r="R234" s="17"/>
      <c r="S234" s="17"/>
      <c r="T234" s="17"/>
      <c r="U234" s="17"/>
      <c r="V234" s="17"/>
      <c r="W234" s="17"/>
      <c r="X234" s="17"/>
      <c r="Y234" s="17"/>
      <c r="Z234" s="17"/>
    </row>
    <row r="235">
      <c r="A235" s="20"/>
      <c r="B235" s="17"/>
      <c r="C235" s="33"/>
      <c r="D235" s="17"/>
      <c r="E235" s="20"/>
      <c r="F235" s="20"/>
      <c r="G235" s="20"/>
      <c r="H235" s="17"/>
      <c r="I235" s="17"/>
      <c r="J235" s="17"/>
      <c r="K235" s="17"/>
      <c r="L235" s="17"/>
      <c r="M235" s="17"/>
      <c r="N235" s="17"/>
      <c r="O235" s="17"/>
      <c r="P235" s="17"/>
      <c r="Q235" s="17"/>
      <c r="R235" s="17"/>
      <c r="S235" s="17"/>
      <c r="T235" s="17"/>
      <c r="U235" s="17"/>
      <c r="V235" s="17"/>
      <c r="W235" s="17"/>
      <c r="X235" s="17"/>
      <c r="Y235" s="17"/>
      <c r="Z235" s="17"/>
    </row>
    <row r="236">
      <c r="A236" s="20"/>
      <c r="B236" s="17"/>
      <c r="C236" s="33"/>
      <c r="D236" s="17"/>
      <c r="E236" s="20"/>
      <c r="F236" s="20"/>
      <c r="G236" s="20"/>
      <c r="H236" s="17"/>
      <c r="I236" s="17"/>
      <c r="J236" s="17"/>
      <c r="K236" s="17"/>
      <c r="L236" s="17"/>
      <c r="M236" s="17"/>
      <c r="N236" s="17"/>
      <c r="O236" s="17"/>
      <c r="P236" s="17"/>
      <c r="Q236" s="17"/>
      <c r="R236" s="17"/>
      <c r="S236" s="17"/>
      <c r="T236" s="17"/>
      <c r="U236" s="17"/>
      <c r="V236" s="17"/>
      <c r="W236" s="17"/>
      <c r="X236" s="17"/>
      <c r="Y236" s="17"/>
      <c r="Z236" s="17"/>
    </row>
    <row r="237">
      <c r="A237" s="20"/>
      <c r="B237" s="17"/>
      <c r="C237" s="33"/>
      <c r="D237" s="17"/>
      <c r="E237" s="20"/>
      <c r="F237" s="20"/>
      <c r="G237" s="20"/>
      <c r="H237" s="17"/>
      <c r="I237" s="17"/>
      <c r="J237" s="17"/>
      <c r="K237" s="17"/>
      <c r="L237" s="17"/>
      <c r="M237" s="17"/>
      <c r="N237" s="17"/>
      <c r="O237" s="17"/>
      <c r="P237" s="17"/>
      <c r="Q237" s="17"/>
      <c r="R237" s="17"/>
      <c r="S237" s="17"/>
      <c r="T237" s="17"/>
      <c r="U237" s="17"/>
      <c r="V237" s="17"/>
      <c r="W237" s="17"/>
      <c r="X237" s="17"/>
      <c r="Y237" s="17"/>
      <c r="Z237" s="17"/>
    </row>
    <row r="238">
      <c r="A238" s="20"/>
      <c r="B238" s="17"/>
      <c r="C238" s="33"/>
      <c r="D238" s="17"/>
      <c r="E238" s="20"/>
      <c r="F238" s="20"/>
      <c r="G238" s="20"/>
      <c r="H238" s="17"/>
      <c r="I238" s="17"/>
      <c r="J238" s="17"/>
      <c r="K238" s="17"/>
      <c r="L238" s="17"/>
      <c r="M238" s="17"/>
      <c r="N238" s="17"/>
      <c r="O238" s="17"/>
      <c r="P238" s="17"/>
      <c r="Q238" s="17"/>
      <c r="R238" s="17"/>
      <c r="S238" s="17"/>
      <c r="T238" s="17"/>
      <c r="U238" s="17"/>
      <c r="V238" s="17"/>
      <c r="W238" s="17"/>
      <c r="X238" s="17"/>
      <c r="Y238" s="17"/>
      <c r="Z238" s="17"/>
    </row>
    <row r="239">
      <c r="A239" s="20"/>
      <c r="B239" s="17"/>
      <c r="C239" s="33"/>
      <c r="D239" s="17"/>
      <c r="E239" s="20"/>
      <c r="F239" s="20"/>
      <c r="G239" s="20"/>
      <c r="H239" s="17"/>
      <c r="I239" s="17"/>
      <c r="J239" s="17"/>
      <c r="K239" s="17"/>
      <c r="L239" s="17"/>
      <c r="M239" s="17"/>
      <c r="N239" s="17"/>
      <c r="O239" s="17"/>
      <c r="P239" s="17"/>
      <c r="Q239" s="17"/>
      <c r="R239" s="17"/>
      <c r="S239" s="17"/>
      <c r="T239" s="17"/>
      <c r="U239" s="17"/>
      <c r="V239" s="17"/>
      <c r="W239" s="17"/>
      <c r="X239" s="17"/>
      <c r="Y239" s="17"/>
      <c r="Z239" s="17"/>
    </row>
    <row r="240">
      <c r="A240" s="20"/>
      <c r="B240" s="17"/>
      <c r="C240" s="33"/>
      <c r="D240" s="17"/>
      <c r="E240" s="20"/>
      <c r="F240" s="20"/>
      <c r="G240" s="20"/>
      <c r="H240" s="17"/>
      <c r="I240" s="17"/>
      <c r="J240" s="17"/>
      <c r="K240" s="17"/>
      <c r="L240" s="17"/>
      <c r="M240" s="17"/>
      <c r="N240" s="17"/>
      <c r="O240" s="17"/>
      <c r="P240" s="17"/>
      <c r="Q240" s="17"/>
      <c r="R240" s="17"/>
      <c r="S240" s="17"/>
      <c r="T240" s="17"/>
      <c r="U240" s="17"/>
      <c r="V240" s="17"/>
      <c r="W240" s="17"/>
      <c r="X240" s="17"/>
      <c r="Y240" s="17"/>
      <c r="Z240" s="17"/>
    </row>
    <row r="241">
      <c r="A241" s="20"/>
      <c r="B241" s="17"/>
      <c r="C241" s="33"/>
      <c r="D241" s="17"/>
      <c r="E241" s="20"/>
      <c r="F241" s="20"/>
      <c r="G241" s="20"/>
      <c r="H241" s="17"/>
      <c r="I241" s="17"/>
      <c r="J241" s="17"/>
      <c r="K241" s="17"/>
      <c r="L241" s="17"/>
      <c r="M241" s="17"/>
      <c r="N241" s="17"/>
      <c r="O241" s="17"/>
      <c r="P241" s="17"/>
      <c r="Q241" s="17"/>
      <c r="R241" s="17"/>
      <c r="S241" s="17"/>
      <c r="T241" s="17"/>
      <c r="U241" s="17"/>
      <c r="V241" s="17"/>
      <c r="W241" s="17"/>
      <c r="X241" s="17"/>
      <c r="Y241" s="17"/>
      <c r="Z241" s="17"/>
    </row>
    <row r="242">
      <c r="A242" s="20"/>
      <c r="B242" s="17"/>
      <c r="C242" s="33"/>
      <c r="D242" s="17"/>
      <c r="E242" s="20"/>
      <c r="F242" s="20"/>
      <c r="G242" s="20"/>
      <c r="H242" s="17"/>
      <c r="I242" s="17"/>
      <c r="J242" s="17"/>
      <c r="K242" s="17"/>
      <c r="L242" s="17"/>
      <c r="M242" s="17"/>
      <c r="N242" s="17"/>
      <c r="O242" s="17"/>
      <c r="P242" s="17"/>
      <c r="Q242" s="17"/>
      <c r="R242" s="17"/>
      <c r="S242" s="17"/>
      <c r="T242" s="17"/>
      <c r="U242" s="17"/>
      <c r="V242" s="17"/>
      <c r="W242" s="17"/>
      <c r="X242" s="17"/>
      <c r="Y242" s="17"/>
      <c r="Z242" s="17"/>
    </row>
    <row r="243">
      <c r="A243" s="20"/>
      <c r="B243" s="17"/>
      <c r="C243" s="33"/>
      <c r="D243" s="17"/>
      <c r="E243" s="20"/>
      <c r="F243" s="20"/>
      <c r="G243" s="20"/>
      <c r="H243" s="17"/>
      <c r="I243" s="17"/>
      <c r="J243" s="17"/>
      <c r="K243" s="17"/>
      <c r="L243" s="17"/>
      <c r="M243" s="17"/>
      <c r="N243" s="17"/>
      <c r="O243" s="17"/>
      <c r="P243" s="17"/>
      <c r="Q243" s="17"/>
      <c r="R243" s="17"/>
      <c r="S243" s="17"/>
      <c r="T243" s="17"/>
      <c r="U243" s="17"/>
      <c r="V243" s="17"/>
      <c r="W243" s="17"/>
      <c r="X243" s="17"/>
      <c r="Y243" s="17"/>
      <c r="Z243" s="17"/>
    </row>
    <row r="244">
      <c r="A244" s="20"/>
      <c r="B244" s="17"/>
      <c r="C244" s="33"/>
      <c r="D244" s="17"/>
      <c r="E244" s="20"/>
      <c r="F244" s="20"/>
      <c r="G244" s="20"/>
      <c r="H244" s="17"/>
      <c r="I244" s="17"/>
      <c r="J244" s="17"/>
      <c r="K244" s="17"/>
      <c r="L244" s="17"/>
      <c r="M244" s="17"/>
      <c r="N244" s="17"/>
      <c r="O244" s="17"/>
      <c r="P244" s="17"/>
      <c r="Q244" s="17"/>
      <c r="R244" s="17"/>
      <c r="S244" s="17"/>
      <c r="T244" s="17"/>
      <c r="U244" s="17"/>
      <c r="V244" s="17"/>
      <c r="W244" s="17"/>
      <c r="X244" s="17"/>
      <c r="Y244" s="17"/>
      <c r="Z244" s="17"/>
    </row>
    <row r="245">
      <c r="A245" s="20"/>
      <c r="B245" s="17"/>
      <c r="C245" s="33"/>
      <c r="D245" s="17"/>
      <c r="E245" s="20"/>
      <c r="F245" s="20"/>
      <c r="G245" s="20"/>
      <c r="H245" s="17"/>
      <c r="I245" s="17"/>
      <c r="J245" s="17"/>
      <c r="K245" s="17"/>
      <c r="L245" s="17"/>
      <c r="M245" s="17"/>
      <c r="N245" s="17"/>
      <c r="O245" s="17"/>
      <c r="P245" s="17"/>
      <c r="Q245" s="17"/>
      <c r="R245" s="17"/>
      <c r="S245" s="17"/>
      <c r="T245" s="17"/>
      <c r="U245" s="17"/>
      <c r="V245" s="17"/>
      <c r="W245" s="17"/>
      <c r="X245" s="17"/>
      <c r="Y245" s="17"/>
      <c r="Z245" s="17"/>
    </row>
    <row r="246">
      <c r="A246" s="20"/>
      <c r="B246" s="17"/>
      <c r="C246" s="33"/>
      <c r="D246" s="17"/>
      <c r="E246" s="20"/>
      <c r="F246" s="20"/>
      <c r="G246" s="20"/>
      <c r="H246" s="17"/>
      <c r="I246" s="17"/>
      <c r="J246" s="17"/>
      <c r="K246" s="17"/>
      <c r="L246" s="17"/>
      <c r="M246" s="17"/>
      <c r="N246" s="17"/>
      <c r="O246" s="17"/>
      <c r="P246" s="17"/>
      <c r="Q246" s="17"/>
      <c r="R246" s="17"/>
      <c r="S246" s="17"/>
      <c r="T246" s="17"/>
      <c r="U246" s="17"/>
      <c r="V246" s="17"/>
      <c r="W246" s="17"/>
      <c r="X246" s="17"/>
      <c r="Y246" s="17"/>
      <c r="Z246" s="17"/>
    </row>
    <row r="247">
      <c r="A247" s="20"/>
      <c r="B247" s="17"/>
      <c r="C247" s="33"/>
      <c r="D247" s="17"/>
      <c r="E247" s="20"/>
      <c r="F247" s="20"/>
      <c r="G247" s="20"/>
      <c r="H247" s="17"/>
      <c r="I247" s="17"/>
      <c r="J247" s="17"/>
      <c r="K247" s="17"/>
      <c r="L247" s="17"/>
      <c r="M247" s="17"/>
      <c r="N247" s="17"/>
      <c r="O247" s="17"/>
      <c r="P247" s="17"/>
      <c r="Q247" s="17"/>
      <c r="R247" s="17"/>
      <c r="S247" s="17"/>
      <c r="T247" s="17"/>
      <c r="U247" s="17"/>
      <c r="V247" s="17"/>
      <c r="W247" s="17"/>
      <c r="X247" s="17"/>
      <c r="Y247" s="17"/>
      <c r="Z247" s="17"/>
    </row>
    <row r="248">
      <c r="A248" s="20"/>
      <c r="B248" s="17"/>
      <c r="C248" s="33"/>
      <c r="D248" s="17"/>
      <c r="E248" s="20"/>
      <c r="F248" s="20"/>
      <c r="G248" s="20"/>
      <c r="H248" s="17"/>
      <c r="I248" s="17"/>
      <c r="J248" s="17"/>
      <c r="K248" s="17"/>
      <c r="L248" s="17"/>
      <c r="M248" s="17"/>
      <c r="N248" s="17"/>
      <c r="O248" s="17"/>
      <c r="P248" s="17"/>
      <c r="Q248" s="17"/>
      <c r="R248" s="17"/>
      <c r="S248" s="17"/>
      <c r="T248" s="17"/>
      <c r="U248" s="17"/>
      <c r="V248" s="17"/>
      <c r="W248" s="17"/>
      <c r="X248" s="17"/>
      <c r="Y248" s="17"/>
      <c r="Z248" s="17"/>
    </row>
    <row r="249">
      <c r="A249" s="20"/>
      <c r="B249" s="17"/>
      <c r="C249" s="33"/>
      <c r="D249" s="17"/>
      <c r="E249" s="20"/>
      <c r="F249" s="20"/>
      <c r="G249" s="20"/>
      <c r="H249" s="17"/>
      <c r="I249" s="17"/>
      <c r="J249" s="17"/>
      <c r="K249" s="17"/>
      <c r="L249" s="17"/>
      <c r="M249" s="17"/>
      <c r="N249" s="17"/>
      <c r="O249" s="17"/>
      <c r="P249" s="17"/>
      <c r="Q249" s="17"/>
      <c r="R249" s="17"/>
      <c r="S249" s="17"/>
      <c r="T249" s="17"/>
      <c r="U249" s="17"/>
      <c r="V249" s="17"/>
      <c r="W249" s="17"/>
      <c r="X249" s="17"/>
      <c r="Y249" s="17"/>
      <c r="Z249" s="17"/>
    </row>
    <row r="250">
      <c r="A250" s="20"/>
      <c r="B250" s="17"/>
      <c r="C250" s="33"/>
      <c r="D250" s="17"/>
      <c r="E250" s="20"/>
      <c r="F250" s="20"/>
      <c r="G250" s="20"/>
      <c r="H250" s="17"/>
      <c r="I250" s="17"/>
      <c r="J250" s="17"/>
      <c r="K250" s="17"/>
      <c r="L250" s="17"/>
      <c r="M250" s="17"/>
      <c r="N250" s="17"/>
      <c r="O250" s="17"/>
      <c r="P250" s="17"/>
      <c r="Q250" s="17"/>
      <c r="R250" s="17"/>
      <c r="S250" s="17"/>
      <c r="T250" s="17"/>
      <c r="U250" s="17"/>
      <c r="V250" s="17"/>
      <c r="W250" s="17"/>
      <c r="X250" s="17"/>
      <c r="Y250" s="17"/>
      <c r="Z250" s="17"/>
    </row>
    <row r="251">
      <c r="A251" s="20"/>
      <c r="B251" s="17"/>
      <c r="C251" s="33"/>
      <c r="D251" s="17"/>
      <c r="E251" s="20"/>
      <c r="F251" s="20"/>
      <c r="G251" s="20"/>
      <c r="H251" s="17"/>
      <c r="I251" s="17"/>
      <c r="J251" s="17"/>
      <c r="K251" s="17"/>
      <c r="L251" s="17"/>
      <c r="M251" s="17"/>
      <c r="N251" s="17"/>
      <c r="O251" s="17"/>
      <c r="P251" s="17"/>
      <c r="Q251" s="17"/>
      <c r="R251" s="17"/>
      <c r="S251" s="17"/>
      <c r="T251" s="17"/>
      <c r="U251" s="17"/>
      <c r="V251" s="17"/>
      <c r="W251" s="17"/>
      <c r="X251" s="17"/>
      <c r="Y251" s="17"/>
      <c r="Z251" s="17"/>
    </row>
    <row r="252">
      <c r="A252" s="20"/>
      <c r="B252" s="17"/>
      <c r="C252" s="33"/>
      <c r="D252" s="17"/>
      <c r="E252" s="20"/>
      <c r="F252" s="20"/>
      <c r="G252" s="20"/>
      <c r="H252" s="17"/>
      <c r="I252" s="17"/>
      <c r="J252" s="17"/>
      <c r="K252" s="17"/>
      <c r="L252" s="17"/>
      <c r="M252" s="17"/>
      <c r="N252" s="17"/>
      <c r="O252" s="17"/>
      <c r="P252" s="17"/>
      <c r="Q252" s="17"/>
      <c r="R252" s="17"/>
      <c r="S252" s="17"/>
      <c r="T252" s="17"/>
      <c r="U252" s="17"/>
      <c r="V252" s="17"/>
      <c r="W252" s="17"/>
      <c r="X252" s="17"/>
      <c r="Y252" s="17"/>
      <c r="Z252" s="17"/>
    </row>
    <row r="253">
      <c r="A253" s="20"/>
      <c r="B253" s="17"/>
      <c r="C253" s="33"/>
      <c r="D253" s="17"/>
      <c r="E253" s="20"/>
      <c r="F253" s="20"/>
      <c r="G253" s="20"/>
      <c r="H253" s="17"/>
      <c r="I253" s="17"/>
      <c r="J253" s="17"/>
      <c r="K253" s="17"/>
      <c r="L253" s="17"/>
      <c r="M253" s="17"/>
      <c r="N253" s="17"/>
      <c r="O253" s="17"/>
      <c r="P253" s="17"/>
      <c r="Q253" s="17"/>
      <c r="R253" s="17"/>
      <c r="S253" s="17"/>
      <c r="T253" s="17"/>
      <c r="U253" s="17"/>
      <c r="V253" s="17"/>
      <c r="W253" s="17"/>
      <c r="X253" s="17"/>
      <c r="Y253" s="17"/>
      <c r="Z253" s="17"/>
    </row>
    <row r="254">
      <c r="A254" s="20"/>
      <c r="B254" s="17"/>
      <c r="C254" s="33"/>
      <c r="D254" s="17"/>
      <c r="E254" s="20"/>
      <c r="F254" s="20"/>
      <c r="G254" s="20"/>
      <c r="H254" s="17"/>
      <c r="I254" s="17"/>
      <c r="J254" s="17"/>
      <c r="K254" s="17"/>
      <c r="L254" s="17"/>
      <c r="M254" s="17"/>
      <c r="N254" s="17"/>
      <c r="O254" s="17"/>
      <c r="P254" s="17"/>
      <c r="Q254" s="17"/>
      <c r="R254" s="17"/>
      <c r="S254" s="17"/>
      <c r="T254" s="17"/>
      <c r="U254" s="17"/>
      <c r="V254" s="17"/>
      <c r="W254" s="17"/>
      <c r="X254" s="17"/>
      <c r="Y254" s="17"/>
      <c r="Z254" s="17"/>
    </row>
    <row r="255">
      <c r="A255" s="20"/>
      <c r="B255" s="17"/>
      <c r="C255" s="33"/>
      <c r="D255" s="17"/>
      <c r="E255" s="20"/>
      <c r="F255" s="20"/>
      <c r="G255" s="20"/>
      <c r="H255" s="17"/>
      <c r="I255" s="17"/>
      <c r="J255" s="17"/>
      <c r="K255" s="17"/>
      <c r="L255" s="17"/>
      <c r="M255" s="17"/>
      <c r="N255" s="17"/>
      <c r="O255" s="17"/>
      <c r="P255" s="17"/>
      <c r="Q255" s="17"/>
      <c r="R255" s="17"/>
      <c r="S255" s="17"/>
      <c r="T255" s="17"/>
      <c r="U255" s="17"/>
      <c r="V255" s="17"/>
      <c r="W255" s="17"/>
      <c r="X255" s="17"/>
      <c r="Y255" s="17"/>
      <c r="Z255" s="17"/>
    </row>
    <row r="256">
      <c r="A256" s="20"/>
      <c r="B256" s="17"/>
      <c r="C256" s="33"/>
      <c r="D256" s="17"/>
      <c r="E256" s="20"/>
      <c r="F256" s="20"/>
      <c r="G256" s="20"/>
      <c r="H256" s="17"/>
      <c r="I256" s="17"/>
      <c r="J256" s="17"/>
      <c r="K256" s="17"/>
      <c r="L256" s="17"/>
      <c r="M256" s="17"/>
      <c r="N256" s="17"/>
      <c r="O256" s="17"/>
      <c r="P256" s="17"/>
      <c r="Q256" s="17"/>
      <c r="R256" s="17"/>
      <c r="S256" s="17"/>
      <c r="T256" s="17"/>
      <c r="U256" s="17"/>
      <c r="V256" s="17"/>
      <c r="W256" s="17"/>
      <c r="X256" s="17"/>
      <c r="Y256" s="17"/>
      <c r="Z256" s="17"/>
    </row>
    <row r="257">
      <c r="A257" s="20"/>
      <c r="B257" s="17"/>
      <c r="C257" s="33"/>
      <c r="D257" s="17"/>
      <c r="E257" s="20"/>
      <c r="F257" s="20"/>
      <c r="G257" s="20"/>
      <c r="H257" s="17"/>
      <c r="I257" s="17"/>
      <c r="J257" s="17"/>
      <c r="K257" s="17"/>
      <c r="L257" s="17"/>
      <c r="M257" s="17"/>
      <c r="N257" s="17"/>
      <c r="O257" s="17"/>
      <c r="P257" s="17"/>
      <c r="Q257" s="17"/>
      <c r="R257" s="17"/>
      <c r="S257" s="17"/>
      <c r="T257" s="17"/>
      <c r="U257" s="17"/>
      <c r="V257" s="17"/>
      <c r="W257" s="17"/>
      <c r="X257" s="17"/>
      <c r="Y257" s="17"/>
      <c r="Z257" s="17"/>
    </row>
    <row r="258">
      <c r="A258" s="20"/>
      <c r="B258" s="17"/>
      <c r="C258" s="33"/>
      <c r="D258" s="17"/>
      <c r="E258" s="20"/>
      <c r="F258" s="20"/>
      <c r="G258" s="20"/>
      <c r="H258" s="17"/>
      <c r="I258" s="17"/>
      <c r="J258" s="17"/>
      <c r="K258" s="17"/>
      <c r="L258" s="17"/>
      <c r="M258" s="17"/>
      <c r="N258" s="17"/>
      <c r="O258" s="17"/>
      <c r="P258" s="17"/>
      <c r="Q258" s="17"/>
      <c r="R258" s="17"/>
      <c r="S258" s="17"/>
      <c r="T258" s="17"/>
      <c r="U258" s="17"/>
      <c r="V258" s="17"/>
      <c r="W258" s="17"/>
      <c r="X258" s="17"/>
      <c r="Y258" s="17"/>
      <c r="Z258" s="17"/>
    </row>
    <row r="259">
      <c r="A259" s="20"/>
      <c r="B259" s="17"/>
      <c r="C259" s="33"/>
      <c r="D259" s="17"/>
      <c r="E259" s="20"/>
      <c r="F259" s="20"/>
      <c r="G259" s="20"/>
      <c r="H259" s="17"/>
      <c r="I259" s="17"/>
      <c r="J259" s="17"/>
      <c r="K259" s="17"/>
      <c r="L259" s="17"/>
      <c r="M259" s="17"/>
      <c r="N259" s="17"/>
      <c r="O259" s="17"/>
      <c r="P259" s="17"/>
      <c r="Q259" s="17"/>
      <c r="R259" s="17"/>
      <c r="S259" s="17"/>
      <c r="T259" s="17"/>
      <c r="U259" s="17"/>
      <c r="V259" s="17"/>
      <c r="W259" s="17"/>
      <c r="X259" s="17"/>
      <c r="Y259" s="17"/>
      <c r="Z259" s="17"/>
    </row>
    <row r="260">
      <c r="A260" s="20"/>
      <c r="B260" s="17"/>
      <c r="C260" s="33"/>
      <c r="D260" s="17"/>
      <c r="E260" s="20"/>
      <c r="F260" s="20"/>
      <c r="G260" s="20"/>
      <c r="H260" s="17"/>
      <c r="I260" s="17"/>
      <c r="J260" s="17"/>
      <c r="K260" s="17"/>
      <c r="L260" s="17"/>
      <c r="M260" s="17"/>
      <c r="N260" s="17"/>
      <c r="O260" s="17"/>
      <c r="P260" s="17"/>
      <c r="Q260" s="17"/>
      <c r="R260" s="17"/>
      <c r="S260" s="17"/>
      <c r="T260" s="17"/>
      <c r="U260" s="17"/>
      <c r="V260" s="17"/>
      <c r="W260" s="17"/>
      <c r="X260" s="17"/>
      <c r="Y260" s="17"/>
      <c r="Z260" s="17"/>
    </row>
    <row r="261">
      <c r="A261" s="20"/>
      <c r="B261" s="17"/>
      <c r="C261" s="33"/>
      <c r="D261" s="17"/>
      <c r="E261" s="20"/>
      <c r="F261" s="20"/>
      <c r="G261" s="20"/>
      <c r="H261" s="17"/>
      <c r="I261" s="17"/>
      <c r="J261" s="17"/>
      <c r="K261" s="17"/>
      <c r="L261" s="17"/>
      <c r="M261" s="17"/>
      <c r="N261" s="17"/>
      <c r="O261" s="17"/>
      <c r="P261" s="17"/>
      <c r="Q261" s="17"/>
      <c r="R261" s="17"/>
      <c r="S261" s="17"/>
      <c r="T261" s="17"/>
      <c r="U261" s="17"/>
      <c r="V261" s="17"/>
      <c r="W261" s="17"/>
      <c r="X261" s="17"/>
      <c r="Y261" s="17"/>
      <c r="Z261" s="17"/>
    </row>
    <row r="262">
      <c r="A262" s="20"/>
      <c r="B262" s="17"/>
      <c r="C262" s="33"/>
      <c r="D262" s="17"/>
      <c r="E262" s="20"/>
      <c r="F262" s="20"/>
      <c r="G262" s="20"/>
      <c r="H262" s="17"/>
      <c r="I262" s="17"/>
      <c r="J262" s="17"/>
      <c r="K262" s="17"/>
      <c r="L262" s="17"/>
      <c r="M262" s="17"/>
      <c r="N262" s="17"/>
      <c r="O262" s="17"/>
      <c r="P262" s="17"/>
      <c r="Q262" s="17"/>
      <c r="R262" s="17"/>
      <c r="S262" s="17"/>
      <c r="T262" s="17"/>
      <c r="U262" s="17"/>
      <c r="V262" s="17"/>
      <c r="W262" s="17"/>
      <c r="X262" s="17"/>
      <c r="Y262" s="17"/>
      <c r="Z262" s="17"/>
    </row>
    <row r="263">
      <c r="A263" s="20"/>
      <c r="B263" s="17"/>
      <c r="C263" s="33"/>
      <c r="D263" s="17"/>
      <c r="E263" s="20"/>
      <c r="F263" s="20"/>
      <c r="G263" s="20"/>
      <c r="H263" s="17"/>
      <c r="I263" s="17"/>
      <c r="J263" s="17"/>
      <c r="K263" s="17"/>
      <c r="L263" s="17"/>
      <c r="M263" s="17"/>
      <c r="N263" s="17"/>
      <c r="O263" s="17"/>
      <c r="P263" s="17"/>
      <c r="Q263" s="17"/>
      <c r="R263" s="17"/>
      <c r="S263" s="17"/>
      <c r="T263" s="17"/>
      <c r="U263" s="17"/>
      <c r="V263" s="17"/>
      <c r="W263" s="17"/>
      <c r="X263" s="17"/>
      <c r="Y263" s="17"/>
      <c r="Z263" s="17"/>
    </row>
    <row r="264">
      <c r="A264" s="20"/>
      <c r="B264" s="17"/>
      <c r="C264" s="33"/>
      <c r="D264" s="17"/>
      <c r="E264" s="20"/>
      <c r="F264" s="20"/>
      <c r="G264" s="20"/>
      <c r="H264" s="17"/>
      <c r="I264" s="17"/>
      <c r="J264" s="17"/>
      <c r="K264" s="17"/>
      <c r="L264" s="17"/>
      <c r="M264" s="17"/>
      <c r="N264" s="17"/>
      <c r="O264" s="17"/>
      <c r="P264" s="17"/>
      <c r="Q264" s="17"/>
      <c r="R264" s="17"/>
      <c r="S264" s="17"/>
      <c r="T264" s="17"/>
      <c r="U264" s="17"/>
      <c r="V264" s="17"/>
      <c r="W264" s="17"/>
      <c r="X264" s="17"/>
      <c r="Y264" s="17"/>
      <c r="Z264" s="17"/>
    </row>
    <row r="265">
      <c r="A265" s="20"/>
      <c r="B265" s="17"/>
      <c r="C265" s="33"/>
      <c r="D265" s="17"/>
      <c r="E265" s="20"/>
      <c r="F265" s="20"/>
      <c r="G265" s="20"/>
      <c r="H265" s="17"/>
      <c r="I265" s="17"/>
      <c r="J265" s="17"/>
      <c r="K265" s="17"/>
      <c r="L265" s="17"/>
      <c r="M265" s="17"/>
      <c r="N265" s="17"/>
      <c r="O265" s="17"/>
      <c r="P265" s="17"/>
      <c r="Q265" s="17"/>
      <c r="R265" s="17"/>
      <c r="S265" s="17"/>
      <c r="T265" s="17"/>
      <c r="U265" s="17"/>
      <c r="V265" s="17"/>
      <c r="W265" s="17"/>
      <c r="X265" s="17"/>
      <c r="Y265" s="17"/>
      <c r="Z265" s="17"/>
    </row>
    <row r="266">
      <c r="A266" s="20"/>
      <c r="B266" s="17"/>
      <c r="C266" s="33"/>
      <c r="D266" s="17"/>
      <c r="E266" s="20"/>
      <c r="F266" s="20"/>
      <c r="G266" s="20"/>
      <c r="H266" s="17"/>
      <c r="I266" s="17"/>
      <c r="J266" s="17"/>
      <c r="K266" s="17"/>
      <c r="L266" s="17"/>
      <c r="M266" s="17"/>
      <c r="N266" s="17"/>
      <c r="O266" s="17"/>
      <c r="P266" s="17"/>
      <c r="Q266" s="17"/>
      <c r="R266" s="17"/>
      <c r="S266" s="17"/>
      <c r="T266" s="17"/>
      <c r="U266" s="17"/>
      <c r="V266" s="17"/>
      <c r="W266" s="17"/>
      <c r="X266" s="17"/>
      <c r="Y266" s="17"/>
      <c r="Z266" s="17"/>
    </row>
    <row r="267">
      <c r="A267" s="20"/>
      <c r="B267" s="17"/>
      <c r="C267" s="33"/>
      <c r="D267" s="17"/>
      <c r="E267" s="20"/>
      <c r="F267" s="20"/>
      <c r="G267" s="20"/>
      <c r="H267" s="17"/>
      <c r="I267" s="17"/>
      <c r="J267" s="17"/>
      <c r="K267" s="17"/>
      <c r="L267" s="17"/>
      <c r="M267" s="17"/>
      <c r="N267" s="17"/>
      <c r="O267" s="17"/>
      <c r="P267" s="17"/>
      <c r="Q267" s="17"/>
      <c r="R267" s="17"/>
      <c r="S267" s="17"/>
      <c r="T267" s="17"/>
      <c r="U267" s="17"/>
      <c r="V267" s="17"/>
      <c r="W267" s="17"/>
      <c r="X267" s="17"/>
      <c r="Y267" s="17"/>
      <c r="Z267" s="17"/>
    </row>
    <row r="268">
      <c r="A268" s="20"/>
      <c r="B268" s="17"/>
      <c r="C268" s="33"/>
      <c r="D268" s="17"/>
      <c r="E268" s="20"/>
      <c r="F268" s="20"/>
      <c r="G268" s="20"/>
      <c r="H268" s="17"/>
      <c r="I268" s="17"/>
      <c r="J268" s="17"/>
      <c r="K268" s="17"/>
      <c r="L268" s="17"/>
      <c r="M268" s="17"/>
      <c r="N268" s="17"/>
      <c r="O268" s="17"/>
      <c r="P268" s="17"/>
      <c r="Q268" s="17"/>
      <c r="R268" s="17"/>
      <c r="S268" s="17"/>
      <c r="T268" s="17"/>
      <c r="U268" s="17"/>
      <c r="V268" s="17"/>
      <c r="W268" s="17"/>
      <c r="X268" s="17"/>
      <c r="Y268" s="17"/>
      <c r="Z268" s="17"/>
    </row>
    <row r="269">
      <c r="A269" s="20"/>
      <c r="B269" s="17"/>
      <c r="C269" s="33"/>
      <c r="D269" s="17"/>
      <c r="E269" s="20"/>
      <c r="F269" s="20"/>
      <c r="G269" s="20"/>
      <c r="H269" s="17"/>
      <c r="I269" s="17"/>
      <c r="J269" s="17"/>
      <c r="K269" s="17"/>
      <c r="L269" s="17"/>
      <c r="M269" s="17"/>
      <c r="N269" s="17"/>
      <c r="O269" s="17"/>
      <c r="P269" s="17"/>
      <c r="Q269" s="17"/>
      <c r="R269" s="17"/>
      <c r="S269" s="17"/>
      <c r="T269" s="17"/>
      <c r="U269" s="17"/>
      <c r="V269" s="17"/>
      <c r="W269" s="17"/>
      <c r="X269" s="17"/>
      <c r="Y269" s="17"/>
      <c r="Z269" s="17"/>
    </row>
    <row r="270">
      <c r="A270" s="20"/>
      <c r="B270" s="17"/>
      <c r="C270" s="33"/>
      <c r="D270" s="17"/>
      <c r="E270" s="20"/>
      <c r="F270" s="20"/>
      <c r="G270" s="20"/>
      <c r="H270" s="17"/>
      <c r="I270" s="17"/>
      <c r="J270" s="17"/>
      <c r="K270" s="17"/>
      <c r="L270" s="17"/>
      <c r="M270" s="17"/>
      <c r="N270" s="17"/>
      <c r="O270" s="17"/>
      <c r="P270" s="17"/>
      <c r="Q270" s="17"/>
      <c r="R270" s="17"/>
      <c r="S270" s="17"/>
      <c r="T270" s="17"/>
      <c r="U270" s="17"/>
      <c r="V270" s="17"/>
      <c r="W270" s="17"/>
      <c r="X270" s="17"/>
      <c r="Y270" s="17"/>
      <c r="Z270" s="17"/>
    </row>
    <row r="271">
      <c r="A271" s="20"/>
      <c r="B271" s="17"/>
      <c r="C271" s="33"/>
      <c r="D271" s="17"/>
      <c r="E271" s="20"/>
      <c r="F271" s="20"/>
      <c r="G271" s="20"/>
      <c r="H271" s="17"/>
      <c r="I271" s="17"/>
      <c r="J271" s="17"/>
      <c r="K271" s="17"/>
      <c r="L271" s="17"/>
      <c r="M271" s="17"/>
      <c r="N271" s="17"/>
      <c r="O271" s="17"/>
      <c r="P271" s="17"/>
      <c r="Q271" s="17"/>
      <c r="R271" s="17"/>
      <c r="S271" s="17"/>
      <c r="T271" s="17"/>
      <c r="U271" s="17"/>
      <c r="V271" s="17"/>
      <c r="W271" s="17"/>
      <c r="X271" s="17"/>
      <c r="Y271" s="17"/>
      <c r="Z271" s="17"/>
    </row>
    <row r="272">
      <c r="A272" s="20"/>
      <c r="B272" s="17"/>
      <c r="C272" s="33"/>
      <c r="D272" s="17"/>
      <c r="E272" s="20"/>
      <c r="F272" s="20"/>
      <c r="G272" s="20"/>
      <c r="H272" s="17"/>
      <c r="I272" s="17"/>
      <c r="J272" s="17"/>
      <c r="K272" s="17"/>
      <c r="L272" s="17"/>
      <c r="M272" s="17"/>
      <c r="N272" s="17"/>
      <c r="O272" s="17"/>
      <c r="P272" s="17"/>
      <c r="Q272" s="17"/>
      <c r="R272" s="17"/>
      <c r="S272" s="17"/>
      <c r="T272" s="17"/>
      <c r="U272" s="17"/>
      <c r="V272" s="17"/>
      <c r="W272" s="17"/>
      <c r="X272" s="17"/>
      <c r="Y272" s="17"/>
      <c r="Z272" s="17"/>
    </row>
    <row r="273">
      <c r="A273" s="20"/>
      <c r="B273" s="17"/>
      <c r="C273" s="33"/>
      <c r="D273" s="17"/>
      <c r="E273" s="20"/>
      <c r="F273" s="20"/>
      <c r="G273" s="20"/>
      <c r="H273" s="17"/>
      <c r="I273" s="17"/>
      <c r="J273" s="17"/>
      <c r="K273" s="17"/>
      <c r="L273" s="17"/>
      <c r="M273" s="17"/>
      <c r="N273" s="17"/>
      <c r="O273" s="17"/>
      <c r="P273" s="17"/>
      <c r="Q273" s="17"/>
      <c r="R273" s="17"/>
      <c r="S273" s="17"/>
      <c r="T273" s="17"/>
      <c r="U273" s="17"/>
      <c r="V273" s="17"/>
      <c r="W273" s="17"/>
      <c r="X273" s="17"/>
      <c r="Y273" s="17"/>
      <c r="Z273" s="17"/>
    </row>
    <row r="274">
      <c r="A274" s="20"/>
      <c r="B274" s="17"/>
      <c r="C274" s="33"/>
      <c r="D274" s="17"/>
      <c r="E274" s="20"/>
      <c r="F274" s="20"/>
      <c r="G274" s="20"/>
      <c r="H274" s="17"/>
      <c r="I274" s="17"/>
      <c r="J274" s="17"/>
      <c r="K274" s="17"/>
      <c r="L274" s="17"/>
      <c r="M274" s="17"/>
      <c r="N274" s="17"/>
      <c r="O274" s="17"/>
      <c r="P274" s="17"/>
      <c r="Q274" s="17"/>
      <c r="R274" s="17"/>
      <c r="S274" s="17"/>
      <c r="T274" s="17"/>
      <c r="U274" s="17"/>
      <c r="V274" s="17"/>
      <c r="W274" s="17"/>
      <c r="X274" s="17"/>
      <c r="Y274" s="17"/>
      <c r="Z274" s="17"/>
    </row>
    <row r="275">
      <c r="A275" s="20"/>
      <c r="B275" s="17"/>
      <c r="C275" s="33"/>
      <c r="D275" s="17"/>
      <c r="E275" s="20"/>
      <c r="F275" s="20"/>
      <c r="G275" s="20"/>
      <c r="H275" s="17"/>
      <c r="I275" s="17"/>
      <c r="J275" s="17"/>
      <c r="K275" s="17"/>
      <c r="L275" s="17"/>
      <c r="M275" s="17"/>
      <c r="N275" s="17"/>
      <c r="O275" s="17"/>
      <c r="P275" s="17"/>
      <c r="Q275" s="17"/>
      <c r="R275" s="17"/>
      <c r="S275" s="17"/>
      <c r="T275" s="17"/>
      <c r="U275" s="17"/>
      <c r="V275" s="17"/>
      <c r="W275" s="17"/>
      <c r="X275" s="17"/>
      <c r="Y275" s="17"/>
      <c r="Z275" s="17"/>
    </row>
    <row r="276">
      <c r="A276" s="20"/>
      <c r="B276" s="17"/>
      <c r="C276" s="33"/>
      <c r="D276" s="17"/>
      <c r="E276" s="20"/>
      <c r="F276" s="20"/>
      <c r="G276" s="20"/>
      <c r="H276" s="17"/>
      <c r="I276" s="17"/>
      <c r="J276" s="17"/>
      <c r="K276" s="17"/>
      <c r="L276" s="17"/>
      <c r="M276" s="17"/>
      <c r="N276" s="17"/>
      <c r="O276" s="17"/>
      <c r="P276" s="17"/>
      <c r="Q276" s="17"/>
      <c r="R276" s="17"/>
      <c r="S276" s="17"/>
      <c r="T276" s="17"/>
      <c r="U276" s="17"/>
      <c r="V276" s="17"/>
      <c r="W276" s="17"/>
      <c r="X276" s="17"/>
      <c r="Y276" s="17"/>
      <c r="Z276" s="17"/>
    </row>
    <row r="277">
      <c r="A277" s="20"/>
      <c r="B277" s="17"/>
      <c r="C277" s="33"/>
      <c r="D277" s="17"/>
      <c r="E277" s="20"/>
      <c r="F277" s="20"/>
      <c r="G277" s="20"/>
      <c r="H277" s="17"/>
      <c r="I277" s="17"/>
      <c r="J277" s="17"/>
      <c r="K277" s="17"/>
      <c r="L277" s="17"/>
      <c r="M277" s="17"/>
      <c r="N277" s="17"/>
      <c r="O277" s="17"/>
      <c r="P277" s="17"/>
      <c r="Q277" s="17"/>
      <c r="R277" s="17"/>
      <c r="S277" s="17"/>
      <c r="T277" s="17"/>
      <c r="U277" s="17"/>
      <c r="V277" s="17"/>
      <c r="W277" s="17"/>
      <c r="X277" s="17"/>
      <c r="Y277" s="17"/>
      <c r="Z277" s="17"/>
    </row>
    <row r="278">
      <c r="A278" s="20"/>
      <c r="B278" s="17"/>
      <c r="C278" s="33"/>
      <c r="D278" s="17"/>
      <c r="E278" s="20"/>
      <c r="F278" s="20"/>
      <c r="G278" s="20"/>
      <c r="H278" s="17"/>
      <c r="I278" s="17"/>
      <c r="J278" s="17"/>
      <c r="K278" s="17"/>
      <c r="L278" s="17"/>
      <c r="M278" s="17"/>
      <c r="N278" s="17"/>
      <c r="O278" s="17"/>
      <c r="P278" s="17"/>
      <c r="Q278" s="17"/>
      <c r="R278" s="17"/>
      <c r="S278" s="17"/>
      <c r="T278" s="17"/>
      <c r="U278" s="17"/>
      <c r="V278" s="17"/>
      <c r="W278" s="17"/>
      <c r="X278" s="17"/>
      <c r="Y278" s="17"/>
      <c r="Z278" s="17"/>
    </row>
    <row r="279">
      <c r="A279" s="20"/>
      <c r="B279" s="17"/>
      <c r="C279" s="33"/>
      <c r="D279" s="17"/>
      <c r="E279" s="20"/>
      <c r="F279" s="20"/>
      <c r="G279" s="20"/>
      <c r="H279" s="17"/>
      <c r="I279" s="17"/>
      <c r="J279" s="17"/>
      <c r="K279" s="17"/>
      <c r="L279" s="17"/>
      <c r="M279" s="17"/>
      <c r="N279" s="17"/>
      <c r="O279" s="17"/>
      <c r="P279" s="17"/>
      <c r="Q279" s="17"/>
      <c r="R279" s="17"/>
      <c r="S279" s="17"/>
      <c r="T279" s="17"/>
      <c r="U279" s="17"/>
      <c r="V279" s="17"/>
      <c r="W279" s="17"/>
      <c r="X279" s="17"/>
      <c r="Y279" s="17"/>
      <c r="Z279" s="17"/>
    </row>
    <row r="280">
      <c r="A280" s="20"/>
      <c r="B280" s="17"/>
      <c r="C280" s="33"/>
      <c r="D280" s="17"/>
      <c r="E280" s="20"/>
      <c r="F280" s="20"/>
      <c r="G280" s="20"/>
      <c r="H280" s="17"/>
      <c r="I280" s="17"/>
      <c r="J280" s="17"/>
      <c r="K280" s="17"/>
      <c r="L280" s="17"/>
      <c r="M280" s="17"/>
      <c r="N280" s="17"/>
      <c r="O280" s="17"/>
      <c r="P280" s="17"/>
      <c r="Q280" s="17"/>
      <c r="R280" s="17"/>
      <c r="S280" s="17"/>
      <c r="T280" s="17"/>
      <c r="U280" s="17"/>
      <c r="V280" s="17"/>
      <c r="W280" s="17"/>
      <c r="X280" s="17"/>
      <c r="Y280" s="17"/>
      <c r="Z280" s="17"/>
    </row>
    <row r="281">
      <c r="A281" s="20"/>
      <c r="B281" s="17"/>
      <c r="C281" s="33"/>
      <c r="D281" s="17"/>
      <c r="E281" s="20"/>
      <c r="F281" s="20"/>
      <c r="G281" s="20"/>
      <c r="H281" s="17"/>
      <c r="I281" s="17"/>
      <c r="J281" s="17"/>
      <c r="K281" s="17"/>
      <c r="L281" s="17"/>
      <c r="M281" s="17"/>
      <c r="N281" s="17"/>
      <c r="O281" s="17"/>
      <c r="P281" s="17"/>
      <c r="Q281" s="17"/>
      <c r="R281" s="17"/>
      <c r="S281" s="17"/>
      <c r="T281" s="17"/>
      <c r="U281" s="17"/>
      <c r="V281" s="17"/>
      <c r="W281" s="17"/>
      <c r="X281" s="17"/>
      <c r="Y281" s="17"/>
      <c r="Z281" s="17"/>
    </row>
    <row r="282">
      <c r="A282" s="20"/>
      <c r="B282" s="17"/>
      <c r="C282" s="33"/>
      <c r="D282" s="17"/>
      <c r="E282" s="20"/>
      <c r="F282" s="20"/>
      <c r="G282" s="20"/>
      <c r="H282" s="17"/>
      <c r="I282" s="17"/>
      <c r="J282" s="17"/>
      <c r="K282" s="17"/>
      <c r="L282" s="17"/>
      <c r="M282" s="17"/>
      <c r="N282" s="17"/>
      <c r="O282" s="17"/>
      <c r="P282" s="17"/>
      <c r="Q282" s="17"/>
      <c r="R282" s="17"/>
      <c r="S282" s="17"/>
      <c r="T282" s="17"/>
      <c r="U282" s="17"/>
      <c r="V282" s="17"/>
      <c r="W282" s="17"/>
      <c r="X282" s="17"/>
      <c r="Y282" s="17"/>
      <c r="Z282" s="17"/>
    </row>
    <row r="283">
      <c r="A283" s="20"/>
      <c r="B283" s="17"/>
      <c r="C283" s="33"/>
      <c r="D283" s="17"/>
      <c r="E283" s="20"/>
      <c r="F283" s="20"/>
      <c r="G283" s="20"/>
      <c r="H283" s="17"/>
      <c r="I283" s="17"/>
      <c r="J283" s="17"/>
      <c r="K283" s="17"/>
      <c r="L283" s="17"/>
      <c r="M283" s="17"/>
      <c r="N283" s="17"/>
      <c r="O283" s="17"/>
      <c r="P283" s="17"/>
      <c r="Q283" s="17"/>
      <c r="R283" s="17"/>
      <c r="S283" s="17"/>
      <c r="T283" s="17"/>
      <c r="U283" s="17"/>
      <c r="V283" s="17"/>
      <c r="W283" s="17"/>
      <c r="X283" s="17"/>
      <c r="Y283" s="17"/>
      <c r="Z283" s="17"/>
    </row>
    <row r="284">
      <c r="A284" s="20"/>
      <c r="B284" s="17"/>
      <c r="C284" s="33"/>
      <c r="D284" s="17"/>
      <c r="E284" s="20"/>
      <c r="F284" s="20"/>
      <c r="G284" s="20"/>
      <c r="H284" s="17"/>
      <c r="I284" s="17"/>
      <c r="J284" s="17"/>
      <c r="K284" s="17"/>
      <c r="L284" s="17"/>
      <c r="M284" s="17"/>
      <c r="N284" s="17"/>
      <c r="O284" s="17"/>
      <c r="P284" s="17"/>
      <c r="Q284" s="17"/>
      <c r="R284" s="17"/>
      <c r="S284" s="17"/>
      <c r="T284" s="17"/>
      <c r="U284" s="17"/>
      <c r="V284" s="17"/>
      <c r="W284" s="17"/>
      <c r="X284" s="17"/>
      <c r="Y284" s="17"/>
      <c r="Z284" s="17"/>
    </row>
    <row r="285">
      <c r="A285" s="20"/>
      <c r="B285" s="17"/>
      <c r="C285" s="33"/>
      <c r="D285" s="17"/>
      <c r="E285" s="20"/>
      <c r="F285" s="20"/>
      <c r="G285" s="20"/>
      <c r="H285" s="17"/>
      <c r="I285" s="17"/>
      <c r="J285" s="17"/>
      <c r="K285" s="17"/>
      <c r="L285" s="17"/>
      <c r="M285" s="17"/>
      <c r="N285" s="17"/>
      <c r="O285" s="17"/>
      <c r="P285" s="17"/>
      <c r="Q285" s="17"/>
      <c r="R285" s="17"/>
      <c r="S285" s="17"/>
      <c r="T285" s="17"/>
      <c r="U285" s="17"/>
      <c r="V285" s="17"/>
      <c r="W285" s="17"/>
      <c r="X285" s="17"/>
      <c r="Y285" s="17"/>
      <c r="Z285" s="17"/>
    </row>
    <row r="286">
      <c r="A286" s="20"/>
      <c r="B286" s="17"/>
      <c r="C286" s="33"/>
      <c r="D286" s="17"/>
      <c r="E286" s="20"/>
      <c r="F286" s="20"/>
      <c r="G286" s="20"/>
      <c r="H286" s="17"/>
      <c r="I286" s="17"/>
      <c r="J286" s="17"/>
      <c r="K286" s="17"/>
      <c r="L286" s="17"/>
      <c r="M286" s="17"/>
      <c r="N286" s="17"/>
      <c r="O286" s="17"/>
      <c r="P286" s="17"/>
      <c r="Q286" s="17"/>
      <c r="R286" s="17"/>
      <c r="S286" s="17"/>
      <c r="T286" s="17"/>
      <c r="U286" s="17"/>
      <c r="V286" s="17"/>
      <c r="W286" s="17"/>
      <c r="X286" s="17"/>
      <c r="Y286" s="17"/>
      <c r="Z286" s="17"/>
    </row>
    <row r="287">
      <c r="A287" s="20"/>
      <c r="B287" s="17"/>
      <c r="C287" s="33"/>
      <c r="D287" s="17"/>
      <c r="E287" s="20"/>
      <c r="F287" s="20"/>
      <c r="G287" s="20"/>
      <c r="H287" s="17"/>
      <c r="I287" s="17"/>
      <c r="J287" s="17"/>
      <c r="K287" s="17"/>
      <c r="L287" s="17"/>
      <c r="M287" s="17"/>
      <c r="N287" s="17"/>
      <c r="O287" s="17"/>
      <c r="P287" s="17"/>
      <c r="Q287" s="17"/>
      <c r="R287" s="17"/>
      <c r="S287" s="17"/>
      <c r="T287" s="17"/>
      <c r="U287" s="17"/>
      <c r="V287" s="17"/>
      <c r="W287" s="17"/>
      <c r="X287" s="17"/>
      <c r="Y287" s="17"/>
      <c r="Z287" s="17"/>
    </row>
    <row r="288">
      <c r="A288" s="20"/>
      <c r="B288" s="17"/>
      <c r="C288" s="33"/>
      <c r="D288" s="17"/>
      <c r="E288" s="20"/>
      <c r="F288" s="20"/>
      <c r="G288" s="20"/>
      <c r="H288" s="17"/>
      <c r="I288" s="17"/>
      <c r="J288" s="17"/>
      <c r="K288" s="17"/>
      <c r="L288" s="17"/>
      <c r="M288" s="17"/>
      <c r="N288" s="17"/>
      <c r="O288" s="17"/>
      <c r="P288" s="17"/>
      <c r="Q288" s="17"/>
      <c r="R288" s="17"/>
      <c r="S288" s="17"/>
      <c r="T288" s="17"/>
      <c r="U288" s="17"/>
      <c r="V288" s="17"/>
      <c r="W288" s="17"/>
      <c r="X288" s="17"/>
      <c r="Y288" s="17"/>
      <c r="Z288" s="17"/>
    </row>
    <row r="289">
      <c r="A289" s="20"/>
      <c r="B289" s="17"/>
      <c r="C289" s="33"/>
      <c r="D289" s="17"/>
      <c r="E289" s="20"/>
      <c r="F289" s="20"/>
      <c r="G289" s="20"/>
      <c r="H289" s="17"/>
      <c r="I289" s="17"/>
      <c r="J289" s="17"/>
      <c r="K289" s="17"/>
      <c r="L289" s="17"/>
      <c r="M289" s="17"/>
      <c r="N289" s="17"/>
      <c r="O289" s="17"/>
      <c r="P289" s="17"/>
      <c r="Q289" s="17"/>
      <c r="R289" s="17"/>
      <c r="S289" s="17"/>
      <c r="T289" s="17"/>
      <c r="U289" s="17"/>
      <c r="V289" s="17"/>
      <c r="W289" s="17"/>
      <c r="X289" s="17"/>
      <c r="Y289" s="17"/>
      <c r="Z289" s="17"/>
    </row>
    <row r="290">
      <c r="A290" s="20"/>
      <c r="B290" s="17"/>
      <c r="C290" s="33"/>
      <c r="D290" s="17"/>
      <c r="E290" s="20"/>
      <c r="F290" s="20"/>
      <c r="G290" s="20"/>
      <c r="H290" s="17"/>
      <c r="I290" s="17"/>
      <c r="J290" s="17"/>
      <c r="K290" s="17"/>
      <c r="L290" s="17"/>
      <c r="M290" s="17"/>
      <c r="N290" s="17"/>
      <c r="O290" s="17"/>
      <c r="P290" s="17"/>
      <c r="Q290" s="17"/>
      <c r="R290" s="17"/>
      <c r="S290" s="17"/>
      <c r="T290" s="17"/>
      <c r="U290" s="17"/>
      <c r="V290" s="17"/>
      <c r="W290" s="17"/>
      <c r="X290" s="17"/>
      <c r="Y290" s="17"/>
      <c r="Z290" s="17"/>
    </row>
    <row r="291">
      <c r="A291" s="20"/>
      <c r="B291" s="17"/>
      <c r="C291" s="33"/>
      <c r="D291" s="17"/>
      <c r="E291" s="20"/>
      <c r="F291" s="20"/>
      <c r="G291" s="20"/>
      <c r="H291" s="17"/>
      <c r="I291" s="17"/>
      <c r="J291" s="17"/>
      <c r="K291" s="17"/>
      <c r="L291" s="17"/>
      <c r="M291" s="17"/>
      <c r="N291" s="17"/>
      <c r="O291" s="17"/>
      <c r="P291" s="17"/>
      <c r="Q291" s="17"/>
      <c r="R291" s="17"/>
      <c r="S291" s="17"/>
      <c r="T291" s="17"/>
      <c r="U291" s="17"/>
      <c r="V291" s="17"/>
      <c r="W291" s="17"/>
      <c r="X291" s="17"/>
      <c r="Y291" s="17"/>
      <c r="Z291" s="17"/>
    </row>
    <row r="292">
      <c r="A292" s="20"/>
      <c r="B292" s="17"/>
      <c r="C292" s="33"/>
      <c r="D292" s="17"/>
      <c r="E292" s="20"/>
      <c r="F292" s="20"/>
      <c r="G292" s="20"/>
      <c r="H292" s="17"/>
      <c r="I292" s="17"/>
      <c r="J292" s="17"/>
      <c r="K292" s="17"/>
      <c r="L292" s="17"/>
      <c r="M292" s="17"/>
      <c r="N292" s="17"/>
      <c r="O292" s="17"/>
      <c r="P292" s="17"/>
      <c r="Q292" s="17"/>
      <c r="R292" s="17"/>
      <c r="S292" s="17"/>
      <c r="T292" s="17"/>
      <c r="U292" s="17"/>
      <c r="V292" s="17"/>
      <c r="W292" s="17"/>
      <c r="X292" s="17"/>
      <c r="Y292" s="17"/>
      <c r="Z292" s="17"/>
    </row>
    <row r="293">
      <c r="A293" s="20"/>
      <c r="B293" s="17"/>
      <c r="C293" s="33"/>
      <c r="D293" s="17"/>
      <c r="E293" s="20"/>
      <c r="F293" s="20"/>
      <c r="G293" s="20"/>
      <c r="H293" s="17"/>
      <c r="I293" s="17"/>
      <c r="J293" s="17"/>
      <c r="K293" s="17"/>
      <c r="L293" s="17"/>
      <c r="M293" s="17"/>
      <c r="N293" s="17"/>
      <c r="O293" s="17"/>
      <c r="P293" s="17"/>
      <c r="Q293" s="17"/>
      <c r="R293" s="17"/>
      <c r="S293" s="17"/>
      <c r="T293" s="17"/>
      <c r="U293" s="17"/>
      <c r="V293" s="17"/>
      <c r="W293" s="17"/>
      <c r="X293" s="17"/>
      <c r="Y293" s="17"/>
      <c r="Z293" s="17"/>
    </row>
    <row r="294">
      <c r="A294" s="20"/>
      <c r="B294" s="17"/>
      <c r="C294" s="33"/>
      <c r="D294" s="17"/>
      <c r="E294" s="20"/>
      <c r="F294" s="20"/>
      <c r="G294" s="20"/>
      <c r="H294" s="17"/>
      <c r="I294" s="17"/>
      <c r="J294" s="17"/>
      <c r="K294" s="17"/>
      <c r="L294" s="17"/>
      <c r="M294" s="17"/>
      <c r="N294" s="17"/>
      <c r="O294" s="17"/>
      <c r="P294" s="17"/>
      <c r="Q294" s="17"/>
      <c r="R294" s="17"/>
      <c r="S294" s="17"/>
      <c r="T294" s="17"/>
      <c r="U294" s="17"/>
      <c r="V294" s="17"/>
      <c r="W294" s="17"/>
      <c r="X294" s="17"/>
      <c r="Y294" s="17"/>
      <c r="Z294" s="17"/>
    </row>
    <row r="295">
      <c r="A295" s="20"/>
      <c r="B295" s="17"/>
      <c r="C295" s="33"/>
      <c r="D295" s="17"/>
      <c r="E295" s="20"/>
      <c r="F295" s="20"/>
      <c r="G295" s="20"/>
      <c r="H295" s="17"/>
      <c r="I295" s="17"/>
      <c r="J295" s="17"/>
      <c r="K295" s="17"/>
      <c r="L295" s="17"/>
      <c r="M295" s="17"/>
      <c r="N295" s="17"/>
      <c r="O295" s="17"/>
      <c r="P295" s="17"/>
      <c r="Q295" s="17"/>
      <c r="R295" s="17"/>
      <c r="S295" s="17"/>
      <c r="T295" s="17"/>
      <c r="U295" s="17"/>
      <c r="V295" s="17"/>
      <c r="W295" s="17"/>
      <c r="X295" s="17"/>
      <c r="Y295" s="17"/>
      <c r="Z295" s="17"/>
    </row>
    <row r="296">
      <c r="A296" s="20"/>
      <c r="B296" s="17"/>
      <c r="C296" s="33"/>
      <c r="D296" s="17"/>
      <c r="E296" s="20"/>
      <c r="F296" s="20"/>
      <c r="G296" s="20"/>
      <c r="H296" s="17"/>
      <c r="I296" s="17"/>
      <c r="J296" s="17"/>
      <c r="K296" s="17"/>
      <c r="L296" s="17"/>
      <c r="M296" s="17"/>
      <c r="N296" s="17"/>
      <c r="O296" s="17"/>
      <c r="P296" s="17"/>
      <c r="Q296" s="17"/>
      <c r="R296" s="17"/>
      <c r="S296" s="17"/>
      <c r="T296" s="17"/>
      <c r="U296" s="17"/>
      <c r="V296" s="17"/>
      <c r="W296" s="17"/>
      <c r="X296" s="17"/>
      <c r="Y296" s="17"/>
      <c r="Z296" s="17"/>
    </row>
    <row r="297">
      <c r="A297" s="20"/>
      <c r="B297" s="17"/>
      <c r="C297" s="33"/>
      <c r="D297" s="17"/>
      <c r="E297" s="20"/>
      <c r="F297" s="20"/>
      <c r="G297" s="20"/>
      <c r="H297" s="17"/>
      <c r="I297" s="17"/>
      <c r="J297" s="17"/>
      <c r="K297" s="17"/>
      <c r="L297" s="17"/>
      <c r="M297" s="17"/>
      <c r="N297" s="17"/>
      <c r="O297" s="17"/>
      <c r="P297" s="17"/>
      <c r="Q297" s="17"/>
      <c r="R297" s="17"/>
      <c r="S297" s="17"/>
      <c r="T297" s="17"/>
      <c r="U297" s="17"/>
      <c r="V297" s="17"/>
      <c r="W297" s="17"/>
      <c r="X297" s="17"/>
      <c r="Y297" s="17"/>
      <c r="Z297" s="17"/>
    </row>
    <row r="298">
      <c r="A298" s="20"/>
      <c r="B298" s="17"/>
      <c r="C298" s="33"/>
      <c r="D298" s="17"/>
      <c r="E298" s="20"/>
      <c r="F298" s="20"/>
      <c r="G298" s="20"/>
      <c r="H298" s="17"/>
      <c r="I298" s="17"/>
      <c r="J298" s="17"/>
      <c r="K298" s="17"/>
      <c r="L298" s="17"/>
      <c r="M298" s="17"/>
      <c r="N298" s="17"/>
      <c r="O298" s="17"/>
      <c r="P298" s="17"/>
      <c r="Q298" s="17"/>
      <c r="R298" s="17"/>
      <c r="S298" s="17"/>
      <c r="T298" s="17"/>
      <c r="U298" s="17"/>
      <c r="V298" s="17"/>
      <c r="W298" s="17"/>
      <c r="X298" s="17"/>
      <c r="Y298" s="17"/>
      <c r="Z298" s="17"/>
    </row>
    <row r="299">
      <c r="A299" s="20"/>
      <c r="B299" s="17"/>
      <c r="C299" s="33"/>
      <c r="D299" s="17"/>
      <c r="E299" s="20"/>
      <c r="F299" s="20"/>
      <c r="G299" s="20"/>
      <c r="H299" s="17"/>
      <c r="I299" s="17"/>
      <c r="J299" s="17"/>
      <c r="K299" s="17"/>
      <c r="L299" s="17"/>
      <c r="M299" s="17"/>
      <c r="N299" s="17"/>
      <c r="O299" s="17"/>
      <c r="P299" s="17"/>
      <c r="Q299" s="17"/>
      <c r="R299" s="17"/>
      <c r="S299" s="17"/>
      <c r="T299" s="17"/>
      <c r="U299" s="17"/>
      <c r="V299" s="17"/>
      <c r="W299" s="17"/>
      <c r="X299" s="17"/>
      <c r="Y299" s="17"/>
      <c r="Z299" s="17"/>
    </row>
    <row r="300">
      <c r="A300" s="20"/>
      <c r="B300" s="17"/>
      <c r="C300" s="33"/>
      <c r="D300" s="17"/>
      <c r="E300" s="20"/>
      <c r="F300" s="20"/>
      <c r="G300" s="20"/>
      <c r="H300" s="17"/>
      <c r="I300" s="17"/>
      <c r="J300" s="17"/>
      <c r="K300" s="17"/>
      <c r="L300" s="17"/>
      <c r="M300" s="17"/>
      <c r="N300" s="17"/>
      <c r="O300" s="17"/>
      <c r="P300" s="17"/>
      <c r="Q300" s="17"/>
      <c r="R300" s="17"/>
      <c r="S300" s="17"/>
      <c r="T300" s="17"/>
      <c r="U300" s="17"/>
      <c r="V300" s="17"/>
      <c r="W300" s="17"/>
      <c r="X300" s="17"/>
      <c r="Y300" s="17"/>
      <c r="Z300" s="17"/>
    </row>
    <row r="301">
      <c r="A301" s="20"/>
      <c r="B301" s="17"/>
      <c r="C301" s="33"/>
      <c r="D301" s="17"/>
      <c r="E301" s="20"/>
      <c r="F301" s="20"/>
      <c r="G301" s="20"/>
      <c r="H301" s="17"/>
      <c r="I301" s="17"/>
      <c r="J301" s="17"/>
      <c r="K301" s="17"/>
      <c r="L301" s="17"/>
      <c r="M301" s="17"/>
      <c r="N301" s="17"/>
      <c r="O301" s="17"/>
      <c r="P301" s="17"/>
      <c r="Q301" s="17"/>
      <c r="R301" s="17"/>
      <c r="S301" s="17"/>
      <c r="T301" s="17"/>
      <c r="U301" s="17"/>
      <c r="V301" s="17"/>
      <c r="W301" s="17"/>
      <c r="X301" s="17"/>
      <c r="Y301" s="17"/>
      <c r="Z301" s="17"/>
    </row>
    <row r="302">
      <c r="A302" s="20"/>
      <c r="B302" s="17"/>
      <c r="C302" s="33"/>
      <c r="D302" s="17"/>
      <c r="E302" s="20"/>
      <c r="F302" s="20"/>
      <c r="G302" s="20"/>
      <c r="H302" s="17"/>
      <c r="I302" s="17"/>
      <c r="J302" s="17"/>
      <c r="K302" s="17"/>
      <c r="L302" s="17"/>
      <c r="M302" s="17"/>
      <c r="N302" s="17"/>
      <c r="O302" s="17"/>
      <c r="P302" s="17"/>
      <c r="Q302" s="17"/>
      <c r="R302" s="17"/>
      <c r="S302" s="17"/>
      <c r="T302" s="17"/>
      <c r="U302" s="17"/>
      <c r="V302" s="17"/>
      <c r="W302" s="17"/>
      <c r="X302" s="17"/>
      <c r="Y302" s="17"/>
      <c r="Z302" s="17"/>
    </row>
    <row r="303">
      <c r="A303" s="20"/>
      <c r="B303" s="17"/>
      <c r="C303" s="33"/>
      <c r="D303" s="17"/>
      <c r="E303" s="20"/>
      <c r="F303" s="20"/>
      <c r="G303" s="20"/>
      <c r="H303" s="17"/>
      <c r="I303" s="17"/>
      <c r="J303" s="17"/>
      <c r="K303" s="17"/>
      <c r="L303" s="17"/>
      <c r="M303" s="17"/>
      <c r="N303" s="17"/>
      <c r="O303" s="17"/>
      <c r="P303" s="17"/>
      <c r="Q303" s="17"/>
      <c r="R303" s="17"/>
      <c r="S303" s="17"/>
      <c r="T303" s="17"/>
      <c r="U303" s="17"/>
      <c r="V303" s="17"/>
      <c r="W303" s="17"/>
      <c r="X303" s="17"/>
      <c r="Y303" s="17"/>
      <c r="Z303" s="17"/>
    </row>
    <row r="304">
      <c r="A304" s="20"/>
      <c r="B304" s="17"/>
      <c r="C304" s="33"/>
      <c r="D304" s="17"/>
      <c r="E304" s="20"/>
      <c r="F304" s="20"/>
      <c r="G304" s="20"/>
      <c r="H304" s="17"/>
      <c r="I304" s="17"/>
      <c r="J304" s="17"/>
      <c r="K304" s="17"/>
      <c r="L304" s="17"/>
      <c r="M304" s="17"/>
      <c r="N304" s="17"/>
      <c r="O304" s="17"/>
      <c r="P304" s="17"/>
      <c r="Q304" s="17"/>
      <c r="R304" s="17"/>
      <c r="S304" s="17"/>
      <c r="T304" s="17"/>
      <c r="U304" s="17"/>
      <c r="V304" s="17"/>
      <c r="W304" s="17"/>
      <c r="X304" s="17"/>
      <c r="Y304" s="17"/>
      <c r="Z304" s="17"/>
    </row>
    <row r="305">
      <c r="A305" s="20"/>
      <c r="B305" s="17"/>
      <c r="C305" s="33"/>
      <c r="D305" s="17"/>
      <c r="E305" s="20"/>
      <c r="F305" s="20"/>
      <c r="G305" s="20"/>
      <c r="H305" s="17"/>
      <c r="I305" s="17"/>
      <c r="J305" s="17"/>
      <c r="K305" s="17"/>
      <c r="L305" s="17"/>
      <c r="M305" s="17"/>
      <c r="N305" s="17"/>
      <c r="O305" s="17"/>
      <c r="P305" s="17"/>
      <c r="Q305" s="17"/>
      <c r="R305" s="17"/>
      <c r="S305" s="17"/>
      <c r="T305" s="17"/>
      <c r="U305" s="17"/>
      <c r="V305" s="17"/>
      <c r="W305" s="17"/>
      <c r="X305" s="17"/>
      <c r="Y305" s="17"/>
      <c r="Z305" s="17"/>
    </row>
    <row r="306">
      <c r="A306" s="20"/>
      <c r="B306" s="17"/>
      <c r="C306" s="33"/>
      <c r="D306" s="17"/>
      <c r="E306" s="20"/>
      <c r="F306" s="20"/>
      <c r="G306" s="20"/>
      <c r="H306" s="17"/>
      <c r="I306" s="17"/>
      <c r="J306" s="17"/>
      <c r="K306" s="17"/>
      <c r="L306" s="17"/>
      <c r="M306" s="17"/>
      <c r="N306" s="17"/>
      <c r="O306" s="17"/>
      <c r="P306" s="17"/>
      <c r="Q306" s="17"/>
      <c r="R306" s="17"/>
      <c r="S306" s="17"/>
      <c r="T306" s="17"/>
      <c r="U306" s="17"/>
      <c r="V306" s="17"/>
      <c r="W306" s="17"/>
      <c r="X306" s="17"/>
      <c r="Y306" s="17"/>
      <c r="Z306" s="17"/>
    </row>
    <row r="307">
      <c r="A307" s="20"/>
      <c r="B307" s="17"/>
      <c r="C307" s="33"/>
      <c r="D307" s="17"/>
      <c r="E307" s="20"/>
      <c r="F307" s="20"/>
      <c r="G307" s="20"/>
      <c r="H307" s="17"/>
      <c r="I307" s="17"/>
      <c r="J307" s="17"/>
      <c r="K307" s="17"/>
      <c r="L307" s="17"/>
      <c r="M307" s="17"/>
      <c r="N307" s="17"/>
      <c r="O307" s="17"/>
      <c r="P307" s="17"/>
      <c r="Q307" s="17"/>
      <c r="R307" s="17"/>
      <c r="S307" s="17"/>
      <c r="T307" s="17"/>
      <c r="U307" s="17"/>
      <c r="V307" s="17"/>
      <c r="W307" s="17"/>
      <c r="X307" s="17"/>
      <c r="Y307" s="17"/>
      <c r="Z307" s="17"/>
    </row>
    <row r="308">
      <c r="A308" s="20"/>
      <c r="B308" s="17"/>
      <c r="C308" s="33"/>
      <c r="D308" s="17"/>
      <c r="E308" s="20"/>
      <c r="F308" s="20"/>
      <c r="G308" s="20"/>
      <c r="H308" s="17"/>
      <c r="I308" s="17"/>
      <c r="J308" s="17"/>
      <c r="K308" s="17"/>
      <c r="L308" s="17"/>
      <c r="M308" s="17"/>
      <c r="N308" s="17"/>
      <c r="O308" s="17"/>
      <c r="P308" s="17"/>
      <c r="Q308" s="17"/>
      <c r="R308" s="17"/>
      <c r="S308" s="17"/>
      <c r="T308" s="17"/>
      <c r="U308" s="17"/>
      <c r="V308" s="17"/>
      <c r="W308" s="17"/>
      <c r="X308" s="17"/>
      <c r="Y308" s="17"/>
      <c r="Z308" s="17"/>
    </row>
    <row r="309">
      <c r="A309" s="20"/>
      <c r="B309" s="17"/>
      <c r="C309" s="33"/>
      <c r="D309" s="17"/>
      <c r="E309" s="20"/>
      <c r="F309" s="20"/>
      <c r="G309" s="20"/>
      <c r="H309" s="17"/>
      <c r="I309" s="17"/>
      <c r="J309" s="17"/>
      <c r="K309" s="17"/>
      <c r="L309" s="17"/>
      <c r="M309" s="17"/>
      <c r="N309" s="17"/>
      <c r="O309" s="17"/>
      <c r="P309" s="17"/>
      <c r="Q309" s="17"/>
      <c r="R309" s="17"/>
      <c r="S309" s="17"/>
      <c r="T309" s="17"/>
      <c r="U309" s="17"/>
      <c r="V309" s="17"/>
      <c r="W309" s="17"/>
      <c r="X309" s="17"/>
      <c r="Y309" s="17"/>
      <c r="Z309" s="17"/>
    </row>
    <row r="310">
      <c r="A310" s="20"/>
      <c r="B310" s="17"/>
      <c r="C310" s="33"/>
      <c r="D310" s="17"/>
      <c r="E310" s="20"/>
      <c r="F310" s="20"/>
      <c r="G310" s="20"/>
      <c r="H310" s="17"/>
      <c r="I310" s="17"/>
      <c r="J310" s="17"/>
      <c r="K310" s="17"/>
      <c r="L310" s="17"/>
      <c r="M310" s="17"/>
      <c r="N310" s="17"/>
      <c r="O310" s="17"/>
      <c r="P310" s="17"/>
      <c r="Q310" s="17"/>
      <c r="R310" s="17"/>
      <c r="S310" s="17"/>
      <c r="T310" s="17"/>
      <c r="U310" s="17"/>
      <c r="V310" s="17"/>
      <c r="W310" s="17"/>
      <c r="X310" s="17"/>
      <c r="Y310" s="17"/>
      <c r="Z310" s="17"/>
    </row>
    <row r="311">
      <c r="A311" s="20"/>
      <c r="B311" s="17"/>
      <c r="C311" s="33"/>
      <c r="D311" s="17"/>
      <c r="E311" s="20"/>
      <c r="F311" s="20"/>
      <c r="G311" s="20"/>
      <c r="H311" s="17"/>
      <c r="I311" s="17"/>
      <c r="J311" s="17"/>
      <c r="K311" s="17"/>
      <c r="L311" s="17"/>
      <c r="M311" s="17"/>
      <c r="N311" s="17"/>
      <c r="O311" s="17"/>
      <c r="P311" s="17"/>
      <c r="Q311" s="17"/>
      <c r="R311" s="17"/>
      <c r="S311" s="17"/>
      <c r="T311" s="17"/>
      <c r="U311" s="17"/>
      <c r="V311" s="17"/>
      <c r="W311" s="17"/>
      <c r="X311" s="17"/>
      <c r="Y311" s="17"/>
      <c r="Z311" s="17"/>
    </row>
    <row r="312">
      <c r="A312" s="20"/>
      <c r="B312" s="17"/>
      <c r="C312" s="33"/>
      <c r="D312" s="17"/>
      <c r="E312" s="20"/>
      <c r="F312" s="20"/>
      <c r="G312" s="20"/>
      <c r="H312" s="17"/>
      <c r="I312" s="17"/>
      <c r="J312" s="17"/>
      <c r="K312" s="17"/>
      <c r="L312" s="17"/>
      <c r="M312" s="17"/>
      <c r="N312" s="17"/>
      <c r="O312" s="17"/>
      <c r="P312" s="17"/>
      <c r="Q312" s="17"/>
      <c r="R312" s="17"/>
      <c r="S312" s="17"/>
      <c r="T312" s="17"/>
      <c r="U312" s="17"/>
      <c r="V312" s="17"/>
      <c r="W312" s="17"/>
      <c r="X312" s="17"/>
      <c r="Y312" s="17"/>
      <c r="Z312" s="17"/>
    </row>
    <row r="313">
      <c r="A313" s="20"/>
      <c r="B313" s="17"/>
      <c r="C313" s="33"/>
      <c r="D313" s="17"/>
      <c r="E313" s="20"/>
      <c r="F313" s="20"/>
      <c r="G313" s="20"/>
      <c r="H313" s="17"/>
      <c r="I313" s="17"/>
      <c r="J313" s="17"/>
      <c r="K313" s="17"/>
      <c r="L313" s="17"/>
      <c r="M313" s="17"/>
      <c r="N313" s="17"/>
      <c r="O313" s="17"/>
      <c r="P313" s="17"/>
      <c r="Q313" s="17"/>
      <c r="R313" s="17"/>
      <c r="S313" s="17"/>
      <c r="T313" s="17"/>
      <c r="U313" s="17"/>
      <c r="V313" s="17"/>
      <c r="W313" s="17"/>
      <c r="X313" s="17"/>
      <c r="Y313" s="17"/>
      <c r="Z313" s="17"/>
    </row>
    <row r="314">
      <c r="A314" s="20"/>
      <c r="B314" s="17"/>
      <c r="C314" s="33"/>
      <c r="D314" s="17"/>
      <c r="E314" s="20"/>
      <c r="F314" s="20"/>
      <c r="G314" s="20"/>
      <c r="H314" s="17"/>
      <c r="I314" s="17"/>
      <c r="J314" s="17"/>
      <c r="K314" s="17"/>
      <c r="L314" s="17"/>
      <c r="M314" s="17"/>
      <c r="N314" s="17"/>
      <c r="O314" s="17"/>
      <c r="P314" s="17"/>
      <c r="Q314" s="17"/>
      <c r="R314" s="17"/>
      <c r="S314" s="17"/>
      <c r="T314" s="17"/>
      <c r="U314" s="17"/>
      <c r="V314" s="17"/>
      <c r="W314" s="17"/>
      <c r="X314" s="17"/>
      <c r="Y314" s="17"/>
      <c r="Z314" s="17"/>
    </row>
    <row r="315">
      <c r="A315" s="20"/>
      <c r="B315" s="17"/>
      <c r="C315" s="33"/>
      <c r="D315" s="17"/>
      <c r="E315" s="20"/>
      <c r="F315" s="20"/>
      <c r="G315" s="20"/>
      <c r="H315" s="17"/>
      <c r="I315" s="17"/>
      <c r="J315" s="17"/>
      <c r="K315" s="17"/>
      <c r="L315" s="17"/>
      <c r="M315" s="17"/>
      <c r="N315" s="17"/>
      <c r="O315" s="17"/>
      <c r="P315" s="17"/>
      <c r="Q315" s="17"/>
      <c r="R315" s="17"/>
      <c r="S315" s="17"/>
      <c r="T315" s="17"/>
      <c r="U315" s="17"/>
      <c r="V315" s="17"/>
      <c r="W315" s="17"/>
      <c r="X315" s="17"/>
      <c r="Y315" s="17"/>
      <c r="Z315" s="17"/>
    </row>
    <row r="316">
      <c r="A316" s="20"/>
      <c r="B316" s="17"/>
      <c r="C316" s="33"/>
      <c r="D316" s="17"/>
      <c r="E316" s="20"/>
      <c r="F316" s="20"/>
      <c r="G316" s="20"/>
      <c r="H316" s="17"/>
      <c r="I316" s="17"/>
      <c r="J316" s="17"/>
      <c r="K316" s="17"/>
      <c r="L316" s="17"/>
      <c r="M316" s="17"/>
      <c r="N316" s="17"/>
      <c r="O316" s="17"/>
      <c r="P316" s="17"/>
      <c r="Q316" s="17"/>
      <c r="R316" s="17"/>
      <c r="S316" s="17"/>
      <c r="T316" s="17"/>
      <c r="U316" s="17"/>
      <c r="V316" s="17"/>
      <c r="W316" s="17"/>
      <c r="X316" s="17"/>
      <c r="Y316" s="17"/>
      <c r="Z316" s="17"/>
    </row>
    <row r="317">
      <c r="A317" s="20"/>
      <c r="B317" s="17"/>
      <c r="C317" s="33"/>
      <c r="D317" s="17"/>
      <c r="E317" s="20"/>
      <c r="F317" s="20"/>
      <c r="G317" s="20"/>
      <c r="H317" s="17"/>
      <c r="I317" s="17"/>
      <c r="J317" s="17"/>
      <c r="K317" s="17"/>
      <c r="L317" s="17"/>
      <c r="M317" s="17"/>
      <c r="N317" s="17"/>
      <c r="O317" s="17"/>
      <c r="P317" s="17"/>
      <c r="Q317" s="17"/>
      <c r="R317" s="17"/>
      <c r="S317" s="17"/>
      <c r="T317" s="17"/>
      <c r="U317" s="17"/>
      <c r="V317" s="17"/>
      <c r="W317" s="17"/>
      <c r="X317" s="17"/>
      <c r="Y317" s="17"/>
      <c r="Z317" s="17"/>
    </row>
    <row r="318">
      <c r="A318" s="20"/>
      <c r="B318" s="17"/>
      <c r="C318" s="33"/>
      <c r="D318" s="17"/>
      <c r="E318" s="20"/>
      <c r="F318" s="20"/>
      <c r="G318" s="20"/>
      <c r="H318" s="17"/>
      <c r="I318" s="17"/>
      <c r="J318" s="17"/>
      <c r="K318" s="17"/>
      <c r="L318" s="17"/>
      <c r="M318" s="17"/>
      <c r="N318" s="17"/>
      <c r="O318" s="17"/>
      <c r="P318" s="17"/>
      <c r="Q318" s="17"/>
      <c r="R318" s="17"/>
      <c r="S318" s="17"/>
      <c r="T318" s="17"/>
      <c r="U318" s="17"/>
      <c r="V318" s="17"/>
      <c r="W318" s="17"/>
      <c r="X318" s="17"/>
      <c r="Y318" s="17"/>
      <c r="Z318" s="17"/>
    </row>
    <row r="319">
      <c r="A319" s="20"/>
      <c r="B319" s="17"/>
      <c r="C319" s="33"/>
      <c r="D319" s="17"/>
      <c r="E319" s="20"/>
      <c r="F319" s="20"/>
      <c r="G319" s="20"/>
      <c r="H319" s="17"/>
      <c r="I319" s="17"/>
      <c r="J319" s="17"/>
      <c r="K319" s="17"/>
      <c r="L319" s="17"/>
      <c r="M319" s="17"/>
      <c r="N319" s="17"/>
      <c r="O319" s="17"/>
      <c r="P319" s="17"/>
      <c r="Q319" s="17"/>
      <c r="R319" s="17"/>
      <c r="S319" s="17"/>
      <c r="T319" s="17"/>
      <c r="U319" s="17"/>
      <c r="V319" s="17"/>
      <c r="W319" s="17"/>
      <c r="X319" s="17"/>
      <c r="Y319" s="17"/>
      <c r="Z319" s="17"/>
    </row>
    <row r="320">
      <c r="A320" s="20"/>
      <c r="B320" s="17"/>
      <c r="C320" s="33"/>
      <c r="D320" s="17"/>
      <c r="E320" s="20"/>
      <c r="F320" s="20"/>
      <c r="G320" s="20"/>
      <c r="H320" s="17"/>
      <c r="I320" s="17"/>
      <c r="J320" s="17"/>
      <c r="K320" s="17"/>
      <c r="L320" s="17"/>
      <c r="M320" s="17"/>
      <c r="N320" s="17"/>
      <c r="O320" s="17"/>
      <c r="P320" s="17"/>
      <c r="Q320" s="17"/>
      <c r="R320" s="17"/>
      <c r="S320" s="17"/>
      <c r="T320" s="17"/>
      <c r="U320" s="17"/>
      <c r="V320" s="17"/>
      <c r="W320" s="17"/>
      <c r="X320" s="17"/>
      <c r="Y320" s="17"/>
      <c r="Z320" s="17"/>
    </row>
    <row r="321">
      <c r="A321" s="20"/>
      <c r="B321" s="17"/>
      <c r="C321" s="33"/>
      <c r="D321" s="17"/>
      <c r="E321" s="20"/>
      <c r="F321" s="20"/>
      <c r="G321" s="20"/>
      <c r="H321" s="17"/>
      <c r="I321" s="17"/>
      <c r="J321" s="17"/>
      <c r="K321" s="17"/>
      <c r="L321" s="17"/>
      <c r="M321" s="17"/>
      <c r="N321" s="17"/>
      <c r="O321" s="17"/>
      <c r="P321" s="17"/>
      <c r="Q321" s="17"/>
      <c r="R321" s="17"/>
      <c r="S321" s="17"/>
      <c r="T321" s="17"/>
      <c r="U321" s="17"/>
      <c r="V321" s="17"/>
      <c r="W321" s="17"/>
      <c r="X321" s="17"/>
      <c r="Y321" s="17"/>
      <c r="Z321" s="17"/>
    </row>
    <row r="322">
      <c r="A322" s="20"/>
      <c r="B322" s="17"/>
      <c r="C322" s="33"/>
      <c r="D322" s="17"/>
      <c r="E322" s="20"/>
      <c r="F322" s="20"/>
      <c r="G322" s="20"/>
      <c r="H322" s="17"/>
      <c r="I322" s="17"/>
      <c r="J322" s="17"/>
      <c r="K322" s="17"/>
      <c r="L322" s="17"/>
      <c r="M322" s="17"/>
      <c r="N322" s="17"/>
      <c r="O322" s="17"/>
      <c r="P322" s="17"/>
      <c r="Q322" s="17"/>
      <c r="R322" s="17"/>
      <c r="S322" s="17"/>
      <c r="T322" s="17"/>
      <c r="U322" s="17"/>
      <c r="V322" s="17"/>
      <c r="W322" s="17"/>
      <c r="X322" s="17"/>
      <c r="Y322" s="17"/>
      <c r="Z322" s="17"/>
    </row>
    <row r="323">
      <c r="A323" s="20"/>
      <c r="B323" s="17"/>
      <c r="C323" s="33"/>
      <c r="D323" s="17"/>
      <c r="E323" s="20"/>
      <c r="F323" s="20"/>
      <c r="G323" s="20"/>
      <c r="H323" s="17"/>
      <c r="I323" s="17"/>
      <c r="J323" s="17"/>
      <c r="K323" s="17"/>
      <c r="L323" s="17"/>
      <c r="M323" s="17"/>
      <c r="N323" s="17"/>
      <c r="O323" s="17"/>
      <c r="P323" s="17"/>
      <c r="Q323" s="17"/>
      <c r="R323" s="17"/>
      <c r="S323" s="17"/>
      <c r="T323" s="17"/>
      <c r="U323" s="17"/>
      <c r="V323" s="17"/>
      <c r="W323" s="17"/>
      <c r="X323" s="17"/>
      <c r="Y323" s="17"/>
      <c r="Z323" s="17"/>
    </row>
    <row r="324">
      <c r="A324" s="20"/>
      <c r="B324" s="17"/>
      <c r="C324" s="33"/>
      <c r="D324" s="17"/>
      <c r="E324" s="20"/>
      <c r="F324" s="20"/>
      <c r="G324" s="20"/>
      <c r="H324" s="17"/>
      <c r="I324" s="17"/>
      <c r="J324" s="17"/>
      <c r="K324" s="17"/>
      <c r="L324" s="17"/>
      <c r="M324" s="17"/>
      <c r="N324" s="17"/>
      <c r="O324" s="17"/>
      <c r="P324" s="17"/>
      <c r="Q324" s="17"/>
      <c r="R324" s="17"/>
      <c r="S324" s="17"/>
      <c r="T324" s="17"/>
      <c r="U324" s="17"/>
      <c r="V324" s="17"/>
      <c r="W324" s="17"/>
      <c r="X324" s="17"/>
      <c r="Y324" s="17"/>
      <c r="Z324" s="17"/>
    </row>
    <row r="325">
      <c r="A325" s="20"/>
      <c r="B325" s="17"/>
      <c r="C325" s="33"/>
      <c r="D325" s="17"/>
      <c r="E325" s="20"/>
      <c r="F325" s="20"/>
      <c r="G325" s="20"/>
      <c r="H325" s="17"/>
      <c r="I325" s="17"/>
      <c r="J325" s="17"/>
      <c r="K325" s="17"/>
      <c r="L325" s="17"/>
      <c r="M325" s="17"/>
      <c r="N325" s="17"/>
      <c r="O325" s="17"/>
      <c r="P325" s="17"/>
      <c r="Q325" s="17"/>
      <c r="R325" s="17"/>
      <c r="S325" s="17"/>
      <c r="T325" s="17"/>
      <c r="U325" s="17"/>
      <c r="V325" s="17"/>
      <c r="W325" s="17"/>
      <c r="X325" s="17"/>
      <c r="Y325" s="17"/>
      <c r="Z325" s="17"/>
    </row>
    <row r="326">
      <c r="A326" s="20"/>
      <c r="B326" s="17"/>
      <c r="C326" s="33"/>
      <c r="D326" s="17"/>
      <c r="E326" s="20"/>
      <c r="F326" s="20"/>
      <c r="G326" s="20"/>
      <c r="H326" s="17"/>
      <c r="I326" s="17"/>
      <c r="J326" s="17"/>
      <c r="K326" s="17"/>
      <c r="L326" s="17"/>
      <c r="M326" s="17"/>
      <c r="N326" s="17"/>
      <c r="O326" s="17"/>
      <c r="P326" s="17"/>
      <c r="Q326" s="17"/>
      <c r="R326" s="17"/>
      <c r="S326" s="17"/>
      <c r="T326" s="17"/>
      <c r="U326" s="17"/>
      <c r="V326" s="17"/>
      <c r="W326" s="17"/>
      <c r="X326" s="17"/>
      <c r="Y326" s="17"/>
      <c r="Z326" s="17"/>
    </row>
    <row r="327">
      <c r="A327" s="20"/>
      <c r="B327" s="17"/>
      <c r="C327" s="33"/>
      <c r="D327" s="17"/>
      <c r="E327" s="20"/>
      <c r="F327" s="20"/>
      <c r="G327" s="20"/>
      <c r="H327" s="17"/>
      <c r="I327" s="17"/>
      <c r="J327" s="17"/>
      <c r="K327" s="17"/>
      <c r="L327" s="17"/>
      <c r="M327" s="17"/>
      <c r="N327" s="17"/>
      <c r="O327" s="17"/>
      <c r="P327" s="17"/>
      <c r="Q327" s="17"/>
      <c r="R327" s="17"/>
      <c r="S327" s="17"/>
      <c r="T327" s="17"/>
      <c r="U327" s="17"/>
      <c r="V327" s="17"/>
      <c r="W327" s="17"/>
      <c r="X327" s="17"/>
      <c r="Y327" s="17"/>
      <c r="Z327" s="17"/>
    </row>
    <row r="328">
      <c r="A328" s="20"/>
      <c r="B328" s="17"/>
      <c r="C328" s="33"/>
      <c r="D328" s="17"/>
      <c r="E328" s="20"/>
      <c r="F328" s="20"/>
      <c r="G328" s="20"/>
      <c r="H328" s="17"/>
      <c r="I328" s="17"/>
      <c r="J328" s="17"/>
      <c r="K328" s="17"/>
      <c r="L328" s="17"/>
      <c r="M328" s="17"/>
      <c r="N328" s="17"/>
      <c r="O328" s="17"/>
      <c r="P328" s="17"/>
      <c r="Q328" s="17"/>
      <c r="R328" s="17"/>
      <c r="S328" s="17"/>
      <c r="T328" s="17"/>
      <c r="U328" s="17"/>
      <c r="V328" s="17"/>
      <c r="W328" s="17"/>
      <c r="X328" s="17"/>
      <c r="Y328" s="17"/>
      <c r="Z328" s="17"/>
    </row>
    <row r="329">
      <c r="A329" s="20"/>
      <c r="B329" s="17"/>
      <c r="C329" s="33"/>
      <c r="D329" s="17"/>
      <c r="E329" s="20"/>
      <c r="F329" s="20"/>
      <c r="G329" s="20"/>
      <c r="H329" s="17"/>
      <c r="I329" s="17"/>
      <c r="J329" s="17"/>
      <c r="K329" s="17"/>
      <c r="L329" s="17"/>
      <c r="M329" s="17"/>
      <c r="N329" s="17"/>
      <c r="O329" s="17"/>
      <c r="P329" s="17"/>
      <c r="Q329" s="17"/>
      <c r="R329" s="17"/>
      <c r="S329" s="17"/>
      <c r="T329" s="17"/>
      <c r="U329" s="17"/>
      <c r="V329" s="17"/>
      <c r="W329" s="17"/>
      <c r="X329" s="17"/>
      <c r="Y329" s="17"/>
      <c r="Z329" s="17"/>
    </row>
    <row r="330">
      <c r="A330" s="20"/>
      <c r="B330" s="17"/>
      <c r="C330" s="33"/>
      <c r="D330" s="17"/>
      <c r="E330" s="20"/>
      <c r="F330" s="20"/>
      <c r="G330" s="20"/>
      <c r="H330" s="17"/>
      <c r="I330" s="17"/>
      <c r="J330" s="17"/>
      <c r="K330" s="17"/>
      <c r="L330" s="17"/>
      <c r="M330" s="17"/>
      <c r="N330" s="17"/>
      <c r="O330" s="17"/>
      <c r="P330" s="17"/>
      <c r="Q330" s="17"/>
      <c r="R330" s="17"/>
      <c r="S330" s="17"/>
      <c r="T330" s="17"/>
      <c r="U330" s="17"/>
      <c r="V330" s="17"/>
      <c r="W330" s="17"/>
      <c r="X330" s="17"/>
      <c r="Y330" s="17"/>
      <c r="Z330" s="17"/>
    </row>
    <row r="331">
      <c r="A331" s="20"/>
      <c r="B331" s="17"/>
      <c r="C331" s="33"/>
      <c r="D331" s="17"/>
      <c r="E331" s="20"/>
      <c r="F331" s="20"/>
      <c r="G331" s="20"/>
      <c r="H331" s="17"/>
      <c r="I331" s="17"/>
      <c r="J331" s="17"/>
      <c r="K331" s="17"/>
      <c r="L331" s="17"/>
      <c r="M331" s="17"/>
      <c r="N331" s="17"/>
      <c r="O331" s="17"/>
      <c r="P331" s="17"/>
      <c r="Q331" s="17"/>
      <c r="R331" s="17"/>
      <c r="S331" s="17"/>
      <c r="T331" s="17"/>
      <c r="U331" s="17"/>
      <c r="V331" s="17"/>
      <c r="W331" s="17"/>
      <c r="X331" s="17"/>
      <c r="Y331" s="17"/>
      <c r="Z331" s="17"/>
    </row>
    <row r="332">
      <c r="A332" s="20"/>
      <c r="B332" s="17"/>
      <c r="C332" s="33"/>
      <c r="D332" s="17"/>
      <c r="E332" s="20"/>
      <c r="F332" s="20"/>
      <c r="G332" s="20"/>
      <c r="H332" s="17"/>
      <c r="I332" s="17"/>
      <c r="J332" s="17"/>
      <c r="K332" s="17"/>
      <c r="L332" s="17"/>
      <c r="M332" s="17"/>
      <c r="N332" s="17"/>
      <c r="O332" s="17"/>
      <c r="P332" s="17"/>
      <c r="Q332" s="17"/>
      <c r="R332" s="17"/>
      <c r="S332" s="17"/>
      <c r="T332" s="17"/>
      <c r="U332" s="17"/>
      <c r="V332" s="17"/>
      <c r="W332" s="17"/>
      <c r="X332" s="17"/>
      <c r="Y332" s="17"/>
      <c r="Z332" s="17"/>
    </row>
    <row r="333">
      <c r="A333" s="20"/>
      <c r="B333" s="17"/>
      <c r="C333" s="33"/>
      <c r="D333" s="17"/>
      <c r="E333" s="20"/>
      <c r="F333" s="20"/>
      <c r="G333" s="20"/>
      <c r="H333" s="17"/>
      <c r="I333" s="17"/>
      <c r="J333" s="17"/>
      <c r="K333" s="17"/>
      <c r="L333" s="17"/>
      <c r="M333" s="17"/>
      <c r="N333" s="17"/>
      <c r="O333" s="17"/>
      <c r="P333" s="17"/>
      <c r="Q333" s="17"/>
      <c r="R333" s="17"/>
      <c r="S333" s="17"/>
      <c r="T333" s="17"/>
      <c r="U333" s="17"/>
      <c r="V333" s="17"/>
      <c r="W333" s="17"/>
      <c r="X333" s="17"/>
      <c r="Y333" s="17"/>
      <c r="Z333" s="17"/>
    </row>
    <row r="334">
      <c r="A334" s="20"/>
      <c r="B334" s="17"/>
      <c r="C334" s="33"/>
      <c r="D334" s="17"/>
      <c r="E334" s="20"/>
      <c r="F334" s="20"/>
      <c r="G334" s="20"/>
      <c r="H334" s="17"/>
      <c r="I334" s="17"/>
      <c r="J334" s="17"/>
      <c r="K334" s="17"/>
      <c r="L334" s="17"/>
      <c r="M334" s="17"/>
      <c r="N334" s="17"/>
      <c r="O334" s="17"/>
      <c r="P334" s="17"/>
      <c r="Q334" s="17"/>
      <c r="R334" s="17"/>
      <c r="S334" s="17"/>
      <c r="T334" s="17"/>
      <c r="U334" s="17"/>
      <c r="V334" s="17"/>
      <c r="W334" s="17"/>
      <c r="X334" s="17"/>
      <c r="Y334" s="17"/>
      <c r="Z334" s="17"/>
    </row>
    <row r="335">
      <c r="A335" s="20"/>
      <c r="B335" s="17"/>
      <c r="C335" s="33"/>
      <c r="D335" s="17"/>
      <c r="E335" s="20"/>
      <c r="F335" s="20"/>
      <c r="G335" s="20"/>
      <c r="H335" s="17"/>
      <c r="I335" s="17"/>
      <c r="J335" s="17"/>
      <c r="K335" s="17"/>
      <c r="L335" s="17"/>
      <c r="M335" s="17"/>
      <c r="N335" s="17"/>
      <c r="O335" s="17"/>
      <c r="P335" s="17"/>
      <c r="Q335" s="17"/>
      <c r="R335" s="17"/>
      <c r="S335" s="17"/>
      <c r="T335" s="17"/>
      <c r="U335" s="17"/>
      <c r="V335" s="17"/>
      <c r="W335" s="17"/>
      <c r="X335" s="17"/>
      <c r="Y335" s="17"/>
      <c r="Z335" s="17"/>
    </row>
    <row r="336">
      <c r="A336" s="20"/>
      <c r="B336" s="17"/>
      <c r="C336" s="33"/>
      <c r="D336" s="17"/>
      <c r="E336" s="20"/>
      <c r="F336" s="20"/>
      <c r="G336" s="20"/>
      <c r="H336" s="17"/>
      <c r="I336" s="17"/>
      <c r="J336" s="17"/>
      <c r="K336" s="17"/>
      <c r="L336" s="17"/>
      <c r="M336" s="17"/>
      <c r="N336" s="17"/>
      <c r="O336" s="17"/>
      <c r="P336" s="17"/>
      <c r="Q336" s="17"/>
      <c r="R336" s="17"/>
      <c r="S336" s="17"/>
      <c r="T336" s="17"/>
      <c r="U336" s="17"/>
      <c r="V336" s="17"/>
      <c r="W336" s="17"/>
      <c r="X336" s="17"/>
      <c r="Y336" s="17"/>
      <c r="Z336" s="17"/>
    </row>
    <row r="337">
      <c r="A337" s="20"/>
      <c r="B337" s="17"/>
      <c r="C337" s="33"/>
      <c r="D337" s="17"/>
      <c r="E337" s="20"/>
      <c r="F337" s="20"/>
      <c r="G337" s="20"/>
      <c r="H337" s="17"/>
      <c r="I337" s="17"/>
      <c r="J337" s="17"/>
      <c r="K337" s="17"/>
      <c r="L337" s="17"/>
      <c r="M337" s="17"/>
      <c r="N337" s="17"/>
      <c r="O337" s="17"/>
      <c r="P337" s="17"/>
      <c r="Q337" s="17"/>
      <c r="R337" s="17"/>
      <c r="S337" s="17"/>
      <c r="T337" s="17"/>
      <c r="U337" s="17"/>
      <c r="V337" s="17"/>
      <c r="W337" s="17"/>
      <c r="X337" s="17"/>
      <c r="Y337" s="17"/>
      <c r="Z337" s="17"/>
    </row>
    <row r="338">
      <c r="A338" s="20"/>
      <c r="B338" s="17"/>
      <c r="C338" s="33"/>
      <c r="D338" s="17"/>
      <c r="E338" s="20"/>
      <c r="F338" s="20"/>
      <c r="G338" s="20"/>
      <c r="H338" s="17"/>
      <c r="I338" s="17"/>
      <c r="J338" s="17"/>
      <c r="K338" s="17"/>
      <c r="L338" s="17"/>
      <c r="M338" s="17"/>
      <c r="N338" s="17"/>
      <c r="O338" s="17"/>
      <c r="P338" s="17"/>
      <c r="Q338" s="17"/>
      <c r="R338" s="17"/>
      <c r="S338" s="17"/>
      <c r="T338" s="17"/>
      <c r="U338" s="17"/>
      <c r="V338" s="17"/>
      <c r="W338" s="17"/>
      <c r="X338" s="17"/>
      <c r="Y338" s="17"/>
      <c r="Z338" s="17"/>
    </row>
    <row r="339">
      <c r="A339" s="20"/>
      <c r="B339" s="17"/>
      <c r="C339" s="33"/>
      <c r="D339" s="17"/>
      <c r="E339" s="20"/>
      <c r="F339" s="20"/>
      <c r="G339" s="20"/>
      <c r="H339" s="17"/>
      <c r="I339" s="17"/>
      <c r="J339" s="17"/>
      <c r="K339" s="17"/>
      <c r="L339" s="17"/>
      <c r="M339" s="17"/>
      <c r="N339" s="17"/>
      <c r="O339" s="17"/>
      <c r="P339" s="17"/>
      <c r="Q339" s="17"/>
      <c r="R339" s="17"/>
      <c r="S339" s="17"/>
      <c r="T339" s="17"/>
      <c r="U339" s="17"/>
      <c r="V339" s="17"/>
      <c r="W339" s="17"/>
      <c r="X339" s="17"/>
      <c r="Y339" s="17"/>
      <c r="Z339" s="17"/>
    </row>
    <row r="340">
      <c r="A340" s="20"/>
      <c r="B340" s="17"/>
      <c r="C340" s="33"/>
      <c r="D340" s="17"/>
      <c r="E340" s="20"/>
      <c r="F340" s="20"/>
      <c r="G340" s="20"/>
      <c r="H340" s="17"/>
      <c r="I340" s="17"/>
      <c r="J340" s="17"/>
      <c r="K340" s="17"/>
      <c r="L340" s="17"/>
      <c r="M340" s="17"/>
      <c r="N340" s="17"/>
      <c r="O340" s="17"/>
      <c r="P340" s="17"/>
      <c r="Q340" s="17"/>
      <c r="R340" s="17"/>
      <c r="S340" s="17"/>
      <c r="T340" s="17"/>
      <c r="U340" s="17"/>
      <c r="V340" s="17"/>
      <c r="W340" s="17"/>
      <c r="X340" s="17"/>
      <c r="Y340" s="17"/>
      <c r="Z340" s="17"/>
    </row>
    <row r="341">
      <c r="A341" s="20"/>
      <c r="B341" s="17"/>
      <c r="C341" s="33"/>
      <c r="D341" s="17"/>
      <c r="E341" s="20"/>
      <c r="F341" s="20"/>
      <c r="G341" s="20"/>
      <c r="H341" s="17"/>
      <c r="I341" s="17"/>
      <c r="J341" s="17"/>
      <c r="K341" s="17"/>
      <c r="L341" s="17"/>
      <c r="M341" s="17"/>
      <c r="N341" s="17"/>
      <c r="O341" s="17"/>
      <c r="P341" s="17"/>
      <c r="Q341" s="17"/>
      <c r="R341" s="17"/>
      <c r="S341" s="17"/>
      <c r="T341" s="17"/>
      <c r="U341" s="17"/>
      <c r="V341" s="17"/>
      <c r="W341" s="17"/>
      <c r="X341" s="17"/>
      <c r="Y341" s="17"/>
      <c r="Z341" s="17"/>
    </row>
    <row r="342">
      <c r="A342" s="20"/>
      <c r="B342" s="17"/>
      <c r="C342" s="33"/>
      <c r="D342" s="17"/>
      <c r="E342" s="20"/>
      <c r="F342" s="20"/>
      <c r="G342" s="20"/>
      <c r="H342" s="17"/>
      <c r="I342" s="17"/>
      <c r="J342" s="17"/>
      <c r="K342" s="17"/>
      <c r="L342" s="17"/>
      <c r="M342" s="17"/>
      <c r="N342" s="17"/>
      <c r="O342" s="17"/>
      <c r="P342" s="17"/>
      <c r="Q342" s="17"/>
      <c r="R342" s="17"/>
      <c r="S342" s="17"/>
      <c r="T342" s="17"/>
      <c r="U342" s="17"/>
      <c r="V342" s="17"/>
      <c r="W342" s="17"/>
      <c r="X342" s="17"/>
      <c r="Y342" s="17"/>
      <c r="Z342" s="17"/>
    </row>
    <row r="343">
      <c r="A343" s="20"/>
      <c r="B343" s="17"/>
      <c r="C343" s="33"/>
      <c r="D343" s="17"/>
      <c r="E343" s="20"/>
      <c r="F343" s="20"/>
      <c r="G343" s="20"/>
      <c r="H343" s="17"/>
      <c r="I343" s="17"/>
      <c r="J343" s="17"/>
      <c r="K343" s="17"/>
      <c r="L343" s="17"/>
      <c r="M343" s="17"/>
      <c r="N343" s="17"/>
      <c r="O343" s="17"/>
      <c r="P343" s="17"/>
      <c r="Q343" s="17"/>
      <c r="R343" s="17"/>
      <c r="S343" s="17"/>
      <c r="T343" s="17"/>
      <c r="U343" s="17"/>
      <c r="V343" s="17"/>
      <c r="W343" s="17"/>
      <c r="X343" s="17"/>
      <c r="Y343" s="17"/>
      <c r="Z343" s="17"/>
    </row>
    <row r="344">
      <c r="A344" s="20"/>
      <c r="B344" s="17"/>
      <c r="C344" s="33"/>
      <c r="D344" s="17"/>
      <c r="E344" s="20"/>
      <c r="F344" s="20"/>
      <c r="G344" s="20"/>
      <c r="H344" s="17"/>
      <c r="I344" s="17"/>
      <c r="J344" s="17"/>
      <c r="K344" s="17"/>
      <c r="L344" s="17"/>
      <c r="M344" s="17"/>
      <c r="N344" s="17"/>
      <c r="O344" s="17"/>
      <c r="P344" s="17"/>
      <c r="Q344" s="17"/>
      <c r="R344" s="17"/>
      <c r="S344" s="17"/>
      <c r="T344" s="17"/>
      <c r="U344" s="17"/>
      <c r="V344" s="17"/>
      <c r="W344" s="17"/>
      <c r="X344" s="17"/>
      <c r="Y344" s="17"/>
      <c r="Z344" s="17"/>
    </row>
    <row r="345">
      <c r="A345" s="20"/>
      <c r="B345" s="17"/>
      <c r="C345" s="33"/>
      <c r="D345" s="17"/>
      <c r="E345" s="20"/>
      <c r="F345" s="20"/>
      <c r="G345" s="20"/>
      <c r="H345" s="17"/>
      <c r="I345" s="17"/>
      <c r="J345" s="17"/>
      <c r="K345" s="17"/>
      <c r="L345" s="17"/>
      <c r="M345" s="17"/>
      <c r="N345" s="17"/>
      <c r="O345" s="17"/>
      <c r="P345" s="17"/>
      <c r="Q345" s="17"/>
      <c r="R345" s="17"/>
      <c r="S345" s="17"/>
      <c r="T345" s="17"/>
      <c r="U345" s="17"/>
      <c r="V345" s="17"/>
      <c r="W345" s="17"/>
      <c r="X345" s="17"/>
      <c r="Y345" s="17"/>
      <c r="Z345" s="17"/>
    </row>
    <row r="346">
      <c r="A346" s="20"/>
      <c r="B346" s="17"/>
      <c r="C346" s="33"/>
      <c r="D346" s="17"/>
      <c r="E346" s="20"/>
      <c r="F346" s="20"/>
      <c r="G346" s="20"/>
      <c r="H346" s="17"/>
      <c r="I346" s="17"/>
      <c r="J346" s="17"/>
      <c r="K346" s="17"/>
      <c r="L346" s="17"/>
      <c r="M346" s="17"/>
      <c r="N346" s="17"/>
      <c r="O346" s="17"/>
      <c r="P346" s="17"/>
      <c r="Q346" s="17"/>
      <c r="R346" s="17"/>
      <c r="S346" s="17"/>
      <c r="T346" s="17"/>
      <c r="U346" s="17"/>
      <c r="V346" s="17"/>
      <c r="W346" s="17"/>
      <c r="X346" s="17"/>
      <c r="Y346" s="17"/>
      <c r="Z346" s="17"/>
    </row>
    <row r="347">
      <c r="A347" s="20"/>
      <c r="B347" s="17"/>
      <c r="C347" s="33"/>
      <c r="D347" s="17"/>
      <c r="E347" s="20"/>
      <c r="F347" s="20"/>
      <c r="G347" s="20"/>
      <c r="H347" s="17"/>
      <c r="I347" s="17"/>
      <c r="J347" s="17"/>
      <c r="K347" s="17"/>
      <c r="L347" s="17"/>
      <c r="M347" s="17"/>
      <c r="N347" s="17"/>
      <c r="O347" s="17"/>
      <c r="P347" s="17"/>
      <c r="Q347" s="17"/>
      <c r="R347" s="17"/>
      <c r="S347" s="17"/>
      <c r="T347" s="17"/>
      <c r="U347" s="17"/>
      <c r="V347" s="17"/>
      <c r="W347" s="17"/>
      <c r="X347" s="17"/>
      <c r="Y347" s="17"/>
      <c r="Z347" s="17"/>
    </row>
    <row r="348">
      <c r="A348" s="20"/>
      <c r="B348" s="17"/>
      <c r="C348" s="33"/>
      <c r="D348" s="17"/>
      <c r="E348" s="20"/>
      <c r="F348" s="20"/>
      <c r="G348" s="20"/>
      <c r="H348" s="17"/>
      <c r="I348" s="17"/>
      <c r="J348" s="17"/>
      <c r="K348" s="17"/>
      <c r="L348" s="17"/>
      <c r="M348" s="17"/>
      <c r="N348" s="17"/>
      <c r="O348" s="17"/>
      <c r="P348" s="17"/>
      <c r="Q348" s="17"/>
      <c r="R348" s="17"/>
      <c r="S348" s="17"/>
      <c r="T348" s="17"/>
      <c r="U348" s="17"/>
      <c r="V348" s="17"/>
      <c r="W348" s="17"/>
      <c r="X348" s="17"/>
      <c r="Y348" s="17"/>
      <c r="Z348" s="17"/>
    </row>
    <row r="349">
      <c r="A349" s="20"/>
      <c r="B349" s="17"/>
      <c r="C349" s="33"/>
      <c r="D349" s="17"/>
      <c r="E349" s="20"/>
      <c r="F349" s="20"/>
      <c r="G349" s="20"/>
      <c r="H349" s="17"/>
      <c r="I349" s="17"/>
      <c r="J349" s="17"/>
      <c r="K349" s="17"/>
      <c r="L349" s="17"/>
      <c r="M349" s="17"/>
      <c r="N349" s="17"/>
      <c r="O349" s="17"/>
      <c r="P349" s="17"/>
      <c r="Q349" s="17"/>
      <c r="R349" s="17"/>
      <c r="S349" s="17"/>
      <c r="T349" s="17"/>
      <c r="U349" s="17"/>
      <c r="V349" s="17"/>
      <c r="W349" s="17"/>
      <c r="X349" s="17"/>
      <c r="Y349" s="17"/>
      <c r="Z349" s="17"/>
    </row>
    <row r="350">
      <c r="A350" s="20"/>
      <c r="B350" s="17"/>
      <c r="C350" s="33"/>
      <c r="D350" s="17"/>
      <c r="E350" s="20"/>
      <c r="F350" s="20"/>
      <c r="G350" s="20"/>
      <c r="H350" s="17"/>
      <c r="I350" s="17"/>
      <c r="J350" s="17"/>
      <c r="K350" s="17"/>
      <c r="L350" s="17"/>
      <c r="M350" s="17"/>
      <c r="N350" s="17"/>
      <c r="O350" s="17"/>
      <c r="P350" s="17"/>
      <c r="Q350" s="17"/>
      <c r="R350" s="17"/>
      <c r="S350" s="17"/>
      <c r="T350" s="17"/>
      <c r="U350" s="17"/>
      <c r="V350" s="17"/>
      <c r="W350" s="17"/>
      <c r="X350" s="17"/>
      <c r="Y350" s="17"/>
      <c r="Z350" s="17"/>
    </row>
    <row r="351">
      <c r="A351" s="20"/>
      <c r="B351" s="17"/>
      <c r="C351" s="33"/>
      <c r="D351" s="17"/>
      <c r="E351" s="20"/>
      <c r="F351" s="20"/>
      <c r="G351" s="20"/>
      <c r="H351" s="17"/>
      <c r="I351" s="17"/>
      <c r="J351" s="17"/>
      <c r="K351" s="17"/>
      <c r="L351" s="17"/>
      <c r="M351" s="17"/>
      <c r="N351" s="17"/>
      <c r="O351" s="17"/>
      <c r="P351" s="17"/>
      <c r="Q351" s="17"/>
      <c r="R351" s="17"/>
      <c r="S351" s="17"/>
      <c r="T351" s="17"/>
      <c r="U351" s="17"/>
      <c r="V351" s="17"/>
      <c r="W351" s="17"/>
      <c r="X351" s="17"/>
      <c r="Y351" s="17"/>
      <c r="Z351" s="17"/>
    </row>
    <row r="352">
      <c r="A352" s="20"/>
      <c r="B352" s="17"/>
      <c r="C352" s="33"/>
      <c r="D352" s="17"/>
      <c r="E352" s="20"/>
      <c r="F352" s="20"/>
      <c r="G352" s="20"/>
      <c r="H352" s="17"/>
      <c r="I352" s="17"/>
      <c r="J352" s="17"/>
      <c r="K352" s="17"/>
      <c r="L352" s="17"/>
      <c r="M352" s="17"/>
      <c r="N352" s="17"/>
      <c r="O352" s="17"/>
      <c r="P352" s="17"/>
      <c r="Q352" s="17"/>
      <c r="R352" s="17"/>
      <c r="S352" s="17"/>
      <c r="T352" s="17"/>
      <c r="U352" s="17"/>
      <c r="V352" s="17"/>
      <c r="W352" s="17"/>
      <c r="X352" s="17"/>
      <c r="Y352" s="17"/>
      <c r="Z352" s="17"/>
    </row>
    <row r="353">
      <c r="A353" s="20"/>
      <c r="B353" s="17"/>
      <c r="C353" s="33"/>
      <c r="D353" s="17"/>
      <c r="E353" s="20"/>
      <c r="F353" s="20"/>
      <c r="G353" s="20"/>
      <c r="H353" s="17"/>
      <c r="I353" s="17"/>
      <c r="J353" s="17"/>
      <c r="K353" s="17"/>
      <c r="L353" s="17"/>
      <c r="M353" s="17"/>
      <c r="N353" s="17"/>
      <c r="O353" s="17"/>
      <c r="P353" s="17"/>
      <c r="Q353" s="17"/>
      <c r="R353" s="17"/>
      <c r="S353" s="17"/>
      <c r="T353" s="17"/>
      <c r="U353" s="17"/>
      <c r="V353" s="17"/>
      <c r="W353" s="17"/>
      <c r="X353" s="17"/>
      <c r="Y353" s="17"/>
      <c r="Z353" s="17"/>
    </row>
    <row r="354">
      <c r="A354" s="20"/>
      <c r="B354" s="17"/>
      <c r="C354" s="33"/>
      <c r="D354" s="17"/>
      <c r="E354" s="20"/>
      <c r="F354" s="20"/>
      <c r="G354" s="20"/>
      <c r="H354" s="17"/>
      <c r="I354" s="17"/>
      <c r="J354" s="17"/>
      <c r="K354" s="17"/>
      <c r="L354" s="17"/>
      <c r="M354" s="17"/>
      <c r="N354" s="17"/>
      <c r="O354" s="17"/>
      <c r="P354" s="17"/>
      <c r="Q354" s="17"/>
      <c r="R354" s="17"/>
      <c r="S354" s="17"/>
      <c r="T354" s="17"/>
      <c r="U354" s="17"/>
      <c r="V354" s="17"/>
      <c r="W354" s="17"/>
      <c r="X354" s="17"/>
      <c r="Y354" s="17"/>
      <c r="Z354" s="17"/>
    </row>
    <row r="355">
      <c r="A355" s="20"/>
      <c r="B355" s="17"/>
      <c r="C355" s="33"/>
      <c r="D355" s="17"/>
      <c r="E355" s="20"/>
      <c r="F355" s="20"/>
      <c r="G355" s="20"/>
      <c r="H355" s="17"/>
      <c r="I355" s="17"/>
      <c r="J355" s="17"/>
      <c r="K355" s="17"/>
      <c r="L355" s="17"/>
      <c r="M355" s="17"/>
      <c r="N355" s="17"/>
      <c r="O355" s="17"/>
      <c r="P355" s="17"/>
      <c r="Q355" s="17"/>
      <c r="R355" s="17"/>
      <c r="S355" s="17"/>
      <c r="T355" s="17"/>
      <c r="U355" s="17"/>
      <c r="V355" s="17"/>
      <c r="W355" s="17"/>
      <c r="X355" s="17"/>
      <c r="Y355" s="17"/>
      <c r="Z355" s="17"/>
    </row>
    <row r="356">
      <c r="A356" s="20"/>
      <c r="B356" s="17"/>
      <c r="C356" s="33"/>
      <c r="D356" s="17"/>
      <c r="E356" s="20"/>
      <c r="F356" s="20"/>
      <c r="G356" s="20"/>
      <c r="H356" s="17"/>
      <c r="I356" s="17"/>
      <c r="J356" s="17"/>
      <c r="K356" s="17"/>
      <c r="L356" s="17"/>
      <c r="M356" s="17"/>
      <c r="N356" s="17"/>
      <c r="O356" s="17"/>
      <c r="P356" s="17"/>
      <c r="Q356" s="17"/>
      <c r="R356" s="17"/>
      <c r="S356" s="17"/>
      <c r="T356" s="17"/>
      <c r="U356" s="17"/>
      <c r="V356" s="17"/>
      <c r="W356" s="17"/>
      <c r="X356" s="17"/>
      <c r="Y356" s="17"/>
      <c r="Z356" s="17"/>
    </row>
    <row r="357">
      <c r="A357" s="20"/>
      <c r="B357" s="17"/>
      <c r="C357" s="33"/>
      <c r="D357" s="17"/>
      <c r="E357" s="20"/>
      <c r="F357" s="20"/>
      <c r="G357" s="20"/>
      <c r="H357" s="17"/>
      <c r="I357" s="17"/>
      <c r="J357" s="17"/>
      <c r="K357" s="17"/>
      <c r="L357" s="17"/>
      <c r="M357" s="17"/>
      <c r="N357" s="17"/>
      <c r="O357" s="17"/>
      <c r="P357" s="17"/>
      <c r="Q357" s="17"/>
      <c r="R357" s="17"/>
      <c r="S357" s="17"/>
      <c r="T357" s="17"/>
      <c r="U357" s="17"/>
      <c r="V357" s="17"/>
      <c r="W357" s="17"/>
      <c r="X357" s="17"/>
      <c r="Y357" s="17"/>
      <c r="Z357" s="17"/>
    </row>
    <row r="358">
      <c r="A358" s="20"/>
      <c r="B358" s="17"/>
      <c r="C358" s="33"/>
      <c r="D358" s="17"/>
      <c r="E358" s="20"/>
      <c r="F358" s="20"/>
      <c r="G358" s="20"/>
      <c r="H358" s="17"/>
      <c r="I358" s="17"/>
      <c r="J358" s="17"/>
      <c r="K358" s="17"/>
      <c r="L358" s="17"/>
      <c r="M358" s="17"/>
      <c r="N358" s="17"/>
      <c r="O358" s="17"/>
      <c r="P358" s="17"/>
      <c r="Q358" s="17"/>
      <c r="R358" s="17"/>
      <c r="S358" s="17"/>
      <c r="T358" s="17"/>
      <c r="U358" s="17"/>
      <c r="V358" s="17"/>
      <c r="W358" s="17"/>
      <c r="X358" s="17"/>
      <c r="Y358" s="17"/>
      <c r="Z358" s="17"/>
    </row>
    <row r="359">
      <c r="A359" s="20"/>
      <c r="B359" s="17"/>
      <c r="C359" s="33"/>
      <c r="D359" s="17"/>
      <c r="E359" s="20"/>
      <c r="F359" s="20"/>
      <c r="G359" s="20"/>
      <c r="H359" s="17"/>
      <c r="I359" s="17"/>
      <c r="J359" s="17"/>
      <c r="K359" s="17"/>
      <c r="L359" s="17"/>
      <c r="M359" s="17"/>
      <c r="N359" s="17"/>
      <c r="O359" s="17"/>
      <c r="P359" s="17"/>
      <c r="Q359" s="17"/>
      <c r="R359" s="17"/>
      <c r="S359" s="17"/>
      <c r="T359" s="17"/>
      <c r="U359" s="17"/>
      <c r="V359" s="17"/>
      <c r="W359" s="17"/>
      <c r="X359" s="17"/>
      <c r="Y359" s="17"/>
      <c r="Z359" s="17"/>
    </row>
    <row r="360">
      <c r="A360" s="20"/>
      <c r="B360" s="17"/>
      <c r="C360" s="33"/>
      <c r="D360" s="17"/>
      <c r="E360" s="20"/>
      <c r="F360" s="20"/>
      <c r="G360" s="20"/>
      <c r="H360" s="17"/>
      <c r="I360" s="17"/>
      <c r="J360" s="17"/>
      <c r="K360" s="17"/>
      <c r="L360" s="17"/>
      <c r="M360" s="17"/>
      <c r="N360" s="17"/>
      <c r="O360" s="17"/>
      <c r="P360" s="17"/>
      <c r="Q360" s="17"/>
      <c r="R360" s="17"/>
      <c r="S360" s="17"/>
      <c r="T360" s="17"/>
      <c r="U360" s="17"/>
      <c r="V360" s="17"/>
      <c r="W360" s="17"/>
      <c r="X360" s="17"/>
      <c r="Y360" s="17"/>
      <c r="Z360" s="17"/>
    </row>
    <row r="361">
      <c r="A361" s="20"/>
      <c r="B361" s="17"/>
      <c r="C361" s="33"/>
      <c r="D361" s="17"/>
      <c r="E361" s="20"/>
      <c r="F361" s="20"/>
      <c r="G361" s="20"/>
      <c r="H361" s="17"/>
      <c r="I361" s="17"/>
      <c r="J361" s="17"/>
      <c r="K361" s="17"/>
      <c r="L361" s="17"/>
      <c r="M361" s="17"/>
      <c r="N361" s="17"/>
      <c r="O361" s="17"/>
      <c r="P361" s="17"/>
      <c r="Q361" s="17"/>
      <c r="R361" s="17"/>
      <c r="S361" s="17"/>
      <c r="T361" s="17"/>
      <c r="U361" s="17"/>
      <c r="V361" s="17"/>
      <c r="W361" s="17"/>
      <c r="X361" s="17"/>
      <c r="Y361" s="17"/>
      <c r="Z361" s="17"/>
    </row>
    <row r="362">
      <c r="A362" s="20"/>
      <c r="B362" s="17"/>
      <c r="C362" s="33"/>
      <c r="D362" s="17"/>
      <c r="E362" s="20"/>
      <c r="F362" s="20"/>
      <c r="G362" s="20"/>
      <c r="H362" s="17"/>
      <c r="I362" s="17"/>
      <c r="J362" s="17"/>
      <c r="K362" s="17"/>
      <c r="L362" s="17"/>
      <c r="M362" s="17"/>
      <c r="N362" s="17"/>
      <c r="O362" s="17"/>
      <c r="P362" s="17"/>
      <c r="Q362" s="17"/>
      <c r="R362" s="17"/>
      <c r="S362" s="17"/>
      <c r="T362" s="17"/>
      <c r="U362" s="17"/>
      <c r="V362" s="17"/>
      <c r="W362" s="17"/>
      <c r="X362" s="17"/>
      <c r="Y362" s="17"/>
      <c r="Z362" s="17"/>
    </row>
    <row r="363">
      <c r="A363" s="20"/>
      <c r="B363" s="17"/>
      <c r="C363" s="33"/>
      <c r="D363" s="17"/>
      <c r="E363" s="20"/>
      <c r="F363" s="20"/>
      <c r="G363" s="20"/>
      <c r="H363" s="17"/>
      <c r="I363" s="17"/>
      <c r="J363" s="17"/>
      <c r="K363" s="17"/>
      <c r="L363" s="17"/>
      <c r="M363" s="17"/>
      <c r="N363" s="17"/>
      <c r="O363" s="17"/>
      <c r="P363" s="17"/>
      <c r="Q363" s="17"/>
      <c r="R363" s="17"/>
      <c r="S363" s="17"/>
      <c r="T363" s="17"/>
      <c r="U363" s="17"/>
      <c r="V363" s="17"/>
      <c r="W363" s="17"/>
      <c r="X363" s="17"/>
      <c r="Y363" s="17"/>
      <c r="Z363" s="17"/>
    </row>
    <row r="364">
      <c r="A364" s="20"/>
      <c r="B364" s="17"/>
      <c r="C364" s="33"/>
      <c r="D364" s="17"/>
      <c r="E364" s="20"/>
      <c r="F364" s="20"/>
      <c r="G364" s="20"/>
      <c r="H364" s="17"/>
      <c r="I364" s="17"/>
      <c r="J364" s="17"/>
      <c r="K364" s="17"/>
      <c r="L364" s="17"/>
      <c r="M364" s="17"/>
      <c r="N364" s="17"/>
      <c r="O364" s="17"/>
      <c r="P364" s="17"/>
      <c r="Q364" s="17"/>
      <c r="R364" s="17"/>
      <c r="S364" s="17"/>
      <c r="T364" s="17"/>
      <c r="U364" s="17"/>
      <c r="V364" s="17"/>
      <c r="W364" s="17"/>
      <c r="X364" s="17"/>
      <c r="Y364" s="17"/>
      <c r="Z364" s="17"/>
    </row>
    <row r="365">
      <c r="A365" s="20"/>
      <c r="B365" s="17"/>
      <c r="C365" s="33"/>
      <c r="D365" s="17"/>
      <c r="E365" s="20"/>
      <c r="F365" s="20"/>
      <c r="G365" s="20"/>
      <c r="H365" s="17"/>
      <c r="I365" s="17"/>
      <c r="J365" s="17"/>
      <c r="K365" s="17"/>
      <c r="L365" s="17"/>
      <c r="M365" s="17"/>
      <c r="N365" s="17"/>
      <c r="O365" s="17"/>
      <c r="P365" s="17"/>
      <c r="Q365" s="17"/>
      <c r="R365" s="17"/>
      <c r="S365" s="17"/>
      <c r="T365" s="17"/>
      <c r="U365" s="17"/>
      <c r="V365" s="17"/>
      <c r="W365" s="17"/>
      <c r="X365" s="17"/>
      <c r="Y365" s="17"/>
      <c r="Z365" s="17"/>
    </row>
    <row r="366">
      <c r="A366" s="20"/>
      <c r="B366" s="17"/>
      <c r="C366" s="33"/>
      <c r="D366" s="17"/>
      <c r="E366" s="20"/>
      <c r="F366" s="20"/>
      <c r="G366" s="20"/>
      <c r="H366" s="17"/>
      <c r="I366" s="17"/>
      <c r="J366" s="17"/>
      <c r="K366" s="17"/>
      <c r="L366" s="17"/>
      <c r="M366" s="17"/>
      <c r="N366" s="17"/>
      <c r="O366" s="17"/>
      <c r="P366" s="17"/>
      <c r="Q366" s="17"/>
      <c r="R366" s="17"/>
      <c r="S366" s="17"/>
      <c r="T366" s="17"/>
      <c r="U366" s="17"/>
      <c r="V366" s="17"/>
      <c r="W366" s="17"/>
      <c r="X366" s="17"/>
      <c r="Y366" s="17"/>
      <c r="Z366" s="17"/>
    </row>
    <row r="367">
      <c r="A367" s="20"/>
      <c r="B367" s="17"/>
      <c r="C367" s="33"/>
      <c r="D367" s="17"/>
      <c r="E367" s="20"/>
      <c r="F367" s="20"/>
      <c r="G367" s="20"/>
      <c r="H367" s="17"/>
      <c r="I367" s="17"/>
      <c r="J367" s="17"/>
      <c r="K367" s="17"/>
      <c r="L367" s="17"/>
      <c r="M367" s="17"/>
      <c r="N367" s="17"/>
      <c r="O367" s="17"/>
      <c r="P367" s="17"/>
      <c r="Q367" s="17"/>
      <c r="R367" s="17"/>
      <c r="S367" s="17"/>
      <c r="T367" s="17"/>
      <c r="U367" s="17"/>
      <c r="V367" s="17"/>
      <c r="W367" s="17"/>
      <c r="X367" s="17"/>
      <c r="Y367" s="17"/>
      <c r="Z367" s="17"/>
    </row>
    <row r="368">
      <c r="A368" s="20"/>
      <c r="B368" s="17"/>
      <c r="C368" s="33"/>
      <c r="D368" s="17"/>
      <c r="E368" s="20"/>
      <c r="F368" s="20"/>
      <c r="G368" s="20"/>
      <c r="H368" s="17"/>
      <c r="I368" s="17"/>
      <c r="J368" s="17"/>
      <c r="K368" s="17"/>
      <c r="L368" s="17"/>
      <c r="M368" s="17"/>
      <c r="N368" s="17"/>
      <c r="O368" s="17"/>
      <c r="P368" s="17"/>
      <c r="Q368" s="17"/>
      <c r="R368" s="17"/>
      <c r="S368" s="17"/>
      <c r="T368" s="17"/>
      <c r="U368" s="17"/>
      <c r="V368" s="17"/>
      <c r="W368" s="17"/>
      <c r="X368" s="17"/>
      <c r="Y368" s="17"/>
      <c r="Z368" s="17"/>
    </row>
    <row r="369">
      <c r="A369" s="20"/>
      <c r="B369" s="17"/>
      <c r="C369" s="33"/>
      <c r="D369" s="17"/>
      <c r="E369" s="20"/>
      <c r="F369" s="20"/>
      <c r="G369" s="20"/>
      <c r="H369" s="17"/>
      <c r="I369" s="17"/>
      <c r="J369" s="17"/>
      <c r="K369" s="17"/>
      <c r="L369" s="17"/>
      <c r="M369" s="17"/>
      <c r="N369" s="17"/>
      <c r="O369" s="17"/>
      <c r="P369" s="17"/>
      <c r="Q369" s="17"/>
      <c r="R369" s="17"/>
      <c r="S369" s="17"/>
      <c r="T369" s="17"/>
      <c r="U369" s="17"/>
      <c r="V369" s="17"/>
      <c r="W369" s="17"/>
      <c r="X369" s="17"/>
      <c r="Y369" s="17"/>
      <c r="Z369" s="17"/>
    </row>
    <row r="370">
      <c r="A370" s="20"/>
      <c r="B370" s="17"/>
      <c r="C370" s="33"/>
      <c r="D370" s="17"/>
      <c r="E370" s="20"/>
      <c r="F370" s="20"/>
      <c r="G370" s="20"/>
      <c r="H370" s="17"/>
      <c r="I370" s="17"/>
      <c r="J370" s="17"/>
      <c r="K370" s="17"/>
      <c r="L370" s="17"/>
      <c r="M370" s="17"/>
      <c r="N370" s="17"/>
      <c r="O370" s="17"/>
      <c r="P370" s="17"/>
      <c r="Q370" s="17"/>
      <c r="R370" s="17"/>
      <c r="S370" s="17"/>
      <c r="T370" s="17"/>
      <c r="U370" s="17"/>
      <c r="V370" s="17"/>
      <c r="W370" s="17"/>
      <c r="X370" s="17"/>
      <c r="Y370" s="17"/>
      <c r="Z370" s="17"/>
    </row>
    <row r="371">
      <c r="A371" s="20"/>
      <c r="B371" s="17"/>
      <c r="C371" s="33"/>
      <c r="D371" s="17"/>
      <c r="E371" s="20"/>
      <c r="F371" s="20"/>
      <c r="G371" s="20"/>
      <c r="H371" s="17"/>
      <c r="I371" s="17"/>
      <c r="J371" s="17"/>
      <c r="K371" s="17"/>
      <c r="L371" s="17"/>
      <c r="M371" s="17"/>
      <c r="N371" s="17"/>
      <c r="O371" s="17"/>
      <c r="P371" s="17"/>
      <c r="Q371" s="17"/>
      <c r="R371" s="17"/>
      <c r="S371" s="17"/>
      <c r="T371" s="17"/>
      <c r="U371" s="17"/>
      <c r="V371" s="17"/>
      <c r="W371" s="17"/>
      <c r="X371" s="17"/>
      <c r="Y371" s="17"/>
      <c r="Z371" s="17"/>
    </row>
    <row r="372">
      <c r="A372" s="20"/>
      <c r="B372" s="17"/>
      <c r="C372" s="33"/>
      <c r="D372" s="17"/>
      <c r="E372" s="20"/>
      <c r="F372" s="20"/>
      <c r="G372" s="20"/>
      <c r="H372" s="17"/>
      <c r="I372" s="17"/>
      <c r="J372" s="17"/>
      <c r="K372" s="17"/>
      <c r="L372" s="17"/>
      <c r="M372" s="17"/>
      <c r="N372" s="17"/>
      <c r="O372" s="17"/>
      <c r="P372" s="17"/>
      <c r="Q372" s="17"/>
      <c r="R372" s="17"/>
      <c r="S372" s="17"/>
      <c r="T372" s="17"/>
      <c r="U372" s="17"/>
      <c r="V372" s="17"/>
      <c r="W372" s="17"/>
      <c r="X372" s="17"/>
      <c r="Y372" s="17"/>
      <c r="Z372" s="17"/>
    </row>
    <row r="373">
      <c r="A373" s="20"/>
      <c r="B373" s="17"/>
      <c r="C373" s="33"/>
      <c r="D373" s="17"/>
      <c r="E373" s="20"/>
      <c r="F373" s="20"/>
      <c r="G373" s="20"/>
      <c r="H373" s="17"/>
      <c r="I373" s="17"/>
      <c r="J373" s="17"/>
      <c r="K373" s="17"/>
      <c r="L373" s="17"/>
      <c r="M373" s="17"/>
      <c r="N373" s="17"/>
      <c r="O373" s="17"/>
      <c r="P373" s="17"/>
      <c r="Q373" s="17"/>
      <c r="R373" s="17"/>
      <c r="S373" s="17"/>
      <c r="T373" s="17"/>
      <c r="U373" s="17"/>
      <c r="V373" s="17"/>
      <c r="W373" s="17"/>
      <c r="X373" s="17"/>
      <c r="Y373" s="17"/>
      <c r="Z373" s="17"/>
    </row>
    <row r="374">
      <c r="A374" s="20"/>
      <c r="B374" s="17"/>
      <c r="C374" s="33"/>
      <c r="D374" s="17"/>
      <c r="E374" s="20"/>
      <c r="F374" s="20"/>
      <c r="G374" s="20"/>
      <c r="H374" s="17"/>
      <c r="I374" s="17"/>
      <c r="J374" s="17"/>
      <c r="K374" s="17"/>
      <c r="L374" s="17"/>
      <c r="M374" s="17"/>
      <c r="N374" s="17"/>
      <c r="O374" s="17"/>
      <c r="P374" s="17"/>
      <c r="Q374" s="17"/>
      <c r="R374" s="17"/>
      <c r="S374" s="17"/>
      <c r="T374" s="17"/>
      <c r="U374" s="17"/>
      <c r="V374" s="17"/>
      <c r="W374" s="17"/>
      <c r="X374" s="17"/>
      <c r="Y374" s="17"/>
      <c r="Z374" s="17"/>
    </row>
    <row r="375">
      <c r="A375" s="20"/>
      <c r="B375" s="17"/>
      <c r="C375" s="33"/>
      <c r="D375" s="17"/>
      <c r="E375" s="20"/>
      <c r="F375" s="20"/>
      <c r="G375" s="20"/>
      <c r="H375" s="17"/>
      <c r="I375" s="17"/>
      <c r="J375" s="17"/>
      <c r="K375" s="17"/>
      <c r="L375" s="17"/>
      <c r="M375" s="17"/>
      <c r="N375" s="17"/>
      <c r="O375" s="17"/>
      <c r="P375" s="17"/>
      <c r="Q375" s="17"/>
      <c r="R375" s="17"/>
      <c r="S375" s="17"/>
      <c r="T375" s="17"/>
      <c r="U375" s="17"/>
      <c r="V375" s="17"/>
      <c r="W375" s="17"/>
      <c r="X375" s="17"/>
      <c r="Y375" s="17"/>
      <c r="Z375" s="17"/>
    </row>
    <row r="376">
      <c r="A376" s="20"/>
      <c r="B376" s="17"/>
      <c r="C376" s="33"/>
      <c r="D376" s="17"/>
      <c r="E376" s="20"/>
      <c r="F376" s="20"/>
      <c r="G376" s="20"/>
      <c r="H376" s="17"/>
      <c r="I376" s="17"/>
      <c r="J376" s="17"/>
      <c r="K376" s="17"/>
      <c r="L376" s="17"/>
      <c r="M376" s="17"/>
      <c r="N376" s="17"/>
      <c r="O376" s="17"/>
      <c r="P376" s="17"/>
      <c r="Q376" s="17"/>
      <c r="R376" s="17"/>
      <c r="S376" s="17"/>
      <c r="T376" s="17"/>
      <c r="U376" s="17"/>
      <c r="V376" s="17"/>
      <c r="W376" s="17"/>
      <c r="X376" s="17"/>
      <c r="Y376" s="17"/>
      <c r="Z376" s="17"/>
    </row>
    <row r="377">
      <c r="A377" s="20"/>
      <c r="B377" s="17"/>
      <c r="C377" s="33"/>
      <c r="D377" s="17"/>
      <c r="E377" s="20"/>
      <c r="F377" s="20"/>
      <c r="G377" s="20"/>
      <c r="H377" s="17"/>
      <c r="I377" s="17"/>
      <c r="J377" s="17"/>
      <c r="K377" s="17"/>
      <c r="L377" s="17"/>
      <c r="M377" s="17"/>
      <c r="N377" s="17"/>
      <c r="O377" s="17"/>
      <c r="P377" s="17"/>
      <c r="Q377" s="17"/>
      <c r="R377" s="17"/>
      <c r="S377" s="17"/>
      <c r="T377" s="17"/>
      <c r="U377" s="17"/>
      <c r="V377" s="17"/>
      <c r="W377" s="17"/>
      <c r="X377" s="17"/>
      <c r="Y377" s="17"/>
      <c r="Z377" s="17"/>
    </row>
    <row r="378">
      <c r="A378" s="20"/>
      <c r="B378" s="17"/>
      <c r="C378" s="33"/>
      <c r="D378" s="17"/>
      <c r="E378" s="20"/>
      <c r="F378" s="20"/>
      <c r="G378" s="20"/>
      <c r="H378" s="17"/>
      <c r="I378" s="17"/>
      <c r="J378" s="17"/>
      <c r="K378" s="17"/>
      <c r="L378" s="17"/>
      <c r="M378" s="17"/>
      <c r="N378" s="17"/>
      <c r="O378" s="17"/>
      <c r="P378" s="17"/>
      <c r="Q378" s="17"/>
      <c r="R378" s="17"/>
      <c r="S378" s="17"/>
      <c r="T378" s="17"/>
      <c r="U378" s="17"/>
      <c r="V378" s="17"/>
      <c r="W378" s="17"/>
      <c r="X378" s="17"/>
      <c r="Y378" s="17"/>
      <c r="Z378" s="17"/>
    </row>
    <row r="379">
      <c r="A379" s="20"/>
      <c r="B379" s="17"/>
      <c r="C379" s="33"/>
      <c r="D379" s="17"/>
      <c r="E379" s="20"/>
      <c r="F379" s="20"/>
      <c r="G379" s="20"/>
      <c r="H379" s="17"/>
      <c r="I379" s="17"/>
      <c r="J379" s="17"/>
      <c r="K379" s="17"/>
      <c r="L379" s="17"/>
      <c r="M379" s="17"/>
      <c r="N379" s="17"/>
      <c r="O379" s="17"/>
      <c r="P379" s="17"/>
      <c r="Q379" s="17"/>
      <c r="R379" s="17"/>
      <c r="S379" s="17"/>
      <c r="T379" s="17"/>
      <c r="U379" s="17"/>
      <c r="V379" s="17"/>
      <c r="W379" s="17"/>
      <c r="X379" s="17"/>
      <c r="Y379" s="17"/>
      <c r="Z379" s="17"/>
    </row>
    <row r="380">
      <c r="A380" s="20"/>
      <c r="B380" s="17"/>
      <c r="C380" s="33"/>
      <c r="D380" s="17"/>
      <c r="E380" s="20"/>
      <c r="F380" s="20"/>
      <c r="G380" s="20"/>
      <c r="H380" s="17"/>
      <c r="I380" s="17"/>
      <c r="J380" s="17"/>
      <c r="K380" s="17"/>
      <c r="L380" s="17"/>
      <c r="M380" s="17"/>
      <c r="N380" s="17"/>
      <c r="O380" s="17"/>
      <c r="P380" s="17"/>
      <c r="Q380" s="17"/>
      <c r="R380" s="17"/>
      <c r="S380" s="17"/>
      <c r="T380" s="17"/>
      <c r="U380" s="17"/>
      <c r="V380" s="17"/>
      <c r="W380" s="17"/>
      <c r="X380" s="17"/>
      <c r="Y380" s="17"/>
      <c r="Z380" s="17"/>
    </row>
    <row r="381">
      <c r="A381" s="20"/>
      <c r="B381" s="17"/>
      <c r="C381" s="33"/>
      <c r="D381" s="17"/>
      <c r="E381" s="20"/>
      <c r="F381" s="20"/>
      <c r="G381" s="20"/>
      <c r="H381" s="17"/>
      <c r="I381" s="17"/>
      <c r="J381" s="17"/>
      <c r="K381" s="17"/>
      <c r="L381" s="17"/>
      <c r="M381" s="17"/>
      <c r="N381" s="17"/>
      <c r="O381" s="17"/>
      <c r="P381" s="17"/>
      <c r="Q381" s="17"/>
      <c r="R381" s="17"/>
      <c r="S381" s="17"/>
      <c r="T381" s="17"/>
      <c r="U381" s="17"/>
      <c r="V381" s="17"/>
      <c r="W381" s="17"/>
      <c r="X381" s="17"/>
      <c r="Y381" s="17"/>
      <c r="Z381" s="17"/>
    </row>
    <row r="382">
      <c r="A382" s="20"/>
      <c r="B382" s="17"/>
      <c r="C382" s="33"/>
      <c r="D382" s="17"/>
      <c r="E382" s="20"/>
      <c r="F382" s="20"/>
      <c r="G382" s="20"/>
      <c r="H382" s="17"/>
      <c r="I382" s="17"/>
      <c r="J382" s="17"/>
      <c r="K382" s="17"/>
      <c r="L382" s="17"/>
      <c r="M382" s="17"/>
      <c r="N382" s="17"/>
      <c r="O382" s="17"/>
      <c r="P382" s="17"/>
      <c r="Q382" s="17"/>
      <c r="R382" s="17"/>
      <c r="S382" s="17"/>
      <c r="T382" s="17"/>
      <c r="U382" s="17"/>
      <c r="V382" s="17"/>
      <c r="W382" s="17"/>
      <c r="X382" s="17"/>
      <c r="Y382" s="17"/>
      <c r="Z382" s="17"/>
    </row>
    <row r="383">
      <c r="A383" s="20"/>
      <c r="B383" s="17"/>
      <c r="C383" s="33"/>
      <c r="D383" s="17"/>
      <c r="E383" s="20"/>
      <c r="F383" s="20"/>
      <c r="G383" s="20"/>
      <c r="H383" s="17"/>
      <c r="I383" s="17"/>
      <c r="J383" s="17"/>
      <c r="K383" s="17"/>
      <c r="L383" s="17"/>
      <c r="M383" s="17"/>
      <c r="N383" s="17"/>
      <c r="O383" s="17"/>
      <c r="P383" s="17"/>
      <c r="Q383" s="17"/>
      <c r="R383" s="17"/>
      <c r="S383" s="17"/>
      <c r="T383" s="17"/>
      <c r="U383" s="17"/>
      <c r="V383" s="17"/>
      <c r="W383" s="17"/>
      <c r="X383" s="17"/>
      <c r="Y383" s="17"/>
      <c r="Z383" s="17"/>
    </row>
    <row r="384">
      <c r="A384" s="20"/>
      <c r="B384" s="17"/>
      <c r="C384" s="33"/>
      <c r="D384" s="17"/>
      <c r="E384" s="20"/>
      <c r="F384" s="20"/>
      <c r="G384" s="20"/>
      <c r="H384" s="17"/>
      <c r="I384" s="17"/>
      <c r="J384" s="17"/>
      <c r="K384" s="17"/>
      <c r="L384" s="17"/>
      <c r="M384" s="17"/>
      <c r="N384" s="17"/>
      <c r="O384" s="17"/>
      <c r="P384" s="17"/>
      <c r="Q384" s="17"/>
      <c r="R384" s="17"/>
      <c r="S384" s="17"/>
      <c r="T384" s="17"/>
      <c r="U384" s="17"/>
      <c r="V384" s="17"/>
      <c r="W384" s="17"/>
      <c r="X384" s="17"/>
      <c r="Y384" s="17"/>
      <c r="Z384" s="17"/>
    </row>
    <row r="385">
      <c r="A385" s="20"/>
      <c r="B385" s="17"/>
      <c r="C385" s="33"/>
      <c r="D385" s="17"/>
      <c r="E385" s="20"/>
      <c r="F385" s="20"/>
      <c r="G385" s="20"/>
      <c r="H385" s="17"/>
      <c r="I385" s="17"/>
      <c r="J385" s="17"/>
      <c r="K385" s="17"/>
      <c r="L385" s="17"/>
      <c r="M385" s="17"/>
      <c r="N385" s="17"/>
      <c r="O385" s="17"/>
      <c r="P385" s="17"/>
      <c r="Q385" s="17"/>
      <c r="R385" s="17"/>
      <c r="S385" s="17"/>
      <c r="T385" s="17"/>
      <c r="U385" s="17"/>
      <c r="V385" s="17"/>
      <c r="W385" s="17"/>
      <c r="X385" s="17"/>
      <c r="Y385" s="17"/>
      <c r="Z385" s="17"/>
    </row>
    <row r="386">
      <c r="A386" s="20"/>
      <c r="B386" s="17"/>
      <c r="C386" s="33"/>
      <c r="D386" s="17"/>
      <c r="E386" s="20"/>
      <c r="F386" s="20"/>
      <c r="G386" s="20"/>
      <c r="H386" s="17"/>
      <c r="I386" s="17"/>
      <c r="J386" s="17"/>
      <c r="K386" s="17"/>
      <c r="L386" s="17"/>
      <c r="M386" s="17"/>
      <c r="N386" s="17"/>
      <c r="O386" s="17"/>
      <c r="P386" s="17"/>
      <c r="Q386" s="17"/>
      <c r="R386" s="17"/>
      <c r="S386" s="17"/>
      <c r="T386" s="17"/>
      <c r="U386" s="17"/>
      <c r="V386" s="17"/>
      <c r="W386" s="17"/>
      <c r="X386" s="17"/>
      <c r="Y386" s="17"/>
      <c r="Z386" s="17"/>
    </row>
    <row r="387">
      <c r="A387" s="20"/>
      <c r="B387" s="17"/>
      <c r="C387" s="33"/>
      <c r="D387" s="17"/>
      <c r="E387" s="20"/>
      <c r="F387" s="20"/>
      <c r="G387" s="20"/>
      <c r="H387" s="17"/>
      <c r="I387" s="17"/>
      <c r="J387" s="17"/>
      <c r="K387" s="17"/>
      <c r="L387" s="17"/>
      <c r="M387" s="17"/>
      <c r="N387" s="17"/>
      <c r="O387" s="17"/>
      <c r="P387" s="17"/>
      <c r="Q387" s="17"/>
      <c r="R387" s="17"/>
      <c r="S387" s="17"/>
      <c r="T387" s="17"/>
      <c r="U387" s="17"/>
      <c r="V387" s="17"/>
      <c r="W387" s="17"/>
      <c r="X387" s="17"/>
      <c r="Y387" s="17"/>
      <c r="Z387" s="17"/>
    </row>
    <row r="388">
      <c r="A388" s="20"/>
      <c r="B388" s="17"/>
      <c r="C388" s="33"/>
      <c r="D388" s="17"/>
      <c r="E388" s="20"/>
      <c r="F388" s="20"/>
      <c r="G388" s="20"/>
      <c r="H388" s="17"/>
      <c r="I388" s="17"/>
      <c r="J388" s="17"/>
      <c r="K388" s="17"/>
      <c r="L388" s="17"/>
      <c r="M388" s="17"/>
      <c r="N388" s="17"/>
      <c r="O388" s="17"/>
      <c r="P388" s="17"/>
      <c r="Q388" s="17"/>
      <c r="R388" s="17"/>
      <c r="S388" s="17"/>
      <c r="T388" s="17"/>
      <c r="U388" s="17"/>
      <c r="V388" s="17"/>
      <c r="W388" s="17"/>
      <c r="X388" s="17"/>
      <c r="Y388" s="17"/>
      <c r="Z388" s="17"/>
    </row>
    <row r="389">
      <c r="A389" s="20"/>
      <c r="B389" s="17"/>
      <c r="C389" s="33"/>
      <c r="D389" s="17"/>
      <c r="E389" s="20"/>
      <c r="F389" s="20"/>
      <c r="G389" s="20"/>
      <c r="H389" s="17"/>
      <c r="I389" s="17"/>
      <c r="J389" s="17"/>
      <c r="K389" s="17"/>
      <c r="L389" s="17"/>
      <c r="M389" s="17"/>
      <c r="N389" s="17"/>
      <c r="O389" s="17"/>
      <c r="P389" s="17"/>
      <c r="Q389" s="17"/>
      <c r="R389" s="17"/>
      <c r="S389" s="17"/>
      <c r="T389" s="17"/>
      <c r="U389" s="17"/>
      <c r="V389" s="17"/>
      <c r="W389" s="17"/>
      <c r="X389" s="17"/>
      <c r="Y389" s="17"/>
      <c r="Z389" s="17"/>
    </row>
    <row r="390">
      <c r="A390" s="20"/>
      <c r="B390" s="17"/>
      <c r="C390" s="33"/>
      <c r="D390" s="17"/>
      <c r="E390" s="20"/>
      <c r="F390" s="20"/>
      <c r="G390" s="20"/>
      <c r="H390" s="17"/>
      <c r="I390" s="17"/>
      <c r="J390" s="17"/>
      <c r="K390" s="17"/>
      <c r="L390" s="17"/>
      <c r="M390" s="17"/>
      <c r="N390" s="17"/>
      <c r="O390" s="17"/>
      <c r="P390" s="17"/>
      <c r="Q390" s="17"/>
      <c r="R390" s="17"/>
      <c r="S390" s="17"/>
      <c r="T390" s="17"/>
      <c r="U390" s="17"/>
      <c r="V390" s="17"/>
      <c r="W390" s="17"/>
      <c r="X390" s="17"/>
      <c r="Y390" s="17"/>
      <c r="Z390" s="17"/>
    </row>
    <row r="391">
      <c r="A391" s="20"/>
      <c r="B391" s="17"/>
      <c r="C391" s="33"/>
      <c r="D391" s="17"/>
      <c r="E391" s="20"/>
      <c r="F391" s="20"/>
      <c r="G391" s="20"/>
      <c r="H391" s="17"/>
      <c r="I391" s="17"/>
      <c r="J391" s="17"/>
      <c r="K391" s="17"/>
      <c r="L391" s="17"/>
      <c r="M391" s="17"/>
      <c r="N391" s="17"/>
      <c r="O391" s="17"/>
      <c r="P391" s="17"/>
      <c r="Q391" s="17"/>
      <c r="R391" s="17"/>
      <c r="S391" s="17"/>
      <c r="T391" s="17"/>
      <c r="U391" s="17"/>
      <c r="V391" s="17"/>
      <c r="W391" s="17"/>
      <c r="X391" s="17"/>
      <c r="Y391" s="17"/>
      <c r="Z391" s="17"/>
    </row>
    <row r="392">
      <c r="A392" s="20"/>
      <c r="B392" s="17"/>
      <c r="C392" s="33"/>
      <c r="D392" s="17"/>
      <c r="E392" s="20"/>
      <c r="F392" s="20"/>
      <c r="G392" s="20"/>
      <c r="H392" s="17"/>
      <c r="I392" s="17"/>
      <c r="J392" s="17"/>
      <c r="K392" s="17"/>
      <c r="L392" s="17"/>
      <c r="M392" s="17"/>
      <c r="N392" s="17"/>
      <c r="O392" s="17"/>
      <c r="P392" s="17"/>
      <c r="Q392" s="17"/>
      <c r="R392" s="17"/>
      <c r="S392" s="17"/>
      <c r="T392" s="17"/>
      <c r="U392" s="17"/>
      <c r="V392" s="17"/>
      <c r="W392" s="17"/>
      <c r="X392" s="17"/>
      <c r="Y392" s="17"/>
      <c r="Z392" s="17"/>
    </row>
    <row r="393">
      <c r="A393" s="20"/>
      <c r="B393" s="17"/>
      <c r="C393" s="33"/>
      <c r="D393" s="17"/>
      <c r="E393" s="20"/>
      <c r="F393" s="20"/>
      <c r="G393" s="20"/>
      <c r="H393" s="17"/>
      <c r="I393" s="17"/>
      <c r="J393" s="17"/>
      <c r="K393" s="17"/>
      <c r="L393" s="17"/>
      <c r="M393" s="17"/>
      <c r="N393" s="17"/>
      <c r="O393" s="17"/>
      <c r="P393" s="17"/>
      <c r="Q393" s="17"/>
      <c r="R393" s="17"/>
      <c r="S393" s="17"/>
      <c r="T393" s="17"/>
      <c r="U393" s="17"/>
      <c r="V393" s="17"/>
      <c r="W393" s="17"/>
      <c r="X393" s="17"/>
      <c r="Y393" s="17"/>
      <c r="Z393" s="17"/>
    </row>
    <row r="394">
      <c r="A394" s="20"/>
      <c r="B394" s="17"/>
      <c r="C394" s="33"/>
      <c r="D394" s="17"/>
      <c r="E394" s="20"/>
      <c r="F394" s="20"/>
      <c r="G394" s="20"/>
      <c r="H394" s="17"/>
      <c r="I394" s="17"/>
      <c r="J394" s="17"/>
      <c r="K394" s="17"/>
      <c r="L394" s="17"/>
      <c r="M394" s="17"/>
      <c r="N394" s="17"/>
      <c r="O394" s="17"/>
      <c r="P394" s="17"/>
      <c r="Q394" s="17"/>
      <c r="R394" s="17"/>
      <c r="S394" s="17"/>
      <c r="T394" s="17"/>
      <c r="U394" s="17"/>
      <c r="V394" s="17"/>
      <c r="W394" s="17"/>
      <c r="X394" s="17"/>
      <c r="Y394" s="17"/>
      <c r="Z394" s="17"/>
    </row>
    <row r="395">
      <c r="A395" s="20"/>
      <c r="B395" s="17"/>
      <c r="C395" s="33"/>
      <c r="D395" s="17"/>
      <c r="E395" s="20"/>
      <c r="F395" s="20"/>
      <c r="G395" s="20"/>
      <c r="H395" s="17"/>
      <c r="I395" s="17"/>
      <c r="J395" s="17"/>
      <c r="K395" s="17"/>
      <c r="L395" s="17"/>
      <c r="M395" s="17"/>
      <c r="N395" s="17"/>
      <c r="O395" s="17"/>
      <c r="P395" s="17"/>
      <c r="Q395" s="17"/>
      <c r="R395" s="17"/>
      <c r="S395" s="17"/>
      <c r="T395" s="17"/>
      <c r="U395" s="17"/>
      <c r="V395" s="17"/>
      <c r="W395" s="17"/>
      <c r="X395" s="17"/>
      <c r="Y395" s="17"/>
      <c r="Z395" s="17"/>
    </row>
    <row r="396">
      <c r="A396" s="20"/>
      <c r="B396" s="17"/>
      <c r="C396" s="33"/>
      <c r="D396" s="17"/>
      <c r="E396" s="20"/>
      <c r="F396" s="20"/>
      <c r="G396" s="20"/>
      <c r="H396" s="17"/>
      <c r="I396" s="17"/>
      <c r="J396" s="17"/>
      <c r="K396" s="17"/>
      <c r="L396" s="17"/>
      <c r="M396" s="17"/>
      <c r="N396" s="17"/>
      <c r="O396" s="17"/>
      <c r="P396" s="17"/>
      <c r="Q396" s="17"/>
      <c r="R396" s="17"/>
      <c r="S396" s="17"/>
      <c r="T396" s="17"/>
      <c r="U396" s="17"/>
      <c r="V396" s="17"/>
      <c r="W396" s="17"/>
      <c r="X396" s="17"/>
      <c r="Y396" s="17"/>
      <c r="Z396" s="17"/>
    </row>
    <row r="397">
      <c r="A397" s="20"/>
      <c r="B397" s="17"/>
      <c r="C397" s="33"/>
      <c r="D397" s="17"/>
      <c r="E397" s="20"/>
      <c r="F397" s="20"/>
      <c r="G397" s="20"/>
      <c r="H397" s="17"/>
      <c r="I397" s="17"/>
      <c r="J397" s="17"/>
      <c r="K397" s="17"/>
      <c r="L397" s="17"/>
      <c r="M397" s="17"/>
      <c r="N397" s="17"/>
      <c r="O397" s="17"/>
      <c r="P397" s="17"/>
      <c r="Q397" s="17"/>
      <c r="R397" s="17"/>
      <c r="S397" s="17"/>
      <c r="T397" s="17"/>
      <c r="U397" s="17"/>
      <c r="V397" s="17"/>
      <c r="W397" s="17"/>
      <c r="X397" s="17"/>
      <c r="Y397" s="17"/>
      <c r="Z397" s="17"/>
    </row>
    <row r="398">
      <c r="A398" s="20"/>
      <c r="B398" s="17"/>
      <c r="C398" s="33"/>
      <c r="D398" s="17"/>
      <c r="E398" s="20"/>
      <c r="F398" s="20"/>
      <c r="G398" s="20"/>
      <c r="H398" s="17"/>
      <c r="I398" s="17"/>
      <c r="J398" s="17"/>
      <c r="K398" s="17"/>
      <c r="L398" s="17"/>
      <c r="M398" s="17"/>
      <c r="N398" s="17"/>
      <c r="O398" s="17"/>
      <c r="P398" s="17"/>
      <c r="Q398" s="17"/>
      <c r="R398" s="17"/>
      <c r="S398" s="17"/>
      <c r="T398" s="17"/>
      <c r="U398" s="17"/>
      <c r="V398" s="17"/>
      <c r="W398" s="17"/>
      <c r="X398" s="17"/>
      <c r="Y398" s="17"/>
      <c r="Z398" s="17"/>
    </row>
    <row r="399">
      <c r="A399" s="20"/>
      <c r="B399" s="17"/>
      <c r="C399" s="33"/>
      <c r="D399" s="17"/>
      <c r="E399" s="20"/>
      <c r="F399" s="20"/>
      <c r="G399" s="20"/>
      <c r="H399" s="17"/>
      <c r="I399" s="17"/>
      <c r="J399" s="17"/>
      <c r="K399" s="17"/>
      <c r="L399" s="17"/>
      <c r="M399" s="17"/>
      <c r="N399" s="17"/>
      <c r="O399" s="17"/>
      <c r="P399" s="17"/>
      <c r="Q399" s="17"/>
      <c r="R399" s="17"/>
      <c r="S399" s="17"/>
      <c r="T399" s="17"/>
      <c r="U399" s="17"/>
      <c r="V399" s="17"/>
      <c r="W399" s="17"/>
      <c r="X399" s="17"/>
      <c r="Y399" s="17"/>
      <c r="Z399" s="17"/>
    </row>
    <row r="400">
      <c r="A400" s="20"/>
      <c r="B400" s="17"/>
      <c r="C400" s="33"/>
      <c r="D400" s="17"/>
      <c r="E400" s="20"/>
      <c r="F400" s="20"/>
      <c r="G400" s="20"/>
      <c r="H400" s="17"/>
      <c r="I400" s="17"/>
      <c r="J400" s="17"/>
      <c r="K400" s="17"/>
      <c r="L400" s="17"/>
      <c r="M400" s="17"/>
      <c r="N400" s="17"/>
      <c r="O400" s="17"/>
      <c r="P400" s="17"/>
      <c r="Q400" s="17"/>
      <c r="R400" s="17"/>
      <c r="S400" s="17"/>
      <c r="T400" s="17"/>
      <c r="U400" s="17"/>
      <c r="V400" s="17"/>
      <c r="W400" s="17"/>
      <c r="X400" s="17"/>
      <c r="Y400" s="17"/>
      <c r="Z400" s="17"/>
    </row>
    <row r="401">
      <c r="A401" s="20"/>
      <c r="B401" s="17"/>
      <c r="C401" s="33"/>
      <c r="D401" s="17"/>
      <c r="E401" s="20"/>
      <c r="F401" s="20"/>
      <c r="G401" s="20"/>
      <c r="H401" s="17"/>
      <c r="I401" s="17"/>
      <c r="J401" s="17"/>
      <c r="K401" s="17"/>
      <c r="L401" s="17"/>
      <c r="M401" s="17"/>
      <c r="N401" s="17"/>
      <c r="O401" s="17"/>
      <c r="P401" s="17"/>
      <c r="Q401" s="17"/>
      <c r="R401" s="17"/>
      <c r="S401" s="17"/>
      <c r="T401" s="17"/>
      <c r="U401" s="17"/>
      <c r="V401" s="17"/>
      <c r="W401" s="17"/>
      <c r="X401" s="17"/>
      <c r="Y401" s="17"/>
      <c r="Z401" s="17"/>
    </row>
    <row r="402">
      <c r="A402" s="20"/>
      <c r="B402" s="17"/>
      <c r="C402" s="33"/>
      <c r="D402" s="17"/>
      <c r="E402" s="20"/>
      <c r="F402" s="20"/>
      <c r="G402" s="20"/>
      <c r="H402" s="17"/>
      <c r="I402" s="17"/>
      <c r="J402" s="17"/>
      <c r="K402" s="17"/>
      <c r="L402" s="17"/>
      <c r="M402" s="17"/>
      <c r="N402" s="17"/>
      <c r="O402" s="17"/>
      <c r="P402" s="17"/>
      <c r="Q402" s="17"/>
      <c r="R402" s="17"/>
      <c r="S402" s="17"/>
      <c r="T402" s="17"/>
      <c r="U402" s="17"/>
      <c r="V402" s="17"/>
      <c r="W402" s="17"/>
      <c r="X402" s="17"/>
      <c r="Y402" s="17"/>
      <c r="Z402" s="17"/>
    </row>
    <row r="403">
      <c r="A403" s="20"/>
      <c r="B403" s="17"/>
      <c r="C403" s="33"/>
      <c r="D403" s="17"/>
      <c r="E403" s="20"/>
      <c r="F403" s="20"/>
      <c r="G403" s="20"/>
      <c r="H403" s="17"/>
      <c r="I403" s="17"/>
      <c r="J403" s="17"/>
      <c r="K403" s="17"/>
      <c r="L403" s="17"/>
      <c r="M403" s="17"/>
      <c r="N403" s="17"/>
      <c r="O403" s="17"/>
      <c r="P403" s="17"/>
      <c r="Q403" s="17"/>
      <c r="R403" s="17"/>
      <c r="S403" s="17"/>
      <c r="T403" s="17"/>
      <c r="U403" s="17"/>
      <c r="V403" s="17"/>
      <c r="W403" s="17"/>
      <c r="X403" s="17"/>
      <c r="Y403" s="17"/>
      <c r="Z403" s="17"/>
    </row>
    <row r="404">
      <c r="A404" s="20"/>
      <c r="B404" s="17"/>
      <c r="C404" s="33"/>
      <c r="D404" s="17"/>
      <c r="E404" s="20"/>
      <c r="F404" s="20"/>
      <c r="G404" s="20"/>
      <c r="H404" s="17"/>
      <c r="I404" s="17"/>
      <c r="J404" s="17"/>
      <c r="K404" s="17"/>
      <c r="L404" s="17"/>
      <c r="M404" s="17"/>
      <c r="N404" s="17"/>
      <c r="O404" s="17"/>
      <c r="P404" s="17"/>
      <c r="Q404" s="17"/>
      <c r="R404" s="17"/>
      <c r="S404" s="17"/>
      <c r="T404" s="17"/>
      <c r="U404" s="17"/>
      <c r="V404" s="17"/>
      <c r="W404" s="17"/>
      <c r="X404" s="17"/>
      <c r="Y404" s="17"/>
      <c r="Z404" s="17"/>
    </row>
    <row r="405">
      <c r="A405" s="20"/>
      <c r="B405" s="17"/>
      <c r="C405" s="33"/>
      <c r="D405" s="17"/>
      <c r="E405" s="20"/>
      <c r="F405" s="20"/>
      <c r="G405" s="20"/>
      <c r="H405" s="17"/>
      <c r="I405" s="17"/>
      <c r="J405" s="17"/>
      <c r="K405" s="17"/>
      <c r="L405" s="17"/>
      <c r="M405" s="17"/>
      <c r="N405" s="17"/>
      <c r="O405" s="17"/>
      <c r="P405" s="17"/>
      <c r="Q405" s="17"/>
      <c r="R405" s="17"/>
      <c r="S405" s="17"/>
      <c r="T405" s="17"/>
      <c r="U405" s="17"/>
      <c r="V405" s="17"/>
      <c r="W405" s="17"/>
      <c r="X405" s="17"/>
      <c r="Y405" s="17"/>
      <c r="Z405" s="17"/>
    </row>
    <row r="406">
      <c r="A406" s="20"/>
      <c r="B406" s="17"/>
      <c r="C406" s="33"/>
      <c r="D406" s="17"/>
      <c r="E406" s="20"/>
      <c r="F406" s="20"/>
      <c r="G406" s="20"/>
      <c r="H406" s="17"/>
      <c r="I406" s="17"/>
      <c r="J406" s="17"/>
      <c r="K406" s="17"/>
      <c r="L406" s="17"/>
      <c r="M406" s="17"/>
      <c r="N406" s="17"/>
      <c r="O406" s="17"/>
      <c r="P406" s="17"/>
      <c r="Q406" s="17"/>
      <c r="R406" s="17"/>
      <c r="S406" s="17"/>
      <c r="T406" s="17"/>
      <c r="U406" s="17"/>
      <c r="V406" s="17"/>
      <c r="W406" s="17"/>
      <c r="X406" s="17"/>
      <c r="Y406" s="17"/>
      <c r="Z406" s="17"/>
    </row>
    <row r="407">
      <c r="A407" s="20"/>
      <c r="B407" s="17"/>
      <c r="C407" s="33"/>
      <c r="D407" s="17"/>
      <c r="E407" s="20"/>
      <c r="F407" s="20"/>
      <c r="G407" s="20"/>
      <c r="H407" s="17"/>
      <c r="I407" s="17"/>
      <c r="J407" s="17"/>
      <c r="K407" s="17"/>
      <c r="L407" s="17"/>
      <c r="M407" s="17"/>
      <c r="N407" s="17"/>
      <c r="O407" s="17"/>
      <c r="P407" s="17"/>
      <c r="Q407" s="17"/>
      <c r="R407" s="17"/>
      <c r="S407" s="17"/>
      <c r="T407" s="17"/>
      <c r="U407" s="17"/>
      <c r="V407" s="17"/>
      <c r="W407" s="17"/>
      <c r="X407" s="17"/>
      <c r="Y407" s="17"/>
      <c r="Z407" s="17"/>
    </row>
    <row r="408">
      <c r="A408" s="20"/>
      <c r="B408" s="17"/>
      <c r="C408" s="33"/>
      <c r="D408" s="17"/>
      <c r="E408" s="20"/>
      <c r="F408" s="20"/>
      <c r="G408" s="20"/>
      <c r="H408" s="17"/>
      <c r="I408" s="17"/>
      <c r="J408" s="17"/>
      <c r="K408" s="17"/>
      <c r="L408" s="17"/>
      <c r="M408" s="17"/>
      <c r="N408" s="17"/>
      <c r="O408" s="17"/>
      <c r="P408" s="17"/>
      <c r="Q408" s="17"/>
      <c r="R408" s="17"/>
      <c r="S408" s="17"/>
      <c r="T408" s="17"/>
      <c r="U408" s="17"/>
      <c r="V408" s="17"/>
      <c r="W408" s="17"/>
      <c r="X408" s="17"/>
      <c r="Y408" s="17"/>
      <c r="Z408" s="17"/>
    </row>
    <row r="409">
      <c r="A409" s="20"/>
      <c r="B409" s="17"/>
      <c r="C409" s="33"/>
      <c r="D409" s="17"/>
      <c r="E409" s="20"/>
      <c r="F409" s="20"/>
      <c r="G409" s="20"/>
      <c r="H409" s="17"/>
      <c r="I409" s="17"/>
      <c r="J409" s="17"/>
      <c r="K409" s="17"/>
      <c r="L409" s="17"/>
      <c r="M409" s="17"/>
      <c r="N409" s="17"/>
      <c r="O409" s="17"/>
      <c r="P409" s="17"/>
      <c r="Q409" s="17"/>
      <c r="R409" s="17"/>
      <c r="S409" s="17"/>
      <c r="T409" s="17"/>
      <c r="U409" s="17"/>
      <c r="V409" s="17"/>
      <c r="W409" s="17"/>
      <c r="X409" s="17"/>
      <c r="Y409" s="17"/>
      <c r="Z409" s="17"/>
    </row>
    <row r="410">
      <c r="A410" s="20"/>
      <c r="B410" s="17"/>
      <c r="C410" s="33"/>
      <c r="D410" s="17"/>
      <c r="E410" s="20"/>
      <c r="F410" s="20"/>
      <c r="G410" s="20"/>
      <c r="H410" s="17"/>
      <c r="I410" s="17"/>
      <c r="J410" s="17"/>
      <c r="K410" s="17"/>
      <c r="L410" s="17"/>
      <c r="M410" s="17"/>
      <c r="N410" s="17"/>
      <c r="O410" s="17"/>
      <c r="P410" s="17"/>
      <c r="Q410" s="17"/>
      <c r="R410" s="17"/>
      <c r="S410" s="17"/>
      <c r="T410" s="17"/>
      <c r="U410" s="17"/>
      <c r="V410" s="17"/>
      <c r="W410" s="17"/>
      <c r="X410" s="17"/>
      <c r="Y410" s="17"/>
      <c r="Z410" s="17"/>
    </row>
    <row r="411">
      <c r="A411" s="20"/>
      <c r="B411" s="17"/>
      <c r="C411" s="33"/>
      <c r="D411" s="17"/>
      <c r="E411" s="20"/>
      <c r="F411" s="20"/>
      <c r="G411" s="20"/>
      <c r="H411" s="17"/>
      <c r="I411" s="17"/>
      <c r="J411" s="17"/>
      <c r="K411" s="17"/>
      <c r="L411" s="17"/>
      <c r="M411" s="17"/>
      <c r="N411" s="17"/>
      <c r="O411" s="17"/>
      <c r="P411" s="17"/>
      <c r="Q411" s="17"/>
      <c r="R411" s="17"/>
      <c r="S411" s="17"/>
      <c r="T411" s="17"/>
      <c r="U411" s="17"/>
      <c r="V411" s="17"/>
      <c r="W411" s="17"/>
      <c r="X411" s="17"/>
      <c r="Y411" s="17"/>
      <c r="Z411" s="17"/>
    </row>
    <row r="412">
      <c r="A412" s="20"/>
      <c r="B412" s="17"/>
      <c r="C412" s="33"/>
      <c r="D412" s="17"/>
      <c r="E412" s="20"/>
      <c r="F412" s="20"/>
      <c r="G412" s="20"/>
      <c r="H412" s="17"/>
      <c r="I412" s="17"/>
      <c r="J412" s="17"/>
      <c r="K412" s="17"/>
      <c r="L412" s="17"/>
      <c r="M412" s="17"/>
      <c r="N412" s="17"/>
      <c r="O412" s="17"/>
      <c r="P412" s="17"/>
      <c r="Q412" s="17"/>
      <c r="R412" s="17"/>
      <c r="S412" s="17"/>
      <c r="T412" s="17"/>
      <c r="U412" s="17"/>
      <c r="V412" s="17"/>
      <c r="W412" s="17"/>
      <c r="X412" s="17"/>
      <c r="Y412" s="17"/>
      <c r="Z412" s="17"/>
    </row>
    <row r="413">
      <c r="A413" s="20"/>
      <c r="B413" s="17"/>
      <c r="C413" s="33"/>
      <c r="D413" s="17"/>
      <c r="E413" s="20"/>
      <c r="F413" s="20"/>
      <c r="G413" s="20"/>
      <c r="H413" s="17"/>
      <c r="I413" s="17"/>
      <c r="J413" s="17"/>
      <c r="K413" s="17"/>
      <c r="L413" s="17"/>
      <c r="M413" s="17"/>
      <c r="N413" s="17"/>
      <c r="O413" s="17"/>
      <c r="P413" s="17"/>
      <c r="Q413" s="17"/>
      <c r="R413" s="17"/>
      <c r="S413" s="17"/>
      <c r="T413" s="17"/>
      <c r="U413" s="17"/>
      <c r="V413" s="17"/>
      <c r="W413" s="17"/>
      <c r="X413" s="17"/>
      <c r="Y413" s="17"/>
      <c r="Z413" s="17"/>
    </row>
    <row r="414">
      <c r="A414" s="20"/>
      <c r="B414" s="17"/>
      <c r="C414" s="33"/>
      <c r="D414" s="17"/>
      <c r="E414" s="20"/>
      <c r="F414" s="20"/>
      <c r="G414" s="20"/>
      <c r="H414" s="17"/>
      <c r="I414" s="17"/>
      <c r="J414" s="17"/>
      <c r="K414" s="17"/>
      <c r="L414" s="17"/>
      <c r="M414" s="17"/>
      <c r="N414" s="17"/>
      <c r="O414" s="17"/>
      <c r="P414" s="17"/>
      <c r="Q414" s="17"/>
      <c r="R414" s="17"/>
      <c r="S414" s="17"/>
      <c r="T414" s="17"/>
      <c r="U414" s="17"/>
      <c r="V414" s="17"/>
      <c r="W414" s="17"/>
      <c r="X414" s="17"/>
      <c r="Y414" s="17"/>
      <c r="Z414" s="17"/>
    </row>
    <row r="415">
      <c r="A415" s="20"/>
      <c r="B415" s="17"/>
      <c r="C415" s="33"/>
      <c r="D415" s="17"/>
      <c r="E415" s="20"/>
      <c r="F415" s="20"/>
      <c r="G415" s="20"/>
      <c r="H415" s="17"/>
      <c r="I415" s="17"/>
      <c r="J415" s="17"/>
      <c r="K415" s="17"/>
      <c r="L415" s="17"/>
      <c r="M415" s="17"/>
      <c r="N415" s="17"/>
      <c r="O415" s="17"/>
      <c r="P415" s="17"/>
      <c r="Q415" s="17"/>
      <c r="R415" s="17"/>
      <c r="S415" s="17"/>
      <c r="T415" s="17"/>
      <c r="U415" s="17"/>
      <c r="V415" s="17"/>
      <c r="W415" s="17"/>
      <c r="X415" s="17"/>
      <c r="Y415" s="17"/>
      <c r="Z415" s="17"/>
    </row>
    <row r="416">
      <c r="A416" s="20"/>
      <c r="B416" s="17"/>
      <c r="C416" s="33"/>
      <c r="D416" s="17"/>
      <c r="E416" s="20"/>
      <c r="F416" s="20"/>
      <c r="G416" s="20"/>
      <c r="H416" s="17"/>
      <c r="I416" s="17"/>
      <c r="J416" s="17"/>
      <c r="K416" s="17"/>
      <c r="L416" s="17"/>
      <c r="M416" s="17"/>
      <c r="N416" s="17"/>
      <c r="O416" s="17"/>
      <c r="P416" s="17"/>
      <c r="Q416" s="17"/>
      <c r="R416" s="17"/>
      <c r="S416" s="17"/>
      <c r="T416" s="17"/>
      <c r="U416" s="17"/>
      <c r="V416" s="17"/>
      <c r="W416" s="17"/>
      <c r="X416" s="17"/>
      <c r="Y416" s="17"/>
      <c r="Z416" s="17"/>
    </row>
    <row r="417">
      <c r="A417" s="20"/>
      <c r="B417" s="17"/>
      <c r="C417" s="33"/>
      <c r="D417" s="17"/>
      <c r="E417" s="20"/>
      <c r="F417" s="20"/>
      <c r="G417" s="20"/>
      <c r="H417" s="17"/>
      <c r="I417" s="17"/>
      <c r="J417" s="17"/>
      <c r="K417" s="17"/>
      <c r="L417" s="17"/>
      <c r="M417" s="17"/>
      <c r="N417" s="17"/>
      <c r="O417" s="17"/>
      <c r="P417" s="17"/>
      <c r="Q417" s="17"/>
      <c r="R417" s="17"/>
      <c r="S417" s="17"/>
      <c r="T417" s="17"/>
      <c r="U417" s="17"/>
      <c r="V417" s="17"/>
      <c r="W417" s="17"/>
      <c r="X417" s="17"/>
      <c r="Y417" s="17"/>
      <c r="Z417" s="17"/>
    </row>
    <row r="418">
      <c r="A418" s="20"/>
      <c r="B418" s="17"/>
      <c r="C418" s="33"/>
      <c r="D418" s="17"/>
      <c r="E418" s="20"/>
      <c r="F418" s="20"/>
      <c r="G418" s="20"/>
      <c r="H418" s="17"/>
      <c r="I418" s="17"/>
      <c r="J418" s="17"/>
      <c r="K418" s="17"/>
      <c r="L418" s="17"/>
      <c r="M418" s="17"/>
      <c r="N418" s="17"/>
      <c r="O418" s="17"/>
      <c r="P418" s="17"/>
      <c r="Q418" s="17"/>
      <c r="R418" s="17"/>
      <c r="S418" s="17"/>
      <c r="T418" s="17"/>
      <c r="U418" s="17"/>
      <c r="V418" s="17"/>
      <c r="W418" s="17"/>
      <c r="X418" s="17"/>
      <c r="Y418" s="17"/>
      <c r="Z418" s="17"/>
    </row>
    <row r="419">
      <c r="A419" s="20"/>
      <c r="B419" s="17"/>
      <c r="C419" s="33"/>
      <c r="D419" s="17"/>
      <c r="E419" s="20"/>
      <c r="F419" s="20"/>
      <c r="G419" s="20"/>
      <c r="H419" s="17"/>
      <c r="I419" s="17"/>
      <c r="J419" s="17"/>
      <c r="K419" s="17"/>
      <c r="L419" s="17"/>
      <c r="M419" s="17"/>
      <c r="N419" s="17"/>
      <c r="O419" s="17"/>
      <c r="P419" s="17"/>
      <c r="Q419" s="17"/>
      <c r="R419" s="17"/>
      <c r="S419" s="17"/>
      <c r="T419" s="17"/>
      <c r="U419" s="17"/>
      <c r="V419" s="17"/>
      <c r="W419" s="17"/>
      <c r="X419" s="17"/>
      <c r="Y419" s="17"/>
      <c r="Z419" s="17"/>
    </row>
    <row r="420">
      <c r="A420" s="20"/>
      <c r="B420" s="17"/>
      <c r="C420" s="33"/>
      <c r="D420" s="17"/>
      <c r="E420" s="20"/>
      <c r="F420" s="20"/>
      <c r="G420" s="20"/>
      <c r="H420" s="17"/>
      <c r="I420" s="17"/>
      <c r="J420" s="17"/>
      <c r="K420" s="17"/>
      <c r="L420" s="17"/>
      <c r="M420" s="17"/>
      <c r="N420" s="17"/>
      <c r="O420" s="17"/>
      <c r="P420" s="17"/>
      <c r="Q420" s="17"/>
      <c r="R420" s="17"/>
      <c r="S420" s="17"/>
      <c r="T420" s="17"/>
      <c r="U420" s="17"/>
      <c r="V420" s="17"/>
      <c r="W420" s="17"/>
      <c r="X420" s="17"/>
      <c r="Y420" s="17"/>
      <c r="Z420" s="17"/>
    </row>
    <row r="421">
      <c r="A421" s="20"/>
      <c r="B421" s="17"/>
      <c r="C421" s="33"/>
      <c r="D421" s="17"/>
      <c r="E421" s="20"/>
      <c r="F421" s="20"/>
      <c r="G421" s="20"/>
      <c r="H421" s="17"/>
      <c r="I421" s="17"/>
      <c r="J421" s="17"/>
      <c r="K421" s="17"/>
      <c r="L421" s="17"/>
      <c r="M421" s="17"/>
      <c r="N421" s="17"/>
      <c r="O421" s="17"/>
      <c r="P421" s="17"/>
      <c r="Q421" s="17"/>
      <c r="R421" s="17"/>
      <c r="S421" s="17"/>
      <c r="T421" s="17"/>
      <c r="U421" s="17"/>
      <c r="V421" s="17"/>
      <c r="W421" s="17"/>
      <c r="X421" s="17"/>
      <c r="Y421" s="17"/>
      <c r="Z421" s="17"/>
    </row>
    <row r="422">
      <c r="A422" s="20"/>
      <c r="B422" s="17"/>
      <c r="C422" s="33"/>
      <c r="D422" s="17"/>
      <c r="E422" s="20"/>
      <c r="F422" s="20"/>
      <c r="G422" s="20"/>
      <c r="H422" s="17"/>
      <c r="I422" s="17"/>
      <c r="J422" s="17"/>
      <c r="K422" s="17"/>
      <c r="L422" s="17"/>
      <c r="M422" s="17"/>
      <c r="N422" s="17"/>
      <c r="O422" s="17"/>
      <c r="P422" s="17"/>
      <c r="Q422" s="17"/>
      <c r="R422" s="17"/>
      <c r="S422" s="17"/>
      <c r="T422" s="17"/>
      <c r="U422" s="17"/>
      <c r="V422" s="17"/>
      <c r="W422" s="17"/>
      <c r="X422" s="17"/>
      <c r="Y422" s="17"/>
      <c r="Z422" s="17"/>
    </row>
    <row r="423">
      <c r="A423" s="20"/>
      <c r="B423" s="17"/>
      <c r="C423" s="33"/>
      <c r="D423" s="17"/>
      <c r="E423" s="20"/>
      <c r="F423" s="20"/>
      <c r="G423" s="20"/>
      <c r="H423" s="17"/>
      <c r="I423" s="17"/>
      <c r="J423" s="17"/>
      <c r="K423" s="17"/>
      <c r="L423" s="17"/>
      <c r="M423" s="17"/>
      <c r="N423" s="17"/>
      <c r="O423" s="17"/>
      <c r="P423" s="17"/>
      <c r="Q423" s="17"/>
      <c r="R423" s="17"/>
      <c r="S423" s="17"/>
      <c r="T423" s="17"/>
      <c r="U423" s="17"/>
      <c r="V423" s="17"/>
      <c r="W423" s="17"/>
      <c r="X423" s="17"/>
      <c r="Y423" s="17"/>
      <c r="Z423" s="17"/>
    </row>
    <row r="424">
      <c r="A424" s="20"/>
      <c r="B424" s="17"/>
      <c r="C424" s="33"/>
      <c r="D424" s="17"/>
      <c r="E424" s="20"/>
      <c r="F424" s="20"/>
      <c r="G424" s="20"/>
      <c r="H424" s="17"/>
      <c r="I424" s="17"/>
      <c r="J424" s="17"/>
      <c r="K424" s="17"/>
      <c r="L424" s="17"/>
      <c r="M424" s="17"/>
      <c r="N424" s="17"/>
      <c r="O424" s="17"/>
      <c r="P424" s="17"/>
      <c r="Q424" s="17"/>
      <c r="R424" s="17"/>
      <c r="S424" s="17"/>
      <c r="T424" s="17"/>
      <c r="U424" s="17"/>
      <c r="V424" s="17"/>
      <c r="W424" s="17"/>
      <c r="X424" s="17"/>
      <c r="Y424" s="17"/>
      <c r="Z424" s="17"/>
    </row>
    <row r="425">
      <c r="A425" s="20"/>
      <c r="B425" s="17"/>
      <c r="C425" s="33"/>
      <c r="D425" s="17"/>
      <c r="E425" s="20"/>
      <c r="F425" s="20"/>
      <c r="G425" s="20"/>
      <c r="H425" s="17"/>
      <c r="I425" s="17"/>
      <c r="J425" s="17"/>
      <c r="K425" s="17"/>
      <c r="L425" s="17"/>
      <c r="M425" s="17"/>
      <c r="N425" s="17"/>
      <c r="O425" s="17"/>
      <c r="P425" s="17"/>
      <c r="Q425" s="17"/>
      <c r="R425" s="17"/>
      <c r="S425" s="17"/>
      <c r="T425" s="17"/>
      <c r="U425" s="17"/>
      <c r="V425" s="17"/>
      <c r="W425" s="17"/>
      <c r="X425" s="17"/>
      <c r="Y425" s="17"/>
      <c r="Z425" s="17"/>
    </row>
    <row r="426">
      <c r="A426" s="20"/>
      <c r="B426" s="17"/>
      <c r="C426" s="33"/>
      <c r="D426" s="17"/>
      <c r="E426" s="20"/>
      <c r="F426" s="20"/>
      <c r="G426" s="20"/>
      <c r="H426" s="17"/>
      <c r="I426" s="17"/>
      <c r="J426" s="17"/>
      <c r="K426" s="17"/>
      <c r="L426" s="17"/>
      <c r="M426" s="17"/>
      <c r="N426" s="17"/>
      <c r="O426" s="17"/>
      <c r="P426" s="17"/>
      <c r="Q426" s="17"/>
      <c r="R426" s="17"/>
      <c r="S426" s="17"/>
      <c r="T426" s="17"/>
      <c r="U426" s="17"/>
      <c r="V426" s="17"/>
      <c r="W426" s="17"/>
      <c r="X426" s="17"/>
      <c r="Y426" s="17"/>
      <c r="Z426" s="17"/>
    </row>
    <row r="427">
      <c r="A427" s="20"/>
      <c r="B427" s="17"/>
      <c r="C427" s="33"/>
      <c r="D427" s="17"/>
      <c r="E427" s="20"/>
      <c r="F427" s="20"/>
      <c r="G427" s="20"/>
      <c r="H427" s="17"/>
      <c r="I427" s="17"/>
      <c r="J427" s="17"/>
      <c r="K427" s="17"/>
      <c r="L427" s="17"/>
      <c r="M427" s="17"/>
      <c r="N427" s="17"/>
      <c r="O427" s="17"/>
      <c r="P427" s="17"/>
      <c r="Q427" s="17"/>
      <c r="R427" s="17"/>
      <c r="S427" s="17"/>
      <c r="T427" s="17"/>
      <c r="U427" s="17"/>
      <c r="V427" s="17"/>
      <c r="W427" s="17"/>
      <c r="X427" s="17"/>
      <c r="Y427" s="17"/>
      <c r="Z427" s="17"/>
    </row>
    <row r="428">
      <c r="A428" s="20"/>
      <c r="B428" s="17"/>
      <c r="C428" s="33"/>
      <c r="D428" s="17"/>
      <c r="E428" s="20"/>
      <c r="F428" s="20"/>
      <c r="G428" s="20"/>
      <c r="H428" s="17"/>
      <c r="I428" s="17"/>
      <c r="J428" s="17"/>
      <c r="K428" s="17"/>
      <c r="L428" s="17"/>
      <c r="M428" s="17"/>
      <c r="N428" s="17"/>
      <c r="O428" s="17"/>
      <c r="P428" s="17"/>
      <c r="Q428" s="17"/>
      <c r="R428" s="17"/>
      <c r="S428" s="17"/>
      <c r="T428" s="17"/>
      <c r="U428" s="17"/>
      <c r="V428" s="17"/>
      <c r="W428" s="17"/>
      <c r="X428" s="17"/>
      <c r="Y428" s="17"/>
      <c r="Z428" s="17"/>
    </row>
    <row r="429">
      <c r="A429" s="20"/>
      <c r="B429" s="17"/>
      <c r="C429" s="33"/>
      <c r="D429" s="17"/>
      <c r="E429" s="20"/>
      <c r="F429" s="20"/>
      <c r="G429" s="20"/>
      <c r="H429" s="17"/>
      <c r="I429" s="17"/>
      <c r="J429" s="17"/>
      <c r="K429" s="17"/>
      <c r="L429" s="17"/>
      <c r="M429" s="17"/>
      <c r="N429" s="17"/>
      <c r="O429" s="17"/>
      <c r="P429" s="17"/>
      <c r="Q429" s="17"/>
      <c r="R429" s="17"/>
      <c r="S429" s="17"/>
      <c r="T429" s="17"/>
      <c r="U429" s="17"/>
      <c r="V429" s="17"/>
      <c r="W429" s="17"/>
      <c r="X429" s="17"/>
      <c r="Y429" s="17"/>
      <c r="Z429" s="17"/>
    </row>
    <row r="430">
      <c r="A430" s="20"/>
      <c r="B430" s="17"/>
      <c r="C430" s="33"/>
      <c r="D430" s="17"/>
      <c r="E430" s="20"/>
      <c r="F430" s="20"/>
      <c r="G430" s="20"/>
      <c r="H430" s="17"/>
      <c r="I430" s="17"/>
      <c r="J430" s="17"/>
      <c r="K430" s="17"/>
      <c r="L430" s="17"/>
      <c r="M430" s="17"/>
      <c r="N430" s="17"/>
      <c r="O430" s="17"/>
      <c r="P430" s="17"/>
      <c r="Q430" s="17"/>
      <c r="R430" s="17"/>
      <c r="S430" s="17"/>
      <c r="T430" s="17"/>
      <c r="U430" s="17"/>
      <c r="V430" s="17"/>
      <c r="W430" s="17"/>
      <c r="X430" s="17"/>
      <c r="Y430" s="17"/>
      <c r="Z430" s="17"/>
    </row>
    <row r="431">
      <c r="A431" s="20"/>
      <c r="B431" s="17"/>
      <c r="C431" s="33"/>
      <c r="D431" s="17"/>
      <c r="E431" s="20"/>
      <c r="F431" s="20"/>
      <c r="G431" s="20"/>
      <c r="H431" s="17"/>
      <c r="I431" s="17"/>
      <c r="J431" s="17"/>
      <c r="K431" s="17"/>
      <c r="L431" s="17"/>
      <c r="M431" s="17"/>
      <c r="N431" s="17"/>
      <c r="O431" s="17"/>
      <c r="P431" s="17"/>
      <c r="Q431" s="17"/>
      <c r="R431" s="17"/>
      <c r="S431" s="17"/>
      <c r="T431" s="17"/>
      <c r="U431" s="17"/>
      <c r="V431" s="17"/>
      <c r="W431" s="17"/>
      <c r="X431" s="17"/>
      <c r="Y431" s="17"/>
      <c r="Z431" s="17"/>
    </row>
    <row r="432">
      <c r="A432" s="20"/>
      <c r="B432" s="17"/>
      <c r="C432" s="33"/>
      <c r="D432" s="17"/>
      <c r="E432" s="20"/>
      <c r="F432" s="20"/>
      <c r="G432" s="20"/>
      <c r="H432" s="17"/>
      <c r="I432" s="17"/>
      <c r="J432" s="17"/>
      <c r="K432" s="17"/>
      <c r="L432" s="17"/>
      <c r="M432" s="17"/>
      <c r="N432" s="17"/>
      <c r="O432" s="17"/>
      <c r="P432" s="17"/>
      <c r="Q432" s="17"/>
      <c r="R432" s="17"/>
      <c r="S432" s="17"/>
      <c r="T432" s="17"/>
      <c r="U432" s="17"/>
      <c r="V432" s="17"/>
      <c r="W432" s="17"/>
      <c r="X432" s="17"/>
      <c r="Y432" s="17"/>
      <c r="Z432" s="17"/>
    </row>
    <row r="433">
      <c r="A433" s="20"/>
      <c r="B433" s="17"/>
      <c r="C433" s="33"/>
      <c r="D433" s="17"/>
      <c r="E433" s="20"/>
      <c r="F433" s="20"/>
      <c r="G433" s="20"/>
      <c r="H433" s="17"/>
      <c r="I433" s="17"/>
      <c r="J433" s="17"/>
      <c r="K433" s="17"/>
      <c r="L433" s="17"/>
      <c r="M433" s="17"/>
      <c r="N433" s="17"/>
      <c r="O433" s="17"/>
      <c r="P433" s="17"/>
      <c r="Q433" s="17"/>
      <c r="R433" s="17"/>
      <c r="S433" s="17"/>
      <c r="T433" s="17"/>
      <c r="U433" s="17"/>
      <c r="V433" s="17"/>
      <c r="W433" s="17"/>
      <c r="X433" s="17"/>
      <c r="Y433" s="17"/>
      <c r="Z433" s="17"/>
    </row>
    <row r="434">
      <c r="A434" s="20"/>
      <c r="B434" s="17"/>
      <c r="C434" s="33"/>
      <c r="D434" s="17"/>
      <c r="E434" s="20"/>
      <c r="F434" s="20"/>
      <c r="G434" s="20"/>
      <c r="H434" s="17"/>
      <c r="I434" s="17"/>
      <c r="J434" s="17"/>
      <c r="K434" s="17"/>
      <c r="L434" s="17"/>
      <c r="M434" s="17"/>
      <c r="N434" s="17"/>
      <c r="O434" s="17"/>
      <c r="P434" s="17"/>
      <c r="Q434" s="17"/>
      <c r="R434" s="17"/>
      <c r="S434" s="17"/>
      <c r="T434" s="17"/>
      <c r="U434" s="17"/>
      <c r="V434" s="17"/>
      <c r="W434" s="17"/>
      <c r="X434" s="17"/>
      <c r="Y434" s="17"/>
      <c r="Z434" s="17"/>
    </row>
    <row r="435">
      <c r="A435" s="20"/>
      <c r="B435" s="17"/>
      <c r="C435" s="33"/>
      <c r="D435" s="17"/>
      <c r="E435" s="20"/>
      <c r="F435" s="20"/>
      <c r="G435" s="20"/>
      <c r="H435" s="17"/>
      <c r="I435" s="17"/>
      <c r="J435" s="17"/>
      <c r="K435" s="17"/>
      <c r="L435" s="17"/>
      <c r="M435" s="17"/>
      <c r="N435" s="17"/>
      <c r="O435" s="17"/>
      <c r="P435" s="17"/>
      <c r="Q435" s="17"/>
      <c r="R435" s="17"/>
      <c r="S435" s="17"/>
      <c r="T435" s="17"/>
      <c r="U435" s="17"/>
      <c r="V435" s="17"/>
      <c r="W435" s="17"/>
      <c r="X435" s="17"/>
      <c r="Y435" s="17"/>
      <c r="Z435" s="17"/>
    </row>
    <row r="436">
      <c r="A436" s="20"/>
      <c r="B436" s="17"/>
      <c r="C436" s="33"/>
      <c r="D436" s="17"/>
      <c r="E436" s="20"/>
      <c r="F436" s="20"/>
      <c r="G436" s="20"/>
      <c r="H436" s="17"/>
      <c r="I436" s="17"/>
      <c r="J436" s="17"/>
      <c r="K436" s="17"/>
      <c r="L436" s="17"/>
      <c r="M436" s="17"/>
      <c r="N436" s="17"/>
      <c r="O436" s="17"/>
      <c r="P436" s="17"/>
      <c r="Q436" s="17"/>
      <c r="R436" s="17"/>
      <c r="S436" s="17"/>
      <c r="T436" s="17"/>
      <c r="U436" s="17"/>
      <c r="V436" s="17"/>
      <c r="W436" s="17"/>
      <c r="X436" s="17"/>
      <c r="Y436" s="17"/>
      <c r="Z436" s="17"/>
    </row>
    <row r="437">
      <c r="A437" s="20"/>
      <c r="B437" s="17"/>
      <c r="C437" s="33"/>
      <c r="D437" s="17"/>
      <c r="E437" s="20"/>
      <c r="F437" s="20"/>
      <c r="G437" s="20"/>
      <c r="H437" s="17"/>
      <c r="I437" s="17"/>
      <c r="J437" s="17"/>
      <c r="K437" s="17"/>
      <c r="L437" s="17"/>
      <c r="M437" s="17"/>
      <c r="N437" s="17"/>
      <c r="O437" s="17"/>
      <c r="P437" s="17"/>
      <c r="Q437" s="17"/>
      <c r="R437" s="17"/>
      <c r="S437" s="17"/>
      <c r="T437" s="17"/>
      <c r="U437" s="17"/>
      <c r="V437" s="17"/>
      <c r="W437" s="17"/>
      <c r="X437" s="17"/>
      <c r="Y437" s="17"/>
      <c r="Z437" s="17"/>
    </row>
    <row r="438">
      <c r="A438" s="20"/>
      <c r="B438" s="17"/>
      <c r="C438" s="33"/>
      <c r="D438" s="17"/>
      <c r="E438" s="20"/>
      <c r="F438" s="20"/>
      <c r="G438" s="20"/>
      <c r="H438" s="17"/>
      <c r="I438" s="17"/>
      <c r="J438" s="17"/>
      <c r="K438" s="17"/>
      <c r="L438" s="17"/>
      <c r="M438" s="17"/>
      <c r="N438" s="17"/>
      <c r="O438" s="17"/>
      <c r="P438" s="17"/>
      <c r="Q438" s="17"/>
      <c r="R438" s="17"/>
      <c r="S438" s="17"/>
      <c r="T438" s="17"/>
      <c r="U438" s="17"/>
      <c r="V438" s="17"/>
      <c r="W438" s="17"/>
      <c r="X438" s="17"/>
      <c r="Y438" s="17"/>
      <c r="Z438" s="17"/>
    </row>
    <row r="439">
      <c r="A439" s="20"/>
      <c r="B439" s="17"/>
      <c r="C439" s="33"/>
      <c r="D439" s="17"/>
      <c r="E439" s="20"/>
      <c r="F439" s="20"/>
      <c r="G439" s="20"/>
      <c r="H439" s="17"/>
      <c r="I439" s="17"/>
      <c r="J439" s="17"/>
      <c r="K439" s="17"/>
      <c r="L439" s="17"/>
      <c r="M439" s="17"/>
      <c r="N439" s="17"/>
      <c r="O439" s="17"/>
      <c r="P439" s="17"/>
      <c r="Q439" s="17"/>
      <c r="R439" s="17"/>
      <c r="S439" s="17"/>
      <c r="T439" s="17"/>
      <c r="U439" s="17"/>
      <c r="V439" s="17"/>
      <c r="W439" s="17"/>
      <c r="X439" s="17"/>
      <c r="Y439" s="17"/>
      <c r="Z439" s="17"/>
    </row>
    <row r="440">
      <c r="A440" s="20"/>
      <c r="B440" s="17"/>
      <c r="C440" s="33"/>
      <c r="D440" s="17"/>
      <c r="E440" s="20"/>
      <c r="F440" s="20"/>
      <c r="G440" s="20"/>
      <c r="H440" s="17"/>
      <c r="I440" s="17"/>
      <c r="J440" s="17"/>
      <c r="K440" s="17"/>
      <c r="L440" s="17"/>
      <c r="M440" s="17"/>
      <c r="N440" s="17"/>
      <c r="O440" s="17"/>
      <c r="P440" s="17"/>
      <c r="Q440" s="17"/>
      <c r="R440" s="17"/>
      <c r="S440" s="17"/>
      <c r="T440" s="17"/>
      <c r="U440" s="17"/>
      <c r="V440" s="17"/>
      <c r="W440" s="17"/>
      <c r="X440" s="17"/>
      <c r="Y440" s="17"/>
      <c r="Z440" s="17"/>
    </row>
    <row r="441">
      <c r="A441" s="20"/>
      <c r="B441" s="17"/>
      <c r="C441" s="33"/>
      <c r="D441" s="17"/>
      <c r="E441" s="20"/>
      <c r="F441" s="20"/>
      <c r="G441" s="20"/>
      <c r="H441" s="17"/>
      <c r="I441" s="17"/>
      <c r="J441" s="17"/>
      <c r="K441" s="17"/>
      <c r="L441" s="17"/>
      <c r="M441" s="17"/>
      <c r="N441" s="17"/>
      <c r="O441" s="17"/>
      <c r="P441" s="17"/>
      <c r="Q441" s="17"/>
      <c r="R441" s="17"/>
      <c r="S441" s="17"/>
      <c r="T441" s="17"/>
      <c r="U441" s="17"/>
      <c r="V441" s="17"/>
      <c r="W441" s="17"/>
      <c r="X441" s="17"/>
      <c r="Y441" s="17"/>
      <c r="Z441" s="17"/>
    </row>
    <row r="442">
      <c r="A442" s="20"/>
      <c r="B442" s="17"/>
      <c r="C442" s="33"/>
      <c r="D442" s="17"/>
      <c r="E442" s="20"/>
      <c r="F442" s="20"/>
      <c r="G442" s="20"/>
      <c r="H442" s="17"/>
      <c r="I442" s="17"/>
      <c r="J442" s="17"/>
      <c r="K442" s="17"/>
      <c r="L442" s="17"/>
      <c r="M442" s="17"/>
      <c r="N442" s="17"/>
      <c r="O442" s="17"/>
      <c r="P442" s="17"/>
      <c r="Q442" s="17"/>
      <c r="R442" s="17"/>
      <c r="S442" s="17"/>
      <c r="T442" s="17"/>
      <c r="U442" s="17"/>
      <c r="V442" s="17"/>
      <c r="W442" s="17"/>
      <c r="X442" s="17"/>
      <c r="Y442" s="17"/>
      <c r="Z442" s="17"/>
    </row>
    <row r="443">
      <c r="A443" s="20"/>
      <c r="B443" s="17"/>
      <c r="C443" s="33"/>
      <c r="D443" s="17"/>
      <c r="E443" s="20"/>
      <c r="F443" s="20"/>
      <c r="G443" s="20"/>
      <c r="H443" s="17"/>
      <c r="I443" s="17"/>
      <c r="J443" s="17"/>
      <c r="K443" s="17"/>
      <c r="L443" s="17"/>
      <c r="M443" s="17"/>
      <c r="N443" s="17"/>
      <c r="O443" s="17"/>
      <c r="P443" s="17"/>
      <c r="Q443" s="17"/>
      <c r="R443" s="17"/>
      <c r="S443" s="17"/>
      <c r="T443" s="17"/>
      <c r="U443" s="17"/>
      <c r="V443" s="17"/>
      <c r="W443" s="17"/>
      <c r="X443" s="17"/>
      <c r="Y443" s="17"/>
      <c r="Z443" s="17"/>
    </row>
    <row r="444">
      <c r="A444" s="20"/>
      <c r="B444" s="17"/>
      <c r="C444" s="33"/>
      <c r="D444" s="17"/>
      <c r="E444" s="20"/>
      <c r="F444" s="20"/>
      <c r="G444" s="20"/>
      <c r="H444" s="17"/>
      <c r="I444" s="17"/>
      <c r="J444" s="17"/>
      <c r="K444" s="17"/>
      <c r="L444" s="17"/>
      <c r="M444" s="17"/>
      <c r="N444" s="17"/>
      <c r="O444" s="17"/>
      <c r="P444" s="17"/>
      <c r="Q444" s="17"/>
      <c r="R444" s="17"/>
      <c r="S444" s="17"/>
      <c r="T444" s="17"/>
      <c r="U444" s="17"/>
      <c r="V444" s="17"/>
      <c r="W444" s="17"/>
      <c r="X444" s="17"/>
      <c r="Y444" s="17"/>
      <c r="Z444" s="17"/>
    </row>
    <row r="445">
      <c r="A445" s="20"/>
      <c r="B445" s="17"/>
      <c r="C445" s="33"/>
      <c r="D445" s="17"/>
      <c r="E445" s="20"/>
      <c r="F445" s="20"/>
      <c r="G445" s="20"/>
      <c r="H445" s="17"/>
      <c r="I445" s="17"/>
      <c r="J445" s="17"/>
      <c r="K445" s="17"/>
      <c r="L445" s="17"/>
      <c r="M445" s="17"/>
      <c r="N445" s="17"/>
      <c r="O445" s="17"/>
      <c r="P445" s="17"/>
      <c r="Q445" s="17"/>
      <c r="R445" s="17"/>
      <c r="S445" s="17"/>
      <c r="T445" s="17"/>
      <c r="U445" s="17"/>
      <c r="V445" s="17"/>
      <c r="W445" s="17"/>
      <c r="X445" s="17"/>
      <c r="Y445" s="17"/>
      <c r="Z445" s="17"/>
    </row>
    <row r="446">
      <c r="A446" s="20"/>
      <c r="B446" s="17"/>
      <c r="C446" s="33"/>
      <c r="D446" s="17"/>
      <c r="E446" s="20"/>
      <c r="F446" s="20"/>
      <c r="G446" s="20"/>
      <c r="H446" s="17"/>
      <c r="I446" s="17"/>
      <c r="J446" s="17"/>
      <c r="K446" s="17"/>
      <c r="L446" s="17"/>
      <c r="M446" s="17"/>
      <c r="N446" s="17"/>
      <c r="O446" s="17"/>
      <c r="P446" s="17"/>
      <c r="Q446" s="17"/>
      <c r="R446" s="17"/>
      <c r="S446" s="17"/>
      <c r="T446" s="17"/>
      <c r="U446" s="17"/>
      <c r="V446" s="17"/>
      <c r="W446" s="17"/>
      <c r="X446" s="17"/>
      <c r="Y446" s="17"/>
      <c r="Z446" s="17"/>
    </row>
    <row r="447">
      <c r="A447" s="20"/>
      <c r="B447" s="17"/>
      <c r="C447" s="33"/>
      <c r="D447" s="17"/>
      <c r="E447" s="20"/>
      <c r="F447" s="20"/>
      <c r="G447" s="20"/>
      <c r="H447" s="17"/>
      <c r="I447" s="17"/>
      <c r="J447" s="17"/>
      <c r="K447" s="17"/>
      <c r="L447" s="17"/>
      <c r="M447" s="17"/>
      <c r="N447" s="17"/>
      <c r="O447" s="17"/>
      <c r="P447" s="17"/>
      <c r="Q447" s="17"/>
      <c r="R447" s="17"/>
      <c r="S447" s="17"/>
      <c r="T447" s="17"/>
      <c r="U447" s="17"/>
      <c r="V447" s="17"/>
      <c r="W447" s="17"/>
      <c r="X447" s="17"/>
      <c r="Y447" s="17"/>
      <c r="Z447" s="17"/>
    </row>
    <row r="448">
      <c r="A448" s="20"/>
      <c r="B448" s="17"/>
      <c r="C448" s="33"/>
      <c r="D448" s="17"/>
      <c r="E448" s="20"/>
      <c r="F448" s="20"/>
      <c r="G448" s="20"/>
      <c r="H448" s="17"/>
      <c r="I448" s="17"/>
      <c r="J448" s="17"/>
      <c r="K448" s="17"/>
      <c r="L448" s="17"/>
      <c r="M448" s="17"/>
      <c r="N448" s="17"/>
      <c r="O448" s="17"/>
      <c r="P448" s="17"/>
      <c r="Q448" s="17"/>
      <c r="R448" s="17"/>
      <c r="S448" s="17"/>
      <c r="T448" s="17"/>
      <c r="U448" s="17"/>
      <c r="V448" s="17"/>
      <c r="W448" s="17"/>
      <c r="X448" s="17"/>
      <c r="Y448" s="17"/>
      <c r="Z448" s="17"/>
    </row>
    <row r="449">
      <c r="A449" s="20"/>
      <c r="B449" s="17"/>
      <c r="C449" s="33"/>
      <c r="D449" s="17"/>
      <c r="E449" s="20"/>
      <c r="F449" s="20"/>
      <c r="G449" s="20"/>
      <c r="H449" s="17"/>
      <c r="I449" s="17"/>
      <c r="J449" s="17"/>
      <c r="K449" s="17"/>
      <c r="L449" s="17"/>
      <c r="M449" s="17"/>
      <c r="N449" s="17"/>
      <c r="O449" s="17"/>
      <c r="P449" s="17"/>
      <c r="Q449" s="17"/>
      <c r="R449" s="17"/>
      <c r="S449" s="17"/>
      <c r="T449" s="17"/>
      <c r="U449" s="17"/>
      <c r="V449" s="17"/>
      <c r="W449" s="17"/>
      <c r="X449" s="17"/>
      <c r="Y449" s="17"/>
      <c r="Z449" s="17"/>
    </row>
    <row r="450">
      <c r="A450" s="20"/>
      <c r="B450" s="17"/>
      <c r="C450" s="33"/>
      <c r="D450" s="17"/>
      <c r="E450" s="20"/>
      <c r="F450" s="20"/>
      <c r="G450" s="20"/>
      <c r="H450" s="17"/>
      <c r="I450" s="17"/>
      <c r="J450" s="17"/>
      <c r="K450" s="17"/>
      <c r="L450" s="17"/>
      <c r="M450" s="17"/>
      <c r="N450" s="17"/>
      <c r="O450" s="17"/>
      <c r="P450" s="17"/>
      <c r="Q450" s="17"/>
      <c r="R450" s="17"/>
      <c r="S450" s="17"/>
      <c r="T450" s="17"/>
      <c r="U450" s="17"/>
      <c r="V450" s="17"/>
      <c r="W450" s="17"/>
      <c r="X450" s="17"/>
      <c r="Y450" s="17"/>
      <c r="Z450" s="17"/>
    </row>
    <row r="451">
      <c r="A451" s="20"/>
      <c r="B451" s="17"/>
      <c r="C451" s="33"/>
      <c r="D451" s="17"/>
      <c r="E451" s="20"/>
      <c r="F451" s="20"/>
      <c r="G451" s="20"/>
      <c r="H451" s="17"/>
      <c r="I451" s="17"/>
      <c r="J451" s="17"/>
      <c r="K451" s="17"/>
      <c r="L451" s="17"/>
      <c r="M451" s="17"/>
      <c r="N451" s="17"/>
      <c r="O451" s="17"/>
      <c r="P451" s="17"/>
      <c r="Q451" s="17"/>
      <c r="R451" s="17"/>
      <c r="S451" s="17"/>
      <c r="T451" s="17"/>
      <c r="U451" s="17"/>
      <c r="V451" s="17"/>
      <c r="W451" s="17"/>
      <c r="X451" s="17"/>
      <c r="Y451" s="17"/>
      <c r="Z451" s="17"/>
    </row>
    <row r="452">
      <c r="A452" s="20"/>
      <c r="B452" s="17"/>
      <c r="C452" s="33"/>
      <c r="D452" s="17"/>
      <c r="E452" s="20"/>
      <c r="F452" s="20"/>
      <c r="G452" s="20"/>
      <c r="H452" s="17"/>
      <c r="I452" s="17"/>
      <c r="J452" s="17"/>
      <c r="K452" s="17"/>
      <c r="L452" s="17"/>
      <c r="M452" s="17"/>
      <c r="N452" s="17"/>
      <c r="O452" s="17"/>
      <c r="P452" s="17"/>
      <c r="Q452" s="17"/>
      <c r="R452" s="17"/>
      <c r="S452" s="17"/>
      <c r="T452" s="17"/>
      <c r="U452" s="17"/>
      <c r="V452" s="17"/>
      <c r="W452" s="17"/>
      <c r="X452" s="17"/>
      <c r="Y452" s="17"/>
      <c r="Z452" s="17"/>
    </row>
    <row r="453">
      <c r="A453" s="20"/>
      <c r="B453" s="17"/>
      <c r="C453" s="33"/>
      <c r="D453" s="17"/>
      <c r="E453" s="20"/>
      <c r="F453" s="20"/>
      <c r="G453" s="20"/>
      <c r="H453" s="17"/>
      <c r="I453" s="17"/>
      <c r="J453" s="17"/>
      <c r="K453" s="17"/>
      <c r="L453" s="17"/>
      <c r="M453" s="17"/>
      <c r="N453" s="17"/>
      <c r="O453" s="17"/>
      <c r="P453" s="17"/>
      <c r="Q453" s="17"/>
      <c r="R453" s="17"/>
      <c r="S453" s="17"/>
      <c r="T453" s="17"/>
      <c r="U453" s="17"/>
      <c r="V453" s="17"/>
      <c r="W453" s="17"/>
      <c r="X453" s="17"/>
      <c r="Y453" s="17"/>
      <c r="Z453" s="17"/>
    </row>
    <row r="454">
      <c r="A454" s="20"/>
      <c r="B454" s="17"/>
      <c r="C454" s="33"/>
      <c r="D454" s="17"/>
      <c r="E454" s="20"/>
      <c r="F454" s="20"/>
      <c r="G454" s="20"/>
      <c r="H454" s="17"/>
      <c r="I454" s="17"/>
      <c r="J454" s="17"/>
      <c r="K454" s="17"/>
      <c r="L454" s="17"/>
      <c r="M454" s="17"/>
      <c r="N454" s="17"/>
      <c r="O454" s="17"/>
      <c r="P454" s="17"/>
      <c r="Q454" s="17"/>
      <c r="R454" s="17"/>
      <c r="S454" s="17"/>
      <c r="T454" s="17"/>
      <c r="U454" s="17"/>
      <c r="V454" s="17"/>
      <c r="W454" s="17"/>
      <c r="X454" s="17"/>
      <c r="Y454" s="17"/>
      <c r="Z454" s="17"/>
    </row>
    <row r="455">
      <c r="A455" s="20"/>
      <c r="B455" s="17"/>
      <c r="C455" s="33"/>
      <c r="D455" s="17"/>
      <c r="E455" s="20"/>
      <c r="F455" s="20"/>
      <c r="G455" s="20"/>
      <c r="H455" s="17"/>
      <c r="I455" s="17"/>
      <c r="J455" s="17"/>
      <c r="K455" s="17"/>
      <c r="L455" s="17"/>
      <c r="M455" s="17"/>
      <c r="N455" s="17"/>
      <c r="O455" s="17"/>
      <c r="P455" s="17"/>
      <c r="Q455" s="17"/>
      <c r="R455" s="17"/>
      <c r="S455" s="17"/>
      <c r="T455" s="17"/>
      <c r="U455" s="17"/>
      <c r="V455" s="17"/>
      <c r="W455" s="17"/>
      <c r="X455" s="17"/>
      <c r="Y455" s="17"/>
      <c r="Z455" s="17"/>
    </row>
    <row r="456">
      <c r="A456" s="20"/>
      <c r="B456" s="17"/>
      <c r="C456" s="33"/>
      <c r="D456" s="17"/>
      <c r="E456" s="20"/>
      <c r="F456" s="20"/>
      <c r="G456" s="20"/>
      <c r="H456" s="17"/>
      <c r="I456" s="17"/>
      <c r="J456" s="17"/>
      <c r="K456" s="17"/>
      <c r="L456" s="17"/>
      <c r="M456" s="17"/>
      <c r="N456" s="17"/>
      <c r="O456" s="17"/>
      <c r="P456" s="17"/>
      <c r="Q456" s="17"/>
      <c r="R456" s="17"/>
      <c r="S456" s="17"/>
      <c r="T456" s="17"/>
      <c r="U456" s="17"/>
      <c r="V456" s="17"/>
      <c r="W456" s="17"/>
      <c r="X456" s="17"/>
      <c r="Y456" s="17"/>
      <c r="Z456" s="17"/>
    </row>
    <row r="457">
      <c r="A457" s="20"/>
      <c r="B457" s="17"/>
      <c r="C457" s="33"/>
      <c r="D457" s="17"/>
      <c r="E457" s="20"/>
      <c r="F457" s="20"/>
      <c r="G457" s="20"/>
      <c r="H457" s="17"/>
      <c r="I457" s="17"/>
      <c r="J457" s="17"/>
      <c r="K457" s="17"/>
      <c r="L457" s="17"/>
      <c r="M457" s="17"/>
      <c r="N457" s="17"/>
      <c r="O457" s="17"/>
      <c r="P457" s="17"/>
      <c r="Q457" s="17"/>
      <c r="R457" s="17"/>
      <c r="S457" s="17"/>
      <c r="T457" s="17"/>
      <c r="U457" s="17"/>
      <c r="V457" s="17"/>
      <c r="W457" s="17"/>
      <c r="X457" s="17"/>
      <c r="Y457" s="17"/>
      <c r="Z457" s="17"/>
    </row>
    <row r="458">
      <c r="A458" s="20"/>
      <c r="B458" s="17"/>
      <c r="C458" s="33"/>
      <c r="D458" s="17"/>
      <c r="E458" s="20"/>
      <c r="F458" s="20"/>
      <c r="G458" s="20"/>
      <c r="H458" s="17"/>
      <c r="I458" s="17"/>
      <c r="J458" s="17"/>
      <c r="K458" s="17"/>
      <c r="L458" s="17"/>
      <c r="M458" s="17"/>
      <c r="N458" s="17"/>
      <c r="O458" s="17"/>
      <c r="P458" s="17"/>
      <c r="Q458" s="17"/>
      <c r="R458" s="17"/>
      <c r="S458" s="17"/>
      <c r="T458" s="17"/>
      <c r="U458" s="17"/>
      <c r="V458" s="17"/>
      <c r="W458" s="17"/>
      <c r="X458" s="17"/>
      <c r="Y458" s="17"/>
      <c r="Z458" s="17"/>
    </row>
    <row r="459">
      <c r="A459" s="20"/>
      <c r="B459" s="17"/>
      <c r="C459" s="33"/>
      <c r="D459" s="17"/>
      <c r="E459" s="20"/>
      <c r="F459" s="20"/>
      <c r="G459" s="20"/>
      <c r="H459" s="17"/>
      <c r="I459" s="17"/>
      <c r="J459" s="17"/>
      <c r="K459" s="17"/>
      <c r="L459" s="17"/>
      <c r="M459" s="17"/>
      <c r="N459" s="17"/>
      <c r="O459" s="17"/>
      <c r="P459" s="17"/>
      <c r="Q459" s="17"/>
      <c r="R459" s="17"/>
      <c r="S459" s="17"/>
      <c r="T459" s="17"/>
      <c r="U459" s="17"/>
      <c r="V459" s="17"/>
      <c r="W459" s="17"/>
      <c r="X459" s="17"/>
      <c r="Y459" s="17"/>
      <c r="Z459" s="17"/>
    </row>
    <row r="460">
      <c r="A460" s="20"/>
      <c r="B460" s="17"/>
      <c r="C460" s="33"/>
      <c r="D460" s="17"/>
      <c r="E460" s="20"/>
      <c r="F460" s="20"/>
      <c r="G460" s="20"/>
      <c r="H460" s="17"/>
      <c r="I460" s="17"/>
      <c r="J460" s="17"/>
      <c r="K460" s="17"/>
      <c r="L460" s="17"/>
      <c r="M460" s="17"/>
      <c r="N460" s="17"/>
      <c r="O460" s="17"/>
      <c r="P460" s="17"/>
      <c r="Q460" s="17"/>
      <c r="R460" s="17"/>
      <c r="S460" s="17"/>
      <c r="T460" s="17"/>
      <c r="U460" s="17"/>
      <c r="V460" s="17"/>
      <c r="W460" s="17"/>
      <c r="X460" s="17"/>
      <c r="Y460" s="17"/>
      <c r="Z460" s="17"/>
    </row>
    <row r="461">
      <c r="A461" s="20"/>
      <c r="B461" s="17"/>
      <c r="C461" s="33"/>
      <c r="D461" s="17"/>
      <c r="E461" s="20"/>
      <c r="F461" s="20"/>
      <c r="G461" s="20"/>
      <c r="H461" s="17"/>
      <c r="I461" s="17"/>
      <c r="J461" s="17"/>
      <c r="K461" s="17"/>
      <c r="L461" s="17"/>
      <c r="M461" s="17"/>
      <c r="N461" s="17"/>
      <c r="O461" s="17"/>
      <c r="P461" s="17"/>
      <c r="Q461" s="17"/>
      <c r="R461" s="17"/>
      <c r="S461" s="17"/>
      <c r="T461" s="17"/>
      <c r="U461" s="17"/>
      <c r="V461" s="17"/>
      <c r="W461" s="17"/>
      <c r="X461" s="17"/>
      <c r="Y461" s="17"/>
      <c r="Z461" s="17"/>
    </row>
    <row r="462">
      <c r="A462" s="20"/>
      <c r="B462" s="17"/>
      <c r="C462" s="33"/>
      <c r="D462" s="17"/>
      <c r="E462" s="20"/>
      <c r="F462" s="20"/>
      <c r="G462" s="20"/>
      <c r="H462" s="17"/>
      <c r="I462" s="17"/>
      <c r="J462" s="17"/>
      <c r="K462" s="17"/>
      <c r="L462" s="17"/>
      <c r="M462" s="17"/>
      <c r="N462" s="17"/>
      <c r="O462" s="17"/>
      <c r="P462" s="17"/>
      <c r="Q462" s="17"/>
      <c r="R462" s="17"/>
      <c r="S462" s="17"/>
      <c r="T462" s="17"/>
      <c r="U462" s="17"/>
      <c r="V462" s="17"/>
      <c r="W462" s="17"/>
      <c r="X462" s="17"/>
      <c r="Y462" s="17"/>
      <c r="Z462" s="17"/>
    </row>
    <row r="463">
      <c r="A463" s="20"/>
      <c r="B463" s="17"/>
      <c r="C463" s="33"/>
      <c r="D463" s="17"/>
      <c r="E463" s="20"/>
      <c r="F463" s="20"/>
      <c r="G463" s="20"/>
      <c r="H463" s="17"/>
      <c r="I463" s="17"/>
      <c r="J463" s="17"/>
      <c r="K463" s="17"/>
      <c r="L463" s="17"/>
      <c r="M463" s="17"/>
      <c r="N463" s="17"/>
      <c r="O463" s="17"/>
      <c r="P463" s="17"/>
      <c r="Q463" s="17"/>
      <c r="R463" s="17"/>
      <c r="S463" s="17"/>
      <c r="T463" s="17"/>
      <c r="U463" s="17"/>
      <c r="V463" s="17"/>
      <c r="W463" s="17"/>
      <c r="X463" s="17"/>
      <c r="Y463" s="17"/>
      <c r="Z463" s="17"/>
    </row>
    <row r="464">
      <c r="A464" s="20"/>
      <c r="B464" s="17"/>
      <c r="C464" s="33"/>
      <c r="D464" s="17"/>
      <c r="E464" s="20"/>
      <c r="F464" s="20"/>
      <c r="G464" s="20"/>
      <c r="H464" s="17"/>
      <c r="I464" s="17"/>
      <c r="J464" s="17"/>
      <c r="K464" s="17"/>
      <c r="L464" s="17"/>
      <c r="M464" s="17"/>
      <c r="N464" s="17"/>
      <c r="O464" s="17"/>
      <c r="P464" s="17"/>
      <c r="Q464" s="17"/>
      <c r="R464" s="17"/>
      <c r="S464" s="17"/>
      <c r="T464" s="17"/>
      <c r="U464" s="17"/>
      <c r="V464" s="17"/>
      <c r="W464" s="17"/>
      <c r="X464" s="17"/>
      <c r="Y464" s="17"/>
      <c r="Z464" s="17"/>
    </row>
    <row r="465">
      <c r="A465" s="20"/>
      <c r="B465" s="17"/>
      <c r="C465" s="33"/>
      <c r="D465" s="17"/>
      <c r="E465" s="20"/>
      <c r="F465" s="20"/>
      <c r="G465" s="20"/>
      <c r="H465" s="17"/>
      <c r="I465" s="17"/>
      <c r="J465" s="17"/>
      <c r="K465" s="17"/>
      <c r="L465" s="17"/>
      <c r="M465" s="17"/>
      <c r="N465" s="17"/>
      <c r="O465" s="17"/>
      <c r="P465" s="17"/>
      <c r="Q465" s="17"/>
      <c r="R465" s="17"/>
      <c r="S465" s="17"/>
      <c r="T465" s="17"/>
      <c r="U465" s="17"/>
      <c r="V465" s="17"/>
      <c r="W465" s="17"/>
      <c r="X465" s="17"/>
      <c r="Y465" s="17"/>
      <c r="Z465" s="17"/>
    </row>
    <row r="466">
      <c r="A466" s="20"/>
      <c r="B466" s="17"/>
      <c r="C466" s="33"/>
      <c r="D466" s="17"/>
      <c r="E466" s="20"/>
      <c r="F466" s="20"/>
      <c r="G466" s="20"/>
      <c r="H466" s="17"/>
      <c r="I466" s="17"/>
      <c r="J466" s="17"/>
      <c r="K466" s="17"/>
      <c r="L466" s="17"/>
      <c r="M466" s="17"/>
      <c r="N466" s="17"/>
      <c r="O466" s="17"/>
      <c r="P466" s="17"/>
      <c r="Q466" s="17"/>
      <c r="R466" s="17"/>
      <c r="S466" s="17"/>
      <c r="T466" s="17"/>
      <c r="U466" s="17"/>
      <c r="V466" s="17"/>
      <c r="W466" s="17"/>
      <c r="X466" s="17"/>
      <c r="Y466" s="17"/>
      <c r="Z466" s="17"/>
    </row>
    <row r="467">
      <c r="A467" s="20"/>
      <c r="B467" s="17"/>
      <c r="C467" s="33"/>
      <c r="D467" s="17"/>
      <c r="E467" s="20"/>
      <c r="F467" s="20"/>
      <c r="G467" s="20"/>
      <c r="H467" s="17"/>
      <c r="I467" s="17"/>
      <c r="J467" s="17"/>
      <c r="K467" s="17"/>
      <c r="L467" s="17"/>
      <c r="M467" s="17"/>
      <c r="N467" s="17"/>
      <c r="O467" s="17"/>
      <c r="P467" s="17"/>
      <c r="Q467" s="17"/>
      <c r="R467" s="17"/>
      <c r="S467" s="17"/>
      <c r="T467" s="17"/>
      <c r="U467" s="17"/>
      <c r="V467" s="17"/>
      <c r="W467" s="17"/>
      <c r="X467" s="17"/>
      <c r="Y467" s="17"/>
      <c r="Z467" s="17"/>
    </row>
    <row r="468">
      <c r="A468" s="20"/>
      <c r="B468" s="17"/>
      <c r="C468" s="33"/>
      <c r="D468" s="17"/>
      <c r="E468" s="20"/>
      <c r="F468" s="20"/>
      <c r="G468" s="20"/>
      <c r="H468" s="17"/>
      <c r="I468" s="17"/>
      <c r="J468" s="17"/>
      <c r="K468" s="17"/>
      <c r="L468" s="17"/>
      <c r="M468" s="17"/>
      <c r="N468" s="17"/>
      <c r="O468" s="17"/>
      <c r="P468" s="17"/>
      <c r="Q468" s="17"/>
      <c r="R468" s="17"/>
      <c r="S468" s="17"/>
      <c r="T468" s="17"/>
      <c r="U468" s="17"/>
      <c r="V468" s="17"/>
      <c r="W468" s="17"/>
      <c r="X468" s="17"/>
      <c r="Y468" s="17"/>
      <c r="Z468" s="17"/>
    </row>
    <row r="469">
      <c r="A469" s="20"/>
      <c r="B469" s="17"/>
      <c r="C469" s="33"/>
      <c r="D469" s="17"/>
      <c r="E469" s="20"/>
      <c r="F469" s="20"/>
      <c r="G469" s="20"/>
      <c r="H469" s="17"/>
      <c r="I469" s="17"/>
      <c r="J469" s="17"/>
      <c r="K469" s="17"/>
      <c r="L469" s="17"/>
      <c r="M469" s="17"/>
      <c r="N469" s="17"/>
      <c r="O469" s="17"/>
      <c r="P469" s="17"/>
      <c r="Q469" s="17"/>
      <c r="R469" s="17"/>
      <c r="S469" s="17"/>
      <c r="T469" s="17"/>
      <c r="U469" s="17"/>
      <c r="V469" s="17"/>
      <c r="W469" s="17"/>
      <c r="X469" s="17"/>
      <c r="Y469" s="17"/>
      <c r="Z469" s="17"/>
    </row>
    <row r="470">
      <c r="A470" s="20"/>
      <c r="B470" s="17"/>
      <c r="C470" s="33"/>
      <c r="D470" s="17"/>
      <c r="E470" s="20"/>
      <c r="F470" s="20"/>
      <c r="G470" s="20"/>
      <c r="H470" s="17"/>
      <c r="I470" s="17"/>
      <c r="J470" s="17"/>
      <c r="K470" s="17"/>
      <c r="L470" s="17"/>
      <c r="M470" s="17"/>
      <c r="N470" s="17"/>
      <c r="O470" s="17"/>
      <c r="P470" s="17"/>
      <c r="Q470" s="17"/>
      <c r="R470" s="17"/>
      <c r="S470" s="17"/>
      <c r="T470" s="17"/>
      <c r="U470" s="17"/>
      <c r="V470" s="17"/>
      <c r="W470" s="17"/>
      <c r="X470" s="17"/>
      <c r="Y470" s="17"/>
      <c r="Z470" s="17"/>
    </row>
    <row r="471">
      <c r="A471" s="20"/>
      <c r="B471" s="17"/>
      <c r="C471" s="33"/>
      <c r="D471" s="17"/>
      <c r="E471" s="20"/>
      <c r="F471" s="20"/>
      <c r="G471" s="20"/>
      <c r="H471" s="17"/>
      <c r="I471" s="17"/>
      <c r="J471" s="17"/>
      <c r="K471" s="17"/>
      <c r="L471" s="17"/>
      <c r="M471" s="17"/>
      <c r="N471" s="17"/>
      <c r="O471" s="17"/>
      <c r="P471" s="17"/>
      <c r="Q471" s="17"/>
      <c r="R471" s="17"/>
      <c r="S471" s="17"/>
      <c r="T471" s="17"/>
      <c r="U471" s="17"/>
      <c r="V471" s="17"/>
      <c r="W471" s="17"/>
      <c r="X471" s="17"/>
      <c r="Y471" s="17"/>
      <c r="Z471" s="17"/>
    </row>
    <row r="472">
      <c r="A472" s="20"/>
      <c r="B472" s="17"/>
      <c r="C472" s="33"/>
      <c r="D472" s="17"/>
      <c r="E472" s="20"/>
      <c r="F472" s="20"/>
      <c r="G472" s="20"/>
      <c r="H472" s="17"/>
      <c r="I472" s="17"/>
      <c r="J472" s="17"/>
      <c r="K472" s="17"/>
      <c r="L472" s="17"/>
      <c r="M472" s="17"/>
      <c r="N472" s="17"/>
      <c r="O472" s="17"/>
      <c r="P472" s="17"/>
      <c r="Q472" s="17"/>
      <c r="R472" s="17"/>
      <c r="S472" s="17"/>
      <c r="T472" s="17"/>
      <c r="U472" s="17"/>
      <c r="V472" s="17"/>
      <c r="W472" s="17"/>
      <c r="X472" s="17"/>
      <c r="Y472" s="17"/>
      <c r="Z472" s="17"/>
    </row>
    <row r="473">
      <c r="A473" s="20"/>
      <c r="B473" s="17"/>
      <c r="C473" s="33"/>
      <c r="D473" s="17"/>
      <c r="E473" s="20"/>
      <c r="F473" s="20"/>
      <c r="G473" s="20"/>
      <c r="H473" s="17"/>
      <c r="I473" s="17"/>
      <c r="J473" s="17"/>
      <c r="K473" s="17"/>
      <c r="L473" s="17"/>
      <c r="M473" s="17"/>
      <c r="N473" s="17"/>
      <c r="O473" s="17"/>
      <c r="P473" s="17"/>
      <c r="Q473" s="17"/>
      <c r="R473" s="17"/>
      <c r="S473" s="17"/>
      <c r="T473" s="17"/>
      <c r="U473" s="17"/>
      <c r="V473" s="17"/>
      <c r="W473" s="17"/>
      <c r="X473" s="17"/>
      <c r="Y473" s="17"/>
      <c r="Z473" s="17"/>
    </row>
    <row r="474">
      <c r="A474" s="20"/>
      <c r="B474" s="17"/>
      <c r="C474" s="33"/>
      <c r="D474" s="17"/>
      <c r="E474" s="20"/>
      <c r="F474" s="20"/>
      <c r="G474" s="20"/>
      <c r="H474" s="17"/>
      <c r="I474" s="17"/>
      <c r="J474" s="17"/>
      <c r="K474" s="17"/>
      <c r="L474" s="17"/>
      <c r="M474" s="17"/>
      <c r="N474" s="17"/>
      <c r="O474" s="17"/>
      <c r="P474" s="17"/>
      <c r="Q474" s="17"/>
      <c r="R474" s="17"/>
      <c r="S474" s="17"/>
      <c r="T474" s="17"/>
      <c r="U474" s="17"/>
      <c r="V474" s="17"/>
      <c r="W474" s="17"/>
      <c r="X474" s="17"/>
      <c r="Y474" s="17"/>
      <c r="Z474" s="17"/>
    </row>
    <row r="475">
      <c r="A475" s="20"/>
      <c r="B475" s="17"/>
      <c r="C475" s="33"/>
      <c r="D475" s="17"/>
      <c r="E475" s="20"/>
      <c r="F475" s="20"/>
      <c r="G475" s="20"/>
      <c r="H475" s="17"/>
      <c r="I475" s="17"/>
      <c r="J475" s="17"/>
      <c r="K475" s="17"/>
      <c r="L475" s="17"/>
      <c r="M475" s="17"/>
      <c r="N475" s="17"/>
      <c r="O475" s="17"/>
      <c r="P475" s="17"/>
      <c r="Q475" s="17"/>
      <c r="R475" s="17"/>
      <c r="S475" s="17"/>
      <c r="T475" s="17"/>
      <c r="U475" s="17"/>
      <c r="V475" s="17"/>
      <c r="W475" s="17"/>
      <c r="X475" s="17"/>
      <c r="Y475" s="17"/>
      <c r="Z475" s="17"/>
    </row>
    <row r="476">
      <c r="A476" s="20"/>
      <c r="B476" s="17"/>
      <c r="C476" s="33"/>
      <c r="D476" s="17"/>
      <c r="E476" s="20"/>
      <c r="F476" s="20"/>
      <c r="G476" s="20"/>
      <c r="H476" s="17"/>
      <c r="I476" s="17"/>
      <c r="J476" s="17"/>
      <c r="K476" s="17"/>
      <c r="L476" s="17"/>
      <c r="M476" s="17"/>
      <c r="N476" s="17"/>
      <c r="O476" s="17"/>
      <c r="P476" s="17"/>
      <c r="Q476" s="17"/>
      <c r="R476" s="17"/>
      <c r="S476" s="17"/>
      <c r="T476" s="17"/>
      <c r="U476" s="17"/>
      <c r="V476" s="17"/>
      <c r="W476" s="17"/>
      <c r="X476" s="17"/>
      <c r="Y476" s="17"/>
      <c r="Z476" s="17"/>
    </row>
    <row r="477">
      <c r="A477" s="20"/>
      <c r="B477" s="17"/>
      <c r="C477" s="33"/>
      <c r="D477" s="17"/>
      <c r="E477" s="20"/>
      <c r="F477" s="20"/>
      <c r="G477" s="20"/>
      <c r="H477" s="17"/>
      <c r="I477" s="17"/>
      <c r="J477" s="17"/>
      <c r="K477" s="17"/>
      <c r="L477" s="17"/>
      <c r="M477" s="17"/>
      <c r="N477" s="17"/>
      <c r="O477" s="17"/>
      <c r="P477" s="17"/>
      <c r="Q477" s="17"/>
      <c r="R477" s="17"/>
      <c r="S477" s="17"/>
      <c r="T477" s="17"/>
      <c r="U477" s="17"/>
      <c r="V477" s="17"/>
      <c r="W477" s="17"/>
      <c r="X477" s="17"/>
      <c r="Y477" s="17"/>
      <c r="Z477" s="17"/>
    </row>
    <row r="478">
      <c r="A478" s="20"/>
      <c r="B478" s="17"/>
      <c r="C478" s="33"/>
      <c r="D478" s="17"/>
      <c r="E478" s="20"/>
      <c r="F478" s="20"/>
      <c r="G478" s="20"/>
      <c r="H478" s="17"/>
      <c r="I478" s="17"/>
      <c r="J478" s="17"/>
      <c r="K478" s="17"/>
      <c r="L478" s="17"/>
      <c r="M478" s="17"/>
      <c r="N478" s="17"/>
      <c r="O478" s="17"/>
      <c r="P478" s="17"/>
      <c r="Q478" s="17"/>
      <c r="R478" s="17"/>
      <c r="S478" s="17"/>
      <c r="T478" s="17"/>
      <c r="U478" s="17"/>
      <c r="V478" s="17"/>
      <c r="W478" s="17"/>
      <c r="X478" s="17"/>
      <c r="Y478" s="17"/>
      <c r="Z478" s="17"/>
    </row>
    <row r="479">
      <c r="A479" s="20"/>
      <c r="B479" s="17"/>
      <c r="C479" s="33"/>
      <c r="D479" s="17"/>
      <c r="E479" s="20"/>
      <c r="F479" s="20"/>
      <c r="G479" s="20"/>
      <c r="H479" s="17"/>
      <c r="I479" s="17"/>
      <c r="J479" s="17"/>
      <c r="K479" s="17"/>
      <c r="L479" s="17"/>
      <c r="M479" s="17"/>
      <c r="N479" s="17"/>
      <c r="O479" s="17"/>
      <c r="P479" s="17"/>
      <c r="Q479" s="17"/>
      <c r="R479" s="17"/>
      <c r="S479" s="17"/>
      <c r="T479" s="17"/>
      <c r="U479" s="17"/>
      <c r="V479" s="17"/>
      <c r="W479" s="17"/>
      <c r="X479" s="17"/>
      <c r="Y479" s="17"/>
      <c r="Z479" s="17"/>
    </row>
    <row r="480">
      <c r="A480" s="20"/>
      <c r="B480" s="17"/>
      <c r="C480" s="33"/>
      <c r="D480" s="17"/>
      <c r="E480" s="20"/>
      <c r="F480" s="20"/>
      <c r="G480" s="20"/>
      <c r="H480" s="17"/>
      <c r="I480" s="17"/>
      <c r="J480" s="17"/>
      <c r="K480" s="17"/>
      <c r="L480" s="17"/>
      <c r="M480" s="17"/>
      <c r="N480" s="17"/>
      <c r="O480" s="17"/>
      <c r="P480" s="17"/>
      <c r="Q480" s="17"/>
      <c r="R480" s="17"/>
      <c r="S480" s="17"/>
      <c r="T480" s="17"/>
      <c r="U480" s="17"/>
      <c r="V480" s="17"/>
      <c r="W480" s="17"/>
      <c r="X480" s="17"/>
      <c r="Y480" s="17"/>
      <c r="Z480" s="17"/>
    </row>
    <row r="481">
      <c r="A481" s="20"/>
      <c r="B481" s="17"/>
      <c r="C481" s="33"/>
      <c r="D481" s="17"/>
      <c r="E481" s="20"/>
      <c r="F481" s="20"/>
      <c r="G481" s="20"/>
      <c r="H481" s="17"/>
      <c r="I481" s="17"/>
      <c r="J481" s="17"/>
      <c r="K481" s="17"/>
      <c r="L481" s="17"/>
      <c r="M481" s="17"/>
      <c r="N481" s="17"/>
      <c r="O481" s="17"/>
      <c r="P481" s="17"/>
      <c r="Q481" s="17"/>
      <c r="R481" s="17"/>
      <c r="S481" s="17"/>
      <c r="T481" s="17"/>
      <c r="U481" s="17"/>
      <c r="V481" s="17"/>
      <c r="W481" s="17"/>
      <c r="X481" s="17"/>
      <c r="Y481" s="17"/>
      <c r="Z481" s="17"/>
    </row>
    <row r="482">
      <c r="A482" s="20"/>
      <c r="B482" s="17"/>
      <c r="C482" s="33"/>
      <c r="D482" s="17"/>
      <c r="E482" s="20"/>
      <c r="F482" s="20"/>
      <c r="G482" s="20"/>
      <c r="H482" s="17"/>
      <c r="I482" s="17"/>
      <c r="J482" s="17"/>
      <c r="K482" s="17"/>
      <c r="L482" s="17"/>
      <c r="M482" s="17"/>
      <c r="N482" s="17"/>
      <c r="O482" s="17"/>
      <c r="P482" s="17"/>
      <c r="Q482" s="17"/>
      <c r="R482" s="17"/>
      <c r="S482" s="17"/>
      <c r="T482" s="17"/>
      <c r="U482" s="17"/>
      <c r="V482" s="17"/>
      <c r="W482" s="17"/>
      <c r="X482" s="17"/>
      <c r="Y482" s="17"/>
      <c r="Z482" s="17"/>
    </row>
    <row r="483">
      <c r="A483" s="20"/>
      <c r="B483" s="17"/>
      <c r="C483" s="33"/>
      <c r="D483" s="17"/>
      <c r="E483" s="20"/>
      <c r="F483" s="20"/>
      <c r="G483" s="20"/>
      <c r="H483" s="17"/>
      <c r="I483" s="17"/>
      <c r="J483" s="17"/>
      <c r="K483" s="17"/>
      <c r="L483" s="17"/>
      <c r="M483" s="17"/>
      <c r="N483" s="17"/>
      <c r="O483" s="17"/>
      <c r="P483" s="17"/>
      <c r="Q483" s="17"/>
      <c r="R483" s="17"/>
      <c r="S483" s="17"/>
      <c r="T483" s="17"/>
      <c r="U483" s="17"/>
      <c r="V483" s="17"/>
      <c r="W483" s="17"/>
      <c r="X483" s="17"/>
      <c r="Y483" s="17"/>
      <c r="Z483" s="17"/>
    </row>
    <row r="484">
      <c r="A484" s="20"/>
      <c r="B484" s="17"/>
      <c r="C484" s="33"/>
      <c r="D484" s="17"/>
      <c r="E484" s="20"/>
      <c r="F484" s="20"/>
      <c r="G484" s="20"/>
      <c r="H484" s="17"/>
      <c r="I484" s="17"/>
      <c r="J484" s="17"/>
      <c r="K484" s="17"/>
      <c r="L484" s="17"/>
      <c r="M484" s="17"/>
      <c r="N484" s="17"/>
      <c r="O484" s="17"/>
      <c r="P484" s="17"/>
      <c r="Q484" s="17"/>
      <c r="R484" s="17"/>
      <c r="S484" s="17"/>
      <c r="T484" s="17"/>
      <c r="U484" s="17"/>
      <c r="V484" s="17"/>
      <c r="W484" s="17"/>
      <c r="X484" s="17"/>
      <c r="Y484" s="17"/>
      <c r="Z484" s="17"/>
    </row>
    <row r="485">
      <c r="A485" s="20"/>
      <c r="B485" s="17"/>
      <c r="C485" s="33"/>
      <c r="D485" s="17"/>
      <c r="E485" s="20"/>
      <c r="F485" s="20"/>
      <c r="G485" s="20"/>
      <c r="H485" s="17"/>
      <c r="I485" s="17"/>
      <c r="J485" s="17"/>
      <c r="K485" s="17"/>
      <c r="L485" s="17"/>
      <c r="M485" s="17"/>
      <c r="N485" s="17"/>
      <c r="O485" s="17"/>
      <c r="P485" s="17"/>
      <c r="Q485" s="17"/>
      <c r="R485" s="17"/>
      <c r="S485" s="17"/>
      <c r="T485" s="17"/>
      <c r="U485" s="17"/>
      <c r="V485" s="17"/>
      <c r="W485" s="17"/>
      <c r="X485" s="17"/>
      <c r="Y485" s="17"/>
      <c r="Z485" s="17"/>
    </row>
    <row r="486">
      <c r="A486" s="20"/>
      <c r="B486" s="17"/>
      <c r="C486" s="33"/>
      <c r="D486" s="17"/>
      <c r="E486" s="20"/>
      <c r="F486" s="20"/>
      <c r="G486" s="20"/>
      <c r="H486" s="17"/>
      <c r="I486" s="17"/>
      <c r="J486" s="17"/>
      <c r="K486" s="17"/>
      <c r="L486" s="17"/>
      <c r="M486" s="17"/>
      <c r="N486" s="17"/>
      <c r="O486" s="17"/>
      <c r="P486" s="17"/>
      <c r="Q486" s="17"/>
      <c r="R486" s="17"/>
      <c r="S486" s="17"/>
      <c r="T486" s="17"/>
      <c r="U486" s="17"/>
      <c r="V486" s="17"/>
      <c r="W486" s="17"/>
      <c r="X486" s="17"/>
      <c r="Y486" s="17"/>
      <c r="Z486" s="17"/>
    </row>
    <row r="487">
      <c r="A487" s="20"/>
      <c r="B487" s="17"/>
      <c r="C487" s="33"/>
      <c r="D487" s="17"/>
      <c r="E487" s="20"/>
      <c r="F487" s="20"/>
      <c r="G487" s="20"/>
      <c r="H487" s="17"/>
      <c r="I487" s="17"/>
      <c r="J487" s="17"/>
      <c r="K487" s="17"/>
      <c r="L487" s="17"/>
      <c r="M487" s="17"/>
      <c r="N487" s="17"/>
      <c r="O487" s="17"/>
      <c r="P487" s="17"/>
      <c r="Q487" s="17"/>
      <c r="R487" s="17"/>
      <c r="S487" s="17"/>
      <c r="T487" s="17"/>
      <c r="U487" s="17"/>
      <c r="V487" s="17"/>
      <c r="W487" s="17"/>
      <c r="X487" s="17"/>
      <c r="Y487" s="17"/>
      <c r="Z487" s="17"/>
    </row>
    <row r="488">
      <c r="A488" s="20"/>
      <c r="B488" s="17"/>
      <c r="C488" s="33"/>
      <c r="D488" s="17"/>
      <c r="E488" s="20"/>
      <c r="F488" s="20"/>
      <c r="G488" s="20"/>
      <c r="H488" s="17"/>
      <c r="I488" s="17"/>
      <c r="J488" s="17"/>
      <c r="K488" s="17"/>
      <c r="L488" s="17"/>
      <c r="M488" s="17"/>
      <c r="N488" s="17"/>
      <c r="O488" s="17"/>
      <c r="P488" s="17"/>
      <c r="Q488" s="17"/>
      <c r="R488" s="17"/>
      <c r="S488" s="17"/>
      <c r="T488" s="17"/>
      <c r="U488" s="17"/>
      <c r="V488" s="17"/>
      <c r="W488" s="17"/>
      <c r="X488" s="17"/>
      <c r="Y488" s="17"/>
      <c r="Z488" s="17"/>
    </row>
    <row r="489">
      <c r="A489" s="20"/>
      <c r="B489" s="17"/>
      <c r="C489" s="33"/>
      <c r="D489" s="17"/>
      <c r="E489" s="20"/>
      <c r="F489" s="20"/>
      <c r="G489" s="20"/>
      <c r="H489" s="17"/>
      <c r="I489" s="17"/>
      <c r="J489" s="17"/>
      <c r="K489" s="17"/>
      <c r="L489" s="17"/>
      <c r="M489" s="17"/>
      <c r="N489" s="17"/>
      <c r="O489" s="17"/>
      <c r="P489" s="17"/>
      <c r="Q489" s="17"/>
      <c r="R489" s="17"/>
      <c r="S489" s="17"/>
      <c r="T489" s="17"/>
      <c r="U489" s="17"/>
      <c r="V489" s="17"/>
      <c r="W489" s="17"/>
      <c r="X489" s="17"/>
      <c r="Y489" s="17"/>
      <c r="Z489" s="17"/>
    </row>
    <row r="490">
      <c r="A490" s="20"/>
      <c r="B490" s="17"/>
      <c r="C490" s="33"/>
      <c r="D490" s="17"/>
      <c r="E490" s="20"/>
      <c r="F490" s="20"/>
      <c r="G490" s="20"/>
      <c r="H490" s="17"/>
      <c r="I490" s="17"/>
      <c r="J490" s="17"/>
      <c r="K490" s="17"/>
      <c r="L490" s="17"/>
      <c r="M490" s="17"/>
      <c r="N490" s="17"/>
      <c r="O490" s="17"/>
      <c r="P490" s="17"/>
      <c r="Q490" s="17"/>
      <c r="R490" s="17"/>
      <c r="S490" s="17"/>
      <c r="T490" s="17"/>
      <c r="U490" s="17"/>
      <c r="V490" s="17"/>
      <c r="W490" s="17"/>
      <c r="X490" s="17"/>
      <c r="Y490" s="17"/>
      <c r="Z490" s="17"/>
    </row>
    <row r="491">
      <c r="A491" s="20"/>
      <c r="B491" s="17"/>
      <c r="C491" s="33"/>
      <c r="D491" s="17"/>
      <c r="E491" s="20"/>
      <c r="F491" s="20"/>
      <c r="G491" s="20"/>
      <c r="H491" s="17"/>
      <c r="I491" s="17"/>
      <c r="J491" s="17"/>
      <c r="K491" s="17"/>
      <c r="L491" s="17"/>
      <c r="M491" s="17"/>
      <c r="N491" s="17"/>
      <c r="O491" s="17"/>
      <c r="P491" s="17"/>
      <c r="Q491" s="17"/>
      <c r="R491" s="17"/>
      <c r="S491" s="17"/>
      <c r="T491" s="17"/>
      <c r="U491" s="17"/>
      <c r="V491" s="17"/>
      <c r="W491" s="17"/>
      <c r="X491" s="17"/>
      <c r="Y491" s="17"/>
      <c r="Z491" s="17"/>
    </row>
    <row r="492">
      <c r="A492" s="20"/>
      <c r="B492" s="17"/>
      <c r="C492" s="33"/>
      <c r="D492" s="17"/>
      <c r="E492" s="20"/>
      <c r="F492" s="20"/>
      <c r="G492" s="20"/>
      <c r="H492" s="17"/>
      <c r="I492" s="17"/>
      <c r="J492" s="17"/>
      <c r="K492" s="17"/>
      <c r="L492" s="17"/>
      <c r="M492" s="17"/>
      <c r="N492" s="17"/>
      <c r="O492" s="17"/>
      <c r="P492" s="17"/>
      <c r="Q492" s="17"/>
      <c r="R492" s="17"/>
      <c r="S492" s="17"/>
      <c r="T492" s="17"/>
      <c r="U492" s="17"/>
      <c r="V492" s="17"/>
      <c r="W492" s="17"/>
      <c r="X492" s="17"/>
      <c r="Y492" s="17"/>
      <c r="Z492" s="17"/>
    </row>
    <row r="493">
      <c r="A493" s="20"/>
      <c r="B493" s="17"/>
      <c r="C493" s="33"/>
      <c r="D493" s="17"/>
      <c r="E493" s="20"/>
      <c r="F493" s="20"/>
      <c r="G493" s="20"/>
      <c r="H493" s="17"/>
      <c r="I493" s="17"/>
      <c r="J493" s="17"/>
      <c r="K493" s="17"/>
      <c r="L493" s="17"/>
      <c r="M493" s="17"/>
      <c r="N493" s="17"/>
      <c r="O493" s="17"/>
      <c r="P493" s="17"/>
      <c r="Q493" s="17"/>
      <c r="R493" s="17"/>
      <c r="S493" s="17"/>
      <c r="T493" s="17"/>
      <c r="U493" s="17"/>
      <c r="V493" s="17"/>
      <c r="W493" s="17"/>
      <c r="X493" s="17"/>
      <c r="Y493" s="17"/>
      <c r="Z493" s="17"/>
    </row>
    <row r="494">
      <c r="A494" s="20"/>
      <c r="B494" s="17"/>
      <c r="C494" s="33"/>
      <c r="D494" s="17"/>
      <c r="E494" s="20"/>
      <c r="F494" s="20"/>
      <c r="G494" s="20"/>
      <c r="H494" s="17"/>
      <c r="I494" s="17"/>
      <c r="J494" s="17"/>
      <c r="K494" s="17"/>
      <c r="L494" s="17"/>
      <c r="M494" s="17"/>
      <c r="N494" s="17"/>
      <c r="O494" s="17"/>
      <c r="P494" s="17"/>
      <c r="Q494" s="17"/>
      <c r="R494" s="17"/>
      <c r="S494" s="17"/>
      <c r="T494" s="17"/>
      <c r="U494" s="17"/>
      <c r="V494" s="17"/>
      <c r="W494" s="17"/>
      <c r="X494" s="17"/>
      <c r="Y494" s="17"/>
      <c r="Z494" s="17"/>
    </row>
    <row r="495">
      <c r="A495" s="20"/>
      <c r="B495" s="17"/>
      <c r="C495" s="33"/>
      <c r="D495" s="17"/>
      <c r="E495" s="20"/>
      <c r="F495" s="20"/>
      <c r="G495" s="20"/>
      <c r="H495" s="17"/>
      <c r="I495" s="17"/>
      <c r="J495" s="17"/>
      <c r="K495" s="17"/>
      <c r="L495" s="17"/>
      <c r="M495" s="17"/>
      <c r="N495" s="17"/>
      <c r="O495" s="17"/>
      <c r="P495" s="17"/>
      <c r="Q495" s="17"/>
      <c r="R495" s="17"/>
      <c r="S495" s="17"/>
      <c r="T495" s="17"/>
      <c r="U495" s="17"/>
      <c r="V495" s="17"/>
      <c r="W495" s="17"/>
      <c r="X495" s="17"/>
      <c r="Y495" s="17"/>
      <c r="Z495" s="17"/>
    </row>
    <row r="496">
      <c r="A496" s="20"/>
      <c r="B496" s="17"/>
      <c r="C496" s="33"/>
      <c r="D496" s="17"/>
      <c r="E496" s="20"/>
      <c r="F496" s="20"/>
      <c r="G496" s="20"/>
      <c r="H496" s="17"/>
      <c r="I496" s="17"/>
      <c r="J496" s="17"/>
      <c r="K496" s="17"/>
      <c r="L496" s="17"/>
      <c r="M496" s="17"/>
      <c r="N496" s="17"/>
      <c r="O496" s="17"/>
      <c r="P496" s="17"/>
      <c r="Q496" s="17"/>
      <c r="R496" s="17"/>
      <c r="S496" s="17"/>
      <c r="T496" s="17"/>
      <c r="U496" s="17"/>
      <c r="V496" s="17"/>
      <c r="W496" s="17"/>
      <c r="X496" s="17"/>
      <c r="Y496" s="17"/>
      <c r="Z496" s="17"/>
    </row>
    <row r="497">
      <c r="A497" s="20"/>
      <c r="B497" s="17"/>
      <c r="C497" s="33"/>
      <c r="D497" s="17"/>
      <c r="E497" s="20"/>
      <c r="F497" s="20"/>
      <c r="G497" s="20"/>
      <c r="H497" s="17"/>
      <c r="I497" s="17"/>
      <c r="J497" s="17"/>
      <c r="K497" s="17"/>
      <c r="L497" s="17"/>
      <c r="M497" s="17"/>
      <c r="N497" s="17"/>
      <c r="O497" s="17"/>
      <c r="P497" s="17"/>
      <c r="Q497" s="17"/>
      <c r="R497" s="17"/>
      <c r="S497" s="17"/>
      <c r="T497" s="17"/>
      <c r="U497" s="17"/>
      <c r="V497" s="17"/>
      <c r="W497" s="17"/>
      <c r="X497" s="17"/>
      <c r="Y497" s="17"/>
      <c r="Z497" s="17"/>
    </row>
    <row r="498">
      <c r="A498" s="20"/>
      <c r="B498" s="17"/>
      <c r="C498" s="33"/>
      <c r="D498" s="17"/>
      <c r="E498" s="20"/>
      <c r="F498" s="20"/>
      <c r="G498" s="20"/>
      <c r="H498" s="17"/>
      <c r="I498" s="17"/>
      <c r="J498" s="17"/>
      <c r="K498" s="17"/>
      <c r="L498" s="17"/>
      <c r="M498" s="17"/>
      <c r="N498" s="17"/>
      <c r="O498" s="17"/>
      <c r="P498" s="17"/>
      <c r="Q498" s="17"/>
      <c r="R498" s="17"/>
      <c r="S498" s="17"/>
      <c r="T498" s="17"/>
      <c r="U498" s="17"/>
      <c r="V498" s="17"/>
      <c r="W498" s="17"/>
      <c r="X498" s="17"/>
      <c r="Y498" s="17"/>
      <c r="Z498" s="17"/>
    </row>
    <row r="499">
      <c r="A499" s="20"/>
      <c r="B499" s="17"/>
      <c r="C499" s="33"/>
      <c r="D499" s="17"/>
      <c r="E499" s="20"/>
      <c r="F499" s="20"/>
      <c r="G499" s="20"/>
      <c r="H499" s="17"/>
      <c r="I499" s="17"/>
      <c r="J499" s="17"/>
      <c r="K499" s="17"/>
      <c r="L499" s="17"/>
      <c r="M499" s="17"/>
      <c r="N499" s="17"/>
      <c r="O499" s="17"/>
      <c r="P499" s="17"/>
      <c r="Q499" s="17"/>
      <c r="R499" s="17"/>
      <c r="S499" s="17"/>
      <c r="T499" s="17"/>
      <c r="U499" s="17"/>
      <c r="V499" s="17"/>
      <c r="W499" s="17"/>
      <c r="X499" s="17"/>
      <c r="Y499" s="17"/>
      <c r="Z499" s="17"/>
    </row>
    <row r="500">
      <c r="A500" s="20"/>
      <c r="B500" s="17"/>
      <c r="C500" s="33"/>
      <c r="D500" s="17"/>
      <c r="E500" s="20"/>
      <c r="F500" s="20"/>
      <c r="G500" s="20"/>
      <c r="H500" s="17"/>
      <c r="I500" s="17"/>
      <c r="J500" s="17"/>
      <c r="K500" s="17"/>
      <c r="L500" s="17"/>
      <c r="M500" s="17"/>
      <c r="N500" s="17"/>
      <c r="O500" s="17"/>
      <c r="P500" s="17"/>
      <c r="Q500" s="17"/>
      <c r="R500" s="17"/>
      <c r="S500" s="17"/>
      <c r="T500" s="17"/>
      <c r="U500" s="17"/>
      <c r="V500" s="17"/>
      <c r="W500" s="17"/>
      <c r="X500" s="17"/>
      <c r="Y500" s="17"/>
      <c r="Z500" s="17"/>
    </row>
    <row r="501">
      <c r="A501" s="20"/>
      <c r="B501" s="17"/>
      <c r="C501" s="33"/>
      <c r="D501" s="17"/>
      <c r="E501" s="20"/>
      <c r="F501" s="20"/>
      <c r="G501" s="20"/>
      <c r="H501" s="17"/>
      <c r="I501" s="17"/>
      <c r="J501" s="17"/>
      <c r="K501" s="17"/>
      <c r="L501" s="17"/>
      <c r="M501" s="17"/>
      <c r="N501" s="17"/>
      <c r="O501" s="17"/>
      <c r="P501" s="17"/>
      <c r="Q501" s="17"/>
      <c r="R501" s="17"/>
      <c r="S501" s="17"/>
      <c r="T501" s="17"/>
      <c r="U501" s="17"/>
      <c r="V501" s="17"/>
      <c r="W501" s="17"/>
      <c r="X501" s="17"/>
      <c r="Y501" s="17"/>
      <c r="Z501" s="17"/>
    </row>
    <row r="502">
      <c r="A502" s="20"/>
      <c r="B502" s="17"/>
      <c r="C502" s="33"/>
      <c r="D502" s="17"/>
      <c r="E502" s="20"/>
      <c r="F502" s="20"/>
      <c r="G502" s="20"/>
      <c r="H502" s="17"/>
      <c r="I502" s="17"/>
      <c r="J502" s="17"/>
      <c r="K502" s="17"/>
      <c r="L502" s="17"/>
      <c r="M502" s="17"/>
      <c r="N502" s="17"/>
      <c r="O502" s="17"/>
      <c r="P502" s="17"/>
      <c r="Q502" s="17"/>
      <c r="R502" s="17"/>
      <c r="S502" s="17"/>
      <c r="T502" s="17"/>
      <c r="U502" s="17"/>
      <c r="V502" s="17"/>
      <c r="W502" s="17"/>
      <c r="X502" s="17"/>
      <c r="Y502" s="17"/>
      <c r="Z502" s="17"/>
    </row>
    <row r="503">
      <c r="A503" s="20"/>
      <c r="B503" s="17"/>
      <c r="C503" s="33"/>
      <c r="D503" s="17"/>
      <c r="E503" s="20"/>
      <c r="F503" s="20"/>
      <c r="G503" s="20"/>
      <c r="H503" s="17"/>
      <c r="I503" s="17"/>
      <c r="J503" s="17"/>
      <c r="K503" s="17"/>
      <c r="L503" s="17"/>
      <c r="M503" s="17"/>
      <c r="N503" s="17"/>
      <c r="O503" s="17"/>
      <c r="P503" s="17"/>
      <c r="Q503" s="17"/>
      <c r="R503" s="17"/>
      <c r="S503" s="17"/>
      <c r="T503" s="17"/>
      <c r="U503" s="17"/>
      <c r="V503" s="17"/>
      <c r="W503" s="17"/>
      <c r="X503" s="17"/>
      <c r="Y503" s="17"/>
      <c r="Z503" s="17"/>
    </row>
    <row r="504">
      <c r="A504" s="20"/>
      <c r="B504" s="17"/>
      <c r="C504" s="33"/>
      <c r="D504" s="17"/>
      <c r="E504" s="20"/>
      <c r="F504" s="20"/>
      <c r="G504" s="20"/>
      <c r="H504" s="17"/>
      <c r="I504" s="17"/>
      <c r="J504" s="17"/>
      <c r="K504" s="17"/>
      <c r="L504" s="17"/>
      <c r="M504" s="17"/>
      <c r="N504" s="17"/>
      <c r="O504" s="17"/>
      <c r="P504" s="17"/>
      <c r="Q504" s="17"/>
      <c r="R504" s="17"/>
      <c r="S504" s="17"/>
      <c r="T504" s="17"/>
      <c r="U504" s="17"/>
      <c r="V504" s="17"/>
      <c r="W504" s="17"/>
      <c r="X504" s="17"/>
      <c r="Y504" s="17"/>
      <c r="Z504" s="17"/>
    </row>
    <row r="505">
      <c r="A505" s="20"/>
      <c r="B505" s="17"/>
      <c r="C505" s="33"/>
      <c r="D505" s="17"/>
      <c r="E505" s="20"/>
      <c r="F505" s="20"/>
      <c r="G505" s="20"/>
      <c r="H505" s="17"/>
      <c r="I505" s="17"/>
      <c r="J505" s="17"/>
      <c r="K505" s="17"/>
      <c r="L505" s="17"/>
      <c r="M505" s="17"/>
      <c r="N505" s="17"/>
      <c r="O505" s="17"/>
      <c r="P505" s="17"/>
      <c r="Q505" s="17"/>
      <c r="R505" s="17"/>
      <c r="S505" s="17"/>
      <c r="T505" s="17"/>
      <c r="U505" s="17"/>
      <c r="V505" s="17"/>
      <c r="W505" s="17"/>
      <c r="X505" s="17"/>
      <c r="Y505" s="17"/>
      <c r="Z505" s="17"/>
    </row>
    <row r="506">
      <c r="A506" s="20"/>
      <c r="B506" s="17"/>
      <c r="C506" s="33"/>
      <c r="D506" s="17"/>
      <c r="E506" s="20"/>
      <c r="F506" s="20"/>
      <c r="G506" s="20"/>
      <c r="H506" s="17"/>
      <c r="I506" s="17"/>
      <c r="J506" s="17"/>
      <c r="K506" s="17"/>
      <c r="L506" s="17"/>
      <c r="M506" s="17"/>
      <c r="N506" s="17"/>
      <c r="O506" s="17"/>
      <c r="P506" s="17"/>
      <c r="Q506" s="17"/>
      <c r="R506" s="17"/>
      <c r="S506" s="17"/>
      <c r="T506" s="17"/>
      <c r="U506" s="17"/>
      <c r="V506" s="17"/>
      <c r="W506" s="17"/>
      <c r="X506" s="17"/>
      <c r="Y506" s="17"/>
      <c r="Z506" s="17"/>
    </row>
    <row r="507">
      <c r="A507" s="20"/>
      <c r="B507" s="17"/>
      <c r="C507" s="33"/>
      <c r="D507" s="17"/>
      <c r="E507" s="20"/>
      <c r="F507" s="20"/>
      <c r="G507" s="20"/>
      <c r="H507" s="17"/>
      <c r="I507" s="17"/>
      <c r="J507" s="17"/>
      <c r="K507" s="17"/>
      <c r="L507" s="17"/>
      <c r="M507" s="17"/>
      <c r="N507" s="17"/>
      <c r="O507" s="17"/>
      <c r="P507" s="17"/>
      <c r="Q507" s="17"/>
      <c r="R507" s="17"/>
      <c r="S507" s="17"/>
      <c r="T507" s="17"/>
      <c r="U507" s="17"/>
      <c r="V507" s="17"/>
      <c r="W507" s="17"/>
      <c r="X507" s="17"/>
      <c r="Y507" s="17"/>
      <c r="Z507" s="17"/>
    </row>
    <row r="508">
      <c r="A508" s="20"/>
      <c r="B508" s="17"/>
      <c r="C508" s="33"/>
      <c r="D508" s="17"/>
      <c r="E508" s="20"/>
      <c r="F508" s="20"/>
      <c r="G508" s="20"/>
      <c r="H508" s="17"/>
      <c r="I508" s="17"/>
      <c r="J508" s="17"/>
      <c r="K508" s="17"/>
      <c r="L508" s="17"/>
      <c r="M508" s="17"/>
      <c r="N508" s="17"/>
      <c r="O508" s="17"/>
      <c r="P508" s="17"/>
      <c r="Q508" s="17"/>
      <c r="R508" s="17"/>
      <c r="S508" s="17"/>
      <c r="T508" s="17"/>
      <c r="U508" s="17"/>
      <c r="V508" s="17"/>
      <c r="W508" s="17"/>
      <c r="X508" s="17"/>
      <c r="Y508" s="17"/>
      <c r="Z508" s="17"/>
    </row>
    <row r="509">
      <c r="A509" s="20"/>
      <c r="B509" s="17"/>
      <c r="C509" s="33"/>
      <c r="D509" s="17"/>
      <c r="E509" s="20"/>
      <c r="F509" s="20"/>
      <c r="G509" s="20"/>
      <c r="H509" s="17"/>
      <c r="I509" s="17"/>
      <c r="J509" s="17"/>
      <c r="K509" s="17"/>
      <c r="L509" s="17"/>
      <c r="M509" s="17"/>
      <c r="N509" s="17"/>
      <c r="O509" s="17"/>
      <c r="P509" s="17"/>
      <c r="Q509" s="17"/>
      <c r="R509" s="17"/>
      <c r="S509" s="17"/>
      <c r="T509" s="17"/>
      <c r="U509" s="17"/>
      <c r="V509" s="17"/>
      <c r="W509" s="17"/>
      <c r="X509" s="17"/>
      <c r="Y509" s="17"/>
      <c r="Z509" s="17"/>
    </row>
    <row r="510">
      <c r="A510" s="20"/>
      <c r="B510" s="17"/>
      <c r="C510" s="33"/>
      <c r="D510" s="17"/>
      <c r="E510" s="20"/>
      <c r="F510" s="20"/>
      <c r="G510" s="20"/>
      <c r="H510" s="17"/>
      <c r="I510" s="17"/>
      <c r="J510" s="17"/>
      <c r="K510" s="17"/>
      <c r="L510" s="17"/>
      <c r="M510" s="17"/>
      <c r="N510" s="17"/>
      <c r="O510" s="17"/>
      <c r="P510" s="17"/>
      <c r="Q510" s="17"/>
      <c r="R510" s="17"/>
      <c r="S510" s="17"/>
      <c r="T510" s="17"/>
      <c r="U510" s="17"/>
      <c r="V510" s="17"/>
      <c r="W510" s="17"/>
      <c r="X510" s="17"/>
      <c r="Y510" s="17"/>
      <c r="Z510" s="17"/>
    </row>
    <row r="511">
      <c r="A511" s="20"/>
      <c r="B511" s="17"/>
      <c r="C511" s="33"/>
      <c r="D511" s="17"/>
      <c r="E511" s="20"/>
      <c r="F511" s="20"/>
      <c r="G511" s="20"/>
      <c r="H511" s="17"/>
      <c r="I511" s="17"/>
      <c r="J511" s="17"/>
      <c r="K511" s="17"/>
      <c r="L511" s="17"/>
      <c r="M511" s="17"/>
      <c r="N511" s="17"/>
      <c r="O511" s="17"/>
      <c r="P511" s="17"/>
      <c r="Q511" s="17"/>
      <c r="R511" s="17"/>
      <c r="S511" s="17"/>
      <c r="T511" s="17"/>
      <c r="U511" s="17"/>
      <c r="V511" s="17"/>
      <c r="W511" s="17"/>
      <c r="X511" s="17"/>
      <c r="Y511" s="17"/>
      <c r="Z511" s="17"/>
    </row>
    <row r="512">
      <c r="A512" s="20"/>
      <c r="B512" s="17"/>
      <c r="C512" s="33"/>
      <c r="D512" s="17"/>
      <c r="E512" s="20"/>
      <c r="F512" s="20"/>
      <c r="G512" s="20"/>
      <c r="H512" s="17"/>
      <c r="I512" s="17"/>
      <c r="J512" s="17"/>
      <c r="K512" s="17"/>
      <c r="L512" s="17"/>
      <c r="M512" s="17"/>
      <c r="N512" s="17"/>
      <c r="O512" s="17"/>
      <c r="P512" s="17"/>
      <c r="Q512" s="17"/>
      <c r="R512" s="17"/>
      <c r="S512" s="17"/>
      <c r="T512" s="17"/>
      <c r="U512" s="17"/>
      <c r="V512" s="17"/>
      <c r="W512" s="17"/>
      <c r="X512" s="17"/>
      <c r="Y512" s="17"/>
      <c r="Z512" s="17"/>
    </row>
    <row r="513">
      <c r="A513" s="20"/>
      <c r="B513" s="17"/>
      <c r="C513" s="33"/>
      <c r="D513" s="17"/>
      <c r="E513" s="20"/>
      <c r="F513" s="20"/>
      <c r="G513" s="20"/>
      <c r="H513" s="17"/>
      <c r="I513" s="17"/>
      <c r="J513" s="17"/>
      <c r="K513" s="17"/>
      <c r="L513" s="17"/>
      <c r="M513" s="17"/>
      <c r="N513" s="17"/>
      <c r="O513" s="17"/>
      <c r="P513" s="17"/>
      <c r="Q513" s="17"/>
      <c r="R513" s="17"/>
      <c r="S513" s="17"/>
      <c r="T513" s="17"/>
      <c r="U513" s="17"/>
      <c r="V513" s="17"/>
      <c r="W513" s="17"/>
      <c r="X513" s="17"/>
      <c r="Y513" s="17"/>
      <c r="Z513" s="17"/>
    </row>
    <row r="514">
      <c r="A514" s="20"/>
      <c r="B514" s="17"/>
      <c r="C514" s="33"/>
      <c r="D514" s="17"/>
      <c r="E514" s="20"/>
      <c r="F514" s="20"/>
      <c r="G514" s="20"/>
      <c r="H514" s="17"/>
      <c r="I514" s="17"/>
      <c r="J514" s="17"/>
      <c r="K514" s="17"/>
      <c r="L514" s="17"/>
      <c r="M514" s="17"/>
      <c r="N514" s="17"/>
      <c r="O514" s="17"/>
      <c r="P514" s="17"/>
      <c r="Q514" s="17"/>
      <c r="R514" s="17"/>
      <c r="S514" s="17"/>
      <c r="T514" s="17"/>
      <c r="U514" s="17"/>
      <c r="V514" s="17"/>
      <c r="W514" s="17"/>
      <c r="X514" s="17"/>
      <c r="Y514" s="17"/>
      <c r="Z514" s="17"/>
    </row>
    <row r="515">
      <c r="A515" s="20"/>
      <c r="B515" s="17"/>
      <c r="C515" s="33"/>
      <c r="D515" s="17"/>
      <c r="E515" s="20"/>
      <c r="F515" s="20"/>
      <c r="G515" s="20"/>
      <c r="H515" s="17"/>
      <c r="I515" s="17"/>
      <c r="J515" s="17"/>
      <c r="K515" s="17"/>
      <c r="L515" s="17"/>
      <c r="M515" s="17"/>
      <c r="N515" s="17"/>
      <c r="O515" s="17"/>
      <c r="P515" s="17"/>
      <c r="Q515" s="17"/>
      <c r="R515" s="17"/>
      <c r="S515" s="17"/>
      <c r="T515" s="17"/>
      <c r="U515" s="17"/>
      <c r="V515" s="17"/>
      <c r="W515" s="17"/>
      <c r="X515" s="17"/>
      <c r="Y515" s="17"/>
      <c r="Z515" s="17"/>
    </row>
    <row r="516">
      <c r="A516" s="20"/>
      <c r="B516" s="17"/>
      <c r="C516" s="33"/>
      <c r="D516" s="17"/>
      <c r="E516" s="20"/>
      <c r="F516" s="20"/>
      <c r="G516" s="20"/>
      <c r="H516" s="17"/>
      <c r="I516" s="17"/>
      <c r="J516" s="17"/>
      <c r="K516" s="17"/>
      <c r="L516" s="17"/>
      <c r="M516" s="17"/>
      <c r="N516" s="17"/>
      <c r="O516" s="17"/>
      <c r="P516" s="17"/>
      <c r="Q516" s="17"/>
      <c r="R516" s="17"/>
      <c r="S516" s="17"/>
      <c r="T516" s="17"/>
      <c r="U516" s="17"/>
      <c r="V516" s="17"/>
      <c r="W516" s="17"/>
      <c r="X516" s="17"/>
      <c r="Y516" s="17"/>
      <c r="Z516" s="17"/>
    </row>
    <row r="517">
      <c r="A517" s="20"/>
      <c r="B517" s="17"/>
      <c r="C517" s="33"/>
      <c r="D517" s="17"/>
      <c r="E517" s="20"/>
      <c r="F517" s="20"/>
      <c r="G517" s="20"/>
      <c r="H517" s="17"/>
      <c r="I517" s="17"/>
      <c r="J517" s="17"/>
      <c r="K517" s="17"/>
      <c r="L517" s="17"/>
      <c r="M517" s="17"/>
      <c r="N517" s="17"/>
      <c r="O517" s="17"/>
      <c r="P517" s="17"/>
      <c r="Q517" s="17"/>
      <c r="R517" s="17"/>
      <c r="S517" s="17"/>
      <c r="T517" s="17"/>
      <c r="U517" s="17"/>
      <c r="V517" s="17"/>
      <c r="W517" s="17"/>
      <c r="X517" s="17"/>
      <c r="Y517" s="17"/>
      <c r="Z517" s="17"/>
    </row>
    <row r="518">
      <c r="A518" s="20"/>
      <c r="B518" s="17"/>
      <c r="C518" s="33"/>
      <c r="D518" s="17"/>
      <c r="E518" s="20"/>
      <c r="F518" s="20"/>
      <c r="G518" s="20"/>
      <c r="H518" s="17"/>
      <c r="I518" s="17"/>
      <c r="J518" s="17"/>
      <c r="K518" s="17"/>
      <c r="L518" s="17"/>
      <c r="M518" s="17"/>
      <c r="N518" s="17"/>
      <c r="O518" s="17"/>
      <c r="P518" s="17"/>
      <c r="Q518" s="17"/>
      <c r="R518" s="17"/>
      <c r="S518" s="17"/>
      <c r="T518" s="17"/>
      <c r="U518" s="17"/>
      <c r="V518" s="17"/>
      <c r="W518" s="17"/>
      <c r="X518" s="17"/>
      <c r="Y518" s="17"/>
      <c r="Z518" s="17"/>
    </row>
    <row r="519">
      <c r="A519" s="20"/>
      <c r="B519" s="17"/>
      <c r="C519" s="33"/>
      <c r="D519" s="17"/>
      <c r="E519" s="20"/>
      <c r="F519" s="20"/>
      <c r="G519" s="20"/>
      <c r="H519" s="17"/>
      <c r="I519" s="17"/>
      <c r="J519" s="17"/>
      <c r="K519" s="17"/>
      <c r="L519" s="17"/>
      <c r="M519" s="17"/>
      <c r="N519" s="17"/>
      <c r="O519" s="17"/>
      <c r="P519" s="17"/>
      <c r="Q519" s="17"/>
      <c r="R519" s="17"/>
      <c r="S519" s="17"/>
      <c r="T519" s="17"/>
      <c r="U519" s="17"/>
      <c r="V519" s="17"/>
      <c r="W519" s="17"/>
      <c r="X519" s="17"/>
      <c r="Y519" s="17"/>
      <c r="Z519" s="17"/>
    </row>
    <row r="520">
      <c r="A520" s="20"/>
      <c r="B520" s="17"/>
      <c r="C520" s="33"/>
      <c r="D520" s="17"/>
      <c r="E520" s="20"/>
      <c r="F520" s="20"/>
      <c r="G520" s="20"/>
      <c r="H520" s="17"/>
      <c r="I520" s="17"/>
      <c r="J520" s="17"/>
      <c r="K520" s="17"/>
      <c r="L520" s="17"/>
      <c r="M520" s="17"/>
      <c r="N520" s="17"/>
      <c r="O520" s="17"/>
      <c r="P520" s="17"/>
      <c r="Q520" s="17"/>
      <c r="R520" s="17"/>
      <c r="S520" s="17"/>
      <c r="T520" s="17"/>
      <c r="U520" s="17"/>
      <c r="V520" s="17"/>
      <c r="W520" s="17"/>
      <c r="X520" s="17"/>
      <c r="Y520" s="17"/>
      <c r="Z520" s="17"/>
    </row>
    <row r="521">
      <c r="A521" s="20"/>
      <c r="B521" s="17"/>
      <c r="C521" s="33"/>
      <c r="D521" s="17"/>
      <c r="E521" s="20"/>
      <c r="F521" s="20"/>
      <c r="G521" s="20"/>
      <c r="H521" s="17"/>
      <c r="I521" s="17"/>
      <c r="J521" s="17"/>
      <c r="K521" s="17"/>
      <c r="L521" s="17"/>
      <c r="M521" s="17"/>
      <c r="N521" s="17"/>
      <c r="O521" s="17"/>
      <c r="P521" s="17"/>
      <c r="Q521" s="17"/>
      <c r="R521" s="17"/>
      <c r="S521" s="17"/>
      <c r="T521" s="17"/>
      <c r="U521" s="17"/>
      <c r="V521" s="17"/>
      <c r="W521" s="17"/>
      <c r="X521" s="17"/>
      <c r="Y521" s="17"/>
      <c r="Z521" s="17"/>
    </row>
    <row r="522">
      <c r="A522" s="20"/>
      <c r="B522" s="17"/>
      <c r="C522" s="33"/>
      <c r="D522" s="17"/>
      <c r="E522" s="20"/>
      <c r="F522" s="20"/>
      <c r="G522" s="20"/>
      <c r="H522" s="17"/>
      <c r="I522" s="17"/>
      <c r="J522" s="17"/>
      <c r="K522" s="17"/>
      <c r="L522" s="17"/>
      <c r="M522" s="17"/>
      <c r="N522" s="17"/>
      <c r="O522" s="17"/>
      <c r="P522" s="17"/>
      <c r="Q522" s="17"/>
      <c r="R522" s="17"/>
      <c r="S522" s="17"/>
      <c r="T522" s="17"/>
      <c r="U522" s="17"/>
      <c r="V522" s="17"/>
      <c r="W522" s="17"/>
      <c r="X522" s="17"/>
      <c r="Y522" s="17"/>
      <c r="Z522" s="17"/>
    </row>
    <row r="523">
      <c r="A523" s="20"/>
      <c r="B523" s="17"/>
      <c r="C523" s="33"/>
      <c r="D523" s="17"/>
      <c r="E523" s="20"/>
      <c r="F523" s="20"/>
      <c r="G523" s="20"/>
      <c r="H523" s="17"/>
      <c r="I523" s="17"/>
      <c r="J523" s="17"/>
      <c r="K523" s="17"/>
      <c r="L523" s="17"/>
      <c r="M523" s="17"/>
      <c r="N523" s="17"/>
      <c r="O523" s="17"/>
      <c r="P523" s="17"/>
      <c r="Q523" s="17"/>
      <c r="R523" s="17"/>
      <c r="S523" s="17"/>
      <c r="T523" s="17"/>
      <c r="U523" s="17"/>
      <c r="V523" s="17"/>
      <c r="W523" s="17"/>
      <c r="X523" s="17"/>
      <c r="Y523" s="17"/>
      <c r="Z523" s="17"/>
    </row>
    <row r="524">
      <c r="A524" s="20"/>
      <c r="B524" s="17"/>
      <c r="C524" s="33"/>
      <c r="D524" s="17"/>
      <c r="E524" s="20"/>
      <c r="F524" s="20"/>
      <c r="G524" s="20"/>
      <c r="H524" s="17"/>
      <c r="I524" s="17"/>
      <c r="J524" s="17"/>
      <c r="K524" s="17"/>
      <c r="L524" s="17"/>
      <c r="M524" s="17"/>
      <c r="N524" s="17"/>
      <c r="O524" s="17"/>
      <c r="P524" s="17"/>
      <c r="Q524" s="17"/>
      <c r="R524" s="17"/>
      <c r="S524" s="17"/>
      <c r="T524" s="17"/>
      <c r="U524" s="17"/>
      <c r="V524" s="17"/>
      <c r="W524" s="17"/>
      <c r="X524" s="17"/>
      <c r="Y524" s="17"/>
      <c r="Z524" s="17"/>
    </row>
    <row r="525">
      <c r="A525" s="20"/>
      <c r="B525" s="17"/>
      <c r="C525" s="33"/>
      <c r="D525" s="17"/>
      <c r="E525" s="20"/>
      <c r="F525" s="20"/>
      <c r="G525" s="20"/>
      <c r="H525" s="17"/>
      <c r="I525" s="17"/>
      <c r="J525" s="17"/>
      <c r="K525" s="17"/>
      <c r="L525" s="17"/>
      <c r="M525" s="17"/>
      <c r="N525" s="17"/>
      <c r="O525" s="17"/>
      <c r="P525" s="17"/>
      <c r="Q525" s="17"/>
      <c r="R525" s="17"/>
      <c r="S525" s="17"/>
      <c r="T525" s="17"/>
      <c r="U525" s="17"/>
      <c r="V525" s="17"/>
      <c r="W525" s="17"/>
      <c r="X525" s="17"/>
      <c r="Y525" s="17"/>
      <c r="Z525" s="17"/>
    </row>
    <row r="526">
      <c r="A526" s="20"/>
      <c r="B526" s="17"/>
      <c r="C526" s="33"/>
      <c r="D526" s="17"/>
      <c r="E526" s="20"/>
      <c r="F526" s="20"/>
      <c r="G526" s="20"/>
      <c r="H526" s="17"/>
      <c r="I526" s="17"/>
      <c r="J526" s="17"/>
      <c r="K526" s="17"/>
      <c r="L526" s="17"/>
      <c r="M526" s="17"/>
      <c r="N526" s="17"/>
      <c r="O526" s="17"/>
      <c r="P526" s="17"/>
      <c r="Q526" s="17"/>
      <c r="R526" s="17"/>
      <c r="S526" s="17"/>
      <c r="T526" s="17"/>
      <c r="U526" s="17"/>
      <c r="V526" s="17"/>
      <c r="W526" s="17"/>
      <c r="X526" s="17"/>
      <c r="Y526" s="17"/>
      <c r="Z526" s="17"/>
    </row>
    <row r="527">
      <c r="A527" s="20"/>
      <c r="B527" s="17"/>
      <c r="C527" s="33"/>
      <c r="D527" s="17"/>
      <c r="E527" s="20"/>
      <c r="F527" s="20"/>
      <c r="G527" s="20"/>
      <c r="H527" s="17"/>
      <c r="I527" s="17"/>
      <c r="J527" s="17"/>
      <c r="K527" s="17"/>
      <c r="L527" s="17"/>
      <c r="M527" s="17"/>
      <c r="N527" s="17"/>
      <c r="O527" s="17"/>
      <c r="P527" s="17"/>
      <c r="Q527" s="17"/>
      <c r="R527" s="17"/>
      <c r="S527" s="17"/>
      <c r="T527" s="17"/>
      <c r="U527" s="17"/>
      <c r="V527" s="17"/>
      <c r="W527" s="17"/>
      <c r="X527" s="17"/>
      <c r="Y527" s="17"/>
      <c r="Z527" s="17"/>
    </row>
    <row r="528">
      <c r="A528" s="20"/>
      <c r="B528" s="17"/>
      <c r="C528" s="33"/>
      <c r="D528" s="17"/>
      <c r="E528" s="20"/>
      <c r="F528" s="20"/>
      <c r="G528" s="20"/>
      <c r="H528" s="17"/>
      <c r="I528" s="17"/>
      <c r="J528" s="17"/>
      <c r="K528" s="17"/>
      <c r="L528" s="17"/>
      <c r="M528" s="17"/>
      <c r="N528" s="17"/>
      <c r="O528" s="17"/>
      <c r="P528" s="17"/>
      <c r="Q528" s="17"/>
      <c r="R528" s="17"/>
      <c r="S528" s="17"/>
      <c r="T528" s="17"/>
      <c r="U528" s="17"/>
      <c r="V528" s="17"/>
      <c r="W528" s="17"/>
      <c r="X528" s="17"/>
      <c r="Y528" s="17"/>
      <c r="Z528" s="17"/>
    </row>
    <row r="529">
      <c r="A529" s="20"/>
      <c r="B529" s="17"/>
      <c r="C529" s="33"/>
      <c r="D529" s="17"/>
      <c r="E529" s="20"/>
      <c r="F529" s="20"/>
      <c r="G529" s="20"/>
      <c r="H529" s="17"/>
      <c r="I529" s="17"/>
      <c r="J529" s="17"/>
      <c r="K529" s="17"/>
      <c r="L529" s="17"/>
      <c r="M529" s="17"/>
      <c r="N529" s="17"/>
      <c r="O529" s="17"/>
      <c r="P529" s="17"/>
      <c r="Q529" s="17"/>
      <c r="R529" s="17"/>
      <c r="S529" s="17"/>
      <c r="T529" s="17"/>
      <c r="U529" s="17"/>
      <c r="V529" s="17"/>
      <c r="W529" s="17"/>
      <c r="X529" s="17"/>
      <c r="Y529" s="17"/>
      <c r="Z529" s="17"/>
    </row>
    <row r="530">
      <c r="A530" s="20"/>
      <c r="B530" s="17"/>
      <c r="C530" s="33"/>
      <c r="D530" s="17"/>
      <c r="E530" s="20"/>
      <c r="F530" s="20"/>
      <c r="G530" s="20"/>
      <c r="H530" s="17"/>
      <c r="I530" s="17"/>
      <c r="J530" s="17"/>
      <c r="K530" s="17"/>
      <c r="L530" s="17"/>
      <c r="M530" s="17"/>
      <c r="N530" s="17"/>
      <c r="O530" s="17"/>
      <c r="P530" s="17"/>
      <c r="Q530" s="17"/>
      <c r="R530" s="17"/>
      <c r="S530" s="17"/>
      <c r="T530" s="17"/>
      <c r="U530" s="17"/>
      <c r="V530" s="17"/>
      <c r="W530" s="17"/>
      <c r="X530" s="17"/>
      <c r="Y530" s="17"/>
      <c r="Z530" s="17"/>
    </row>
    <row r="531">
      <c r="A531" s="20"/>
      <c r="B531" s="17"/>
      <c r="C531" s="33"/>
      <c r="D531" s="17"/>
      <c r="E531" s="20"/>
      <c r="F531" s="20"/>
      <c r="G531" s="20"/>
      <c r="H531" s="17"/>
      <c r="I531" s="17"/>
      <c r="J531" s="17"/>
      <c r="K531" s="17"/>
      <c r="L531" s="17"/>
      <c r="M531" s="17"/>
      <c r="N531" s="17"/>
      <c r="O531" s="17"/>
      <c r="P531" s="17"/>
      <c r="Q531" s="17"/>
      <c r="R531" s="17"/>
      <c r="S531" s="17"/>
      <c r="T531" s="17"/>
      <c r="U531" s="17"/>
      <c r="V531" s="17"/>
      <c r="W531" s="17"/>
      <c r="X531" s="17"/>
      <c r="Y531" s="17"/>
      <c r="Z531" s="17"/>
    </row>
    <row r="532">
      <c r="A532" s="20"/>
      <c r="B532" s="17"/>
      <c r="C532" s="33"/>
      <c r="D532" s="17"/>
      <c r="E532" s="20"/>
      <c r="F532" s="20"/>
      <c r="G532" s="20"/>
      <c r="H532" s="17"/>
      <c r="I532" s="17"/>
      <c r="J532" s="17"/>
      <c r="K532" s="17"/>
      <c r="L532" s="17"/>
      <c r="M532" s="17"/>
      <c r="N532" s="17"/>
      <c r="O532" s="17"/>
      <c r="P532" s="17"/>
      <c r="Q532" s="17"/>
      <c r="R532" s="17"/>
      <c r="S532" s="17"/>
      <c r="T532" s="17"/>
      <c r="U532" s="17"/>
      <c r="V532" s="17"/>
      <c r="W532" s="17"/>
      <c r="X532" s="17"/>
      <c r="Y532" s="17"/>
      <c r="Z532" s="17"/>
    </row>
    <row r="533">
      <c r="A533" s="20"/>
      <c r="B533" s="17"/>
      <c r="C533" s="33"/>
      <c r="D533" s="17"/>
      <c r="E533" s="20"/>
      <c r="F533" s="20"/>
      <c r="G533" s="20"/>
      <c r="H533" s="17"/>
      <c r="I533" s="17"/>
      <c r="J533" s="17"/>
      <c r="K533" s="17"/>
      <c r="L533" s="17"/>
      <c r="M533" s="17"/>
      <c r="N533" s="17"/>
      <c r="O533" s="17"/>
      <c r="P533" s="17"/>
      <c r="Q533" s="17"/>
      <c r="R533" s="17"/>
      <c r="S533" s="17"/>
      <c r="T533" s="17"/>
      <c r="U533" s="17"/>
      <c r="V533" s="17"/>
      <c r="W533" s="17"/>
      <c r="X533" s="17"/>
      <c r="Y533" s="17"/>
      <c r="Z533" s="17"/>
    </row>
    <row r="534">
      <c r="A534" s="20"/>
      <c r="B534" s="17"/>
      <c r="C534" s="33"/>
      <c r="D534" s="17"/>
      <c r="E534" s="20"/>
      <c r="F534" s="20"/>
      <c r="G534" s="20"/>
      <c r="H534" s="17"/>
      <c r="I534" s="17"/>
      <c r="J534" s="17"/>
      <c r="K534" s="17"/>
      <c r="L534" s="17"/>
      <c r="M534" s="17"/>
      <c r="N534" s="17"/>
      <c r="O534" s="17"/>
      <c r="P534" s="17"/>
      <c r="Q534" s="17"/>
      <c r="R534" s="17"/>
      <c r="S534" s="17"/>
      <c r="T534" s="17"/>
      <c r="U534" s="17"/>
      <c r="V534" s="17"/>
      <c r="W534" s="17"/>
      <c r="X534" s="17"/>
      <c r="Y534" s="17"/>
      <c r="Z534" s="17"/>
    </row>
    <row r="535">
      <c r="A535" s="20"/>
      <c r="B535" s="17"/>
      <c r="C535" s="33"/>
      <c r="D535" s="17"/>
      <c r="E535" s="20"/>
      <c r="F535" s="20"/>
      <c r="G535" s="20"/>
      <c r="H535" s="17"/>
      <c r="I535" s="17"/>
      <c r="J535" s="17"/>
      <c r="K535" s="17"/>
      <c r="L535" s="17"/>
      <c r="M535" s="17"/>
      <c r="N535" s="17"/>
      <c r="O535" s="17"/>
      <c r="P535" s="17"/>
      <c r="Q535" s="17"/>
      <c r="R535" s="17"/>
      <c r="S535" s="17"/>
      <c r="T535" s="17"/>
      <c r="U535" s="17"/>
      <c r="V535" s="17"/>
      <c r="W535" s="17"/>
      <c r="X535" s="17"/>
      <c r="Y535" s="17"/>
      <c r="Z535" s="17"/>
    </row>
    <row r="536">
      <c r="A536" s="20"/>
      <c r="B536" s="17"/>
      <c r="C536" s="33"/>
      <c r="D536" s="17"/>
      <c r="E536" s="20"/>
      <c r="F536" s="20"/>
      <c r="G536" s="20"/>
      <c r="H536" s="17"/>
      <c r="I536" s="17"/>
      <c r="J536" s="17"/>
      <c r="K536" s="17"/>
      <c r="L536" s="17"/>
      <c r="M536" s="17"/>
      <c r="N536" s="17"/>
      <c r="O536" s="17"/>
      <c r="P536" s="17"/>
      <c r="Q536" s="17"/>
      <c r="R536" s="17"/>
      <c r="S536" s="17"/>
      <c r="T536" s="17"/>
      <c r="U536" s="17"/>
      <c r="V536" s="17"/>
      <c r="W536" s="17"/>
      <c r="X536" s="17"/>
      <c r="Y536" s="17"/>
      <c r="Z536" s="17"/>
    </row>
    <row r="537">
      <c r="A537" s="20"/>
      <c r="B537" s="17"/>
      <c r="C537" s="33"/>
      <c r="D537" s="17"/>
      <c r="E537" s="20"/>
      <c r="F537" s="20"/>
      <c r="G537" s="20"/>
      <c r="H537" s="17"/>
      <c r="I537" s="17"/>
      <c r="J537" s="17"/>
      <c r="K537" s="17"/>
      <c r="L537" s="17"/>
      <c r="M537" s="17"/>
      <c r="N537" s="17"/>
      <c r="O537" s="17"/>
      <c r="P537" s="17"/>
      <c r="Q537" s="17"/>
      <c r="R537" s="17"/>
      <c r="S537" s="17"/>
      <c r="T537" s="17"/>
      <c r="U537" s="17"/>
      <c r="V537" s="17"/>
      <c r="W537" s="17"/>
      <c r="X537" s="17"/>
      <c r="Y537" s="17"/>
      <c r="Z537" s="17"/>
    </row>
    <row r="538">
      <c r="A538" s="20"/>
      <c r="B538" s="17"/>
      <c r="C538" s="33"/>
      <c r="D538" s="17"/>
      <c r="E538" s="20"/>
      <c r="F538" s="20"/>
      <c r="G538" s="20"/>
      <c r="H538" s="17"/>
      <c r="I538" s="17"/>
      <c r="J538" s="17"/>
      <c r="K538" s="17"/>
      <c r="L538" s="17"/>
      <c r="M538" s="17"/>
      <c r="N538" s="17"/>
      <c r="O538" s="17"/>
      <c r="P538" s="17"/>
      <c r="Q538" s="17"/>
      <c r="R538" s="17"/>
      <c r="S538" s="17"/>
      <c r="T538" s="17"/>
      <c r="U538" s="17"/>
      <c r="V538" s="17"/>
      <c r="W538" s="17"/>
      <c r="X538" s="17"/>
      <c r="Y538" s="17"/>
      <c r="Z538" s="17"/>
    </row>
    <row r="539">
      <c r="A539" s="20"/>
      <c r="B539" s="17"/>
      <c r="C539" s="33"/>
      <c r="D539" s="17"/>
      <c r="E539" s="20"/>
      <c r="F539" s="20"/>
      <c r="G539" s="20"/>
      <c r="H539" s="17"/>
      <c r="I539" s="17"/>
      <c r="J539" s="17"/>
      <c r="K539" s="17"/>
      <c r="L539" s="17"/>
      <c r="M539" s="17"/>
      <c r="N539" s="17"/>
      <c r="O539" s="17"/>
      <c r="P539" s="17"/>
      <c r="Q539" s="17"/>
      <c r="R539" s="17"/>
      <c r="S539" s="17"/>
      <c r="T539" s="17"/>
      <c r="U539" s="17"/>
      <c r="V539" s="17"/>
      <c r="W539" s="17"/>
      <c r="X539" s="17"/>
      <c r="Y539" s="17"/>
      <c r="Z539" s="17"/>
    </row>
    <row r="540">
      <c r="A540" s="20"/>
      <c r="B540" s="17"/>
      <c r="C540" s="33"/>
      <c r="D540" s="17"/>
      <c r="E540" s="20"/>
      <c r="F540" s="20"/>
      <c r="G540" s="20"/>
      <c r="H540" s="17"/>
      <c r="I540" s="17"/>
      <c r="J540" s="17"/>
      <c r="K540" s="17"/>
      <c r="L540" s="17"/>
      <c r="M540" s="17"/>
      <c r="N540" s="17"/>
      <c r="O540" s="17"/>
      <c r="P540" s="17"/>
      <c r="Q540" s="17"/>
      <c r="R540" s="17"/>
      <c r="S540" s="17"/>
      <c r="T540" s="17"/>
      <c r="U540" s="17"/>
      <c r="V540" s="17"/>
      <c r="W540" s="17"/>
      <c r="X540" s="17"/>
      <c r="Y540" s="17"/>
      <c r="Z540" s="17"/>
    </row>
    <row r="541">
      <c r="A541" s="20"/>
      <c r="B541" s="17"/>
      <c r="C541" s="33"/>
      <c r="D541" s="17"/>
      <c r="E541" s="20"/>
      <c r="F541" s="20"/>
      <c r="G541" s="20"/>
      <c r="H541" s="17"/>
      <c r="I541" s="17"/>
      <c r="J541" s="17"/>
      <c r="K541" s="17"/>
      <c r="L541" s="17"/>
      <c r="M541" s="17"/>
      <c r="N541" s="17"/>
      <c r="O541" s="17"/>
      <c r="P541" s="17"/>
      <c r="Q541" s="17"/>
      <c r="R541" s="17"/>
      <c r="S541" s="17"/>
      <c r="T541" s="17"/>
      <c r="U541" s="17"/>
      <c r="V541" s="17"/>
      <c r="W541" s="17"/>
      <c r="X541" s="17"/>
      <c r="Y541" s="17"/>
      <c r="Z541" s="17"/>
    </row>
    <row r="542">
      <c r="A542" s="20"/>
      <c r="B542" s="17"/>
      <c r="C542" s="33"/>
      <c r="D542" s="17"/>
      <c r="E542" s="20"/>
      <c r="F542" s="20"/>
      <c r="G542" s="20"/>
      <c r="H542" s="17"/>
      <c r="I542" s="17"/>
      <c r="J542" s="17"/>
      <c r="K542" s="17"/>
      <c r="L542" s="17"/>
      <c r="M542" s="17"/>
      <c r="N542" s="17"/>
      <c r="O542" s="17"/>
      <c r="P542" s="17"/>
      <c r="Q542" s="17"/>
      <c r="R542" s="17"/>
      <c r="S542" s="17"/>
      <c r="T542" s="17"/>
      <c r="U542" s="17"/>
      <c r="V542" s="17"/>
      <c r="W542" s="17"/>
      <c r="X542" s="17"/>
      <c r="Y542" s="17"/>
      <c r="Z542" s="17"/>
    </row>
    <row r="543">
      <c r="A543" s="20"/>
      <c r="B543" s="17"/>
      <c r="C543" s="33"/>
      <c r="D543" s="17"/>
      <c r="E543" s="20"/>
      <c r="F543" s="20"/>
      <c r="G543" s="20"/>
      <c r="H543" s="17"/>
      <c r="I543" s="17"/>
      <c r="J543" s="17"/>
      <c r="K543" s="17"/>
      <c r="L543" s="17"/>
      <c r="M543" s="17"/>
      <c r="N543" s="17"/>
      <c r="O543" s="17"/>
      <c r="P543" s="17"/>
      <c r="Q543" s="17"/>
      <c r="R543" s="17"/>
      <c r="S543" s="17"/>
      <c r="T543" s="17"/>
      <c r="U543" s="17"/>
      <c r="V543" s="17"/>
      <c r="W543" s="17"/>
      <c r="X543" s="17"/>
      <c r="Y543" s="17"/>
      <c r="Z543" s="17"/>
    </row>
    <row r="544">
      <c r="A544" s="20"/>
      <c r="B544" s="17"/>
      <c r="C544" s="33"/>
      <c r="D544" s="17"/>
      <c r="E544" s="20"/>
      <c r="F544" s="20"/>
      <c r="G544" s="20"/>
      <c r="H544" s="17"/>
      <c r="I544" s="17"/>
      <c r="J544" s="17"/>
      <c r="K544" s="17"/>
      <c r="L544" s="17"/>
      <c r="M544" s="17"/>
      <c r="N544" s="17"/>
      <c r="O544" s="17"/>
      <c r="P544" s="17"/>
      <c r="Q544" s="17"/>
      <c r="R544" s="17"/>
      <c r="S544" s="17"/>
      <c r="T544" s="17"/>
      <c r="U544" s="17"/>
      <c r="V544" s="17"/>
      <c r="W544" s="17"/>
      <c r="X544" s="17"/>
      <c r="Y544" s="17"/>
      <c r="Z544" s="17"/>
    </row>
    <row r="545">
      <c r="A545" s="20"/>
      <c r="B545" s="17"/>
      <c r="C545" s="33"/>
      <c r="D545" s="17"/>
      <c r="E545" s="20"/>
      <c r="F545" s="20"/>
      <c r="G545" s="20"/>
      <c r="H545" s="17"/>
      <c r="I545" s="17"/>
      <c r="J545" s="17"/>
      <c r="K545" s="17"/>
      <c r="L545" s="17"/>
      <c r="M545" s="17"/>
      <c r="N545" s="17"/>
      <c r="O545" s="17"/>
      <c r="P545" s="17"/>
      <c r="Q545" s="17"/>
      <c r="R545" s="17"/>
      <c r="S545" s="17"/>
      <c r="T545" s="17"/>
      <c r="U545" s="17"/>
      <c r="V545" s="17"/>
      <c r="W545" s="17"/>
      <c r="X545" s="17"/>
      <c r="Y545" s="17"/>
      <c r="Z545" s="17"/>
    </row>
    <row r="546">
      <c r="A546" s="20"/>
      <c r="B546" s="17"/>
      <c r="C546" s="33"/>
      <c r="D546" s="17"/>
      <c r="E546" s="20"/>
      <c r="F546" s="20"/>
      <c r="G546" s="20"/>
      <c r="H546" s="17"/>
      <c r="I546" s="17"/>
      <c r="J546" s="17"/>
      <c r="K546" s="17"/>
      <c r="L546" s="17"/>
      <c r="M546" s="17"/>
      <c r="N546" s="17"/>
      <c r="O546" s="17"/>
      <c r="P546" s="17"/>
      <c r="Q546" s="17"/>
      <c r="R546" s="17"/>
      <c r="S546" s="17"/>
      <c r="T546" s="17"/>
      <c r="U546" s="17"/>
      <c r="V546" s="17"/>
      <c r="W546" s="17"/>
      <c r="X546" s="17"/>
      <c r="Y546" s="17"/>
      <c r="Z546" s="17"/>
    </row>
    <row r="547">
      <c r="A547" s="20"/>
      <c r="B547" s="17"/>
      <c r="C547" s="33"/>
      <c r="D547" s="17"/>
      <c r="E547" s="20"/>
      <c r="F547" s="20"/>
      <c r="G547" s="20"/>
      <c r="H547" s="17"/>
      <c r="I547" s="17"/>
      <c r="J547" s="17"/>
      <c r="K547" s="17"/>
      <c r="L547" s="17"/>
      <c r="M547" s="17"/>
      <c r="N547" s="17"/>
      <c r="O547" s="17"/>
      <c r="P547" s="17"/>
      <c r="Q547" s="17"/>
      <c r="R547" s="17"/>
      <c r="S547" s="17"/>
      <c r="T547" s="17"/>
      <c r="U547" s="17"/>
      <c r="V547" s="17"/>
      <c r="W547" s="17"/>
      <c r="X547" s="17"/>
      <c r="Y547" s="17"/>
      <c r="Z547" s="17"/>
    </row>
    <row r="548">
      <c r="A548" s="20"/>
      <c r="B548" s="17"/>
      <c r="C548" s="33"/>
      <c r="D548" s="17"/>
      <c r="E548" s="20"/>
      <c r="F548" s="20"/>
      <c r="G548" s="20"/>
      <c r="H548" s="17"/>
      <c r="I548" s="17"/>
      <c r="J548" s="17"/>
      <c r="K548" s="17"/>
      <c r="L548" s="17"/>
      <c r="M548" s="17"/>
      <c r="N548" s="17"/>
      <c r="O548" s="17"/>
      <c r="P548" s="17"/>
      <c r="Q548" s="17"/>
      <c r="R548" s="17"/>
      <c r="S548" s="17"/>
      <c r="T548" s="17"/>
      <c r="U548" s="17"/>
      <c r="V548" s="17"/>
      <c r="W548" s="17"/>
      <c r="X548" s="17"/>
      <c r="Y548" s="17"/>
      <c r="Z548" s="17"/>
    </row>
    <row r="549">
      <c r="A549" s="20"/>
      <c r="B549" s="17"/>
      <c r="C549" s="33"/>
      <c r="D549" s="17"/>
      <c r="E549" s="20"/>
      <c r="F549" s="20"/>
      <c r="G549" s="20"/>
      <c r="H549" s="17"/>
      <c r="I549" s="17"/>
      <c r="J549" s="17"/>
      <c r="K549" s="17"/>
      <c r="L549" s="17"/>
      <c r="M549" s="17"/>
      <c r="N549" s="17"/>
      <c r="O549" s="17"/>
      <c r="P549" s="17"/>
      <c r="Q549" s="17"/>
      <c r="R549" s="17"/>
      <c r="S549" s="17"/>
      <c r="T549" s="17"/>
      <c r="U549" s="17"/>
      <c r="V549" s="17"/>
      <c r="W549" s="17"/>
      <c r="X549" s="17"/>
      <c r="Y549" s="17"/>
      <c r="Z549" s="17"/>
    </row>
    <row r="550">
      <c r="A550" s="20"/>
      <c r="B550" s="17"/>
      <c r="C550" s="33"/>
      <c r="D550" s="17"/>
      <c r="E550" s="20"/>
      <c r="F550" s="20"/>
      <c r="G550" s="20"/>
      <c r="H550" s="17"/>
      <c r="I550" s="17"/>
      <c r="J550" s="17"/>
      <c r="K550" s="17"/>
      <c r="L550" s="17"/>
      <c r="M550" s="17"/>
      <c r="N550" s="17"/>
      <c r="O550" s="17"/>
      <c r="P550" s="17"/>
      <c r="Q550" s="17"/>
      <c r="R550" s="17"/>
      <c r="S550" s="17"/>
      <c r="T550" s="17"/>
      <c r="U550" s="17"/>
      <c r="V550" s="17"/>
      <c r="W550" s="17"/>
      <c r="X550" s="17"/>
      <c r="Y550" s="17"/>
      <c r="Z550" s="17"/>
    </row>
    <row r="551">
      <c r="A551" s="20"/>
      <c r="B551" s="17"/>
      <c r="C551" s="33"/>
      <c r="D551" s="17"/>
      <c r="E551" s="20"/>
      <c r="F551" s="20"/>
      <c r="G551" s="20"/>
      <c r="H551" s="17"/>
      <c r="I551" s="17"/>
      <c r="J551" s="17"/>
      <c r="K551" s="17"/>
      <c r="L551" s="17"/>
      <c r="M551" s="17"/>
      <c r="N551" s="17"/>
      <c r="O551" s="17"/>
      <c r="P551" s="17"/>
      <c r="Q551" s="17"/>
      <c r="R551" s="17"/>
      <c r="S551" s="17"/>
      <c r="T551" s="17"/>
      <c r="U551" s="17"/>
      <c r="V551" s="17"/>
      <c r="W551" s="17"/>
      <c r="X551" s="17"/>
      <c r="Y551" s="17"/>
      <c r="Z551" s="17"/>
    </row>
    <row r="552">
      <c r="A552" s="20"/>
      <c r="B552" s="17"/>
      <c r="C552" s="33"/>
      <c r="D552" s="17"/>
      <c r="E552" s="20"/>
      <c r="F552" s="20"/>
      <c r="G552" s="20"/>
      <c r="H552" s="17"/>
      <c r="I552" s="17"/>
      <c r="J552" s="17"/>
      <c r="K552" s="17"/>
      <c r="L552" s="17"/>
      <c r="M552" s="17"/>
      <c r="N552" s="17"/>
      <c r="O552" s="17"/>
      <c r="P552" s="17"/>
      <c r="Q552" s="17"/>
      <c r="R552" s="17"/>
      <c r="S552" s="17"/>
      <c r="T552" s="17"/>
      <c r="U552" s="17"/>
      <c r="V552" s="17"/>
      <c r="W552" s="17"/>
      <c r="X552" s="17"/>
      <c r="Y552" s="17"/>
      <c r="Z552" s="17"/>
    </row>
    <row r="553">
      <c r="A553" s="20"/>
      <c r="B553" s="17"/>
      <c r="C553" s="33"/>
      <c r="D553" s="17"/>
      <c r="E553" s="20"/>
      <c r="F553" s="20"/>
      <c r="G553" s="20"/>
      <c r="H553" s="17"/>
      <c r="I553" s="17"/>
      <c r="J553" s="17"/>
      <c r="K553" s="17"/>
      <c r="L553" s="17"/>
      <c r="M553" s="17"/>
      <c r="N553" s="17"/>
      <c r="O553" s="17"/>
      <c r="P553" s="17"/>
      <c r="Q553" s="17"/>
      <c r="R553" s="17"/>
      <c r="S553" s="17"/>
      <c r="T553" s="17"/>
      <c r="U553" s="17"/>
      <c r="V553" s="17"/>
      <c r="W553" s="17"/>
      <c r="X553" s="17"/>
      <c r="Y553" s="17"/>
      <c r="Z553" s="17"/>
    </row>
    <row r="554">
      <c r="A554" s="20"/>
      <c r="B554" s="17"/>
      <c r="C554" s="33"/>
      <c r="D554" s="17"/>
      <c r="E554" s="20"/>
      <c r="F554" s="20"/>
      <c r="G554" s="20"/>
      <c r="H554" s="17"/>
      <c r="I554" s="17"/>
      <c r="J554" s="17"/>
      <c r="K554" s="17"/>
      <c r="L554" s="17"/>
      <c r="M554" s="17"/>
      <c r="N554" s="17"/>
      <c r="O554" s="17"/>
      <c r="P554" s="17"/>
      <c r="Q554" s="17"/>
      <c r="R554" s="17"/>
      <c r="S554" s="17"/>
      <c r="T554" s="17"/>
      <c r="U554" s="17"/>
      <c r="V554" s="17"/>
      <c r="W554" s="17"/>
      <c r="X554" s="17"/>
      <c r="Y554" s="17"/>
      <c r="Z554" s="17"/>
    </row>
    <row r="555">
      <c r="A555" s="20"/>
      <c r="B555" s="17"/>
      <c r="C555" s="33"/>
      <c r="D555" s="17"/>
      <c r="E555" s="20"/>
      <c r="F555" s="20"/>
      <c r="G555" s="20"/>
      <c r="H555" s="17"/>
      <c r="I555" s="17"/>
      <c r="J555" s="17"/>
      <c r="K555" s="17"/>
      <c r="L555" s="17"/>
      <c r="M555" s="17"/>
      <c r="N555" s="17"/>
      <c r="O555" s="17"/>
      <c r="P555" s="17"/>
      <c r="Q555" s="17"/>
      <c r="R555" s="17"/>
      <c r="S555" s="17"/>
      <c r="T555" s="17"/>
      <c r="U555" s="17"/>
      <c r="V555" s="17"/>
      <c r="W555" s="17"/>
      <c r="X555" s="17"/>
      <c r="Y555" s="17"/>
      <c r="Z555" s="17"/>
    </row>
    <row r="556">
      <c r="A556" s="20"/>
      <c r="B556" s="17"/>
      <c r="C556" s="33"/>
      <c r="D556" s="17"/>
      <c r="E556" s="20"/>
      <c r="F556" s="20"/>
      <c r="G556" s="20"/>
      <c r="H556" s="17"/>
      <c r="I556" s="17"/>
      <c r="J556" s="17"/>
      <c r="K556" s="17"/>
      <c r="L556" s="17"/>
      <c r="M556" s="17"/>
      <c r="N556" s="17"/>
      <c r="O556" s="17"/>
      <c r="P556" s="17"/>
      <c r="Q556" s="17"/>
      <c r="R556" s="17"/>
      <c r="S556" s="17"/>
      <c r="T556" s="17"/>
      <c r="U556" s="17"/>
      <c r="V556" s="17"/>
      <c r="W556" s="17"/>
      <c r="X556" s="17"/>
      <c r="Y556" s="17"/>
      <c r="Z556" s="17"/>
    </row>
    <row r="557">
      <c r="A557" s="20"/>
      <c r="B557" s="17"/>
      <c r="C557" s="33"/>
      <c r="D557" s="17"/>
      <c r="E557" s="20"/>
      <c r="F557" s="20"/>
      <c r="G557" s="20"/>
      <c r="H557" s="17"/>
      <c r="I557" s="17"/>
      <c r="J557" s="17"/>
      <c r="K557" s="17"/>
      <c r="L557" s="17"/>
      <c r="M557" s="17"/>
      <c r="N557" s="17"/>
      <c r="O557" s="17"/>
      <c r="P557" s="17"/>
      <c r="Q557" s="17"/>
      <c r="R557" s="17"/>
      <c r="S557" s="17"/>
      <c r="T557" s="17"/>
      <c r="U557" s="17"/>
      <c r="V557" s="17"/>
      <c r="W557" s="17"/>
      <c r="X557" s="17"/>
      <c r="Y557" s="17"/>
      <c r="Z557" s="17"/>
    </row>
    <row r="558">
      <c r="A558" s="20"/>
      <c r="B558" s="17"/>
      <c r="C558" s="33"/>
      <c r="D558" s="17"/>
      <c r="E558" s="20"/>
      <c r="F558" s="20"/>
      <c r="G558" s="20"/>
      <c r="H558" s="17"/>
      <c r="I558" s="17"/>
      <c r="J558" s="17"/>
      <c r="K558" s="17"/>
      <c r="L558" s="17"/>
      <c r="M558" s="17"/>
      <c r="N558" s="17"/>
      <c r="O558" s="17"/>
      <c r="P558" s="17"/>
      <c r="Q558" s="17"/>
      <c r="R558" s="17"/>
      <c r="S558" s="17"/>
      <c r="T558" s="17"/>
      <c r="U558" s="17"/>
      <c r="V558" s="17"/>
      <c r="W558" s="17"/>
      <c r="X558" s="17"/>
      <c r="Y558" s="17"/>
      <c r="Z558" s="17"/>
    </row>
    <row r="559">
      <c r="A559" s="20"/>
      <c r="B559" s="17"/>
      <c r="C559" s="33"/>
      <c r="D559" s="17"/>
      <c r="E559" s="20"/>
      <c r="F559" s="20"/>
      <c r="G559" s="20"/>
      <c r="H559" s="17"/>
      <c r="I559" s="17"/>
      <c r="J559" s="17"/>
      <c r="K559" s="17"/>
      <c r="L559" s="17"/>
      <c r="M559" s="17"/>
      <c r="N559" s="17"/>
      <c r="O559" s="17"/>
      <c r="P559" s="17"/>
      <c r="Q559" s="17"/>
      <c r="R559" s="17"/>
      <c r="S559" s="17"/>
      <c r="T559" s="17"/>
      <c r="U559" s="17"/>
      <c r="V559" s="17"/>
      <c r="W559" s="17"/>
      <c r="X559" s="17"/>
      <c r="Y559" s="17"/>
      <c r="Z559" s="17"/>
    </row>
    <row r="560">
      <c r="A560" s="20"/>
      <c r="B560" s="17"/>
      <c r="C560" s="33"/>
      <c r="D560" s="17"/>
      <c r="E560" s="20"/>
      <c r="F560" s="20"/>
      <c r="G560" s="20"/>
      <c r="H560" s="17"/>
      <c r="I560" s="17"/>
      <c r="J560" s="17"/>
      <c r="K560" s="17"/>
      <c r="L560" s="17"/>
      <c r="M560" s="17"/>
      <c r="N560" s="17"/>
      <c r="O560" s="17"/>
      <c r="P560" s="17"/>
      <c r="Q560" s="17"/>
      <c r="R560" s="17"/>
      <c r="S560" s="17"/>
      <c r="T560" s="17"/>
      <c r="U560" s="17"/>
      <c r="V560" s="17"/>
      <c r="W560" s="17"/>
      <c r="X560" s="17"/>
      <c r="Y560" s="17"/>
      <c r="Z560" s="17"/>
    </row>
    <row r="561">
      <c r="A561" s="20"/>
      <c r="B561" s="17"/>
      <c r="C561" s="33"/>
      <c r="D561" s="17"/>
      <c r="E561" s="20"/>
      <c r="F561" s="20"/>
      <c r="G561" s="20"/>
      <c r="H561" s="17"/>
      <c r="I561" s="17"/>
      <c r="J561" s="17"/>
      <c r="K561" s="17"/>
      <c r="L561" s="17"/>
      <c r="M561" s="17"/>
      <c r="N561" s="17"/>
      <c r="O561" s="17"/>
      <c r="P561" s="17"/>
      <c r="Q561" s="17"/>
      <c r="R561" s="17"/>
      <c r="S561" s="17"/>
      <c r="T561" s="17"/>
      <c r="U561" s="17"/>
      <c r="V561" s="17"/>
      <c r="W561" s="17"/>
      <c r="X561" s="17"/>
      <c r="Y561" s="17"/>
      <c r="Z561" s="17"/>
    </row>
    <row r="562">
      <c r="A562" s="20"/>
      <c r="B562" s="17"/>
      <c r="C562" s="33"/>
      <c r="D562" s="17"/>
      <c r="E562" s="20"/>
      <c r="F562" s="20"/>
      <c r="G562" s="20"/>
      <c r="H562" s="17"/>
      <c r="I562" s="17"/>
      <c r="J562" s="17"/>
      <c r="K562" s="17"/>
      <c r="L562" s="17"/>
      <c r="M562" s="17"/>
      <c r="N562" s="17"/>
      <c r="O562" s="17"/>
      <c r="P562" s="17"/>
      <c r="Q562" s="17"/>
      <c r="R562" s="17"/>
      <c r="S562" s="17"/>
      <c r="T562" s="17"/>
      <c r="U562" s="17"/>
      <c r="V562" s="17"/>
      <c r="W562" s="17"/>
      <c r="X562" s="17"/>
      <c r="Y562" s="17"/>
      <c r="Z562" s="17"/>
    </row>
    <row r="563">
      <c r="A563" s="20"/>
      <c r="B563" s="17"/>
      <c r="C563" s="33"/>
      <c r="D563" s="17"/>
      <c r="E563" s="20"/>
      <c r="F563" s="20"/>
      <c r="G563" s="20"/>
      <c r="H563" s="17"/>
      <c r="I563" s="17"/>
      <c r="J563" s="17"/>
      <c r="K563" s="17"/>
      <c r="L563" s="17"/>
      <c r="M563" s="17"/>
      <c r="N563" s="17"/>
      <c r="O563" s="17"/>
      <c r="P563" s="17"/>
      <c r="Q563" s="17"/>
      <c r="R563" s="17"/>
      <c r="S563" s="17"/>
      <c r="T563" s="17"/>
      <c r="U563" s="17"/>
      <c r="V563" s="17"/>
      <c r="W563" s="17"/>
      <c r="X563" s="17"/>
      <c r="Y563" s="17"/>
      <c r="Z563" s="17"/>
    </row>
    <row r="564">
      <c r="A564" s="20"/>
      <c r="B564" s="17"/>
      <c r="C564" s="33"/>
      <c r="D564" s="17"/>
      <c r="E564" s="20"/>
      <c r="F564" s="20"/>
      <c r="G564" s="20"/>
      <c r="H564" s="17"/>
      <c r="I564" s="17"/>
      <c r="J564" s="17"/>
      <c r="K564" s="17"/>
      <c r="L564" s="17"/>
      <c r="M564" s="17"/>
      <c r="N564" s="17"/>
      <c r="O564" s="17"/>
      <c r="P564" s="17"/>
      <c r="Q564" s="17"/>
      <c r="R564" s="17"/>
      <c r="S564" s="17"/>
      <c r="T564" s="17"/>
      <c r="U564" s="17"/>
      <c r="V564" s="17"/>
      <c r="W564" s="17"/>
      <c r="X564" s="17"/>
      <c r="Y564" s="17"/>
      <c r="Z564" s="17"/>
    </row>
    <row r="565">
      <c r="A565" s="20"/>
      <c r="B565" s="17"/>
      <c r="C565" s="33"/>
      <c r="D565" s="17"/>
      <c r="E565" s="20"/>
      <c r="F565" s="20"/>
      <c r="G565" s="20"/>
      <c r="H565" s="17"/>
      <c r="I565" s="17"/>
      <c r="J565" s="17"/>
      <c r="K565" s="17"/>
      <c r="L565" s="17"/>
      <c r="M565" s="17"/>
      <c r="N565" s="17"/>
      <c r="O565" s="17"/>
      <c r="P565" s="17"/>
      <c r="Q565" s="17"/>
      <c r="R565" s="17"/>
      <c r="S565" s="17"/>
      <c r="T565" s="17"/>
      <c r="U565" s="17"/>
      <c r="V565" s="17"/>
      <c r="W565" s="17"/>
      <c r="X565" s="17"/>
      <c r="Y565" s="17"/>
      <c r="Z565" s="17"/>
    </row>
    <row r="566">
      <c r="A566" s="20"/>
      <c r="B566" s="17"/>
      <c r="C566" s="33"/>
      <c r="D566" s="17"/>
      <c r="E566" s="20"/>
      <c r="F566" s="20"/>
      <c r="G566" s="20"/>
      <c r="H566" s="17"/>
      <c r="I566" s="17"/>
      <c r="J566" s="17"/>
      <c r="K566" s="17"/>
      <c r="L566" s="17"/>
      <c r="M566" s="17"/>
      <c r="N566" s="17"/>
      <c r="O566" s="17"/>
      <c r="P566" s="17"/>
      <c r="Q566" s="17"/>
      <c r="R566" s="17"/>
      <c r="S566" s="17"/>
      <c r="T566" s="17"/>
      <c r="U566" s="17"/>
      <c r="V566" s="17"/>
      <c r="W566" s="17"/>
      <c r="X566" s="17"/>
      <c r="Y566" s="17"/>
      <c r="Z566" s="17"/>
    </row>
    <row r="567">
      <c r="A567" s="20"/>
      <c r="B567" s="17"/>
      <c r="C567" s="33"/>
      <c r="D567" s="17"/>
      <c r="E567" s="20"/>
      <c r="F567" s="20"/>
      <c r="G567" s="20"/>
      <c r="H567" s="17"/>
      <c r="I567" s="17"/>
      <c r="J567" s="17"/>
      <c r="K567" s="17"/>
      <c r="L567" s="17"/>
      <c r="M567" s="17"/>
      <c r="N567" s="17"/>
      <c r="O567" s="17"/>
      <c r="P567" s="17"/>
      <c r="Q567" s="17"/>
      <c r="R567" s="17"/>
      <c r="S567" s="17"/>
      <c r="T567" s="17"/>
      <c r="U567" s="17"/>
      <c r="V567" s="17"/>
      <c r="W567" s="17"/>
      <c r="X567" s="17"/>
      <c r="Y567" s="17"/>
      <c r="Z567" s="17"/>
    </row>
    <row r="568">
      <c r="A568" s="20"/>
      <c r="B568" s="17"/>
      <c r="C568" s="33"/>
      <c r="D568" s="17"/>
      <c r="E568" s="20"/>
      <c r="F568" s="20"/>
      <c r="G568" s="20"/>
      <c r="H568" s="17"/>
      <c r="I568" s="17"/>
      <c r="J568" s="17"/>
      <c r="K568" s="17"/>
      <c r="L568" s="17"/>
      <c r="M568" s="17"/>
      <c r="N568" s="17"/>
      <c r="O568" s="17"/>
      <c r="P568" s="17"/>
      <c r="Q568" s="17"/>
      <c r="R568" s="17"/>
      <c r="S568" s="17"/>
      <c r="T568" s="17"/>
      <c r="U568" s="17"/>
      <c r="V568" s="17"/>
      <c r="W568" s="17"/>
      <c r="X568" s="17"/>
      <c r="Y568" s="17"/>
      <c r="Z568" s="17"/>
    </row>
    <row r="569">
      <c r="A569" s="20"/>
      <c r="B569" s="17"/>
      <c r="C569" s="33"/>
      <c r="D569" s="17"/>
      <c r="E569" s="20"/>
      <c r="F569" s="20"/>
      <c r="G569" s="20"/>
      <c r="H569" s="17"/>
      <c r="I569" s="17"/>
      <c r="J569" s="17"/>
      <c r="K569" s="17"/>
      <c r="L569" s="17"/>
      <c r="M569" s="17"/>
      <c r="N569" s="17"/>
      <c r="O569" s="17"/>
      <c r="P569" s="17"/>
      <c r="Q569" s="17"/>
      <c r="R569" s="17"/>
      <c r="S569" s="17"/>
      <c r="T569" s="17"/>
      <c r="U569" s="17"/>
      <c r="V569" s="17"/>
      <c r="W569" s="17"/>
      <c r="X569" s="17"/>
      <c r="Y569" s="17"/>
      <c r="Z569" s="17"/>
    </row>
    <row r="570">
      <c r="A570" s="20"/>
      <c r="B570" s="17"/>
      <c r="C570" s="33"/>
      <c r="D570" s="17"/>
      <c r="E570" s="20"/>
      <c r="F570" s="20"/>
      <c r="G570" s="20"/>
      <c r="H570" s="17"/>
      <c r="I570" s="17"/>
      <c r="J570" s="17"/>
      <c r="K570" s="17"/>
      <c r="L570" s="17"/>
      <c r="M570" s="17"/>
      <c r="N570" s="17"/>
      <c r="O570" s="17"/>
      <c r="P570" s="17"/>
      <c r="Q570" s="17"/>
      <c r="R570" s="17"/>
      <c r="S570" s="17"/>
      <c r="T570" s="17"/>
      <c r="U570" s="17"/>
      <c r="V570" s="17"/>
      <c r="W570" s="17"/>
      <c r="X570" s="17"/>
      <c r="Y570" s="17"/>
      <c r="Z570" s="17"/>
    </row>
    <row r="571">
      <c r="A571" s="20"/>
      <c r="B571" s="17"/>
      <c r="C571" s="33"/>
      <c r="D571" s="17"/>
      <c r="E571" s="20"/>
      <c r="F571" s="20"/>
      <c r="G571" s="20"/>
      <c r="H571" s="17"/>
      <c r="I571" s="17"/>
      <c r="J571" s="17"/>
      <c r="K571" s="17"/>
      <c r="L571" s="17"/>
      <c r="M571" s="17"/>
      <c r="N571" s="17"/>
      <c r="O571" s="17"/>
      <c r="P571" s="17"/>
      <c r="Q571" s="17"/>
      <c r="R571" s="17"/>
      <c r="S571" s="17"/>
      <c r="T571" s="17"/>
      <c r="U571" s="17"/>
      <c r="V571" s="17"/>
      <c r="W571" s="17"/>
      <c r="X571" s="17"/>
      <c r="Y571" s="17"/>
      <c r="Z571" s="17"/>
    </row>
    <row r="572">
      <c r="A572" s="20"/>
      <c r="B572" s="17"/>
      <c r="C572" s="33"/>
      <c r="D572" s="17"/>
      <c r="E572" s="20"/>
      <c r="F572" s="20"/>
      <c r="G572" s="20"/>
      <c r="H572" s="17"/>
      <c r="I572" s="17"/>
      <c r="J572" s="17"/>
      <c r="K572" s="17"/>
      <c r="L572" s="17"/>
      <c r="M572" s="17"/>
      <c r="N572" s="17"/>
      <c r="O572" s="17"/>
      <c r="P572" s="17"/>
      <c r="Q572" s="17"/>
      <c r="R572" s="17"/>
      <c r="S572" s="17"/>
      <c r="T572" s="17"/>
      <c r="U572" s="17"/>
      <c r="V572" s="17"/>
      <c r="W572" s="17"/>
      <c r="X572" s="17"/>
      <c r="Y572" s="17"/>
      <c r="Z572" s="17"/>
    </row>
    <row r="573">
      <c r="A573" s="20"/>
      <c r="B573" s="17"/>
      <c r="C573" s="33"/>
      <c r="D573" s="17"/>
      <c r="E573" s="20"/>
      <c r="F573" s="20"/>
      <c r="G573" s="20"/>
      <c r="H573" s="17"/>
      <c r="I573" s="17"/>
      <c r="J573" s="17"/>
      <c r="K573" s="17"/>
      <c r="L573" s="17"/>
      <c r="M573" s="17"/>
      <c r="N573" s="17"/>
      <c r="O573" s="17"/>
      <c r="P573" s="17"/>
      <c r="Q573" s="17"/>
      <c r="R573" s="17"/>
      <c r="S573" s="17"/>
      <c r="T573" s="17"/>
      <c r="U573" s="17"/>
      <c r="V573" s="17"/>
      <c r="W573" s="17"/>
      <c r="X573" s="17"/>
      <c r="Y573" s="17"/>
      <c r="Z573" s="17"/>
    </row>
    <row r="574">
      <c r="A574" s="20"/>
      <c r="B574" s="17"/>
      <c r="C574" s="33"/>
      <c r="D574" s="17"/>
      <c r="E574" s="20"/>
      <c r="F574" s="20"/>
      <c r="G574" s="20"/>
      <c r="H574" s="17"/>
      <c r="I574" s="17"/>
      <c r="J574" s="17"/>
      <c r="K574" s="17"/>
      <c r="L574" s="17"/>
      <c r="M574" s="17"/>
      <c r="N574" s="17"/>
      <c r="O574" s="17"/>
      <c r="P574" s="17"/>
      <c r="Q574" s="17"/>
      <c r="R574" s="17"/>
      <c r="S574" s="17"/>
      <c r="T574" s="17"/>
      <c r="U574" s="17"/>
      <c r="V574" s="17"/>
      <c r="W574" s="17"/>
      <c r="X574" s="17"/>
      <c r="Y574" s="17"/>
      <c r="Z574" s="17"/>
    </row>
    <row r="575">
      <c r="A575" s="20"/>
      <c r="B575" s="17"/>
      <c r="C575" s="33"/>
      <c r="D575" s="17"/>
      <c r="E575" s="20"/>
      <c r="F575" s="20"/>
      <c r="G575" s="20"/>
      <c r="H575" s="17"/>
      <c r="I575" s="17"/>
      <c r="J575" s="17"/>
      <c r="K575" s="17"/>
      <c r="L575" s="17"/>
      <c r="M575" s="17"/>
      <c r="N575" s="17"/>
      <c r="O575" s="17"/>
      <c r="P575" s="17"/>
      <c r="Q575" s="17"/>
      <c r="R575" s="17"/>
      <c r="S575" s="17"/>
      <c r="T575" s="17"/>
      <c r="U575" s="17"/>
      <c r="V575" s="17"/>
      <c r="W575" s="17"/>
      <c r="X575" s="17"/>
      <c r="Y575" s="17"/>
      <c r="Z575" s="17"/>
    </row>
    <row r="576">
      <c r="A576" s="20"/>
      <c r="B576" s="17"/>
      <c r="C576" s="33"/>
      <c r="D576" s="17"/>
      <c r="E576" s="20"/>
      <c r="F576" s="20"/>
      <c r="G576" s="20"/>
      <c r="H576" s="17"/>
      <c r="I576" s="17"/>
      <c r="J576" s="17"/>
      <c r="K576" s="17"/>
      <c r="L576" s="17"/>
      <c r="M576" s="17"/>
      <c r="N576" s="17"/>
      <c r="O576" s="17"/>
      <c r="P576" s="17"/>
      <c r="Q576" s="17"/>
      <c r="R576" s="17"/>
      <c r="S576" s="17"/>
      <c r="T576" s="17"/>
      <c r="U576" s="17"/>
      <c r="V576" s="17"/>
      <c r="W576" s="17"/>
      <c r="X576" s="17"/>
      <c r="Y576" s="17"/>
      <c r="Z576" s="17"/>
    </row>
    <row r="577">
      <c r="A577" s="20"/>
      <c r="B577" s="17"/>
      <c r="C577" s="33"/>
      <c r="D577" s="17"/>
      <c r="E577" s="20"/>
      <c r="F577" s="20"/>
      <c r="G577" s="20"/>
      <c r="H577" s="17"/>
      <c r="I577" s="17"/>
      <c r="J577" s="17"/>
      <c r="K577" s="17"/>
      <c r="L577" s="17"/>
      <c r="M577" s="17"/>
      <c r="N577" s="17"/>
      <c r="O577" s="17"/>
      <c r="P577" s="17"/>
      <c r="Q577" s="17"/>
      <c r="R577" s="17"/>
      <c r="S577" s="17"/>
      <c r="T577" s="17"/>
      <c r="U577" s="17"/>
      <c r="V577" s="17"/>
      <c r="W577" s="17"/>
      <c r="X577" s="17"/>
      <c r="Y577" s="17"/>
      <c r="Z577" s="17"/>
    </row>
    <row r="578">
      <c r="A578" s="20"/>
      <c r="B578" s="17"/>
      <c r="C578" s="33"/>
      <c r="D578" s="17"/>
      <c r="E578" s="20"/>
      <c r="F578" s="20"/>
      <c r="G578" s="20"/>
      <c r="H578" s="17"/>
      <c r="I578" s="17"/>
      <c r="J578" s="17"/>
      <c r="K578" s="17"/>
      <c r="L578" s="17"/>
      <c r="M578" s="17"/>
      <c r="N578" s="17"/>
      <c r="O578" s="17"/>
      <c r="P578" s="17"/>
      <c r="Q578" s="17"/>
      <c r="R578" s="17"/>
      <c r="S578" s="17"/>
      <c r="T578" s="17"/>
      <c r="U578" s="17"/>
      <c r="V578" s="17"/>
      <c r="W578" s="17"/>
      <c r="X578" s="17"/>
      <c r="Y578" s="17"/>
      <c r="Z578" s="17"/>
    </row>
    <row r="579">
      <c r="A579" s="20"/>
      <c r="B579" s="17"/>
      <c r="C579" s="33"/>
      <c r="D579" s="17"/>
      <c r="E579" s="20"/>
      <c r="F579" s="20"/>
      <c r="G579" s="20"/>
      <c r="H579" s="17"/>
      <c r="I579" s="17"/>
      <c r="J579" s="17"/>
      <c r="K579" s="17"/>
      <c r="L579" s="17"/>
      <c r="M579" s="17"/>
      <c r="N579" s="17"/>
      <c r="O579" s="17"/>
      <c r="P579" s="17"/>
      <c r="Q579" s="17"/>
      <c r="R579" s="17"/>
      <c r="S579" s="17"/>
      <c r="T579" s="17"/>
      <c r="U579" s="17"/>
      <c r="V579" s="17"/>
      <c r="W579" s="17"/>
      <c r="X579" s="17"/>
      <c r="Y579" s="17"/>
      <c r="Z579" s="17"/>
    </row>
    <row r="580">
      <c r="A580" s="20"/>
      <c r="B580" s="17"/>
      <c r="C580" s="33"/>
      <c r="D580" s="17"/>
      <c r="E580" s="20"/>
      <c r="F580" s="20"/>
      <c r="G580" s="20"/>
      <c r="H580" s="17"/>
      <c r="I580" s="17"/>
      <c r="J580" s="17"/>
      <c r="K580" s="17"/>
      <c r="L580" s="17"/>
      <c r="M580" s="17"/>
      <c r="N580" s="17"/>
      <c r="O580" s="17"/>
      <c r="P580" s="17"/>
      <c r="Q580" s="17"/>
      <c r="R580" s="17"/>
      <c r="S580" s="17"/>
      <c r="T580" s="17"/>
      <c r="U580" s="17"/>
      <c r="V580" s="17"/>
      <c r="W580" s="17"/>
      <c r="X580" s="17"/>
      <c r="Y580" s="17"/>
      <c r="Z580" s="17"/>
    </row>
    <row r="581">
      <c r="A581" s="20"/>
      <c r="B581" s="17"/>
      <c r="C581" s="33"/>
      <c r="D581" s="17"/>
      <c r="E581" s="20"/>
      <c r="F581" s="20"/>
      <c r="G581" s="20"/>
      <c r="H581" s="17"/>
      <c r="I581" s="17"/>
      <c r="J581" s="17"/>
      <c r="K581" s="17"/>
      <c r="L581" s="17"/>
      <c r="M581" s="17"/>
      <c r="N581" s="17"/>
      <c r="O581" s="17"/>
      <c r="P581" s="17"/>
      <c r="Q581" s="17"/>
      <c r="R581" s="17"/>
      <c r="S581" s="17"/>
      <c r="T581" s="17"/>
      <c r="U581" s="17"/>
      <c r="V581" s="17"/>
      <c r="W581" s="17"/>
      <c r="X581" s="17"/>
      <c r="Y581" s="17"/>
      <c r="Z581" s="17"/>
    </row>
    <row r="582">
      <c r="A582" s="20"/>
      <c r="B582" s="17"/>
      <c r="C582" s="33"/>
      <c r="D582" s="17"/>
      <c r="E582" s="20"/>
      <c r="F582" s="20"/>
      <c r="G582" s="20"/>
      <c r="H582" s="17"/>
      <c r="I582" s="17"/>
      <c r="J582" s="17"/>
      <c r="K582" s="17"/>
      <c r="L582" s="17"/>
      <c r="M582" s="17"/>
      <c r="N582" s="17"/>
      <c r="O582" s="17"/>
      <c r="P582" s="17"/>
      <c r="Q582" s="17"/>
      <c r="R582" s="17"/>
      <c r="S582" s="17"/>
      <c r="T582" s="17"/>
      <c r="U582" s="17"/>
      <c r="V582" s="17"/>
      <c r="W582" s="17"/>
      <c r="X582" s="17"/>
      <c r="Y582" s="17"/>
      <c r="Z582" s="17"/>
    </row>
    <row r="583">
      <c r="A583" s="20"/>
      <c r="B583" s="17"/>
      <c r="C583" s="33"/>
      <c r="D583" s="17"/>
      <c r="E583" s="20"/>
      <c r="F583" s="20"/>
      <c r="G583" s="20"/>
      <c r="H583" s="17"/>
      <c r="I583" s="17"/>
      <c r="J583" s="17"/>
      <c r="K583" s="17"/>
      <c r="L583" s="17"/>
      <c r="M583" s="17"/>
      <c r="N583" s="17"/>
      <c r="O583" s="17"/>
      <c r="P583" s="17"/>
      <c r="Q583" s="17"/>
      <c r="R583" s="17"/>
      <c r="S583" s="17"/>
      <c r="T583" s="17"/>
      <c r="U583" s="17"/>
      <c r="V583" s="17"/>
      <c r="W583" s="17"/>
      <c r="X583" s="17"/>
      <c r="Y583" s="17"/>
      <c r="Z583" s="17"/>
    </row>
    <row r="584">
      <c r="A584" s="20"/>
      <c r="B584" s="17"/>
      <c r="C584" s="33"/>
      <c r="D584" s="17"/>
      <c r="E584" s="20"/>
      <c r="F584" s="20"/>
      <c r="G584" s="20"/>
      <c r="H584" s="17"/>
      <c r="I584" s="17"/>
      <c r="J584" s="17"/>
      <c r="K584" s="17"/>
      <c r="L584" s="17"/>
      <c r="M584" s="17"/>
      <c r="N584" s="17"/>
      <c r="O584" s="17"/>
      <c r="P584" s="17"/>
      <c r="Q584" s="17"/>
      <c r="R584" s="17"/>
      <c r="S584" s="17"/>
      <c r="T584" s="17"/>
      <c r="U584" s="17"/>
      <c r="V584" s="17"/>
      <c r="W584" s="17"/>
      <c r="X584" s="17"/>
      <c r="Y584" s="17"/>
      <c r="Z584" s="17"/>
    </row>
    <row r="585">
      <c r="A585" s="20"/>
      <c r="B585" s="17"/>
      <c r="C585" s="33"/>
      <c r="D585" s="17"/>
      <c r="E585" s="20"/>
      <c r="F585" s="20"/>
      <c r="G585" s="20"/>
      <c r="H585" s="17"/>
      <c r="I585" s="17"/>
      <c r="J585" s="17"/>
      <c r="K585" s="17"/>
      <c r="L585" s="17"/>
      <c r="M585" s="17"/>
      <c r="N585" s="17"/>
      <c r="O585" s="17"/>
      <c r="P585" s="17"/>
      <c r="Q585" s="17"/>
      <c r="R585" s="17"/>
      <c r="S585" s="17"/>
      <c r="T585" s="17"/>
      <c r="U585" s="17"/>
      <c r="V585" s="17"/>
      <c r="W585" s="17"/>
      <c r="X585" s="17"/>
      <c r="Y585" s="17"/>
      <c r="Z585" s="17"/>
    </row>
    <row r="586">
      <c r="A586" s="20"/>
      <c r="B586" s="17"/>
      <c r="C586" s="33"/>
      <c r="D586" s="17"/>
      <c r="E586" s="20"/>
      <c r="F586" s="20"/>
      <c r="G586" s="20"/>
      <c r="H586" s="17"/>
      <c r="I586" s="17"/>
      <c r="J586" s="17"/>
      <c r="K586" s="17"/>
      <c r="L586" s="17"/>
      <c r="M586" s="17"/>
      <c r="N586" s="17"/>
      <c r="O586" s="17"/>
      <c r="P586" s="17"/>
      <c r="Q586" s="17"/>
      <c r="R586" s="17"/>
      <c r="S586" s="17"/>
      <c r="T586" s="17"/>
      <c r="U586" s="17"/>
      <c r="V586" s="17"/>
      <c r="W586" s="17"/>
      <c r="X586" s="17"/>
      <c r="Y586" s="17"/>
      <c r="Z586" s="17"/>
    </row>
    <row r="587">
      <c r="A587" s="20"/>
      <c r="B587" s="17"/>
      <c r="C587" s="33"/>
      <c r="D587" s="17"/>
      <c r="E587" s="20"/>
      <c r="F587" s="20"/>
      <c r="G587" s="20"/>
      <c r="H587" s="17"/>
      <c r="I587" s="17"/>
      <c r="J587" s="17"/>
      <c r="K587" s="17"/>
      <c r="L587" s="17"/>
      <c r="M587" s="17"/>
      <c r="N587" s="17"/>
      <c r="O587" s="17"/>
      <c r="P587" s="17"/>
      <c r="Q587" s="17"/>
      <c r="R587" s="17"/>
      <c r="S587" s="17"/>
      <c r="T587" s="17"/>
      <c r="U587" s="17"/>
      <c r="V587" s="17"/>
      <c r="W587" s="17"/>
      <c r="X587" s="17"/>
      <c r="Y587" s="17"/>
      <c r="Z587" s="17"/>
    </row>
    <row r="588">
      <c r="A588" s="20"/>
      <c r="B588" s="17"/>
      <c r="C588" s="33"/>
      <c r="D588" s="17"/>
      <c r="E588" s="20"/>
      <c r="F588" s="20"/>
      <c r="G588" s="20"/>
      <c r="H588" s="17"/>
      <c r="I588" s="17"/>
      <c r="J588" s="17"/>
      <c r="K588" s="17"/>
      <c r="L588" s="17"/>
      <c r="M588" s="17"/>
      <c r="N588" s="17"/>
      <c r="O588" s="17"/>
      <c r="P588" s="17"/>
      <c r="Q588" s="17"/>
      <c r="R588" s="17"/>
      <c r="S588" s="17"/>
      <c r="T588" s="17"/>
      <c r="U588" s="17"/>
      <c r="V588" s="17"/>
      <c r="W588" s="17"/>
      <c r="X588" s="17"/>
      <c r="Y588" s="17"/>
      <c r="Z588" s="17"/>
    </row>
    <row r="589">
      <c r="A589" s="20"/>
      <c r="B589" s="17"/>
      <c r="C589" s="33"/>
      <c r="D589" s="17"/>
      <c r="E589" s="20"/>
      <c r="F589" s="20"/>
      <c r="G589" s="20"/>
      <c r="H589" s="17"/>
      <c r="I589" s="17"/>
      <c r="J589" s="17"/>
      <c r="K589" s="17"/>
      <c r="L589" s="17"/>
      <c r="M589" s="17"/>
      <c r="N589" s="17"/>
      <c r="O589" s="17"/>
      <c r="P589" s="17"/>
      <c r="Q589" s="17"/>
      <c r="R589" s="17"/>
      <c r="S589" s="17"/>
      <c r="T589" s="17"/>
      <c r="U589" s="17"/>
      <c r="V589" s="17"/>
      <c r="W589" s="17"/>
      <c r="X589" s="17"/>
      <c r="Y589" s="17"/>
      <c r="Z589" s="17"/>
    </row>
    <row r="590">
      <c r="A590" s="20"/>
      <c r="B590" s="17"/>
      <c r="C590" s="33"/>
      <c r="D590" s="17"/>
      <c r="E590" s="20"/>
      <c r="F590" s="20"/>
      <c r="G590" s="20"/>
      <c r="H590" s="17"/>
      <c r="I590" s="17"/>
      <c r="J590" s="17"/>
      <c r="K590" s="17"/>
      <c r="L590" s="17"/>
      <c r="M590" s="17"/>
      <c r="N590" s="17"/>
      <c r="O590" s="17"/>
      <c r="P590" s="17"/>
      <c r="Q590" s="17"/>
      <c r="R590" s="17"/>
      <c r="S590" s="17"/>
      <c r="T590" s="17"/>
      <c r="U590" s="17"/>
      <c r="V590" s="17"/>
      <c r="W590" s="17"/>
      <c r="X590" s="17"/>
      <c r="Y590" s="17"/>
      <c r="Z590" s="17"/>
    </row>
    <row r="591">
      <c r="A591" s="20"/>
      <c r="B591" s="17"/>
      <c r="C591" s="33"/>
      <c r="D591" s="17"/>
      <c r="E591" s="20"/>
      <c r="F591" s="20"/>
      <c r="G591" s="20"/>
      <c r="H591" s="17"/>
      <c r="I591" s="17"/>
      <c r="J591" s="17"/>
      <c r="K591" s="17"/>
      <c r="L591" s="17"/>
      <c r="M591" s="17"/>
      <c r="N591" s="17"/>
      <c r="O591" s="17"/>
      <c r="P591" s="17"/>
      <c r="Q591" s="17"/>
      <c r="R591" s="17"/>
      <c r="S591" s="17"/>
      <c r="T591" s="17"/>
      <c r="U591" s="17"/>
      <c r="V591" s="17"/>
      <c r="W591" s="17"/>
      <c r="X591" s="17"/>
      <c r="Y591" s="17"/>
      <c r="Z591" s="17"/>
    </row>
    <row r="592">
      <c r="A592" s="20"/>
      <c r="B592" s="17"/>
      <c r="C592" s="33"/>
      <c r="D592" s="17"/>
      <c r="E592" s="20"/>
      <c r="F592" s="20"/>
      <c r="G592" s="20"/>
      <c r="H592" s="17"/>
      <c r="I592" s="17"/>
      <c r="J592" s="17"/>
      <c r="K592" s="17"/>
      <c r="L592" s="17"/>
      <c r="M592" s="17"/>
      <c r="N592" s="17"/>
      <c r="O592" s="17"/>
      <c r="P592" s="17"/>
      <c r="Q592" s="17"/>
      <c r="R592" s="17"/>
      <c r="S592" s="17"/>
      <c r="T592" s="17"/>
      <c r="U592" s="17"/>
      <c r="V592" s="17"/>
      <c r="W592" s="17"/>
      <c r="X592" s="17"/>
      <c r="Y592" s="17"/>
      <c r="Z592" s="17"/>
    </row>
    <row r="593">
      <c r="A593" s="20"/>
      <c r="B593" s="17"/>
      <c r="C593" s="33"/>
      <c r="D593" s="17"/>
      <c r="E593" s="20"/>
      <c r="F593" s="20"/>
      <c r="G593" s="20"/>
      <c r="H593" s="17"/>
      <c r="I593" s="17"/>
      <c r="J593" s="17"/>
      <c r="K593" s="17"/>
      <c r="L593" s="17"/>
      <c r="M593" s="17"/>
      <c r="N593" s="17"/>
      <c r="O593" s="17"/>
      <c r="P593" s="17"/>
      <c r="Q593" s="17"/>
      <c r="R593" s="17"/>
      <c r="S593" s="17"/>
      <c r="T593" s="17"/>
      <c r="U593" s="17"/>
      <c r="V593" s="17"/>
      <c r="W593" s="17"/>
      <c r="X593" s="17"/>
      <c r="Y593" s="17"/>
      <c r="Z593" s="17"/>
    </row>
    <row r="594">
      <c r="A594" s="20"/>
      <c r="B594" s="17"/>
      <c r="C594" s="33"/>
      <c r="D594" s="17"/>
      <c r="E594" s="20"/>
      <c r="F594" s="20"/>
      <c r="G594" s="20"/>
      <c r="H594" s="17"/>
      <c r="I594" s="17"/>
      <c r="J594" s="17"/>
      <c r="K594" s="17"/>
      <c r="L594" s="17"/>
      <c r="M594" s="17"/>
      <c r="N594" s="17"/>
      <c r="O594" s="17"/>
      <c r="P594" s="17"/>
      <c r="Q594" s="17"/>
      <c r="R594" s="17"/>
      <c r="S594" s="17"/>
      <c r="T594" s="17"/>
      <c r="U594" s="17"/>
      <c r="V594" s="17"/>
      <c r="W594" s="17"/>
      <c r="X594" s="17"/>
      <c r="Y594" s="17"/>
      <c r="Z594" s="17"/>
    </row>
    <row r="595">
      <c r="A595" s="20"/>
      <c r="B595" s="17"/>
      <c r="C595" s="33"/>
      <c r="D595" s="17"/>
      <c r="E595" s="20"/>
      <c r="F595" s="20"/>
      <c r="G595" s="20"/>
      <c r="H595" s="17"/>
      <c r="I595" s="17"/>
      <c r="J595" s="17"/>
      <c r="K595" s="17"/>
      <c r="L595" s="17"/>
      <c r="M595" s="17"/>
      <c r="N595" s="17"/>
      <c r="O595" s="17"/>
      <c r="P595" s="17"/>
      <c r="Q595" s="17"/>
      <c r="R595" s="17"/>
      <c r="S595" s="17"/>
      <c r="T595" s="17"/>
      <c r="U595" s="17"/>
      <c r="V595" s="17"/>
      <c r="W595" s="17"/>
      <c r="X595" s="17"/>
      <c r="Y595" s="17"/>
      <c r="Z595" s="17"/>
    </row>
    <row r="596">
      <c r="A596" s="20"/>
      <c r="B596" s="17"/>
      <c r="C596" s="33"/>
      <c r="D596" s="17"/>
      <c r="E596" s="20"/>
      <c r="F596" s="20"/>
      <c r="G596" s="20"/>
      <c r="H596" s="17"/>
      <c r="I596" s="17"/>
      <c r="J596" s="17"/>
      <c r="K596" s="17"/>
      <c r="L596" s="17"/>
      <c r="M596" s="17"/>
      <c r="N596" s="17"/>
      <c r="O596" s="17"/>
      <c r="P596" s="17"/>
      <c r="Q596" s="17"/>
      <c r="R596" s="17"/>
      <c r="S596" s="17"/>
      <c r="T596" s="17"/>
      <c r="U596" s="17"/>
      <c r="V596" s="17"/>
      <c r="W596" s="17"/>
      <c r="X596" s="17"/>
      <c r="Y596" s="17"/>
      <c r="Z596" s="17"/>
    </row>
    <row r="597">
      <c r="A597" s="20"/>
      <c r="B597" s="17"/>
      <c r="C597" s="33"/>
      <c r="D597" s="17"/>
      <c r="E597" s="20"/>
      <c r="F597" s="20"/>
      <c r="G597" s="20"/>
      <c r="H597" s="17"/>
      <c r="I597" s="17"/>
      <c r="J597" s="17"/>
      <c r="K597" s="17"/>
      <c r="L597" s="17"/>
      <c r="M597" s="17"/>
      <c r="N597" s="17"/>
      <c r="O597" s="17"/>
      <c r="P597" s="17"/>
      <c r="Q597" s="17"/>
      <c r="R597" s="17"/>
      <c r="S597" s="17"/>
      <c r="T597" s="17"/>
      <c r="U597" s="17"/>
      <c r="V597" s="17"/>
      <c r="W597" s="17"/>
      <c r="X597" s="17"/>
      <c r="Y597" s="17"/>
      <c r="Z597" s="17"/>
    </row>
    <row r="598">
      <c r="A598" s="20"/>
      <c r="B598" s="17"/>
      <c r="C598" s="33"/>
      <c r="D598" s="17"/>
      <c r="E598" s="20"/>
      <c r="F598" s="20"/>
      <c r="G598" s="20"/>
      <c r="H598" s="17"/>
      <c r="I598" s="17"/>
      <c r="J598" s="17"/>
      <c r="K598" s="17"/>
      <c r="L598" s="17"/>
      <c r="M598" s="17"/>
      <c r="N598" s="17"/>
      <c r="O598" s="17"/>
      <c r="P598" s="17"/>
      <c r="Q598" s="17"/>
      <c r="R598" s="17"/>
      <c r="S598" s="17"/>
      <c r="T598" s="17"/>
      <c r="U598" s="17"/>
      <c r="V598" s="17"/>
      <c r="W598" s="17"/>
      <c r="X598" s="17"/>
      <c r="Y598" s="17"/>
      <c r="Z598" s="17"/>
    </row>
    <row r="599">
      <c r="A599" s="20"/>
      <c r="B599" s="17"/>
      <c r="C599" s="33"/>
      <c r="D599" s="17"/>
      <c r="E599" s="20"/>
      <c r="F599" s="20"/>
      <c r="G599" s="20"/>
      <c r="H599" s="17"/>
      <c r="I599" s="17"/>
      <c r="J599" s="17"/>
      <c r="K599" s="17"/>
      <c r="L599" s="17"/>
      <c r="M599" s="17"/>
      <c r="N599" s="17"/>
      <c r="O599" s="17"/>
      <c r="P599" s="17"/>
      <c r="Q599" s="17"/>
      <c r="R599" s="17"/>
      <c r="S599" s="17"/>
      <c r="T599" s="17"/>
      <c r="U599" s="17"/>
      <c r="V599" s="17"/>
      <c r="W599" s="17"/>
      <c r="X599" s="17"/>
      <c r="Y599" s="17"/>
      <c r="Z599" s="17"/>
    </row>
    <row r="600">
      <c r="A600" s="20"/>
      <c r="B600" s="17"/>
      <c r="C600" s="33"/>
      <c r="D600" s="17"/>
      <c r="E600" s="20"/>
      <c r="F600" s="20"/>
      <c r="G600" s="20"/>
      <c r="H600" s="17"/>
      <c r="I600" s="17"/>
      <c r="J600" s="17"/>
      <c r="K600" s="17"/>
      <c r="L600" s="17"/>
      <c r="M600" s="17"/>
      <c r="N600" s="17"/>
      <c r="O600" s="17"/>
      <c r="P600" s="17"/>
      <c r="Q600" s="17"/>
      <c r="R600" s="17"/>
      <c r="S600" s="17"/>
      <c r="T600" s="17"/>
      <c r="U600" s="17"/>
      <c r="V600" s="17"/>
      <c r="W600" s="17"/>
      <c r="X600" s="17"/>
      <c r="Y600" s="17"/>
      <c r="Z600" s="17"/>
    </row>
    <row r="601">
      <c r="A601" s="20"/>
      <c r="B601" s="17"/>
      <c r="C601" s="33"/>
      <c r="D601" s="17"/>
      <c r="E601" s="20"/>
      <c r="F601" s="20"/>
      <c r="G601" s="20"/>
      <c r="H601" s="17"/>
      <c r="I601" s="17"/>
      <c r="J601" s="17"/>
      <c r="K601" s="17"/>
      <c r="L601" s="17"/>
      <c r="M601" s="17"/>
      <c r="N601" s="17"/>
      <c r="O601" s="17"/>
      <c r="P601" s="17"/>
      <c r="Q601" s="17"/>
      <c r="R601" s="17"/>
      <c r="S601" s="17"/>
      <c r="T601" s="17"/>
      <c r="U601" s="17"/>
      <c r="V601" s="17"/>
      <c r="W601" s="17"/>
      <c r="X601" s="17"/>
      <c r="Y601" s="17"/>
      <c r="Z601" s="17"/>
    </row>
    <row r="602">
      <c r="A602" s="20"/>
      <c r="B602" s="17"/>
      <c r="C602" s="33"/>
      <c r="D602" s="17"/>
      <c r="E602" s="20"/>
      <c r="F602" s="20"/>
      <c r="G602" s="20"/>
      <c r="H602" s="17"/>
      <c r="I602" s="17"/>
      <c r="J602" s="17"/>
      <c r="K602" s="17"/>
      <c r="L602" s="17"/>
      <c r="M602" s="17"/>
      <c r="N602" s="17"/>
      <c r="O602" s="17"/>
      <c r="P602" s="17"/>
      <c r="Q602" s="17"/>
      <c r="R602" s="17"/>
      <c r="S602" s="17"/>
      <c r="T602" s="17"/>
      <c r="U602" s="17"/>
      <c r="V602" s="17"/>
      <c r="W602" s="17"/>
      <c r="X602" s="17"/>
      <c r="Y602" s="17"/>
      <c r="Z602" s="17"/>
    </row>
    <row r="603">
      <c r="A603" s="20"/>
      <c r="B603" s="17"/>
      <c r="C603" s="33"/>
      <c r="D603" s="17"/>
      <c r="E603" s="20"/>
      <c r="F603" s="20"/>
      <c r="G603" s="20"/>
      <c r="H603" s="17"/>
      <c r="I603" s="17"/>
      <c r="J603" s="17"/>
      <c r="K603" s="17"/>
      <c r="L603" s="17"/>
      <c r="M603" s="17"/>
      <c r="N603" s="17"/>
      <c r="O603" s="17"/>
      <c r="P603" s="17"/>
      <c r="Q603" s="17"/>
      <c r="R603" s="17"/>
      <c r="S603" s="17"/>
      <c r="T603" s="17"/>
      <c r="U603" s="17"/>
      <c r="V603" s="17"/>
      <c r="W603" s="17"/>
      <c r="X603" s="17"/>
      <c r="Y603" s="17"/>
      <c r="Z603" s="17"/>
    </row>
    <row r="604">
      <c r="A604" s="20"/>
      <c r="B604" s="17"/>
      <c r="C604" s="33"/>
      <c r="D604" s="17"/>
      <c r="E604" s="20"/>
      <c r="F604" s="20"/>
      <c r="G604" s="20"/>
      <c r="H604" s="17"/>
      <c r="I604" s="17"/>
      <c r="J604" s="17"/>
      <c r="K604" s="17"/>
      <c r="L604" s="17"/>
      <c r="M604" s="17"/>
      <c r="N604" s="17"/>
      <c r="O604" s="17"/>
      <c r="P604" s="17"/>
      <c r="Q604" s="17"/>
      <c r="R604" s="17"/>
      <c r="S604" s="17"/>
      <c r="T604" s="17"/>
      <c r="U604" s="17"/>
      <c r="V604" s="17"/>
      <c r="W604" s="17"/>
      <c r="X604" s="17"/>
      <c r="Y604" s="17"/>
      <c r="Z604" s="17"/>
    </row>
    <row r="605">
      <c r="A605" s="20"/>
      <c r="B605" s="17"/>
      <c r="C605" s="33"/>
      <c r="D605" s="17"/>
      <c r="E605" s="20"/>
      <c r="F605" s="20"/>
      <c r="G605" s="20"/>
      <c r="H605" s="17"/>
      <c r="I605" s="17"/>
      <c r="J605" s="17"/>
      <c r="K605" s="17"/>
      <c r="L605" s="17"/>
      <c r="M605" s="17"/>
      <c r="N605" s="17"/>
      <c r="O605" s="17"/>
      <c r="P605" s="17"/>
      <c r="Q605" s="17"/>
      <c r="R605" s="17"/>
      <c r="S605" s="17"/>
      <c r="T605" s="17"/>
      <c r="U605" s="17"/>
      <c r="V605" s="17"/>
      <c r="W605" s="17"/>
      <c r="X605" s="17"/>
      <c r="Y605" s="17"/>
      <c r="Z605" s="17"/>
    </row>
    <row r="606">
      <c r="A606" s="20"/>
      <c r="B606" s="17"/>
      <c r="C606" s="33"/>
      <c r="D606" s="17"/>
      <c r="E606" s="20"/>
      <c r="F606" s="20"/>
      <c r="G606" s="20"/>
      <c r="H606" s="17"/>
      <c r="I606" s="17"/>
      <c r="J606" s="17"/>
      <c r="K606" s="17"/>
      <c r="L606" s="17"/>
      <c r="M606" s="17"/>
      <c r="N606" s="17"/>
      <c r="O606" s="17"/>
      <c r="P606" s="17"/>
      <c r="Q606" s="17"/>
      <c r="R606" s="17"/>
      <c r="S606" s="17"/>
      <c r="T606" s="17"/>
      <c r="U606" s="17"/>
      <c r="V606" s="17"/>
      <c r="W606" s="17"/>
      <c r="X606" s="17"/>
      <c r="Y606" s="17"/>
      <c r="Z606" s="17"/>
    </row>
    <row r="607">
      <c r="A607" s="20"/>
      <c r="B607" s="17"/>
      <c r="C607" s="33"/>
      <c r="D607" s="17"/>
      <c r="E607" s="20"/>
      <c r="F607" s="20"/>
      <c r="G607" s="20"/>
      <c r="H607" s="17"/>
      <c r="I607" s="17"/>
      <c r="J607" s="17"/>
      <c r="K607" s="17"/>
      <c r="L607" s="17"/>
      <c r="M607" s="17"/>
      <c r="N607" s="17"/>
      <c r="O607" s="17"/>
      <c r="P607" s="17"/>
      <c r="Q607" s="17"/>
      <c r="R607" s="17"/>
      <c r="S607" s="17"/>
      <c r="T607" s="17"/>
      <c r="U607" s="17"/>
      <c r="V607" s="17"/>
      <c r="W607" s="17"/>
      <c r="X607" s="17"/>
      <c r="Y607" s="17"/>
      <c r="Z607" s="17"/>
    </row>
    <row r="608">
      <c r="A608" s="20"/>
      <c r="B608" s="17"/>
      <c r="C608" s="33"/>
      <c r="D608" s="17"/>
      <c r="E608" s="20"/>
      <c r="F608" s="20"/>
      <c r="G608" s="20"/>
      <c r="H608" s="17"/>
      <c r="I608" s="17"/>
      <c r="J608" s="17"/>
      <c r="K608" s="17"/>
      <c r="L608" s="17"/>
      <c r="M608" s="17"/>
      <c r="N608" s="17"/>
      <c r="O608" s="17"/>
      <c r="P608" s="17"/>
      <c r="Q608" s="17"/>
      <c r="R608" s="17"/>
      <c r="S608" s="17"/>
      <c r="T608" s="17"/>
      <c r="U608" s="17"/>
      <c r="V608" s="17"/>
      <c r="W608" s="17"/>
      <c r="X608" s="17"/>
      <c r="Y608" s="17"/>
      <c r="Z608" s="17"/>
    </row>
    <row r="609">
      <c r="A609" s="20"/>
      <c r="B609" s="17"/>
      <c r="C609" s="33"/>
      <c r="D609" s="17"/>
      <c r="E609" s="20"/>
      <c r="F609" s="20"/>
      <c r="G609" s="20"/>
      <c r="H609" s="17"/>
      <c r="I609" s="17"/>
      <c r="J609" s="17"/>
      <c r="K609" s="17"/>
      <c r="L609" s="17"/>
      <c r="M609" s="17"/>
      <c r="N609" s="17"/>
      <c r="O609" s="17"/>
      <c r="P609" s="17"/>
      <c r="Q609" s="17"/>
      <c r="R609" s="17"/>
      <c r="S609" s="17"/>
      <c r="T609" s="17"/>
      <c r="U609" s="17"/>
      <c r="V609" s="17"/>
      <c r="W609" s="17"/>
      <c r="X609" s="17"/>
      <c r="Y609" s="17"/>
      <c r="Z609" s="17"/>
    </row>
    <row r="610">
      <c r="A610" s="20"/>
      <c r="B610" s="17"/>
      <c r="C610" s="33"/>
      <c r="D610" s="17"/>
      <c r="E610" s="20"/>
      <c r="F610" s="20"/>
      <c r="G610" s="20"/>
      <c r="H610" s="17"/>
      <c r="I610" s="17"/>
      <c r="J610" s="17"/>
      <c r="K610" s="17"/>
      <c r="L610" s="17"/>
      <c r="M610" s="17"/>
      <c r="N610" s="17"/>
      <c r="O610" s="17"/>
      <c r="P610" s="17"/>
      <c r="Q610" s="17"/>
      <c r="R610" s="17"/>
      <c r="S610" s="17"/>
      <c r="T610" s="17"/>
      <c r="U610" s="17"/>
      <c r="V610" s="17"/>
      <c r="W610" s="17"/>
      <c r="X610" s="17"/>
      <c r="Y610" s="17"/>
      <c r="Z610" s="17"/>
    </row>
    <row r="611">
      <c r="A611" s="20"/>
      <c r="B611" s="17"/>
      <c r="C611" s="33"/>
      <c r="D611" s="17"/>
      <c r="E611" s="20"/>
      <c r="F611" s="20"/>
      <c r="G611" s="20"/>
      <c r="H611" s="17"/>
      <c r="I611" s="17"/>
      <c r="J611" s="17"/>
      <c r="K611" s="17"/>
      <c r="L611" s="17"/>
      <c r="M611" s="17"/>
      <c r="N611" s="17"/>
      <c r="O611" s="17"/>
      <c r="P611" s="17"/>
      <c r="Q611" s="17"/>
      <c r="R611" s="17"/>
      <c r="S611" s="17"/>
      <c r="T611" s="17"/>
      <c r="U611" s="17"/>
      <c r="V611" s="17"/>
      <c r="W611" s="17"/>
      <c r="X611" s="17"/>
      <c r="Y611" s="17"/>
      <c r="Z611" s="17"/>
    </row>
    <row r="612">
      <c r="A612" s="20"/>
      <c r="B612" s="17"/>
      <c r="C612" s="33"/>
      <c r="D612" s="17"/>
      <c r="E612" s="20"/>
      <c r="F612" s="20"/>
      <c r="G612" s="20"/>
      <c r="H612" s="17"/>
      <c r="I612" s="17"/>
      <c r="J612" s="17"/>
      <c r="K612" s="17"/>
      <c r="L612" s="17"/>
      <c r="M612" s="17"/>
      <c r="N612" s="17"/>
      <c r="O612" s="17"/>
      <c r="P612" s="17"/>
      <c r="Q612" s="17"/>
      <c r="R612" s="17"/>
      <c r="S612" s="17"/>
      <c r="T612" s="17"/>
      <c r="U612" s="17"/>
      <c r="V612" s="17"/>
      <c r="W612" s="17"/>
      <c r="X612" s="17"/>
      <c r="Y612" s="17"/>
      <c r="Z612" s="17"/>
    </row>
    <row r="613">
      <c r="A613" s="20"/>
      <c r="B613" s="17"/>
      <c r="C613" s="33"/>
      <c r="D613" s="17"/>
      <c r="E613" s="20"/>
      <c r="F613" s="20"/>
      <c r="G613" s="20"/>
      <c r="H613" s="17"/>
      <c r="I613" s="17"/>
      <c r="J613" s="17"/>
      <c r="K613" s="17"/>
      <c r="L613" s="17"/>
      <c r="M613" s="17"/>
      <c r="N613" s="17"/>
      <c r="O613" s="17"/>
      <c r="P613" s="17"/>
      <c r="Q613" s="17"/>
      <c r="R613" s="17"/>
      <c r="S613" s="17"/>
      <c r="T613" s="17"/>
      <c r="U613" s="17"/>
      <c r="V613" s="17"/>
      <c r="W613" s="17"/>
      <c r="X613" s="17"/>
      <c r="Y613" s="17"/>
      <c r="Z613" s="17"/>
    </row>
    <row r="614">
      <c r="A614" s="20"/>
      <c r="B614" s="17"/>
      <c r="C614" s="33"/>
      <c r="D614" s="17"/>
      <c r="E614" s="20"/>
      <c r="F614" s="20"/>
      <c r="G614" s="20"/>
      <c r="H614" s="17"/>
      <c r="I614" s="17"/>
      <c r="J614" s="17"/>
      <c r="K614" s="17"/>
      <c r="L614" s="17"/>
      <c r="M614" s="17"/>
      <c r="N614" s="17"/>
      <c r="O614" s="17"/>
      <c r="P614" s="17"/>
      <c r="Q614" s="17"/>
      <c r="R614" s="17"/>
      <c r="S614" s="17"/>
      <c r="T614" s="17"/>
      <c r="U614" s="17"/>
      <c r="V614" s="17"/>
      <c r="W614" s="17"/>
      <c r="X614" s="17"/>
      <c r="Y614" s="17"/>
      <c r="Z614" s="17"/>
    </row>
    <row r="615">
      <c r="A615" s="20"/>
      <c r="B615" s="17"/>
      <c r="C615" s="33"/>
      <c r="D615" s="17"/>
      <c r="E615" s="20"/>
      <c r="F615" s="20"/>
      <c r="G615" s="20"/>
      <c r="H615" s="17"/>
      <c r="I615" s="17"/>
      <c r="J615" s="17"/>
      <c r="K615" s="17"/>
      <c r="L615" s="17"/>
      <c r="M615" s="17"/>
      <c r="N615" s="17"/>
      <c r="O615" s="17"/>
      <c r="P615" s="17"/>
      <c r="Q615" s="17"/>
      <c r="R615" s="17"/>
      <c r="S615" s="17"/>
      <c r="T615" s="17"/>
      <c r="U615" s="17"/>
      <c r="V615" s="17"/>
      <c r="W615" s="17"/>
      <c r="X615" s="17"/>
      <c r="Y615" s="17"/>
      <c r="Z615" s="17"/>
    </row>
    <row r="616">
      <c r="A616" s="20"/>
      <c r="B616" s="17"/>
      <c r="C616" s="33"/>
      <c r="D616" s="17"/>
      <c r="E616" s="20"/>
      <c r="F616" s="20"/>
      <c r="G616" s="20"/>
      <c r="H616" s="17"/>
      <c r="I616" s="17"/>
      <c r="J616" s="17"/>
      <c r="K616" s="17"/>
      <c r="L616" s="17"/>
      <c r="M616" s="17"/>
      <c r="N616" s="17"/>
      <c r="O616" s="17"/>
      <c r="P616" s="17"/>
      <c r="Q616" s="17"/>
      <c r="R616" s="17"/>
      <c r="S616" s="17"/>
      <c r="T616" s="17"/>
      <c r="U616" s="17"/>
      <c r="V616" s="17"/>
      <c r="W616" s="17"/>
      <c r="X616" s="17"/>
      <c r="Y616" s="17"/>
      <c r="Z616" s="17"/>
    </row>
    <row r="617">
      <c r="A617" s="20"/>
      <c r="B617" s="17"/>
      <c r="C617" s="33"/>
      <c r="D617" s="17"/>
      <c r="E617" s="20"/>
      <c r="F617" s="20"/>
      <c r="G617" s="20"/>
      <c r="H617" s="17"/>
      <c r="I617" s="17"/>
      <c r="J617" s="17"/>
      <c r="K617" s="17"/>
      <c r="L617" s="17"/>
      <c r="M617" s="17"/>
      <c r="N617" s="17"/>
      <c r="O617" s="17"/>
      <c r="P617" s="17"/>
      <c r="Q617" s="17"/>
      <c r="R617" s="17"/>
      <c r="S617" s="17"/>
      <c r="T617" s="17"/>
      <c r="U617" s="17"/>
      <c r="V617" s="17"/>
      <c r="W617" s="17"/>
      <c r="X617" s="17"/>
      <c r="Y617" s="17"/>
      <c r="Z617" s="17"/>
    </row>
    <row r="618">
      <c r="A618" s="20"/>
      <c r="B618" s="17"/>
      <c r="C618" s="33"/>
      <c r="D618" s="17"/>
      <c r="E618" s="20"/>
      <c r="F618" s="20"/>
      <c r="G618" s="20"/>
      <c r="H618" s="17"/>
      <c r="I618" s="17"/>
      <c r="J618" s="17"/>
      <c r="K618" s="17"/>
      <c r="L618" s="17"/>
      <c r="M618" s="17"/>
      <c r="N618" s="17"/>
      <c r="O618" s="17"/>
      <c r="P618" s="17"/>
      <c r="Q618" s="17"/>
      <c r="R618" s="17"/>
      <c r="S618" s="17"/>
      <c r="T618" s="17"/>
      <c r="U618" s="17"/>
      <c r="V618" s="17"/>
      <c r="W618" s="17"/>
      <c r="X618" s="17"/>
      <c r="Y618" s="17"/>
      <c r="Z618" s="17"/>
    </row>
    <row r="619">
      <c r="A619" s="20"/>
      <c r="B619" s="17"/>
      <c r="C619" s="33"/>
      <c r="D619" s="17"/>
      <c r="E619" s="20"/>
      <c r="F619" s="20"/>
      <c r="G619" s="20"/>
      <c r="H619" s="17"/>
      <c r="I619" s="17"/>
      <c r="J619" s="17"/>
      <c r="K619" s="17"/>
      <c r="L619" s="17"/>
      <c r="M619" s="17"/>
      <c r="N619" s="17"/>
      <c r="O619" s="17"/>
      <c r="P619" s="17"/>
      <c r="Q619" s="17"/>
      <c r="R619" s="17"/>
      <c r="S619" s="17"/>
      <c r="T619" s="17"/>
      <c r="U619" s="17"/>
      <c r="V619" s="17"/>
      <c r="W619" s="17"/>
      <c r="X619" s="17"/>
      <c r="Y619" s="17"/>
      <c r="Z619" s="17"/>
    </row>
    <row r="620">
      <c r="A620" s="20"/>
      <c r="B620" s="17"/>
      <c r="C620" s="33"/>
      <c r="D620" s="17"/>
      <c r="E620" s="20"/>
      <c r="F620" s="20"/>
      <c r="G620" s="20"/>
      <c r="H620" s="17"/>
      <c r="I620" s="17"/>
      <c r="J620" s="17"/>
      <c r="K620" s="17"/>
      <c r="L620" s="17"/>
      <c r="M620" s="17"/>
      <c r="N620" s="17"/>
      <c r="O620" s="17"/>
      <c r="P620" s="17"/>
      <c r="Q620" s="17"/>
      <c r="R620" s="17"/>
      <c r="S620" s="17"/>
      <c r="T620" s="17"/>
      <c r="U620" s="17"/>
      <c r="V620" s="17"/>
      <c r="W620" s="17"/>
      <c r="X620" s="17"/>
      <c r="Y620" s="17"/>
      <c r="Z620" s="17"/>
    </row>
    <row r="621">
      <c r="A621" s="20"/>
      <c r="B621" s="17"/>
      <c r="C621" s="33"/>
      <c r="D621" s="17"/>
      <c r="E621" s="20"/>
      <c r="F621" s="20"/>
      <c r="G621" s="20"/>
      <c r="H621" s="17"/>
      <c r="I621" s="17"/>
      <c r="J621" s="17"/>
      <c r="K621" s="17"/>
      <c r="L621" s="17"/>
      <c r="M621" s="17"/>
      <c r="N621" s="17"/>
      <c r="O621" s="17"/>
      <c r="P621" s="17"/>
      <c r="Q621" s="17"/>
      <c r="R621" s="17"/>
      <c r="S621" s="17"/>
      <c r="T621" s="17"/>
      <c r="U621" s="17"/>
      <c r="V621" s="17"/>
      <c r="W621" s="17"/>
      <c r="X621" s="17"/>
      <c r="Y621" s="17"/>
      <c r="Z621" s="17"/>
    </row>
    <row r="622">
      <c r="A622" s="20"/>
      <c r="B622" s="17"/>
      <c r="C622" s="33"/>
      <c r="D622" s="17"/>
      <c r="E622" s="20"/>
      <c r="F622" s="20"/>
      <c r="G622" s="20"/>
      <c r="H622" s="17"/>
      <c r="I622" s="17"/>
      <c r="J622" s="17"/>
      <c r="K622" s="17"/>
      <c r="L622" s="17"/>
      <c r="M622" s="17"/>
      <c r="N622" s="17"/>
      <c r="O622" s="17"/>
      <c r="P622" s="17"/>
      <c r="Q622" s="17"/>
      <c r="R622" s="17"/>
      <c r="S622" s="17"/>
      <c r="T622" s="17"/>
      <c r="U622" s="17"/>
      <c r="V622" s="17"/>
      <c r="W622" s="17"/>
      <c r="X622" s="17"/>
      <c r="Y622" s="17"/>
      <c r="Z622" s="17"/>
    </row>
    <row r="623">
      <c r="A623" s="20"/>
      <c r="B623" s="17"/>
      <c r="C623" s="33"/>
      <c r="D623" s="17"/>
      <c r="E623" s="20"/>
      <c r="F623" s="20"/>
      <c r="G623" s="20"/>
      <c r="H623" s="17"/>
      <c r="I623" s="17"/>
      <c r="J623" s="17"/>
      <c r="K623" s="17"/>
      <c r="L623" s="17"/>
      <c r="M623" s="17"/>
      <c r="N623" s="17"/>
      <c r="O623" s="17"/>
      <c r="P623" s="17"/>
      <c r="Q623" s="17"/>
      <c r="R623" s="17"/>
      <c r="S623" s="17"/>
      <c r="T623" s="17"/>
      <c r="U623" s="17"/>
      <c r="V623" s="17"/>
      <c r="W623" s="17"/>
      <c r="X623" s="17"/>
      <c r="Y623" s="17"/>
      <c r="Z623" s="17"/>
    </row>
    <row r="624">
      <c r="A624" s="20"/>
      <c r="B624" s="17"/>
      <c r="C624" s="33"/>
      <c r="D624" s="17"/>
      <c r="E624" s="20"/>
      <c r="F624" s="20"/>
      <c r="G624" s="20"/>
      <c r="H624" s="17"/>
      <c r="I624" s="17"/>
      <c r="J624" s="17"/>
      <c r="K624" s="17"/>
      <c r="L624" s="17"/>
      <c r="M624" s="17"/>
      <c r="N624" s="17"/>
      <c r="O624" s="17"/>
      <c r="P624" s="17"/>
      <c r="Q624" s="17"/>
      <c r="R624" s="17"/>
      <c r="S624" s="17"/>
      <c r="T624" s="17"/>
      <c r="U624" s="17"/>
      <c r="V624" s="17"/>
      <c r="W624" s="17"/>
      <c r="X624" s="17"/>
      <c r="Y624" s="17"/>
      <c r="Z624" s="17"/>
    </row>
    <row r="625">
      <c r="A625" s="20"/>
      <c r="B625" s="17"/>
      <c r="C625" s="33"/>
      <c r="D625" s="17"/>
      <c r="E625" s="20"/>
      <c r="F625" s="20"/>
      <c r="G625" s="20"/>
      <c r="H625" s="17"/>
      <c r="I625" s="17"/>
      <c r="J625" s="17"/>
      <c r="K625" s="17"/>
      <c r="L625" s="17"/>
      <c r="M625" s="17"/>
      <c r="N625" s="17"/>
      <c r="O625" s="17"/>
      <c r="P625" s="17"/>
      <c r="Q625" s="17"/>
      <c r="R625" s="17"/>
      <c r="S625" s="17"/>
      <c r="T625" s="17"/>
      <c r="U625" s="17"/>
      <c r="V625" s="17"/>
      <c r="W625" s="17"/>
      <c r="X625" s="17"/>
      <c r="Y625" s="17"/>
      <c r="Z625" s="17"/>
    </row>
    <row r="626">
      <c r="A626" s="20"/>
      <c r="B626" s="17"/>
      <c r="C626" s="33"/>
      <c r="D626" s="17"/>
      <c r="E626" s="20"/>
      <c r="F626" s="20"/>
      <c r="G626" s="20"/>
      <c r="H626" s="17"/>
      <c r="I626" s="17"/>
      <c r="J626" s="17"/>
      <c r="K626" s="17"/>
      <c r="L626" s="17"/>
      <c r="M626" s="17"/>
      <c r="N626" s="17"/>
      <c r="O626" s="17"/>
      <c r="P626" s="17"/>
      <c r="Q626" s="17"/>
      <c r="R626" s="17"/>
      <c r="S626" s="17"/>
      <c r="T626" s="17"/>
      <c r="U626" s="17"/>
      <c r="V626" s="17"/>
      <c r="W626" s="17"/>
      <c r="X626" s="17"/>
      <c r="Y626" s="17"/>
      <c r="Z626" s="17"/>
    </row>
    <row r="627">
      <c r="A627" s="20"/>
      <c r="B627" s="17"/>
      <c r="C627" s="33"/>
      <c r="D627" s="17"/>
      <c r="E627" s="20"/>
      <c r="F627" s="20"/>
      <c r="G627" s="20"/>
      <c r="H627" s="17"/>
      <c r="I627" s="17"/>
      <c r="J627" s="17"/>
      <c r="K627" s="17"/>
      <c r="L627" s="17"/>
      <c r="M627" s="17"/>
      <c r="N627" s="17"/>
      <c r="O627" s="17"/>
      <c r="P627" s="17"/>
      <c r="Q627" s="17"/>
      <c r="R627" s="17"/>
      <c r="S627" s="17"/>
      <c r="T627" s="17"/>
      <c r="U627" s="17"/>
      <c r="V627" s="17"/>
      <c r="W627" s="17"/>
      <c r="X627" s="17"/>
      <c r="Y627" s="17"/>
      <c r="Z627" s="17"/>
    </row>
    <row r="628">
      <c r="A628" s="20"/>
      <c r="B628" s="17"/>
      <c r="C628" s="33"/>
      <c r="D628" s="17"/>
      <c r="E628" s="20"/>
      <c r="F628" s="20"/>
      <c r="G628" s="20"/>
      <c r="H628" s="17"/>
      <c r="I628" s="17"/>
      <c r="J628" s="17"/>
      <c r="K628" s="17"/>
      <c r="L628" s="17"/>
      <c r="M628" s="17"/>
      <c r="N628" s="17"/>
      <c r="O628" s="17"/>
      <c r="P628" s="17"/>
      <c r="Q628" s="17"/>
      <c r="R628" s="17"/>
      <c r="S628" s="17"/>
      <c r="T628" s="17"/>
      <c r="U628" s="17"/>
      <c r="V628" s="17"/>
      <c r="W628" s="17"/>
      <c r="X628" s="17"/>
      <c r="Y628" s="17"/>
      <c r="Z628" s="17"/>
    </row>
    <row r="629">
      <c r="A629" s="20"/>
      <c r="B629" s="17"/>
      <c r="C629" s="33"/>
      <c r="D629" s="17"/>
      <c r="E629" s="20"/>
      <c r="F629" s="20"/>
      <c r="G629" s="20"/>
      <c r="H629" s="17"/>
      <c r="I629" s="17"/>
      <c r="J629" s="17"/>
      <c r="K629" s="17"/>
      <c r="L629" s="17"/>
      <c r="M629" s="17"/>
      <c r="N629" s="17"/>
      <c r="O629" s="17"/>
      <c r="P629" s="17"/>
      <c r="Q629" s="17"/>
      <c r="R629" s="17"/>
      <c r="S629" s="17"/>
      <c r="T629" s="17"/>
      <c r="U629" s="17"/>
      <c r="V629" s="17"/>
      <c r="W629" s="17"/>
      <c r="X629" s="17"/>
      <c r="Y629" s="17"/>
      <c r="Z629" s="17"/>
    </row>
    <row r="630">
      <c r="A630" s="20"/>
      <c r="B630" s="17"/>
      <c r="C630" s="33"/>
      <c r="D630" s="17"/>
      <c r="E630" s="20"/>
      <c r="F630" s="20"/>
      <c r="G630" s="20"/>
      <c r="H630" s="17"/>
      <c r="I630" s="17"/>
      <c r="J630" s="17"/>
      <c r="K630" s="17"/>
      <c r="L630" s="17"/>
      <c r="M630" s="17"/>
      <c r="N630" s="17"/>
      <c r="O630" s="17"/>
      <c r="P630" s="17"/>
      <c r="Q630" s="17"/>
      <c r="R630" s="17"/>
      <c r="S630" s="17"/>
      <c r="T630" s="17"/>
      <c r="U630" s="17"/>
      <c r="V630" s="17"/>
      <c r="W630" s="17"/>
      <c r="X630" s="17"/>
      <c r="Y630" s="17"/>
      <c r="Z630" s="17"/>
    </row>
    <row r="631">
      <c r="A631" s="20"/>
      <c r="B631" s="17"/>
      <c r="C631" s="33"/>
      <c r="D631" s="17"/>
      <c r="E631" s="20"/>
      <c r="F631" s="20"/>
      <c r="G631" s="20"/>
      <c r="H631" s="17"/>
      <c r="I631" s="17"/>
      <c r="J631" s="17"/>
      <c r="K631" s="17"/>
      <c r="L631" s="17"/>
      <c r="M631" s="17"/>
      <c r="N631" s="17"/>
      <c r="O631" s="17"/>
      <c r="P631" s="17"/>
      <c r="Q631" s="17"/>
      <c r="R631" s="17"/>
      <c r="S631" s="17"/>
      <c r="T631" s="17"/>
      <c r="U631" s="17"/>
      <c r="V631" s="17"/>
      <c r="W631" s="17"/>
      <c r="X631" s="17"/>
      <c r="Y631" s="17"/>
      <c r="Z631" s="17"/>
    </row>
    <row r="632">
      <c r="A632" s="20"/>
      <c r="B632" s="17"/>
      <c r="C632" s="33"/>
      <c r="D632" s="17"/>
      <c r="E632" s="20"/>
      <c r="F632" s="20"/>
      <c r="G632" s="20"/>
      <c r="H632" s="17"/>
      <c r="I632" s="17"/>
      <c r="J632" s="17"/>
      <c r="K632" s="17"/>
      <c r="L632" s="17"/>
      <c r="M632" s="17"/>
      <c r="N632" s="17"/>
      <c r="O632" s="17"/>
      <c r="P632" s="17"/>
      <c r="Q632" s="17"/>
      <c r="R632" s="17"/>
      <c r="S632" s="17"/>
      <c r="T632" s="17"/>
      <c r="U632" s="17"/>
      <c r="V632" s="17"/>
      <c r="W632" s="17"/>
      <c r="X632" s="17"/>
      <c r="Y632" s="17"/>
      <c r="Z632" s="17"/>
    </row>
    <row r="633">
      <c r="A633" s="20"/>
      <c r="B633" s="17"/>
      <c r="C633" s="33"/>
      <c r="D633" s="17"/>
      <c r="E633" s="20"/>
      <c r="F633" s="20"/>
      <c r="G633" s="20"/>
      <c r="H633" s="17"/>
      <c r="I633" s="17"/>
      <c r="J633" s="17"/>
      <c r="K633" s="17"/>
      <c r="L633" s="17"/>
      <c r="M633" s="17"/>
      <c r="N633" s="17"/>
      <c r="O633" s="17"/>
      <c r="P633" s="17"/>
      <c r="Q633" s="17"/>
      <c r="R633" s="17"/>
      <c r="S633" s="17"/>
      <c r="T633" s="17"/>
      <c r="U633" s="17"/>
      <c r="V633" s="17"/>
      <c r="W633" s="17"/>
      <c r="X633" s="17"/>
      <c r="Y633" s="17"/>
      <c r="Z633" s="17"/>
    </row>
    <row r="634">
      <c r="A634" s="20"/>
      <c r="B634" s="17"/>
      <c r="C634" s="33"/>
      <c r="D634" s="17"/>
      <c r="E634" s="20"/>
      <c r="F634" s="20"/>
      <c r="G634" s="20"/>
      <c r="H634" s="17"/>
      <c r="I634" s="17"/>
      <c r="J634" s="17"/>
      <c r="K634" s="17"/>
      <c r="L634" s="17"/>
      <c r="M634" s="17"/>
      <c r="N634" s="17"/>
      <c r="O634" s="17"/>
      <c r="P634" s="17"/>
      <c r="Q634" s="17"/>
      <c r="R634" s="17"/>
      <c r="S634" s="17"/>
      <c r="T634" s="17"/>
      <c r="U634" s="17"/>
      <c r="V634" s="17"/>
      <c r="W634" s="17"/>
      <c r="X634" s="17"/>
      <c r="Y634" s="17"/>
      <c r="Z634" s="17"/>
    </row>
    <row r="635">
      <c r="A635" s="20"/>
      <c r="B635" s="17"/>
      <c r="C635" s="33"/>
      <c r="D635" s="17"/>
      <c r="E635" s="20"/>
      <c r="F635" s="20"/>
      <c r="G635" s="20"/>
      <c r="H635" s="17"/>
      <c r="I635" s="17"/>
      <c r="J635" s="17"/>
      <c r="K635" s="17"/>
      <c r="L635" s="17"/>
      <c r="M635" s="17"/>
      <c r="N635" s="17"/>
      <c r="O635" s="17"/>
      <c r="P635" s="17"/>
      <c r="Q635" s="17"/>
      <c r="R635" s="17"/>
      <c r="S635" s="17"/>
      <c r="T635" s="17"/>
      <c r="U635" s="17"/>
      <c r="V635" s="17"/>
      <c r="W635" s="17"/>
      <c r="X635" s="17"/>
      <c r="Y635" s="17"/>
      <c r="Z635" s="17"/>
    </row>
    <row r="636">
      <c r="A636" s="20"/>
      <c r="B636" s="17"/>
      <c r="C636" s="33"/>
      <c r="D636" s="17"/>
      <c r="E636" s="20"/>
      <c r="F636" s="20"/>
      <c r="G636" s="20"/>
      <c r="H636" s="17"/>
      <c r="I636" s="17"/>
      <c r="J636" s="17"/>
      <c r="K636" s="17"/>
      <c r="L636" s="17"/>
      <c r="M636" s="17"/>
      <c r="N636" s="17"/>
      <c r="O636" s="17"/>
      <c r="P636" s="17"/>
      <c r="Q636" s="17"/>
      <c r="R636" s="17"/>
      <c r="S636" s="17"/>
      <c r="T636" s="17"/>
      <c r="U636" s="17"/>
      <c r="V636" s="17"/>
      <c r="W636" s="17"/>
      <c r="X636" s="17"/>
      <c r="Y636" s="17"/>
      <c r="Z636" s="17"/>
    </row>
    <row r="637">
      <c r="A637" s="20"/>
      <c r="B637" s="17"/>
      <c r="C637" s="33"/>
      <c r="D637" s="17"/>
      <c r="E637" s="20"/>
      <c r="F637" s="20"/>
      <c r="G637" s="20"/>
      <c r="H637" s="17"/>
      <c r="I637" s="17"/>
      <c r="J637" s="17"/>
      <c r="K637" s="17"/>
      <c r="L637" s="17"/>
      <c r="M637" s="17"/>
      <c r="N637" s="17"/>
      <c r="O637" s="17"/>
      <c r="P637" s="17"/>
      <c r="Q637" s="17"/>
      <c r="R637" s="17"/>
      <c r="S637" s="17"/>
      <c r="T637" s="17"/>
      <c r="U637" s="17"/>
      <c r="V637" s="17"/>
      <c r="W637" s="17"/>
      <c r="X637" s="17"/>
      <c r="Y637" s="17"/>
      <c r="Z637" s="17"/>
    </row>
    <row r="638">
      <c r="A638" s="20"/>
      <c r="B638" s="17"/>
      <c r="C638" s="33"/>
      <c r="D638" s="17"/>
      <c r="E638" s="20"/>
      <c r="F638" s="20"/>
      <c r="G638" s="20"/>
      <c r="H638" s="17"/>
      <c r="I638" s="17"/>
      <c r="J638" s="17"/>
      <c r="K638" s="17"/>
      <c r="L638" s="17"/>
      <c r="M638" s="17"/>
      <c r="N638" s="17"/>
      <c r="O638" s="17"/>
      <c r="P638" s="17"/>
      <c r="Q638" s="17"/>
      <c r="R638" s="17"/>
      <c r="S638" s="17"/>
      <c r="T638" s="17"/>
      <c r="U638" s="17"/>
      <c r="V638" s="17"/>
      <c r="W638" s="17"/>
      <c r="X638" s="17"/>
      <c r="Y638" s="17"/>
      <c r="Z638" s="17"/>
    </row>
    <row r="639">
      <c r="A639" s="20"/>
      <c r="B639" s="17"/>
      <c r="C639" s="33"/>
      <c r="D639" s="17"/>
      <c r="E639" s="20"/>
      <c r="F639" s="20"/>
      <c r="G639" s="20"/>
      <c r="H639" s="17"/>
      <c r="I639" s="17"/>
      <c r="J639" s="17"/>
      <c r="K639" s="17"/>
      <c r="L639" s="17"/>
      <c r="M639" s="17"/>
      <c r="N639" s="17"/>
      <c r="O639" s="17"/>
      <c r="P639" s="17"/>
      <c r="Q639" s="17"/>
      <c r="R639" s="17"/>
      <c r="S639" s="17"/>
      <c r="T639" s="17"/>
      <c r="U639" s="17"/>
      <c r="V639" s="17"/>
      <c r="W639" s="17"/>
      <c r="X639" s="17"/>
      <c r="Y639" s="17"/>
      <c r="Z639" s="17"/>
    </row>
    <row r="640">
      <c r="A640" s="20"/>
      <c r="B640" s="17"/>
      <c r="C640" s="33"/>
      <c r="D640" s="17"/>
      <c r="E640" s="20"/>
      <c r="F640" s="20"/>
      <c r="G640" s="20"/>
      <c r="H640" s="17"/>
      <c r="I640" s="17"/>
      <c r="J640" s="17"/>
      <c r="K640" s="17"/>
      <c r="L640" s="17"/>
      <c r="M640" s="17"/>
      <c r="N640" s="17"/>
      <c r="O640" s="17"/>
      <c r="P640" s="17"/>
      <c r="Q640" s="17"/>
      <c r="R640" s="17"/>
      <c r="S640" s="17"/>
      <c r="T640" s="17"/>
      <c r="U640" s="17"/>
      <c r="V640" s="17"/>
      <c r="W640" s="17"/>
      <c r="X640" s="17"/>
      <c r="Y640" s="17"/>
      <c r="Z640" s="17"/>
    </row>
    <row r="641">
      <c r="A641" s="20"/>
      <c r="B641" s="17"/>
      <c r="C641" s="33"/>
      <c r="D641" s="17"/>
      <c r="E641" s="20"/>
      <c r="F641" s="20"/>
      <c r="G641" s="20"/>
      <c r="H641" s="17"/>
      <c r="I641" s="17"/>
      <c r="J641" s="17"/>
      <c r="K641" s="17"/>
      <c r="L641" s="17"/>
      <c r="M641" s="17"/>
      <c r="N641" s="17"/>
      <c r="O641" s="17"/>
      <c r="P641" s="17"/>
      <c r="Q641" s="17"/>
      <c r="R641" s="17"/>
      <c r="S641" s="17"/>
      <c r="T641" s="17"/>
      <c r="U641" s="17"/>
      <c r="V641" s="17"/>
      <c r="W641" s="17"/>
      <c r="X641" s="17"/>
      <c r="Y641" s="17"/>
      <c r="Z641" s="17"/>
    </row>
    <row r="642">
      <c r="A642" s="20"/>
      <c r="B642" s="17"/>
      <c r="C642" s="33"/>
      <c r="D642" s="17"/>
      <c r="E642" s="20"/>
      <c r="F642" s="20"/>
      <c r="G642" s="20"/>
      <c r="H642" s="17"/>
      <c r="I642" s="17"/>
      <c r="J642" s="17"/>
      <c r="K642" s="17"/>
      <c r="L642" s="17"/>
      <c r="M642" s="17"/>
      <c r="N642" s="17"/>
      <c r="O642" s="17"/>
      <c r="P642" s="17"/>
      <c r="Q642" s="17"/>
      <c r="R642" s="17"/>
      <c r="S642" s="17"/>
      <c r="T642" s="17"/>
      <c r="U642" s="17"/>
      <c r="V642" s="17"/>
      <c r="W642" s="17"/>
      <c r="X642" s="17"/>
      <c r="Y642" s="17"/>
      <c r="Z642" s="17"/>
    </row>
    <row r="643">
      <c r="A643" s="20"/>
      <c r="B643" s="17"/>
      <c r="C643" s="33"/>
      <c r="D643" s="17"/>
      <c r="E643" s="20"/>
      <c r="F643" s="20"/>
      <c r="G643" s="20"/>
      <c r="H643" s="17"/>
      <c r="I643" s="17"/>
      <c r="J643" s="17"/>
      <c r="K643" s="17"/>
      <c r="L643" s="17"/>
      <c r="M643" s="17"/>
      <c r="N643" s="17"/>
      <c r="O643" s="17"/>
      <c r="P643" s="17"/>
      <c r="Q643" s="17"/>
      <c r="R643" s="17"/>
      <c r="S643" s="17"/>
      <c r="T643" s="17"/>
      <c r="U643" s="17"/>
      <c r="V643" s="17"/>
      <c r="W643" s="17"/>
      <c r="X643" s="17"/>
      <c r="Y643" s="17"/>
      <c r="Z643" s="17"/>
    </row>
    <row r="644">
      <c r="A644" s="20"/>
      <c r="B644" s="17"/>
      <c r="C644" s="33"/>
      <c r="D644" s="17"/>
      <c r="E644" s="20"/>
      <c r="F644" s="20"/>
      <c r="G644" s="20"/>
      <c r="H644" s="17"/>
      <c r="I644" s="17"/>
      <c r="J644" s="17"/>
      <c r="K644" s="17"/>
      <c r="L644" s="17"/>
      <c r="M644" s="17"/>
      <c r="N644" s="17"/>
      <c r="O644" s="17"/>
      <c r="P644" s="17"/>
      <c r="Q644" s="17"/>
      <c r="R644" s="17"/>
      <c r="S644" s="17"/>
      <c r="T644" s="17"/>
      <c r="U644" s="17"/>
      <c r="V644" s="17"/>
      <c r="W644" s="17"/>
      <c r="X644" s="17"/>
      <c r="Y644" s="17"/>
      <c r="Z644" s="17"/>
    </row>
    <row r="645">
      <c r="A645" s="20"/>
      <c r="B645" s="17"/>
      <c r="C645" s="33"/>
      <c r="D645" s="17"/>
      <c r="E645" s="20"/>
      <c r="F645" s="20"/>
      <c r="G645" s="20"/>
      <c r="H645" s="17"/>
      <c r="I645" s="17"/>
      <c r="J645" s="17"/>
      <c r="K645" s="17"/>
      <c r="L645" s="17"/>
      <c r="M645" s="17"/>
      <c r="N645" s="17"/>
      <c r="O645" s="17"/>
      <c r="P645" s="17"/>
      <c r="Q645" s="17"/>
      <c r="R645" s="17"/>
      <c r="S645" s="17"/>
      <c r="T645" s="17"/>
      <c r="U645" s="17"/>
      <c r="V645" s="17"/>
      <c r="W645" s="17"/>
      <c r="X645" s="17"/>
      <c r="Y645" s="17"/>
      <c r="Z645" s="17"/>
    </row>
    <row r="646">
      <c r="A646" s="20"/>
      <c r="B646" s="17"/>
      <c r="C646" s="33"/>
      <c r="D646" s="17"/>
      <c r="E646" s="20"/>
      <c r="F646" s="20"/>
      <c r="G646" s="20"/>
      <c r="H646" s="17"/>
      <c r="I646" s="17"/>
      <c r="J646" s="17"/>
      <c r="K646" s="17"/>
      <c r="L646" s="17"/>
      <c r="M646" s="17"/>
      <c r="N646" s="17"/>
      <c r="O646" s="17"/>
      <c r="P646" s="17"/>
      <c r="Q646" s="17"/>
      <c r="R646" s="17"/>
      <c r="S646" s="17"/>
      <c r="T646" s="17"/>
      <c r="U646" s="17"/>
      <c r="V646" s="17"/>
      <c r="W646" s="17"/>
      <c r="X646" s="17"/>
      <c r="Y646" s="17"/>
      <c r="Z646" s="17"/>
    </row>
    <row r="647">
      <c r="A647" s="20"/>
      <c r="B647" s="17"/>
      <c r="C647" s="33"/>
      <c r="D647" s="17"/>
      <c r="E647" s="20"/>
      <c r="F647" s="20"/>
      <c r="G647" s="20"/>
      <c r="H647" s="17"/>
      <c r="I647" s="17"/>
      <c r="J647" s="17"/>
      <c r="K647" s="17"/>
      <c r="L647" s="17"/>
      <c r="M647" s="17"/>
      <c r="N647" s="17"/>
      <c r="O647" s="17"/>
      <c r="P647" s="17"/>
      <c r="Q647" s="17"/>
      <c r="R647" s="17"/>
      <c r="S647" s="17"/>
      <c r="T647" s="17"/>
      <c r="U647" s="17"/>
      <c r="V647" s="17"/>
      <c r="W647" s="17"/>
      <c r="X647" s="17"/>
      <c r="Y647" s="17"/>
      <c r="Z647" s="17"/>
    </row>
    <row r="648">
      <c r="A648" s="20"/>
      <c r="B648" s="17"/>
      <c r="C648" s="33"/>
      <c r="D648" s="17"/>
      <c r="E648" s="20"/>
      <c r="F648" s="20"/>
      <c r="G648" s="20"/>
      <c r="H648" s="17"/>
      <c r="I648" s="17"/>
      <c r="J648" s="17"/>
      <c r="K648" s="17"/>
      <c r="L648" s="17"/>
      <c r="M648" s="17"/>
      <c r="N648" s="17"/>
      <c r="O648" s="17"/>
      <c r="P648" s="17"/>
      <c r="Q648" s="17"/>
      <c r="R648" s="17"/>
      <c r="S648" s="17"/>
      <c r="T648" s="17"/>
      <c r="U648" s="17"/>
      <c r="V648" s="17"/>
      <c r="W648" s="17"/>
      <c r="X648" s="17"/>
      <c r="Y648" s="17"/>
      <c r="Z648" s="17"/>
    </row>
    <row r="649">
      <c r="A649" s="20"/>
      <c r="B649" s="17"/>
      <c r="C649" s="33"/>
      <c r="D649" s="17"/>
      <c r="E649" s="20"/>
      <c r="F649" s="20"/>
      <c r="G649" s="20"/>
      <c r="H649" s="17"/>
      <c r="I649" s="17"/>
      <c r="J649" s="17"/>
      <c r="K649" s="17"/>
      <c r="L649" s="17"/>
      <c r="M649" s="17"/>
      <c r="N649" s="17"/>
      <c r="O649" s="17"/>
      <c r="P649" s="17"/>
      <c r="Q649" s="17"/>
      <c r="R649" s="17"/>
      <c r="S649" s="17"/>
      <c r="T649" s="17"/>
      <c r="U649" s="17"/>
      <c r="V649" s="17"/>
      <c r="W649" s="17"/>
      <c r="X649" s="17"/>
      <c r="Y649" s="17"/>
      <c r="Z649" s="17"/>
    </row>
    <row r="650">
      <c r="A650" s="20"/>
      <c r="B650" s="17"/>
      <c r="C650" s="33"/>
      <c r="D650" s="17"/>
      <c r="E650" s="20"/>
      <c r="F650" s="20"/>
      <c r="G650" s="20"/>
      <c r="H650" s="17"/>
      <c r="I650" s="17"/>
      <c r="J650" s="17"/>
      <c r="K650" s="17"/>
      <c r="L650" s="17"/>
      <c r="M650" s="17"/>
      <c r="N650" s="17"/>
      <c r="O650" s="17"/>
      <c r="P650" s="17"/>
      <c r="Q650" s="17"/>
      <c r="R650" s="17"/>
      <c r="S650" s="17"/>
      <c r="T650" s="17"/>
      <c r="U650" s="17"/>
      <c r="V650" s="17"/>
      <c r="W650" s="17"/>
      <c r="X650" s="17"/>
      <c r="Y650" s="17"/>
      <c r="Z650" s="17"/>
    </row>
    <row r="651">
      <c r="A651" s="20"/>
      <c r="B651" s="17"/>
      <c r="C651" s="33"/>
      <c r="D651" s="17"/>
      <c r="E651" s="20"/>
      <c r="F651" s="20"/>
      <c r="G651" s="20"/>
      <c r="H651" s="17"/>
      <c r="I651" s="17"/>
      <c r="J651" s="17"/>
      <c r="K651" s="17"/>
      <c r="L651" s="17"/>
      <c r="M651" s="17"/>
      <c r="N651" s="17"/>
      <c r="O651" s="17"/>
      <c r="P651" s="17"/>
      <c r="Q651" s="17"/>
      <c r="R651" s="17"/>
      <c r="S651" s="17"/>
      <c r="T651" s="17"/>
      <c r="U651" s="17"/>
      <c r="V651" s="17"/>
      <c r="W651" s="17"/>
      <c r="X651" s="17"/>
      <c r="Y651" s="17"/>
      <c r="Z651" s="17"/>
    </row>
    <row r="652">
      <c r="A652" s="20"/>
      <c r="B652" s="17"/>
      <c r="C652" s="33"/>
      <c r="D652" s="17"/>
      <c r="E652" s="20"/>
      <c r="F652" s="20"/>
      <c r="G652" s="20"/>
      <c r="H652" s="17"/>
      <c r="I652" s="17"/>
      <c r="J652" s="17"/>
      <c r="K652" s="17"/>
      <c r="L652" s="17"/>
      <c r="M652" s="17"/>
      <c r="N652" s="17"/>
      <c r="O652" s="17"/>
      <c r="P652" s="17"/>
      <c r="Q652" s="17"/>
      <c r="R652" s="17"/>
      <c r="S652" s="17"/>
      <c r="T652" s="17"/>
      <c r="U652" s="17"/>
      <c r="V652" s="17"/>
      <c r="W652" s="17"/>
      <c r="X652" s="17"/>
      <c r="Y652" s="17"/>
      <c r="Z652" s="17"/>
    </row>
    <row r="653">
      <c r="A653" s="20"/>
      <c r="B653" s="17"/>
      <c r="C653" s="33"/>
      <c r="D653" s="17"/>
      <c r="E653" s="20"/>
      <c r="F653" s="20"/>
      <c r="G653" s="20"/>
      <c r="H653" s="17"/>
      <c r="I653" s="17"/>
      <c r="J653" s="17"/>
      <c r="K653" s="17"/>
      <c r="L653" s="17"/>
      <c r="M653" s="17"/>
      <c r="N653" s="17"/>
      <c r="O653" s="17"/>
      <c r="P653" s="17"/>
      <c r="Q653" s="17"/>
      <c r="R653" s="17"/>
      <c r="S653" s="17"/>
      <c r="T653" s="17"/>
      <c r="U653" s="17"/>
      <c r="V653" s="17"/>
      <c r="W653" s="17"/>
      <c r="X653" s="17"/>
      <c r="Y653" s="17"/>
      <c r="Z653" s="17"/>
    </row>
    <row r="654">
      <c r="A654" s="20"/>
      <c r="B654" s="17"/>
      <c r="C654" s="33"/>
      <c r="D654" s="17"/>
      <c r="E654" s="20"/>
      <c r="F654" s="20"/>
      <c r="G654" s="20"/>
      <c r="H654" s="17"/>
      <c r="I654" s="17"/>
      <c r="J654" s="17"/>
      <c r="K654" s="17"/>
      <c r="L654" s="17"/>
      <c r="M654" s="17"/>
      <c r="N654" s="17"/>
      <c r="O654" s="17"/>
      <c r="P654" s="17"/>
      <c r="Q654" s="17"/>
      <c r="R654" s="17"/>
      <c r="S654" s="17"/>
      <c r="T654" s="17"/>
      <c r="U654" s="17"/>
      <c r="V654" s="17"/>
      <c r="W654" s="17"/>
      <c r="X654" s="17"/>
      <c r="Y654" s="17"/>
      <c r="Z654" s="17"/>
    </row>
    <row r="655">
      <c r="A655" s="20"/>
      <c r="B655" s="17"/>
      <c r="C655" s="33"/>
      <c r="D655" s="17"/>
      <c r="E655" s="20"/>
      <c r="F655" s="20"/>
      <c r="G655" s="20"/>
      <c r="H655" s="17"/>
      <c r="I655" s="17"/>
      <c r="J655" s="17"/>
      <c r="K655" s="17"/>
      <c r="L655" s="17"/>
      <c r="M655" s="17"/>
      <c r="N655" s="17"/>
      <c r="O655" s="17"/>
      <c r="P655" s="17"/>
      <c r="Q655" s="17"/>
      <c r="R655" s="17"/>
      <c r="S655" s="17"/>
      <c r="T655" s="17"/>
      <c r="U655" s="17"/>
      <c r="V655" s="17"/>
      <c r="W655" s="17"/>
      <c r="X655" s="17"/>
      <c r="Y655" s="17"/>
      <c r="Z655" s="17"/>
    </row>
    <row r="656">
      <c r="A656" s="20"/>
      <c r="B656" s="17"/>
      <c r="C656" s="33"/>
      <c r="D656" s="17"/>
      <c r="E656" s="20"/>
      <c r="F656" s="20"/>
      <c r="G656" s="20"/>
      <c r="H656" s="17"/>
      <c r="I656" s="17"/>
      <c r="J656" s="17"/>
      <c r="K656" s="17"/>
      <c r="L656" s="17"/>
      <c r="M656" s="17"/>
      <c r="N656" s="17"/>
      <c r="O656" s="17"/>
      <c r="P656" s="17"/>
      <c r="Q656" s="17"/>
      <c r="R656" s="17"/>
      <c r="S656" s="17"/>
      <c r="T656" s="17"/>
      <c r="U656" s="17"/>
      <c r="V656" s="17"/>
      <c r="W656" s="17"/>
      <c r="X656" s="17"/>
      <c r="Y656" s="17"/>
      <c r="Z656" s="17"/>
    </row>
    <row r="657">
      <c r="A657" s="20"/>
      <c r="B657" s="17"/>
      <c r="C657" s="33"/>
      <c r="D657" s="17"/>
      <c r="E657" s="20"/>
      <c r="F657" s="20"/>
      <c r="G657" s="20"/>
      <c r="H657" s="17"/>
      <c r="I657" s="17"/>
      <c r="J657" s="17"/>
      <c r="K657" s="17"/>
      <c r="L657" s="17"/>
      <c r="M657" s="17"/>
      <c r="N657" s="17"/>
      <c r="O657" s="17"/>
      <c r="P657" s="17"/>
      <c r="Q657" s="17"/>
      <c r="R657" s="17"/>
      <c r="S657" s="17"/>
      <c r="T657" s="17"/>
      <c r="U657" s="17"/>
      <c r="V657" s="17"/>
      <c r="W657" s="17"/>
      <c r="X657" s="17"/>
      <c r="Y657" s="17"/>
      <c r="Z657" s="17"/>
    </row>
    <row r="658">
      <c r="A658" s="20"/>
      <c r="B658" s="17"/>
      <c r="C658" s="33"/>
      <c r="D658" s="17"/>
      <c r="E658" s="20"/>
      <c r="F658" s="20"/>
      <c r="G658" s="20"/>
      <c r="H658" s="17"/>
      <c r="I658" s="17"/>
      <c r="J658" s="17"/>
      <c r="K658" s="17"/>
      <c r="L658" s="17"/>
      <c r="M658" s="17"/>
      <c r="N658" s="17"/>
      <c r="O658" s="17"/>
      <c r="P658" s="17"/>
      <c r="Q658" s="17"/>
      <c r="R658" s="17"/>
      <c r="S658" s="17"/>
      <c r="T658" s="17"/>
      <c r="U658" s="17"/>
      <c r="V658" s="17"/>
      <c r="W658" s="17"/>
      <c r="X658" s="17"/>
      <c r="Y658" s="17"/>
      <c r="Z658" s="17"/>
    </row>
    <row r="659">
      <c r="A659" s="20"/>
      <c r="B659" s="17"/>
      <c r="C659" s="33"/>
      <c r="D659" s="17"/>
      <c r="E659" s="20"/>
      <c r="F659" s="20"/>
      <c r="G659" s="20"/>
      <c r="H659" s="17"/>
      <c r="I659" s="17"/>
      <c r="J659" s="17"/>
      <c r="K659" s="17"/>
      <c r="L659" s="17"/>
      <c r="M659" s="17"/>
      <c r="N659" s="17"/>
      <c r="O659" s="17"/>
      <c r="P659" s="17"/>
      <c r="Q659" s="17"/>
      <c r="R659" s="17"/>
      <c r="S659" s="17"/>
      <c r="T659" s="17"/>
      <c r="U659" s="17"/>
      <c r="V659" s="17"/>
      <c r="W659" s="17"/>
      <c r="X659" s="17"/>
      <c r="Y659" s="17"/>
      <c r="Z659" s="17"/>
    </row>
    <row r="660">
      <c r="A660" s="20"/>
      <c r="B660" s="17"/>
      <c r="C660" s="33"/>
      <c r="D660" s="17"/>
      <c r="E660" s="20"/>
      <c r="F660" s="20"/>
      <c r="G660" s="20"/>
      <c r="H660" s="17"/>
      <c r="I660" s="17"/>
      <c r="J660" s="17"/>
      <c r="K660" s="17"/>
      <c r="L660" s="17"/>
      <c r="M660" s="17"/>
      <c r="N660" s="17"/>
      <c r="O660" s="17"/>
      <c r="P660" s="17"/>
      <c r="Q660" s="17"/>
      <c r="R660" s="17"/>
      <c r="S660" s="17"/>
      <c r="T660" s="17"/>
      <c r="U660" s="17"/>
      <c r="V660" s="17"/>
      <c r="W660" s="17"/>
      <c r="X660" s="17"/>
      <c r="Y660" s="17"/>
      <c r="Z660" s="17"/>
    </row>
    <row r="661">
      <c r="A661" s="20"/>
      <c r="B661" s="17"/>
      <c r="C661" s="33"/>
      <c r="D661" s="17"/>
      <c r="E661" s="20"/>
      <c r="F661" s="20"/>
      <c r="G661" s="20"/>
      <c r="H661" s="17"/>
      <c r="I661" s="17"/>
      <c r="J661" s="17"/>
      <c r="K661" s="17"/>
      <c r="L661" s="17"/>
      <c r="M661" s="17"/>
      <c r="N661" s="17"/>
      <c r="O661" s="17"/>
      <c r="P661" s="17"/>
      <c r="Q661" s="17"/>
      <c r="R661" s="17"/>
      <c r="S661" s="17"/>
      <c r="T661" s="17"/>
      <c r="U661" s="17"/>
      <c r="V661" s="17"/>
      <c r="W661" s="17"/>
      <c r="X661" s="17"/>
      <c r="Y661" s="17"/>
      <c r="Z661" s="17"/>
    </row>
    <row r="662">
      <c r="A662" s="20"/>
      <c r="B662" s="17"/>
      <c r="C662" s="33"/>
      <c r="D662" s="17"/>
      <c r="E662" s="20"/>
      <c r="F662" s="20"/>
      <c r="G662" s="20"/>
      <c r="H662" s="17"/>
      <c r="I662" s="17"/>
      <c r="J662" s="17"/>
      <c r="K662" s="17"/>
      <c r="L662" s="17"/>
      <c r="M662" s="17"/>
      <c r="N662" s="17"/>
      <c r="O662" s="17"/>
      <c r="P662" s="17"/>
      <c r="Q662" s="17"/>
      <c r="R662" s="17"/>
      <c r="S662" s="17"/>
      <c r="T662" s="17"/>
      <c r="U662" s="17"/>
      <c r="V662" s="17"/>
      <c r="W662" s="17"/>
      <c r="X662" s="17"/>
      <c r="Y662" s="17"/>
      <c r="Z662" s="17"/>
    </row>
    <row r="663">
      <c r="A663" s="20"/>
      <c r="B663" s="17"/>
      <c r="C663" s="33"/>
      <c r="D663" s="17"/>
      <c r="E663" s="20"/>
      <c r="F663" s="20"/>
      <c r="G663" s="20"/>
      <c r="H663" s="17"/>
      <c r="I663" s="17"/>
      <c r="J663" s="17"/>
      <c r="K663" s="17"/>
      <c r="L663" s="17"/>
      <c r="M663" s="17"/>
      <c r="N663" s="17"/>
      <c r="O663" s="17"/>
      <c r="P663" s="17"/>
      <c r="Q663" s="17"/>
      <c r="R663" s="17"/>
      <c r="S663" s="17"/>
      <c r="T663" s="17"/>
      <c r="U663" s="17"/>
      <c r="V663" s="17"/>
      <c r="W663" s="17"/>
      <c r="X663" s="17"/>
      <c r="Y663" s="17"/>
      <c r="Z663" s="17"/>
    </row>
    <row r="664">
      <c r="A664" s="20"/>
      <c r="B664" s="17"/>
      <c r="C664" s="33"/>
      <c r="D664" s="17"/>
      <c r="E664" s="20"/>
      <c r="F664" s="20"/>
      <c r="G664" s="20"/>
      <c r="H664" s="17"/>
      <c r="I664" s="17"/>
      <c r="J664" s="17"/>
      <c r="K664" s="17"/>
      <c r="L664" s="17"/>
      <c r="M664" s="17"/>
      <c r="N664" s="17"/>
      <c r="O664" s="17"/>
      <c r="P664" s="17"/>
      <c r="Q664" s="17"/>
      <c r="R664" s="17"/>
      <c r="S664" s="17"/>
      <c r="T664" s="17"/>
      <c r="U664" s="17"/>
      <c r="V664" s="17"/>
      <c r="W664" s="17"/>
      <c r="X664" s="17"/>
      <c r="Y664" s="17"/>
      <c r="Z664" s="17"/>
    </row>
    <row r="665">
      <c r="A665" s="20"/>
      <c r="B665" s="17"/>
      <c r="C665" s="33"/>
      <c r="D665" s="17"/>
      <c r="E665" s="20"/>
      <c r="F665" s="20"/>
      <c r="G665" s="20"/>
      <c r="H665" s="17"/>
      <c r="I665" s="17"/>
      <c r="J665" s="17"/>
      <c r="K665" s="17"/>
      <c r="L665" s="17"/>
      <c r="M665" s="17"/>
      <c r="N665" s="17"/>
      <c r="O665" s="17"/>
      <c r="P665" s="17"/>
      <c r="Q665" s="17"/>
      <c r="R665" s="17"/>
      <c r="S665" s="17"/>
      <c r="T665" s="17"/>
      <c r="U665" s="17"/>
      <c r="V665" s="17"/>
      <c r="W665" s="17"/>
      <c r="X665" s="17"/>
      <c r="Y665" s="17"/>
      <c r="Z665" s="17"/>
    </row>
    <row r="666">
      <c r="A666" s="20"/>
      <c r="B666" s="17"/>
      <c r="C666" s="33"/>
      <c r="D666" s="17"/>
      <c r="E666" s="20"/>
      <c r="F666" s="20"/>
      <c r="G666" s="20"/>
      <c r="H666" s="17"/>
      <c r="I666" s="17"/>
      <c r="J666" s="17"/>
      <c r="K666" s="17"/>
      <c r="L666" s="17"/>
      <c r="M666" s="17"/>
      <c r="N666" s="17"/>
      <c r="O666" s="17"/>
      <c r="P666" s="17"/>
      <c r="Q666" s="17"/>
      <c r="R666" s="17"/>
      <c r="S666" s="17"/>
      <c r="T666" s="17"/>
      <c r="U666" s="17"/>
      <c r="V666" s="17"/>
      <c r="W666" s="17"/>
      <c r="X666" s="17"/>
      <c r="Y666" s="17"/>
      <c r="Z666" s="17"/>
    </row>
    <row r="667">
      <c r="A667" s="20"/>
      <c r="B667" s="17"/>
      <c r="C667" s="33"/>
      <c r="D667" s="17"/>
      <c r="E667" s="20"/>
      <c r="F667" s="20"/>
      <c r="G667" s="20"/>
      <c r="H667" s="17"/>
      <c r="I667" s="17"/>
      <c r="J667" s="17"/>
      <c r="K667" s="17"/>
      <c r="L667" s="17"/>
      <c r="M667" s="17"/>
      <c r="N667" s="17"/>
      <c r="O667" s="17"/>
      <c r="P667" s="17"/>
      <c r="Q667" s="17"/>
      <c r="R667" s="17"/>
      <c r="S667" s="17"/>
      <c r="T667" s="17"/>
      <c r="U667" s="17"/>
      <c r="V667" s="17"/>
      <c r="W667" s="17"/>
      <c r="X667" s="17"/>
      <c r="Y667" s="17"/>
      <c r="Z667" s="17"/>
    </row>
    <row r="668">
      <c r="A668" s="20"/>
      <c r="B668" s="17"/>
      <c r="C668" s="33"/>
      <c r="D668" s="17"/>
      <c r="E668" s="20"/>
      <c r="F668" s="20"/>
      <c r="G668" s="20"/>
      <c r="H668" s="17"/>
      <c r="I668" s="17"/>
      <c r="J668" s="17"/>
      <c r="K668" s="17"/>
      <c r="L668" s="17"/>
      <c r="M668" s="17"/>
      <c r="N668" s="17"/>
      <c r="O668" s="17"/>
      <c r="P668" s="17"/>
      <c r="Q668" s="17"/>
      <c r="R668" s="17"/>
      <c r="S668" s="17"/>
      <c r="T668" s="17"/>
      <c r="U668" s="17"/>
      <c r="V668" s="17"/>
      <c r="W668" s="17"/>
      <c r="X668" s="17"/>
      <c r="Y668" s="17"/>
      <c r="Z668" s="17"/>
    </row>
    <row r="669">
      <c r="A669" s="20"/>
      <c r="B669" s="17"/>
      <c r="C669" s="33"/>
      <c r="D669" s="17"/>
      <c r="E669" s="20"/>
      <c r="F669" s="20"/>
      <c r="G669" s="20"/>
      <c r="H669" s="17"/>
      <c r="I669" s="17"/>
      <c r="J669" s="17"/>
      <c r="K669" s="17"/>
      <c r="L669" s="17"/>
      <c r="M669" s="17"/>
      <c r="N669" s="17"/>
      <c r="O669" s="17"/>
      <c r="P669" s="17"/>
      <c r="Q669" s="17"/>
      <c r="R669" s="17"/>
      <c r="S669" s="17"/>
      <c r="T669" s="17"/>
      <c r="U669" s="17"/>
      <c r="V669" s="17"/>
      <c r="W669" s="17"/>
      <c r="X669" s="17"/>
      <c r="Y669" s="17"/>
      <c r="Z669" s="17"/>
    </row>
    <row r="670">
      <c r="A670" s="20"/>
      <c r="B670" s="17"/>
      <c r="C670" s="33"/>
      <c r="D670" s="17"/>
      <c r="E670" s="20"/>
      <c r="F670" s="20"/>
      <c r="G670" s="20"/>
      <c r="H670" s="17"/>
      <c r="I670" s="17"/>
      <c r="J670" s="17"/>
      <c r="K670" s="17"/>
      <c r="L670" s="17"/>
      <c r="M670" s="17"/>
      <c r="N670" s="17"/>
      <c r="O670" s="17"/>
      <c r="P670" s="17"/>
      <c r="Q670" s="17"/>
      <c r="R670" s="17"/>
      <c r="S670" s="17"/>
      <c r="T670" s="17"/>
      <c r="U670" s="17"/>
      <c r="V670" s="17"/>
      <c r="W670" s="17"/>
      <c r="X670" s="17"/>
      <c r="Y670" s="17"/>
      <c r="Z670" s="17"/>
    </row>
    <row r="671">
      <c r="A671" s="20"/>
      <c r="B671" s="17"/>
      <c r="C671" s="33"/>
      <c r="D671" s="17"/>
      <c r="E671" s="20"/>
      <c r="F671" s="20"/>
      <c r="G671" s="20"/>
      <c r="H671" s="17"/>
      <c r="I671" s="17"/>
      <c r="J671" s="17"/>
      <c r="K671" s="17"/>
      <c r="L671" s="17"/>
      <c r="M671" s="17"/>
      <c r="N671" s="17"/>
      <c r="O671" s="17"/>
      <c r="P671" s="17"/>
      <c r="Q671" s="17"/>
      <c r="R671" s="17"/>
      <c r="S671" s="17"/>
      <c r="T671" s="17"/>
      <c r="U671" s="17"/>
      <c r="V671" s="17"/>
      <c r="W671" s="17"/>
      <c r="X671" s="17"/>
      <c r="Y671" s="17"/>
      <c r="Z671" s="17"/>
    </row>
    <row r="672">
      <c r="A672" s="20"/>
      <c r="B672" s="17"/>
      <c r="C672" s="33"/>
      <c r="D672" s="17"/>
      <c r="E672" s="20"/>
      <c r="F672" s="20"/>
      <c r="G672" s="20"/>
      <c r="H672" s="17"/>
      <c r="I672" s="17"/>
      <c r="J672" s="17"/>
      <c r="K672" s="17"/>
      <c r="L672" s="17"/>
      <c r="M672" s="17"/>
      <c r="N672" s="17"/>
      <c r="O672" s="17"/>
      <c r="P672" s="17"/>
      <c r="Q672" s="17"/>
      <c r="R672" s="17"/>
      <c r="S672" s="17"/>
      <c r="T672" s="17"/>
      <c r="U672" s="17"/>
      <c r="V672" s="17"/>
      <c r="W672" s="17"/>
      <c r="X672" s="17"/>
      <c r="Y672" s="17"/>
      <c r="Z672" s="17"/>
    </row>
    <row r="673">
      <c r="A673" s="20"/>
      <c r="B673" s="17"/>
      <c r="C673" s="33"/>
      <c r="D673" s="17"/>
      <c r="E673" s="20"/>
      <c r="F673" s="20"/>
      <c r="G673" s="20"/>
      <c r="H673" s="17"/>
      <c r="I673" s="17"/>
      <c r="J673" s="17"/>
      <c r="K673" s="17"/>
      <c r="L673" s="17"/>
      <c r="M673" s="17"/>
      <c r="N673" s="17"/>
      <c r="O673" s="17"/>
      <c r="P673" s="17"/>
      <c r="Q673" s="17"/>
      <c r="R673" s="17"/>
      <c r="S673" s="17"/>
      <c r="T673" s="17"/>
      <c r="U673" s="17"/>
      <c r="V673" s="17"/>
      <c r="W673" s="17"/>
      <c r="X673" s="17"/>
      <c r="Y673" s="17"/>
      <c r="Z673" s="17"/>
    </row>
    <row r="674">
      <c r="A674" s="20"/>
      <c r="B674" s="17"/>
      <c r="C674" s="33"/>
      <c r="D674" s="17"/>
      <c r="E674" s="20"/>
      <c r="F674" s="20"/>
      <c r="G674" s="20"/>
      <c r="H674" s="17"/>
      <c r="I674" s="17"/>
      <c r="J674" s="17"/>
      <c r="K674" s="17"/>
      <c r="L674" s="17"/>
      <c r="M674" s="17"/>
      <c r="N674" s="17"/>
      <c r="O674" s="17"/>
      <c r="P674" s="17"/>
      <c r="Q674" s="17"/>
      <c r="R674" s="17"/>
      <c r="S674" s="17"/>
      <c r="T674" s="17"/>
      <c r="U674" s="17"/>
      <c r="V674" s="17"/>
      <c r="W674" s="17"/>
      <c r="X674" s="17"/>
      <c r="Y674" s="17"/>
      <c r="Z674" s="17"/>
    </row>
    <row r="675">
      <c r="A675" s="20"/>
      <c r="B675" s="17"/>
      <c r="C675" s="33"/>
      <c r="D675" s="17"/>
      <c r="E675" s="20"/>
      <c r="F675" s="20"/>
      <c r="G675" s="20"/>
      <c r="H675" s="17"/>
      <c r="I675" s="17"/>
      <c r="J675" s="17"/>
      <c r="K675" s="17"/>
      <c r="L675" s="17"/>
      <c r="M675" s="17"/>
      <c r="N675" s="17"/>
      <c r="O675" s="17"/>
      <c r="P675" s="17"/>
      <c r="Q675" s="17"/>
      <c r="R675" s="17"/>
      <c r="S675" s="17"/>
      <c r="T675" s="17"/>
      <c r="U675" s="17"/>
      <c r="V675" s="17"/>
      <c r="W675" s="17"/>
      <c r="X675" s="17"/>
      <c r="Y675" s="17"/>
      <c r="Z675" s="17"/>
    </row>
    <row r="676">
      <c r="A676" s="20"/>
      <c r="B676" s="17"/>
      <c r="C676" s="33"/>
      <c r="D676" s="17"/>
      <c r="E676" s="20"/>
      <c r="F676" s="20"/>
      <c r="G676" s="20"/>
      <c r="H676" s="17"/>
      <c r="I676" s="17"/>
      <c r="J676" s="17"/>
      <c r="K676" s="17"/>
      <c r="L676" s="17"/>
      <c r="M676" s="17"/>
      <c r="N676" s="17"/>
      <c r="O676" s="17"/>
      <c r="P676" s="17"/>
      <c r="Q676" s="17"/>
      <c r="R676" s="17"/>
      <c r="S676" s="17"/>
      <c r="T676" s="17"/>
      <c r="U676" s="17"/>
      <c r="V676" s="17"/>
      <c r="W676" s="17"/>
      <c r="X676" s="17"/>
      <c r="Y676" s="17"/>
      <c r="Z676" s="17"/>
    </row>
    <row r="677">
      <c r="A677" s="20"/>
      <c r="B677" s="17"/>
      <c r="C677" s="33"/>
      <c r="D677" s="17"/>
      <c r="E677" s="20"/>
      <c r="F677" s="20"/>
      <c r="G677" s="20"/>
      <c r="H677" s="17"/>
      <c r="I677" s="17"/>
      <c r="J677" s="17"/>
      <c r="K677" s="17"/>
      <c r="L677" s="17"/>
      <c r="M677" s="17"/>
      <c r="N677" s="17"/>
      <c r="O677" s="17"/>
      <c r="P677" s="17"/>
      <c r="Q677" s="17"/>
      <c r="R677" s="17"/>
      <c r="S677" s="17"/>
      <c r="T677" s="17"/>
      <c r="U677" s="17"/>
      <c r="V677" s="17"/>
      <c r="W677" s="17"/>
      <c r="X677" s="17"/>
      <c r="Y677" s="17"/>
      <c r="Z677" s="17"/>
    </row>
    <row r="678">
      <c r="A678" s="20"/>
      <c r="B678" s="17"/>
      <c r="C678" s="33"/>
      <c r="D678" s="17"/>
      <c r="E678" s="20"/>
      <c r="F678" s="20"/>
      <c r="G678" s="20"/>
      <c r="H678" s="17"/>
      <c r="I678" s="17"/>
      <c r="J678" s="17"/>
      <c r="K678" s="17"/>
      <c r="L678" s="17"/>
      <c r="M678" s="17"/>
      <c r="N678" s="17"/>
      <c r="O678" s="17"/>
      <c r="P678" s="17"/>
      <c r="Q678" s="17"/>
      <c r="R678" s="17"/>
      <c r="S678" s="17"/>
      <c r="T678" s="17"/>
      <c r="U678" s="17"/>
      <c r="V678" s="17"/>
      <c r="W678" s="17"/>
      <c r="X678" s="17"/>
      <c r="Y678" s="17"/>
      <c r="Z678" s="17"/>
    </row>
    <row r="679">
      <c r="A679" s="20"/>
      <c r="B679" s="17"/>
      <c r="C679" s="33"/>
      <c r="D679" s="17"/>
      <c r="E679" s="20"/>
      <c r="F679" s="20"/>
      <c r="G679" s="20"/>
      <c r="H679" s="17"/>
      <c r="I679" s="17"/>
      <c r="J679" s="17"/>
      <c r="K679" s="17"/>
      <c r="L679" s="17"/>
      <c r="M679" s="17"/>
      <c r="N679" s="17"/>
      <c r="O679" s="17"/>
      <c r="P679" s="17"/>
      <c r="Q679" s="17"/>
      <c r="R679" s="17"/>
      <c r="S679" s="17"/>
      <c r="T679" s="17"/>
      <c r="U679" s="17"/>
      <c r="V679" s="17"/>
      <c r="W679" s="17"/>
      <c r="X679" s="17"/>
      <c r="Y679" s="17"/>
      <c r="Z679" s="17"/>
    </row>
    <row r="680">
      <c r="A680" s="20"/>
      <c r="B680" s="17"/>
      <c r="C680" s="33"/>
      <c r="D680" s="17"/>
      <c r="E680" s="20"/>
      <c r="F680" s="20"/>
      <c r="G680" s="20"/>
      <c r="H680" s="17"/>
      <c r="I680" s="17"/>
      <c r="J680" s="17"/>
      <c r="K680" s="17"/>
      <c r="L680" s="17"/>
      <c r="M680" s="17"/>
      <c r="N680" s="17"/>
      <c r="O680" s="17"/>
      <c r="P680" s="17"/>
      <c r="Q680" s="17"/>
      <c r="R680" s="17"/>
      <c r="S680" s="17"/>
      <c r="T680" s="17"/>
      <c r="U680" s="17"/>
      <c r="V680" s="17"/>
      <c r="W680" s="17"/>
      <c r="X680" s="17"/>
      <c r="Y680" s="17"/>
      <c r="Z680" s="17"/>
    </row>
    <row r="681">
      <c r="A681" s="20"/>
      <c r="B681" s="17"/>
      <c r="C681" s="33"/>
      <c r="D681" s="17"/>
      <c r="E681" s="20"/>
      <c r="F681" s="20"/>
      <c r="G681" s="20"/>
      <c r="H681" s="17"/>
      <c r="I681" s="17"/>
      <c r="J681" s="17"/>
      <c r="K681" s="17"/>
      <c r="L681" s="17"/>
      <c r="M681" s="17"/>
      <c r="N681" s="17"/>
      <c r="O681" s="17"/>
      <c r="P681" s="17"/>
      <c r="Q681" s="17"/>
      <c r="R681" s="17"/>
      <c r="S681" s="17"/>
      <c r="T681" s="17"/>
      <c r="U681" s="17"/>
      <c r="V681" s="17"/>
      <c r="W681" s="17"/>
      <c r="X681" s="17"/>
      <c r="Y681" s="17"/>
      <c r="Z681" s="17"/>
    </row>
    <row r="682">
      <c r="A682" s="20"/>
      <c r="B682" s="17"/>
      <c r="C682" s="33"/>
      <c r="D682" s="17"/>
      <c r="E682" s="20"/>
      <c r="F682" s="20"/>
      <c r="G682" s="20"/>
      <c r="H682" s="17"/>
      <c r="I682" s="17"/>
      <c r="J682" s="17"/>
      <c r="K682" s="17"/>
      <c r="L682" s="17"/>
      <c r="M682" s="17"/>
      <c r="N682" s="17"/>
      <c r="O682" s="17"/>
      <c r="P682" s="17"/>
      <c r="Q682" s="17"/>
      <c r="R682" s="17"/>
      <c r="S682" s="17"/>
      <c r="T682" s="17"/>
      <c r="U682" s="17"/>
      <c r="V682" s="17"/>
      <c r="W682" s="17"/>
      <c r="X682" s="17"/>
      <c r="Y682" s="17"/>
      <c r="Z682" s="17"/>
    </row>
    <row r="683">
      <c r="A683" s="20"/>
      <c r="B683" s="17"/>
      <c r="C683" s="33"/>
      <c r="D683" s="17"/>
      <c r="E683" s="20"/>
      <c r="F683" s="20"/>
      <c r="G683" s="20"/>
      <c r="H683" s="17"/>
      <c r="I683" s="17"/>
      <c r="J683" s="17"/>
      <c r="K683" s="17"/>
      <c r="L683" s="17"/>
      <c r="M683" s="17"/>
      <c r="N683" s="17"/>
      <c r="O683" s="17"/>
      <c r="P683" s="17"/>
      <c r="Q683" s="17"/>
      <c r="R683" s="17"/>
      <c r="S683" s="17"/>
      <c r="T683" s="17"/>
      <c r="U683" s="17"/>
      <c r="V683" s="17"/>
      <c r="W683" s="17"/>
      <c r="X683" s="17"/>
      <c r="Y683" s="17"/>
      <c r="Z683" s="17"/>
    </row>
    <row r="684">
      <c r="A684" s="20"/>
      <c r="B684" s="17"/>
      <c r="C684" s="33"/>
      <c r="D684" s="17"/>
      <c r="E684" s="20"/>
      <c r="F684" s="20"/>
      <c r="G684" s="20"/>
      <c r="H684" s="17"/>
      <c r="I684" s="17"/>
      <c r="J684" s="17"/>
      <c r="K684" s="17"/>
      <c r="L684" s="17"/>
      <c r="M684" s="17"/>
      <c r="N684" s="17"/>
      <c r="O684" s="17"/>
      <c r="P684" s="17"/>
      <c r="Q684" s="17"/>
      <c r="R684" s="17"/>
      <c r="S684" s="17"/>
      <c r="T684" s="17"/>
      <c r="U684" s="17"/>
      <c r="V684" s="17"/>
      <c r="W684" s="17"/>
      <c r="X684" s="17"/>
      <c r="Y684" s="17"/>
      <c r="Z684" s="17"/>
    </row>
    <row r="685">
      <c r="A685" s="20"/>
      <c r="B685" s="17"/>
      <c r="C685" s="33"/>
      <c r="D685" s="17"/>
      <c r="E685" s="20"/>
      <c r="F685" s="20"/>
      <c r="G685" s="20"/>
      <c r="H685" s="17"/>
      <c r="I685" s="17"/>
      <c r="J685" s="17"/>
      <c r="K685" s="17"/>
      <c r="L685" s="17"/>
      <c r="M685" s="17"/>
      <c r="N685" s="17"/>
      <c r="O685" s="17"/>
      <c r="P685" s="17"/>
      <c r="Q685" s="17"/>
      <c r="R685" s="17"/>
      <c r="S685" s="17"/>
      <c r="T685" s="17"/>
      <c r="U685" s="17"/>
      <c r="V685" s="17"/>
      <c r="W685" s="17"/>
      <c r="X685" s="17"/>
      <c r="Y685" s="17"/>
      <c r="Z685" s="17"/>
    </row>
    <row r="686">
      <c r="A686" s="20"/>
      <c r="B686" s="17"/>
      <c r="C686" s="33"/>
      <c r="D686" s="17"/>
      <c r="E686" s="20"/>
      <c r="F686" s="20"/>
      <c r="G686" s="20"/>
      <c r="H686" s="17"/>
      <c r="I686" s="17"/>
      <c r="J686" s="17"/>
      <c r="K686" s="17"/>
      <c r="L686" s="17"/>
      <c r="M686" s="17"/>
      <c r="N686" s="17"/>
      <c r="O686" s="17"/>
      <c r="P686" s="17"/>
      <c r="Q686" s="17"/>
      <c r="R686" s="17"/>
      <c r="S686" s="17"/>
      <c r="T686" s="17"/>
      <c r="U686" s="17"/>
      <c r="V686" s="17"/>
      <c r="W686" s="17"/>
      <c r="X686" s="17"/>
      <c r="Y686" s="17"/>
      <c r="Z686" s="17"/>
    </row>
    <row r="687">
      <c r="A687" s="20"/>
      <c r="B687" s="17"/>
      <c r="C687" s="33"/>
      <c r="D687" s="17"/>
      <c r="E687" s="20"/>
      <c r="F687" s="20"/>
      <c r="G687" s="20"/>
      <c r="H687" s="17"/>
      <c r="I687" s="17"/>
      <c r="J687" s="17"/>
      <c r="K687" s="17"/>
      <c r="L687" s="17"/>
      <c r="M687" s="17"/>
      <c r="N687" s="17"/>
      <c r="O687" s="17"/>
      <c r="P687" s="17"/>
      <c r="Q687" s="17"/>
      <c r="R687" s="17"/>
      <c r="S687" s="17"/>
      <c r="T687" s="17"/>
      <c r="U687" s="17"/>
      <c r="V687" s="17"/>
      <c r="W687" s="17"/>
      <c r="X687" s="17"/>
      <c r="Y687" s="17"/>
      <c r="Z687" s="17"/>
    </row>
    <row r="688">
      <c r="A688" s="20"/>
      <c r="B688" s="17"/>
      <c r="C688" s="33"/>
      <c r="D688" s="17"/>
      <c r="E688" s="20"/>
      <c r="F688" s="20"/>
      <c r="G688" s="20"/>
      <c r="H688" s="17"/>
      <c r="I688" s="17"/>
      <c r="J688" s="17"/>
      <c r="K688" s="17"/>
      <c r="L688" s="17"/>
      <c r="M688" s="17"/>
      <c r="N688" s="17"/>
      <c r="O688" s="17"/>
      <c r="P688" s="17"/>
      <c r="Q688" s="17"/>
      <c r="R688" s="17"/>
      <c r="S688" s="17"/>
      <c r="T688" s="17"/>
      <c r="U688" s="17"/>
      <c r="V688" s="17"/>
      <c r="W688" s="17"/>
      <c r="X688" s="17"/>
      <c r="Y688" s="17"/>
      <c r="Z688" s="17"/>
    </row>
    <row r="689">
      <c r="A689" s="20"/>
      <c r="B689" s="17"/>
      <c r="C689" s="33"/>
      <c r="D689" s="17"/>
      <c r="E689" s="20"/>
      <c r="F689" s="20"/>
      <c r="G689" s="20"/>
      <c r="H689" s="17"/>
      <c r="I689" s="17"/>
      <c r="J689" s="17"/>
      <c r="K689" s="17"/>
      <c r="L689" s="17"/>
      <c r="M689" s="17"/>
      <c r="N689" s="17"/>
      <c r="O689" s="17"/>
      <c r="P689" s="17"/>
      <c r="Q689" s="17"/>
      <c r="R689" s="17"/>
      <c r="S689" s="17"/>
      <c r="T689" s="17"/>
      <c r="U689" s="17"/>
      <c r="V689" s="17"/>
      <c r="W689" s="17"/>
      <c r="X689" s="17"/>
      <c r="Y689" s="17"/>
      <c r="Z689" s="17"/>
    </row>
    <row r="690">
      <c r="A690" s="20"/>
      <c r="B690" s="17"/>
      <c r="C690" s="33"/>
      <c r="D690" s="17"/>
      <c r="E690" s="20"/>
      <c r="F690" s="20"/>
      <c r="G690" s="20"/>
      <c r="H690" s="17"/>
      <c r="I690" s="17"/>
      <c r="J690" s="17"/>
      <c r="K690" s="17"/>
      <c r="L690" s="17"/>
      <c r="M690" s="17"/>
      <c r="N690" s="17"/>
      <c r="O690" s="17"/>
      <c r="P690" s="17"/>
      <c r="Q690" s="17"/>
      <c r="R690" s="17"/>
      <c r="S690" s="17"/>
      <c r="T690" s="17"/>
      <c r="U690" s="17"/>
      <c r="V690" s="17"/>
      <c r="W690" s="17"/>
      <c r="X690" s="17"/>
      <c r="Y690" s="17"/>
      <c r="Z690" s="17"/>
    </row>
    <row r="691">
      <c r="A691" s="20"/>
      <c r="B691" s="17"/>
      <c r="C691" s="33"/>
      <c r="D691" s="17"/>
      <c r="E691" s="20"/>
      <c r="F691" s="20"/>
      <c r="G691" s="20"/>
      <c r="H691" s="17"/>
      <c r="I691" s="17"/>
      <c r="J691" s="17"/>
      <c r="K691" s="17"/>
      <c r="L691" s="17"/>
      <c r="M691" s="17"/>
      <c r="N691" s="17"/>
      <c r="O691" s="17"/>
      <c r="P691" s="17"/>
      <c r="Q691" s="17"/>
      <c r="R691" s="17"/>
      <c r="S691" s="17"/>
      <c r="T691" s="17"/>
      <c r="U691" s="17"/>
      <c r="V691" s="17"/>
      <c r="W691" s="17"/>
      <c r="X691" s="17"/>
      <c r="Y691" s="17"/>
      <c r="Z691" s="17"/>
    </row>
    <row r="692">
      <c r="A692" s="20"/>
      <c r="B692" s="17"/>
      <c r="C692" s="33"/>
      <c r="D692" s="17"/>
      <c r="E692" s="20"/>
      <c r="F692" s="20"/>
      <c r="G692" s="20"/>
      <c r="H692" s="17"/>
      <c r="I692" s="17"/>
      <c r="J692" s="17"/>
      <c r="K692" s="17"/>
      <c r="L692" s="17"/>
      <c r="M692" s="17"/>
      <c r="N692" s="17"/>
      <c r="O692" s="17"/>
      <c r="P692" s="17"/>
      <c r="Q692" s="17"/>
      <c r="R692" s="17"/>
      <c r="S692" s="17"/>
      <c r="T692" s="17"/>
      <c r="U692" s="17"/>
      <c r="V692" s="17"/>
      <c r="W692" s="17"/>
      <c r="X692" s="17"/>
      <c r="Y692" s="17"/>
      <c r="Z692" s="17"/>
    </row>
    <row r="693">
      <c r="A693" s="20"/>
      <c r="B693" s="17"/>
      <c r="C693" s="33"/>
      <c r="D693" s="17"/>
      <c r="E693" s="20"/>
      <c r="F693" s="20"/>
      <c r="G693" s="20"/>
      <c r="H693" s="17"/>
      <c r="I693" s="17"/>
      <c r="J693" s="17"/>
      <c r="K693" s="17"/>
      <c r="L693" s="17"/>
      <c r="M693" s="17"/>
      <c r="N693" s="17"/>
      <c r="O693" s="17"/>
      <c r="P693" s="17"/>
      <c r="Q693" s="17"/>
      <c r="R693" s="17"/>
      <c r="S693" s="17"/>
      <c r="T693" s="17"/>
      <c r="U693" s="17"/>
      <c r="V693" s="17"/>
      <c r="W693" s="17"/>
      <c r="X693" s="17"/>
      <c r="Y693" s="17"/>
      <c r="Z693" s="17"/>
    </row>
    <row r="694">
      <c r="A694" s="20"/>
      <c r="B694" s="17"/>
      <c r="C694" s="33"/>
      <c r="D694" s="17"/>
      <c r="E694" s="20"/>
      <c r="F694" s="20"/>
      <c r="G694" s="20"/>
      <c r="H694" s="17"/>
      <c r="I694" s="17"/>
      <c r="J694" s="17"/>
      <c r="K694" s="17"/>
      <c r="L694" s="17"/>
      <c r="M694" s="17"/>
      <c r="N694" s="17"/>
      <c r="O694" s="17"/>
      <c r="P694" s="17"/>
      <c r="Q694" s="17"/>
      <c r="R694" s="17"/>
      <c r="S694" s="17"/>
      <c r="T694" s="17"/>
      <c r="U694" s="17"/>
      <c r="V694" s="17"/>
      <c r="W694" s="17"/>
      <c r="X694" s="17"/>
      <c r="Y694" s="17"/>
      <c r="Z694" s="17"/>
    </row>
    <row r="695">
      <c r="A695" s="20"/>
      <c r="B695" s="17"/>
      <c r="C695" s="33"/>
      <c r="D695" s="17"/>
      <c r="E695" s="20"/>
      <c r="F695" s="20"/>
      <c r="G695" s="20"/>
      <c r="H695" s="17"/>
      <c r="I695" s="17"/>
      <c r="J695" s="17"/>
      <c r="K695" s="17"/>
      <c r="L695" s="17"/>
      <c r="M695" s="17"/>
      <c r="N695" s="17"/>
      <c r="O695" s="17"/>
      <c r="P695" s="17"/>
      <c r="Q695" s="17"/>
      <c r="R695" s="17"/>
      <c r="S695" s="17"/>
      <c r="T695" s="17"/>
      <c r="U695" s="17"/>
      <c r="V695" s="17"/>
      <c r="W695" s="17"/>
      <c r="X695" s="17"/>
      <c r="Y695" s="17"/>
      <c r="Z695" s="17"/>
    </row>
    <row r="696">
      <c r="A696" s="20"/>
      <c r="B696" s="17"/>
      <c r="C696" s="33"/>
      <c r="D696" s="17"/>
      <c r="E696" s="20"/>
      <c r="F696" s="20"/>
      <c r="G696" s="20"/>
      <c r="H696" s="17"/>
      <c r="I696" s="17"/>
      <c r="J696" s="17"/>
      <c r="K696" s="17"/>
      <c r="L696" s="17"/>
      <c r="M696" s="17"/>
      <c r="N696" s="17"/>
      <c r="O696" s="17"/>
      <c r="P696" s="17"/>
      <c r="Q696" s="17"/>
      <c r="R696" s="17"/>
      <c r="S696" s="17"/>
      <c r="T696" s="17"/>
      <c r="U696" s="17"/>
      <c r="V696" s="17"/>
      <c r="W696" s="17"/>
      <c r="X696" s="17"/>
      <c r="Y696" s="17"/>
      <c r="Z696" s="17"/>
    </row>
    <row r="697">
      <c r="A697" s="20"/>
      <c r="B697" s="17"/>
      <c r="C697" s="33"/>
      <c r="D697" s="17"/>
      <c r="E697" s="20"/>
      <c r="F697" s="20"/>
      <c r="G697" s="20"/>
      <c r="H697" s="17"/>
      <c r="I697" s="17"/>
      <c r="J697" s="17"/>
      <c r="K697" s="17"/>
      <c r="L697" s="17"/>
      <c r="M697" s="17"/>
      <c r="N697" s="17"/>
      <c r="O697" s="17"/>
      <c r="P697" s="17"/>
      <c r="Q697" s="17"/>
      <c r="R697" s="17"/>
      <c r="S697" s="17"/>
      <c r="T697" s="17"/>
      <c r="U697" s="17"/>
      <c r="V697" s="17"/>
      <c r="W697" s="17"/>
      <c r="X697" s="17"/>
      <c r="Y697" s="17"/>
      <c r="Z697" s="17"/>
    </row>
    <row r="698">
      <c r="A698" s="20"/>
      <c r="B698" s="17"/>
      <c r="C698" s="33"/>
      <c r="D698" s="17"/>
      <c r="E698" s="20"/>
      <c r="F698" s="20"/>
      <c r="G698" s="20"/>
      <c r="H698" s="17"/>
      <c r="I698" s="17"/>
      <c r="J698" s="17"/>
      <c r="K698" s="17"/>
      <c r="L698" s="17"/>
      <c r="M698" s="17"/>
      <c r="N698" s="17"/>
      <c r="O698" s="17"/>
      <c r="P698" s="17"/>
      <c r="Q698" s="17"/>
      <c r="R698" s="17"/>
      <c r="S698" s="17"/>
      <c r="T698" s="17"/>
      <c r="U698" s="17"/>
      <c r="V698" s="17"/>
      <c r="W698" s="17"/>
      <c r="X698" s="17"/>
      <c r="Y698" s="17"/>
      <c r="Z698" s="17"/>
    </row>
    <row r="699">
      <c r="A699" s="20"/>
      <c r="B699" s="17"/>
      <c r="C699" s="33"/>
      <c r="D699" s="17"/>
      <c r="E699" s="20"/>
      <c r="F699" s="20"/>
      <c r="G699" s="20"/>
      <c r="H699" s="17"/>
      <c r="I699" s="17"/>
      <c r="J699" s="17"/>
      <c r="K699" s="17"/>
      <c r="L699" s="17"/>
      <c r="M699" s="17"/>
      <c r="N699" s="17"/>
      <c r="O699" s="17"/>
      <c r="P699" s="17"/>
      <c r="Q699" s="17"/>
      <c r="R699" s="17"/>
      <c r="S699" s="17"/>
      <c r="T699" s="17"/>
      <c r="U699" s="17"/>
      <c r="V699" s="17"/>
      <c r="W699" s="17"/>
      <c r="X699" s="17"/>
      <c r="Y699" s="17"/>
      <c r="Z699" s="17"/>
    </row>
    <row r="700">
      <c r="A700" s="20"/>
      <c r="B700" s="17"/>
      <c r="C700" s="33"/>
      <c r="D700" s="17"/>
      <c r="E700" s="20"/>
      <c r="F700" s="20"/>
      <c r="G700" s="20"/>
      <c r="H700" s="17"/>
      <c r="I700" s="17"/>
      <c r="J700" s="17"/>
      <c r="K700" s="17"/>
      <c r="L700" s="17"/>
      <c r="M700" s="17"/>
      <c r="N700" s="17"/>
      <c r="O700" s="17"/>
      <c r="P700" s="17"/>
      <c r="Q700" s="17"/>
      <c r="R700" s="17"/>
      <c r="S700" s="17"/>
      <c r="T700" s="17"/>
      <c r="U700" s="17"/>
      <c r="V700" s="17"/>
      <c r="W700" s="17"/>
      <c r="X700" s="17"/>
      <c r="Y700" s="17"/>
      <c r="Z700" s="17"/>
    </row>
    <row r="701">
      <c r="A701" s="20"/>
      <c r="B701" s="17"/>
      <c r="C701" s="33"/>
      <c r="D701" s="17"/>
      <c r="E701" s="20"/>
      <c r="F701" s="20"/>
      <c r="G701" s="20"/>
      <c r="H701" s="17"/>
      <c r="I701" s="17"/>
      <c r="J701" s="17"/>
      <c r="K701" s="17"/>
      <c r="L701" s="17"/>
      <c r="M701" s="17"/>
      <c r="N701" s="17"/>
      <c r="O701" s="17"/>
      <c r="P701" s="17"/>
      <c r="Q701" s="17"/>
      <c r="R701" s="17"/>
      <c r="S701" s="17"/>
      <c r="T701" s="17"/>
      <c r="U701" s="17"/>
      <c r="V701" s="17"/>
      <c r="W701" s="17"/>
      <c r="X701" s="17"/>
      <c r="Y701" s="17"/>
      <c r="Z701" s="17"/>
    </row>
    <row r="702">
      <c r="A702" s="20"/>
      <c r="B702" s="17"/>
      <c r="C702" s="33"/>
      <c r="D702" s="17"/>
      <c r="E702" s="20"/>
      <c r="F702" s="20"/>
      <c r="G702" s="20"/>
      <c r="H702" s="17"/>
      <c r="I702" s="17"/>
      <c r="J702" s="17"/>
      <c r="K702" s="17"/>
      <c r="L702" s="17"/>
      <c r="M702" s="17"/>
      <c r="N702" s="17"/>
      <c r="O702" s="17"/>
      <c r="P702" s="17"/>
      <c r="Q702" s="17"/>
      <c r="R702" s="17"/>
      <c r="S702" s="17"/>
      <c r="T702" s="17"/>
      <c r="U702" s="17"/>
      <c r="V702" s="17"/>
      <c r="W702" s="17"/>
      <c r="X702" s="17"/>
      <c r="Y702" s="17"/>
      <c r="Z702" s="17"/>
    </row>
    <row r="703">
      <c r="A703" s="20"/>
      <c r="B703" s="17"/>
      <c r="C703" s="33"/>
      <c r="D703" s="17"/>
      <c r="E703" s="20"/>
      <c r="F703" s="20"/>
      <c r="G703" s="20"/>
      <c r="H703" s="17"/>
      <c r="I703" s="17"/>
      <c r="J703" s="17"/>
      <c r="K703" s="17"/>
      <c r="L703" s="17"/>
      <c r="M703" s="17"/>
      <c r="N703" s="17"/>
      <c r="O703" s="17"/>
      <c r="P703" s="17"/>
      <c r="Q703" s="17"/>
      <c r="R703" s="17"/>
      <c r="S703" s="17"/>
      <c r="T703" s="17"/>
      <c r="U703" s="17"/>
      <c r="V703" s="17"/>
      <c r="W703" s="17"/>
      <c r="X703" s="17"/>
      <c r="Y703" s="17"/>
      <c r="Z703" s="17"/>
    </row>
    <row r="704">
      <c r="A704" s="20"/>
      <c r="B704" s="17"/>
      <c r="C704" s="33"/>
      <c r="D704" s="17"/>
      <c r="E704" s="20"/>
      <c r="F704" s="20"/>
      <c r="G704" s="20"/>
      <c r="H704" s="17"/>
      <c r="I704" s="17"/>
      <c r="J704" s="17"/>
      <c r="K704" s="17"/>
      <c r="L704" s="17"/>
      <c r="M704" s="17"/>
      <c r="N704" s="17"/>
      <c r="O704" s="17"/>
      <c r="P704" s="17"/>
      <c r="Q704" s="17"/>
      <c r="R704" s="17"/>
      <c r="S704" s="17"/>
      <c r="T704" s="17"/>
      <c r="U704" s="17"/>
      <c r="V704" s="17"/>
      <c r="W704" s="17"/>
      <c r="X704" s="17"/>
      <c r="Y704" s="17"/>
      <c r="Z704" s="17"/>
    </row>
    <row r="705">
      <c r="A705" s="20"/>
      <c r="B705" s="17"/>
      <c r="C705" s="33"/>
      <c r="D705" s="17"/>
      <c r="E705" s="20"/>
      <c r="F705" s="20"/>
      <c r="G705" s="20"/>
      <c r="H705" s="17"/>
      <c r="I705" s="17"/>
      <c r="J705" s="17"/>
      <c r="K705" s="17"/>
      <c r="L705" s="17"/>
      <c r="M705" s="17"/>
      <c r="N705" s="17"/>
      <c r="O705" s="17"/>
      <c r="P705" s="17"/>
      <c r="Q705" s="17"/>
      <c r="R705" s="17"/>
      <c r="S705" s="17"/>
      <c r="T705" s="17"/>
      <c r="U705" s="17"/>
      <c r="V705" s="17"/>
      <c r="W705" s="17"/>
      <c r="X705" s="17"/>
      <c r="Y705" s="17"/>
      <c r="Z705" s="17"/>
    </row>
    <row r="706">
      <c r="A706" s="20"/>
      <c r="B706" s="17"/>
      <c r="C706" s="33"/>
      <c r="D706" s="17"/>
      <c r="E706" s="20"/>
      <c r="F706" s="20"/>
      <c r="G706" s="20"/>
      <c r="H706" s="17"/>
      <c r="I706" s="17"/>
      <c r="J706" s="17"/>
      <c r="K706" s="17"/>
      <c r="L706" s="17"/>
      <c r="M706" s="17"/>
      <c r="N706" s="17"/>
      <c r="O706" s="17"/>
      <c r="P706" s="17"/>
      <c r="Q706" s="17"/>
      <c r="R706" s="17"/>
      <c r="S706" s="17"/>
      <c r="T706" s="17"/>
      <c r="U706" s="17"/>
      <c r="V706" s="17"/>
      <c r="W706" s="17"/>
      <c r="X706" s="17"/>
      <c r="Y706" s="17"/>
      <c r="Z706" s="17"/>
    </row>
    <row r="707">
      <c r="A707" s="20"/>
      <c r="B707" s="17"/>
      <c r="C707" s="33"/>
      <c r="D707" s="17"/>
      <c r="E707" s="20"/>
      <c r="F707" s="20"/>
      <c r="G707" s="20"/>
      <c r="H707" s="17"/>
      <c r="I707" s="17"/>
      <c r="J707" s="17"/>
      <c r="K707" s="17"/>
      <c r="L707" s="17"/>
      <c r="M707" s="17"/>
      <c r="N707" s="17"/>
      <c r="O707" s="17"/>
      <c r="P707" s="17"/>
      <c r="Q707" s="17"/>
      <c r="R707" s="17"/>
      <c r="S707" s="17"/>
      <c r="T707" s="17"/>
      <c r="U707" s="17"/>
      <c r="V707" s="17"/>
      <c r="W707" s="17"/>
      <c r="X707" s="17"/>
      <c r="Y707" s="17"/>
      <c r="Z707" s="17"/>
    </row>
    <row r="708">
      <c r="A708" s="20"/>
      <c r="B708" s="17"/>
      <c r="C708" s="33"/>
      <c r="D708" s="17"/>
      <c r="E708" s="20"/>
      <c r="F708" s="20"/>
      <c r="G708" s="20"/>
      <c r="H708" s="17"/>
      <c r="I708" s="17"/>
      <c r="J708" s="17"/>
      <c r="K708" s="17"/>
      <c r="L708" s="17"/>
      <c r="M708" s="17"/>
      <c r="N708" s="17"/>
      <c r="O708" s="17"/>
      <c r="P708" s="17"/>
      <c r="Q708" s="17"/>
      <c r="R708" s="17"/>
      <c r="S708" s="17"/>
      <c r="T708" s="17"/>
      <c r="U708" s="17"/>
      <c r="V708" s="17"/>
      <c r="W708" s="17"/>
      <c r="X708" s="17"/>
      <c r="Y708" s="17"/>
      <c r="Z708" s="17"/>
    </row>
    <row r="709">
      <c r="A709" s="20"/>
      <c r="B709" s="17"/>
      <c r="C709" s="33"/>
      <c r="D709" s="17"/>
      <c r="E709" s="20"/>
      <c r="F709" s="20"/>
      <c r="G709" s="20"/>
      <c r="H709" s="17"/>
      <c r="I709" s="17"/>
      <c r="J709" s="17"/>
      <c r="K709" s="17"/>
      <c r="L709" s="17"/>
      <c r="M709" s="17"/>
      <c r="N709" s="17"/>
      <c r="O709" s="17"/>
      <c r="P709" s="17"/>
      <c r="Q709" s="17"/>
      <c r="R709" s="17"/>
      <c r="S709" s="17"/>
      <c r="T709" s="17"/>
      <c r="U709" s="17"/>
      <c r="V709" s="17"/>
      <c r="W709" s="17"/>
      <c r="X709" s="17"/>
      <c r="Y709" s="17"/>
      <c r="Z709" s="17"/>
    </row>
    <row r="710">
      <c r="A710" s="20"/>
      <c r="B710" s="17"/>
      <c r="C710" s="33"/>
      <c r="D710" s="17"/>
      <c r="E710" s="20"/>
      <c r="F710" s="20"/>
      <c r="G710" s="20"/>
      <c r="H710" s="17"/>
      <c r="I710" s="17"/>
      <c r="J710" s="17"/>
      <c r="K710" s="17"/>
      <c r="L710" s="17"/>
      <c r="M710" s="17"/>
      <c r="N710" s="17"/>
      <c r="O710" s="17"/>
      <c r="P710" s="17"/>
      <c r="Q710" s="17"/>
      <c r="R710" s="17"/>
      <c r="S710" s="17"/>
      <c r="T710" s="17"/>
      <c r="U710" s="17"/>
      <c r="V710" s="17"/>
      <c r="W710" s="17"/>
      <c r="X710" s="17"/>
      <c r="Y710" s="17"/>
      <c r="Z710" s="17"/>
    </row>
    <row r="711">
      <c r="A711" s="20"/>
      <c r="B711" s="17"/>
      <c r="C711" s="33"/>
      <c r="D711" s="17"/>
      <c r="E711" s="20"/>
      <c r="F711" s="20"/>
      <c r="G711" s="20"/>
      <c r="H711" s="17"/>
      <c r="I711" s="17"/>
      <c r="J711" s="17"/>
      <c r="K711" s="17"/>
      <c r="L711" s="17"/>
      <c r="M711" s="17"/>
      <c r="N711" s="17"/>
      <c r="O711" s="17"/>
      <c r="P711" s="17"/>
      <c r="Q711" s="17"/>
      <c r="R711" s="17"/>
      <c r="S711" s="17"/>
      <c r="T711" s="17"/>
      <c r="U711" s="17"/>
      <c r="V711" s="17"/>
      <c r="W711" s="17"/>
      <c r="X711" s="17"/>
      <c r="Y711" s="17"/>
      <c r="Z711" s="17"/>
    </row>
    <row r="712">
      <c r="A712" s="20"/>
      <c r="B712" s="17"/>
      <c r="C712" s="33"/>
      <c r="D712" s="17"/>
      <c r="E712" s="20"/>
      <c r="F712" s="20"/>
      <c r="G712" s="20"/>
      <c r="H712" s="17"/>
      <c r="I712" s="17"/>
      <c r="J712" s="17"/>
      <c r="K712" s="17"/>
      <c r="L712" s="17"/>
      <c r="M712" s="17"/>
      <c r="N712" s="17"/>
      <c r="O712" s="17"/>
      <c r="P712" s="17"/>
      <c r="Q712" s="17"/>
      <c r="R712" s="17"/>
      <c r="S712" s="17"/>
      <c r="T712" s="17"/>
      <c r="U712" s="17"/>
      <c r="V712" s="17"/>
      <c r="W712" s="17"/>
      <c r="X712" s="17"/>
      <c r="Y712" s="17"/>
      <c r="Z712" s="17"/>
    </row>
    <row r="713">
      <c r="A713" s="20"/>
      <c r="B713" s="17"/>
      <c r="C713" s="33"/>
      <c r="D713" s="17"/>
      <c r="E713" s="20"/>
      <c r="F713" s="20"/>
      <c r="G713" s="20"/>
      <c r="H713" s="17"/>
      <c r="I713" s="17"/>
      <c r="J713" s="17"/>
      <c r="K713" s="17"/>
      <c r="L713" s="17"/>
      <c r="M713" s="17"/>
      <c r="N713" s="17"/>
      <c r="O713" s="17"/>
      <c r="P713" s="17"/>
      <c r="Q713" s="17"/>
      <c r="R713" s="17"/>
      <c r="S713" s="17"/>
      <c r="T713" s="17"/>
      <c r="U713" s="17"/>
      <c r="V713" s="17"/>
      <c r="W713" s="17"/>
      <c r="X713" s="17"/>
      <c r="Y713" s="17"/>
      <c r="Z713" s="17"/>
    </row>
    <row r="714">
      <c r="A714" s="20"/>
      <c r="B714" s="17"/>
      <c r="C714" s="33"/>
      <c r="D714" s="17"/>
      <c r="E714" s="20"/>
      <c r="F714" s="20"/>
      <c r="G714" s="20"/>
      <c r="H714" s="17"/>
      <c r="I714" s="17"/>
      <c r="J714" s="17"/>
      <c r="K714" s="17"/>
      <c r="L714" s="17"/>
      <c r="M714" s="17"/>
      <c r="N714" s="17"/>
      <c r="O714" s="17"/>
      <c r="P714" s="17"/>
      <c r="Q714" s="17"/>
      <c r="R714" s="17"/>
      <c r="S714" s="17"/>
      <c r="T714" s="17"/>
      <c r="U714" s="17"/>
      <c r="V714" s="17"/>
      <c r="W714" s="17"/>
      <c r="X714" s="17"/>
      <c r="Y714" s="17"/>
      <c r="Z714" s="17"/>
    </row>
    <row r="715">
      <c r="A715" s="20"/>
      <c r="B715" s="17"/>
      <c r="C715" s="33"/>
      <c r="D715" s="17"/>
      <c r="E715" s="20"/>
      <c r="F715" s="20"/>
      <c r="G715" s="20"/>
      <c r="H715" s="17"/>
      <c r="I715" s="17"/>
      <c r="J715" s="17"/>
      <c r="K715" s="17"/>
      <c r="L715" s="17"/>
      <c r="M715" s="17"/>
      <c r="N715" s="17"/>
      <c r="O715" s="17"/>
      <c r="P715" s="17"/>
      <c r="Q715" s="17"/>
      <c r="R715" s="17"/>
      <c r="S715" s="17"/>
      <c r="T715" s="17"/>
      <c r="U715" s="17"/>
      <c r="V715" s="17"/>
      <c r="W715" s="17"/>
      <c r="X715" s="17"/>
      <c r="Y715" s="17"/>
      <c r="Z715" s="17"/>
    </row>
    <row r="716">
      <c r="A716" s="20"/>
      <c r="B716" s="17"/>
      <c r="C716" s="33"/>
      <c r="D716" s="17"/>
      <c r="E716" s="20"/>
      <c r="F716" s="20"/>
      <c r="G716" s="20"/>
      <c r="H716" s="17"/>
      <c r="I716" s="17"/>
      <c r="J716" s="17"/>
      <c r="K716" s="17"/>
      <c r="L716" s="17"/>
      <c r="M716" s="17"/>
      <c r="N716" s="17"/>
      <c r="O716" s="17"/>
      <c r="P716" s="17"/>
      <c r="Q716" s="17"/>
      <c r="R716" s="17"/>
      <c r="S716" s="17"/>
      <c r="T716" s="17"/>
      <c r="U716" s="17"/>
      <c r="V716" s="17"/>
      <c r="W716" s="17"/>
      <c r="X716" s="17"/>
      <c r="Y716" s="17"/>
      <c r="Z716" s="17"/>
    </row>
    <row r="717">
      <c r="A717" s="20"/>
      <c r="B717" s="17"/>
      <c r="C717" s="33"/>
      <c r="D717" s="17"/>
      <c r="E717" s="20"/>
      <c r="F717" s="20"/>
      <c r="G717" s="20"/>
      <c r="H717" s="17"/>
      <c r="I717" s="17"/>
      <c r="J717" s="17"/>
      <c r="K717" s="17"/>
      <c r="L717" s="17"/>
      <c r="M717" s="17"/>
      <c r="N717" s="17"/>
      <c r="O717" s="17"/>
      <c r="P717" s="17"/>
      <c r="Q717" s="17"/>
      <c r="R717" s="17"/>
      <c r="S717" s="17"/>
      <c r="T717" s="17"/>
      <c r="U717" s="17"/>
      <c r="V717" s="17"/>
      <c r="W717" s="17"/>
      <c r="X717" s="17"/>
      <c r="Y717" s="17"/>
      <c r="Z717" s="17"/>
    </row>
    <row r="718">
      <c r="A718" s="20"/>
      <c r="B718" s="17"/>
      <c r="C718" s="33"/>
      <c r="D718" s="17"/>
      <c r="E718" s="20"/>
      <c r="F718" s="20"/>
      <c r="G718" s="20"/>
      <c r="H718" s="17"/>
      <c r="I718" s="17"/>
      <c r="J718" s="17"/>
      <c r="K718" s="17"/>
      <c r="L718" s="17"/>
      <c r="M718" s="17"/>
      <c r="N718" s="17"/>
      <c r="O718" s="17"/>
      <c r="P718" s="17"/>
      <c r="Q718" s="17"/>
      <c r="R718" s="17"/>
      <c r="S718" s="17"/>
      <c r="T718" s="17"/>
      <c r="U718" s="17"/>
      <c r="V718" s="17"/>
      <c r="W718" s="17"/>
      <c r="X718" s="17"/>
      <c r="Y718" s="17"/>
      <c r="Z718" s="17"/>
    </row>
    <row r="719">
      <c r="A719" s="20"/>
      <c r="B719" s="17"/>
      <c r="C719" s="33"/>
      <c r="D719" s="17"/>
      <c r="E719" s="20"/>
      <c r="F719" s="20"/>
      <c r="G719" s="20"/>
      <c r="H719" s="17"/>
      <c r="I719" s="17"/>
      <c r="J719" s="17"/>
      <c r="K719" s="17"/>
      <c r="L719" s="17"/>
      <c r="M719" s="17"/>
      <c r="N719" s="17"/>
      <c r="O719" s="17"/>
      <c r="P719" s="17"/>
      <c r="Q719" s="17"/>
      <c r="R719" s="17"/>
      <c r="S719" s="17"/>
      <c r="T719" s="17"/>
      <c r="U719" s="17"/>
      <c r="V719" s="17"/>
      <c r="W719" s="17"/>
      <c r="X719" s="17"/>
      <c r="Y719" s="17"/>
      <c r="Z719" s="17"/>
    </row>
    <row r="720">
      <c r="A720" s="20"/>
      <c r="B720" s="17"/>
      <c r="C720" s="33"/>
      <c r="D720" s="17"/>
      <c r="E720" s="20"/>
      <c r="F720" s="20"/>
      <c r="G720" s="20"/>
      <c r="H720" s="17"/>
      <c r="I720" s="17"/>
      <c r="J720" s="17"/>
      <c r="K720" s="17"/>
      <c r="L720" s="17"/>
      <c r="M720" s="17"/>
      <c r="N720" s="17"/>
      <c r="O720" s="17"/>
      <c r="P720" s="17"/>
      <c r="Q720" s="17"/>
      <c r="R720" s="17"/>
      <c r="S720" s="17"/>
      <c r="T720" s="17"/>
      <c r="U720" s="17"/>
      <c r="V720" s="17"/>
      <c r="W720" s="17"/>
      <c r="X720" s="17"/>
      <c r="Y720" s="17"/>
      <c r="Z720" s="17"/>
    </row>
    <row r="721">
      <c r="A721" s="20"/>
      <c r="B721" s="17"/>
      <c r="C721" s="33"/>
      <c r="D721" s="17"/>
      <c r="E721" s="20"/>
      <c r="F721" s="20"/>
      <c r="G721" s="20"/>
      <c r="H721" s="17"/>
      <c r="I721" s="17"/>
      <c r="J721" s="17"/>
      <c r="K721" s="17"/>
      <c r="L721" s="17"/>
      <c r="M721" s="17"/>
      <c r="N721" s="17"/>
      <c r="O721" s="17"/>
      <c r="P721" s="17"/>
      <c r="Q721" s="17"/>
      <c r="R721" s="17"/>
      <c r="S721" s="17"/>
      <c r="T721" s="17"/>
      <c r="U721" s="17"/>
      <c r="V721" s="17"/>
      <c r="W721" s="17"/>
      <c r="X721" s="17"/>
      <c r="Y721" s="17"/>
      <c r="Z721" s="17"/>
    </row>
    <row r="722">
      <c r="A722" s="20"/>
      <c r="B722" s="17"/>
      <c r="C722" s="33"/>
      <c r="D722" s="17"/>
      <c r="E722" s="20"/>
      <c r="F722" s="20"/>
      <c r="G722" s="20"/>
      <c r="H722" s="17"/>
      <c r="I722" s="17"/>
      <c r="J722" s="17"/>
      <c r="K722" s="17"/>
      <c r="L722" s="17"/>
      <c r="M722" s="17"/>
      <c r="N722" s="17"/>
      <c r="O722" s="17"/>
      <c r="P722" s="17"/>
      <c r="Q722" s="17"/>
      <c r="R722" s="17"/>
      <c r="S722" s="17"/>
      <c r="T722" s="17"/>
      <c r="U722" s="17"/>
      <c r="V722" s="17"/>
      <c r="W722" s="17"/>
      <c r="X722" s="17"/>
      <c r="Y722" s="17"/>
      <c r="Z722" s="17"/>
    </row>
    <row r="723">
      <c r="A723" s="20"/>
      <c r="B723" s="17"/>
      <c r="C723" s="33"/>
      <c r="D723" s="17"/>
      <c r="E723" s="20"/>
      <c r="F723" s="20"/>
      <c r="G723" s="20"/>
      <c r="H723" s="17"/>
      <c r="I723" s="17"/>
      <c r="J723" s="17"/>
      <c r="K723" s="17"/>
      <c r="L723" s="17"/>
      <c r="M723" s="17"/>
      <c r="N723" s="17"/>
      <c r="O723" s="17"/>
      <c r="P723" s="17"/>
      <c r="Q723" s="17"/>
      <c r="R723" s="17"/>
      <c r="S723" s="17"/>
      <c r="T723" s="17"/>
      <c r="U723" s="17"/>
      <c r="V723" s="17"/>
      <c r="W723" s="17"/>
      <c r="X723" s="17"/>
      <c r="Y723" s="17"/>
      <c r="Z723" s="17"/>
    </row>
    <row r="724">
      <c r="A724" s="20"/>
      <c r="B724" s="17"/>
      <c r="C724" s="33"/>
      <c r="D724" s="17"/>
      <c r="E724" s="20"/>
      <c r="F724" s="20"/>
      <c r="G724" s="20"/>
      <c r="H724" s="17"/>
      <c r="I724" s="17"/>
      <c r="J724" s="17"/>
      <c r="K724" s="17"/>
      <c r="L724" s="17"/>
      <c r="M724" s="17"/>
      <c r="N724" s="17"/>
      <c r="O724" s="17"/>
      <c r="P724" s="17"/>
      <c r="Q724" s="17"/>
      <c r="R724" s="17"/>
      <c r="S724" s="17"/>
      <c r="T724" s="17"/>
      <c r="U724" s="17"/>
      <c r="V724" s="17"/>
      <c r="W724" s="17"/>
      <c r="X724" s="17"/>
      <c r="Y724" s="17"/>
      <c r="Z724" s="17"/>
    </row>
    <row r="725">
      <c r="A725" s="20"/>
      <c r="B725" s="17"/>
      <c r="C725" s="33"/>
      <c r="D725" s="17"/>
      <c r="E725" s="20"/>
      <c r="F725" s="20"/>
      <c r="G725" s="20"/>
      <c r="H725" s="17"/>
      <c r="I725" s="17"/>
      <c r="J725" s="17"/>
      <c r="K725" s="17"/>
      <c r="L725" s="17"/>
      <c r="M725" s="17"/>
      <c r="N725" s="17"/>
      <c r="O725" s="17"/>
      <c r="P725" s="17"/>
      <c r="Q725" s="17"/>
      <c r="R725" s="17"/>
      <c r="S725" s="17"/>
      <c r="T725" s="17"/>
      <c r="U725" s="17"/>
      <c r="V725" s="17"/>
      <c r="W725" s="17"/>
      <c r="X725" s="17"/>
      <c r="Y725" s="17"/>
      <c r="Z725" s="17"/>
    </row>
    <row r="726">
      <c r="A726" s="20"/>
      <c r="B726" s="17"/>
      <c r="C726" s="33"/>
      <c r="D726" s="17"/>
      <c r="E726" s="20"/>
      <c r="F726" s="20"/>
      <c r="G726" s="20"/>
      <c r="H726" s="17"/>
      <c r="I726" s="17"/>
      <c r="J726" s="17"/>
      <c r="K726" s="17"/>
      <c r="L726" s="17"/>
      <c r="M726" s="17"/>
      <c r="N726" s="17"/>
      <c r="O726" s="17"/>
      <c r="P726" s="17"/>
      <c r="Q726" s="17"/>
      <c r="R726" s="17"/>
      <c r="S726" s="17"/>
      <c r="T726" s="17"/>
      <c r="U726" s="17"/>
      <c r="V726" s="17"/>
      <c r="W726" s="17"/>
      <c r="X726" s="17"/>
      <c r="Y726" s="17"/>
      <c r="Z726" s="17"/>
    </row>
    <row r="727">
      <c r="A727" s="20"/>
      <c r="B727" s="17"/>
      <c r="C727" s="33"/>
      <c r="D727" s="17"/>
      <c r="E727" s="20"/>
      <c r="F727" s="20"/>
      <c r="G727" s="20"/>
      <c r="H727" s="17"/>
      <c r="I727" s="17"/>
      <c r="J727" s="17"/>
      <c r="K727" s="17"/>
      <c r="L727" s="17"/>
      <c r="M727" s="17"/>
      <c r="N727" s="17"/>
      <c r="O727" s="17"/>
      <c r="P727" s="17"/>
      <c r="Q727" s="17"/>
      <c r="R727" s="17"/>
      <c r="S727" s="17"/>
      <c r="T727" s="17"/>
      <c r="U727" s="17"/>
      <c r="V727" s="17"/>
      <c r="W727" s="17"/>
      <c r="X727" s="17"/>
      <c r="Y727" s="17"/>
      <c r="Z727" s="17"/>
    </row>
    <row r="728">
      <c r="A728" s="20"/>
      <c r="B728" s="17"/>
      <c r="C728" s="33"/>
      <c r="D728" s="17"/>
      <c r="E728" s="20"/>
      <c r="F728" s="20"/>
      <c r="G728" s="20"/>
      <c r="H728" s="17"/>
      <c r="I728" s="17"/>
      <c r="J728" s="17"/>
      <c r="K728" s="17"/>
      <c r="L728" s="17"/>
      <c r="M728" s="17"/>
      <c r="N728" s="17"/>
      <c r="O728" s="17"/>
      <c r="P728" s="17"/>
      <c r="Q728" s="17"/>
      <c r="R728" s="17"/>
      <c r="S728" s="17"/>
      <c r="T728" s="17"/>
      <c r="U728" s="17"/>
      <c r="V728" s="17"/>
      <c r="W728" s="17"/>
      <c r="X728" s="17"/>
      <c r="Y728" s="17"/>
      <c r="Z728" s="17"/>
    </row>
    <row r="729">
      <c r="A729" s="20"/>
      <c r="B729" s="17"/>
      <c r="C729" s="33"/>
      <c r="D729" s="17"/>
      <c r="E729" s="20"/>
      <c r="F729" s="20"/>
      <c r="G729" s="20"/>
      <c r="H729" s="17"/>
      <c r="I729" s="17"/>
      <c r="J729" s="17"/>
      <c r="K729" s="17"/>
      <c r="L729" s="17"/>
      <c r="M729" s="17"/>
      <c r="N729" s="17"/>
      <c r="O729" s="17"/>
      <c r="P729" s="17"/>
      <c r="Q729" s="17"/>
      <c r="R729" s="17"/>
      <c r="S729" s="17"/>
      <c r="T729" s="17"/>
      <c r="U729" s="17"/>
      <c r="V729" s="17"/>
      <c r="W729" s="17"/>
      <c r="X729" s="17"/>
      <c r="Y729" s="17"/>
      <c r="Z729" s="17"/>
    </row>
    <row r="730">
      <c r="A730" s="20"/>
      <c r="B730" s="17"/>
      <c r="C730" s="33"/>
      <c r="D730" s="17"/>
      <c r="E730" s="20"/>
      <c r="F730" s="20"/>
      <c r="G730" s="20"/>
      <c r="H730" s="17"/>
      <c r="I730" s="17"/>
      <c r="J730" s="17"/>
      <c r="K730" s="17"/>
      <c r="L730" s="17"/>
      <c r="M730" s="17"/>
      <c r="N730" s="17"/>
      <c r="O730" s="17"/>
      <c r="P730" s="17"/>
      <c r="Q730" s="17"/>
      <c r="R730" s="17"/>
      <c r="S730" s="17"/>
      <c r="T730" s="17"/>
      <c r="U730" s="17"/>
      <c r="V730" s="17"/>
      <c r="W730" s="17"/>
      <c r="X730" s="17"/>
      <c r="Y730" s="17"/>
      <c r="Z730" s="17"/>
    </row>
    <row r="731">
      <c r="A731" s="20"/>
      <c r="B731" s="17"/>
      <c r="C731" s="33"/>
      <c r="D731" s="17"/>
      <c r="E731" s="20"/>
      <c r="F731" s="20"/>
      <c r="G731" s="20"/>
      <c r="H731" s="17"/>
      <c r="I731" s="17"/>
      <c r="J731" s="17"/>
      <c r="K731" s="17"/>
      <c r="L731" s="17"/>
      <c r="M731" s="17"/>
      <c r="N731" s="17"/>
      <c r="O731" s="17"/>
      <c r="P731" s="17"/>
      <c r="Q731" s="17"/>
      <c r="R731" s="17"/>
      <c r="S731" s="17"/>
      <c r="T731" s="17"/>
      <c r="U731" s="17"/>
      <c r="V731" s="17"/>
      <c r="W731" s="17"/>
      <c r="X731" s="17"/>
      <c r="Y731" s="17"/>
      <c r="Z731" s="17"/>
    </row>
    <row r="732">
      <c r="A732" s="20"/>
      <c r="B732" s="17"/>
      <c r="C732" s="33"/>
      <c r="D732" s="17"/>
      <c r="E732" s="20"/>
      <c r="F732" s="20"/>
      <c r="G732" s="20"/>
      <c r="H732" s="17"/>
      <c r="I732" s="17"/>
      <c r="J732" s="17"/>
      <c r="K732" s="17"/>
      <c r="L732" s="17"/>
      <c r="M732" s="17"/>
      <c r="N732" s="17"/>
      <c r="O732" s="17"/>
      <c r="P732" s="17"/>
      <c r="Q732" s="17"/>
      <c r="R732" s="17"/>
      <c r="S732" s="17"/>
      <c r="T732" s="17"/>
      <c r="U732" s="17"/>
      <c r="V732" s="17"/>
      <c r="W732" s="17"/>
      <c r="X732" s="17"/>
      <c r="Y732" s="17"/>
      <c r="Z732" s="17"/>
    </row>
    <row r="733">
      <c r="A733" s="20"/>
      <c r="B733" s="17"/>
      <c r="C733" s="33"/>
      <c r="D733" s="17"/>
      <c r="E733" s="20"/>
      <c r="F733" s="20"/>
      <c r="G733" s="20"/>
      <c r="H733" s="17"/>
      <c r="I733" s="17"/>
      <c r="J733" s="17"/>
      <c r="K733" s="17"/>
      <c r="L733" s="17"/>
      <c r="M733" s="17"/>
      <c r="N733" s="17"/>
      <c r="O733" s="17"/>
      <c r="P733" s="17"/>
      <c r="Q733" s="17"/>
      <c r="R733" s="17"/>
      <c r="S733" s="17"/>
      <c r="T733" s="17"/>
      <c r="U733" s="17"/>
      <c r="V733" s="17"/>
      <c r="W733" s="17"/>
      <c r="X733" s="17"/>
      <c r="Y733" s="17"/>
      <c r="Z733" s="17"/>
    </row>
    <row r="734">
      <c r="A734" s="20"/>
      <c r="B734" s="17"/>
      <c r="C734" s="33"/>
      <c r="D734" s="17"/>
      <c r="E734" s="20"/>
      <c r="F734" s="20"/>
      <c r="G734" s="20"/>
      <c r="H734" s="17"/>
      <c r="I734" s="17"/>
      <c r="J734" s="17"/>
      <c r="K734" s="17"/>
      <c r="L734" s="17"/>
      <c r="M734" s="17"/>
      <c r="N734" s="17"/>
      <c r="O734" s="17"/>
      <c r="P734" s="17"/>
      <c r="Q734" s="17"/>
      <c r="R734" s="17"/>
      <c r="S734" s="17"/>
      <c r="T734" s="17"/>
      <c r="U734" s="17"/>
      <c r="V734" s="17"/>
      <c r="W734" s="17"/>
      <c r="X734" s="17"/>
      <c r="Y734" s="17"/>
      <c r="Z734" s="17"/>
    </row>
    <row r="735">
      <c r="A735" s="20"/>
      <c r="B735" s="17"/>
      <c r="C735" s="33"/>
      <c r="D735" s="17"/>
      <c r="E735" s="20"/>
      <c r="F735" s="20"/>
      <c r="G735" s="20"/>
      <c r="H735" s="17"/>
      <c r="I735" s="17"/>
      <c r="J735" s="17"/>
      <c r="K735" s="17"/>
      <c r="L735" s="17"/>
      <c r="M735" s="17"/>
      <c r="N735" s="17"/>
      <c r="O735" s="17"/>
      <c r="P735" s="17"/>
      <c r="Q735" s="17"/>
      <c r="R735" s="17"/>
      <c r="S735" s="17"/>
      <c r="T735" s="17"/>
      <c r="U735" s="17"/>
      <c r="V735" s="17"/>
      <c r="W735" s="17"/>
      <c r="X735" s="17"/>
      <c r="Y735" s="17"/>
      <c r="Z735" s="17"/>
    </row>
    <row r="736">
      <c r="A736" s="20"/>
      <c r="B736" s="17"/>
      <c r="C736" s="33"/>
      <c r="D736" s="17"/>
      <c r="E736" s="20"/>
      <c r="F736" s="20"/>
      <c r="G736" s="20"/>
      <c r="H736" s="17"/>
      <c r="I736" s="17"/>
      <c r="J736" s="17"/>
      <c r="K736" s="17"/>
      <c r="L736" s="17"/>
      <c r="M736" s="17"/>
      <c r="N736" s="17"/>
      <c r="O736" s="17"/>
      <c r="P736" s="17"/>
      <c r="Q736" s="17"/>
      <c r="R736" s="17"/>
      <c r="S736" s="17"/>
      <c r="T736" s="17"/>
      <c r="U736" s="17"/>
      <c r="V736" s="17"/>
      <c r="W736" s="17"/>
      <c r="X736" s="17"/>
      <c r="Y736" s="17"/>
      <c r="Z736" s="17"/>
    </row>
    <row r="737">
      <c r="A737" s="20"/>
      <c r="B737" s="17"/>
      <c r="C737" s="33"/>
      <c r="D737" s="17"/>
      <c r="E737" s="20"/>
      <c r="F737" s="20"/>
      <c r="G737" s="20"/>
      <c r="H737" s="17"/>
      <c r="I737" s="17"/>
      <c r="J737" s="17"/>
      <c r="K737" s="17"/>
      <c r="L737" s="17"/>
      <c r="M737" s="17"/>
      <c r="N737" s="17"/>
      <c r="O737" s="17"/>
      <c r="P737" s="17"/>
      <c r="Q737" s="17"/>
      <c r="R737" s="17"/>
      <c r="S737" s="17"/>
      <c r="T737" s="17"/>
      <c r="U737" s="17"/>
      <c r="V737" s="17"/>
      <c r="W737" s="17"/>
      <c r="X737" s="17"/>
      <c r="Y737" s="17"/>
      <c r="Z737" s="17"/>
    </row>
    <row r="738">
      <c r="A738" s="20"/>
      <c r="B738" s="17"/>
      <c r="C738" s="33"/>
      <c r="D738" s="17"/>
      <c r="E738" s="20"/>
      <c r="F738" s="20"/>
      <c r="G738" s="20"/>
      <c r="H738" s="17"/>
      <c r="I738" s="17"/>
      <c r="J738" s="17"/>
      <c r="K738" s="17"/>
      <c r="L738" s="17"/>
      <c r="M738" s="17"/>
      <c r="N738" s="17"/>
      <c r="O738" s="17"/>
      <c r="P738" s="17"/>
      <c r="Q738" s="17"/>
      <c r="R738" s="17"/>
      <c r="S738" s="17"/>
      <c r="T738" s="17"/>
      <c r="U738" s="17"/>
      <c r="V738" s="17"/>
      <c r="W738" s="17"/>
      <c r="X738" s="17"/>
      <c r="Y738" s="17"/>
      <c r="Z738" s="17"/>
    </row>
    <row r="739">
      <c r="A739" s="20"/>
      <c r="B739" s="17"/>
      <c r="C739" s="33"/>
      <c r="D739" s="17"/>
      <c r="E739" s="20"/>
      <c r="F739" s="20"/>
      <c r="G739" s="20"/>
      <c r="H739" s="17"/>
      <c r="I739" s="17"/>
      <c r="J739" s="17"/>
      <c r="K739" s="17"/>
      <c r="L739" s="17"/>
      <c r="M739" s="17"/>
      <c r="N739" s="17"/>
      <c r="O739" s="17"/>
      <c r="P739" s="17"/>
      <c r="Q739" s="17"/>
      <c r="R739" s="17"/>
      <c r="S739" s="17"/>
      <c r="T739" s="17"/>
      <c r="U739" s="17"/>
      <c r="V739" s="17"/>
      <c r="W739" s="17"/>
      <c r="X739" s="17"/>
      <c r="Y739" s="17"/>
      <c r="Z739" s="17"/>
    </row>
    <row r="740">
      <c r="A740" s="20"/>
      <c r="B740" s="17"/>
      <c r="C740" s="33"/>
      <c r="D740" s="17"/>
      <c r="E740" s="20"/>
      <c r="F740" s="20"/>
      <c r="G740" s="20"/>
      <c r="H740" s="17"/>
      <c r="I740" s="17"/>
      <c r="J740" s="17"/>
      <c r="K740" s="17"/>
      <c r="L740" s="17"/>
      <c r="M740" s="17"/>
      <c r="N740" s="17"/>
      <c r="O740" s="17"/>
      <c r="P740" s="17"/>
      <c r="Q740" s="17"/>
      <c r="R740" s="17"/>
      <c r="S740" s="17"/>
      <c r="T740" s="17"/>
      <c r="U740" s="17"/>
      <c r="V740" s="17"/>
      <c r="W740" s="17"/>
      <c r="X740" s="17"/>
      <c r="Y740" s="17"/>
      <c r="Z740" s="17"/>
    </row>
    <row r="741">
      <c r="A741" s="20"/>
      <c r="B741" s="17"/>
      <c r="C741" s="33"/>
      <c r="D741" s="17"/>
      <c r="E741" s="20"/>
      <c r="F741" s="20"/>
      <c r="G741" s="20"/>
      <c r="H741" s="17"/>
      <c r="I741" s="17"/>
      <c r="J741" s="17"/>
      <c r="K741" s="17"/>
      <c r="L741" s="17"/>
      <c r="M741" s="17"/>
      <c r="N741" s="17"/>
      <c r="O741" s="17"/>
      <c r="P741" s="17"/>
      <c r="Q741" s="17"/>
      <c r="R741" s="17"/>
      <c r="S741" s="17"/>
      <c r="T741" s="17"/>
      <c r="U741" s="17"/>
      <c r="V741" s="17"/>
      <c r="W741" s="17"/>
      <c r="X741" s="17"/>
      <c r="Y741" s="17"/>
      <c r="Z741" s="17"/>
    </row>
    <row r="742">
      <c r="A742" s="20"/>
      <c r="B742" s="17"/>
      <c r="C742" s="33"/>
      <c r="D742" s="17"/>
      <c r="E742" s="20"/>
      <c r="F742" s="20"/>
      <c r="G742" s="20"/>
      <c r="H742" s="17"/>
      <c r="I742" s="17"/>
      <c r="J742" s="17"/>
      <c r="K742" s="17"/>
      <c r="L742" s="17"/>
      <c r="M742" s="17"/>
      <c r="N742" s="17"/>
      <c r="O742" s="17"/>
      <c r="P742" s="17"/>
      <c r="Q742" s="17"/>
      <c r="R742" s="17"/>
      <c r="S742" s="17"/>
      <c r="T742" s="17"/>
      <c r="U742" s="17"/>
      <c r="V742" s="17"/>
      <c r="W742" s="17"/>
      <c r="X742" s="17"/>
      <c r="Y742" s="17"/>
      <c r="Z742" s="17"/>
    </row>
    <row r="743">
      <c r="A743" s="20"/>
      <c r="B743" s="17"/>
      <c r="C743" s="33"/>
      <c r="D743" s="17"/>
      <c r="E743" s="20"/>
      <c r="F743" s="20"/>
      <c r="G743" s="20"/>
      <c r="H743" s="17"/>
      <c r="I743" s="17"/>
      <c r="J743" s="17"/>
      <c r="K743" s="17"/>
      <c r="L743" s="17"/>
      <c r="M743" s="17"/>
      <c r="N743" s="17"/>
      <c r="O743" s="17"/>
      <c r="P743" s="17"/>
      <c r="Q743" s="17"/>
      <c r="R743" s="17"/>
      <c r="S743" s="17"/>
      <c r="T743" s="17"/>
      <c r="U743" s="17"/>
      <c r="V743" s="17"/>
      <c r="W743" s="17"/>
      <c r="X743" s="17"/>
      <c r="Y743" s="17"/>
      <c r="Z743" s="17"/>
    </row>
    <row r="744">
      <c r="A744" s="20"/>
      <c r="B744" s="17"/>
      <c r="C744" s="33"/>
      <c r="D744" s="17"/>
      <c r="E744" s="20"/>
      <c r="F744" s="20"/>
      <c r="G744" s="20"/>
      <c r="H744" s="17"/>
      <c r="I744" s="17"/>
      <c r="J744" s="17"/>
      <c r="K744" s="17"/>
      <c r="L744" s="17"/>
      <c r="M744" s="17"/>
      <c r="N744" s="17"/>
      <c r="O744" s="17"/>
      <c r="P744" s="17"/>
      <c r="Q744" s="17"/>
      <c r="R744" s="17"/>
      <c r="S744" s="17"/>
      <c r="T744" s="17"/>
      <c r="U744" s="17"/>
      <c r="V744" s="17"/>
      <c r="W744" s="17"/>
      <c r="X744" s="17"/>
      <c r="Y744" s="17"/>
      <c r="Z744" s="17"/>
    </row>
    <row r="745">
      <c r="A745" s="20"/>
      <c r="B745" s="17"/>
      <c r="C745" s="33"/>
      <c r="D745" s="17"/>
      <c r="E745" s="20"/>
      <c r="F745" s="20"/>
      <c r="G745" s="20"/>
      <c r="H745" s="17"/>
      <c r="I745" s="17"/>
      <c r="J745" s="17"/>
      <c r="K745" s="17"/>
      <c r="L745" s="17"/>
      <c r="M745" s="17"/>
      <c r="N745" s="17"/>
      <c r="O745" s="17"/>
      <c r="P745" s="17"/>
      <c r="Q745" s="17"/>
      <c r="R745" s="17"/>
      <c r="S745" s="17"/>
      <c r="T745" s="17"/>
      <c r="U745" s="17"/>
      <c r="V745" s="17"/>
      <c r="W745" s="17"/>
      <c r="X745" s="17"/>
      <c r="Y745" s="17"/>
      <c r="Z745" s="17"/>
    </row>
    <row r="746">
      <c r="A746" s="20"/>
      <c r="B746" s="17"/>
      <c r="C746" s="33"/>
      <c r="D746" s="17"/>
      <c r="E746" s="20"/>
      <c r="F746" s="20"/>
      <c r="G746" s="20"/>
      <c r="H746" s="17"/>
      <c r="I746" s="17"/>
      <c r="J746" s="17"/>
      <c r="K746" s="17"/>
      <c r="L746" s="17"/>
      <c r="M746" s="17"/>
      <c r="N746" s="17"/>
      <c r="O746" s="17"/>
      <c r="P746" s="17"/>
      <c r="Q746" s="17"/>
      <c r="R746" s="17"/>
      <c r="S746" s="17"/>
      <c r="T746" s="17"/>
      <c r="U746" s="17"/>
      <c r="V746" s="17"/>
      <c r="W746" s="17"/>
      <c r="X746" s="17"/>
      <c r="Y746" s="17"/>
      <c r="Z746" s="17"/>
    </row>
    <row r="747">
      <c r="A747" s="20"/>
      <c r="B747" s="17"/>
      <c r="C747" s="33"/>
      <c r="D747" s="17"/>
      <c r="E747" s="20"/>
      <c r="F747" s="20"/>
      <c r="G747" s="20"/>
      <c r="H747" s="17"/>
      <c r="I747" s="17"/>
      <c r="J747" s="17"/>
      <c r="K747" s="17"/>
      <c r="L747" s="17"/>
      <c r="M747" s="17"/>
      <c r="N747" s="17"/>
      <c r="O747" s="17"/>
      <c r="P747" s="17"/>
      <c r="Q747" s="17"/>
      <c r="R747" s="17"/>
      <c r="S747" s="17"/>
      <c r="T747" s="17"/>
      <c r="U747" s="17"/>
      <c r="V747" s="17"/>
      <c r="W747" s="17"/>
      <c r="X747" s="17"/>
      <c r="Y747" s="17"/>
      <c r="Z747" s="17"/>
    </row>
    <row r="748">
      <c r="A748" s="20"/>
      <c r="B748" s="17"/>
      <c r="C748" s="33"/>
      <c r="D748" s="17"/>
      <c r="E748" s="20"/>
      <c r="F748" s="20"/>
      <c r="G748" s="20"/>
      <c r="H748" s="17"/>
      <c r="I748" s="17"/>
      <c r="J748" s="17"/>
      <c r="K748" s="17"/>
      <c r="L748" s="17"/>
      <c r="M748" s="17"/>
      <c r="N748" s="17"/>
      <c r="O748" s="17"/>
      <c r="P748" s="17"/>
      <c r="Q748" s="17"/>
      <c r="R748" s="17"/>
      <c r="S748" s="17"/>
      <c r="T748" s="17"/>
      <c r="U748" s="17"/>
      <c r="V748" s="17"/>
      <c r="W748" s="17"/>
      <c r="X748" s="17"/>
      <c r="Y748" s="17"/>
      <c r="Z748" s="17"/>
    </row>
    <row r="749">
      <c r="A749" s="20"/>
      <c r="B749" s="17"/>
      <c r="C749" s="33"/>
      <c r="D749" s="17"/>
      <c r="E749" s="20"/>
      <c r="F749" s="20"/>
      <c r="G749" s="20"/>
      <c r="H749" s="17"/>
      <c r="I749" s="17"/>
      <c r="J749" s="17"/>
      <c r="K749" s="17"/>
      <c r="L749" s="17"/>
      <c r="M749" s="17"/>
      <c r="N749" s="17"/>
      <c r="O749" s="17"/>
      <c r="P749" s="17"/>
      <c r="Q749" s="17"/>
      <c r="R749" s="17"/>
      <c r="S749" s="17"/>
      <c r="T749" s="17"/>
      <c r="U749" s="17"/>
      <c r="V749" s="17"/>
      <c r="W749" s="17"/>
      <c r="X749" s="17"/>
      <c r="Y749" s="17"/>
      <c r="Z749" s="17"/>
    </row>
    <row r="750">
      <c r="A750" s="20"/>
      <c r="B750" s="17"/>
      <c r="C750" s="33"/>
      <c r="D750" s="17"/>
      <c r="E750" s="20"/>
      <c r="F750" s="20"/>
      <c r="G750" s="20"/>
      <c r="H750" s="17"/>
      <c r="I750" s="17"/>
      <c r="J750" s="17"/>
      <c r="K750" s="17"/>
      <c r="L750" s="17"/>
      <c r="M750" s="17"/>
      <c r="N750" s="17"/>
      <c r="O750" s="17"/>
      <c r="P750" s="17"/>
      <c r="Q750" s="17"/>
      <c r="R750" s="17"/>
      <c r="S750" s="17"/>
      <c r="T750" s="17"/>
      <c r="U750" s="17"/>
      <c r="V750" s="17"/>
      <c r="W750" s="17"/>
      <c r="X750" s="17"/>
      <c r="Y750" s="17"/>
      <c r="Z750" s="17"/>
    </row>
    <row r="751">
      <c r="A751" s="20"/>
      <c r="B751" s="17"/>
      <c r="C751" s="33"/>
      <c r="D751" s="17"/>
      <c r="E751" s="20"/>
      <c r="F751" s="20"/>
      <c r="G751" s="20"/>
      <c r="H751" s="17"/>
      <c r="I751" s="17"/>
      <c r="J751" s="17"/>
      <c r="K751" s="17"/>
      <c r="L751" s="17"/>
      <c r="M751" s="17"/>
      <c r="N751" s="17"/>
      <c r="O751" s="17"/>
      <c r="P751" s="17"/>
      <c r="Q751" s="17"/>
      <c r="R751" s="17"/>
      <c r="S751" s="17"/>
      <c r="T751" s="17"/>
      <c r="U751" s="17"/>
      <c r="V751" s="17"/>
      <c r="W751" s="17"/>
      <c r="X751" s="17"/>
      <c r="Y751" s="17"/>
      <c r="Z751" s="17"/>
    </row>
    <row r="752">
      <c r="A752" s="20"/>
      <c r="B752" s="17"/>
      <c r="C752" s="33"/>
      <c r="D752" s="17"/>
      <c r="E752" s="20"/>
      <c r="F752" s="20"/>
      <c r="G752" s="20"/>
      <c r="H752" s="17"/>
      <c r="I752" s="17"/>
      <c r="J752" s="17"/>
      <c r="K752" s="17"/>
      <c r="L752" s="17"/>
      <c r="M752" s="17"/>
      <c r="N752" s="17"/>
      <c r="O752" s="17"/>
      <c r="P752" s="17"/>
      <c r="Q752" s="17"/>
      <c r="R752" s="17"/>
      <c r="S752" s="17"/>
      <c r="T752" s="17"/>
      <c r="U752" s="17"/>
      <c r="V752" s="17"/>
      <c r="W752" s="17"/>
      <c r="X752" s="17"/>
      <c r="Y752" s="17"/>
      <c r="Z752" s="17"/>
    </row>
    <row r="753">
      <c r="A753" s="20"/>
      <c r="B753" s="17"/>
      <c r="C753" s="33"/>
      <c r="D753" s="17"/>
      <c r="E753" s="20"/>
      <c r="F753" s="20"/>
      <c r="G753" s="20"/>
      <c r="H753" s="17"/>
      <c r="I753" s="17"/>
      <c r="J753" s="17"/>
      <c r="K753" s="17"/>
      <c r="L753" s="17"/>
      <c r="M753" s="17"/>
      <c r="N753" s="17"/>
      <c r="O753" s="17"/>
      <c r="P753" s="17"/>
      <c r="Q753" s="17"/>
      <c r="R753" s="17"/>
      <c r="S753" s="17"/>
      <c r="T753" s="17"/>
      <c r="U753" s="17"/>
      <c r="V753" s="17"/>
      <c r="W753" s="17"/>
      <c r="X753" s="17"/>
      <c r="Y753" s="17"/>
      <c r="Z753" s="17"/>
    </row>
    <row r="754">
      <c r="A754" s="20"/>
      <c r="B754" s="17"/>
      <c r="C754" s="33"/>
      <c r="D754" s="17"/>
      <c r="E754" s="20"/>
      <c r="F754" s="20"/>
      <c r="G754" s="20"/>
      <c r="H754" s="17"/>
      <c r="I754" s="17"/>
      <c r="J754" s="17"/>
      <c r="K754" s="17"/>
      <c r="L754" s="17"/>
      <c r="M754" s="17"/>
      <c r="N754" s="17"/>
      <c r="O754" s="17"/>
      <c r="P754" s="17"/>
      <c r="Q754" s="17"/>
      <c r="R754" s="17"/>
      <c r="S754" s="17"/>
      <c r="T754" s="17"/>
      <c r="U754" s="17"/>
      <c r="V754" s="17"/>
      <c r="W754" s="17"/>
      <c r="X754" s="17"/>
      <c r="Y754" s="17"/>
      <c r="Z754" s="17"/>
    </row>
    <row r="755">
      <c r="A755" s="20"/>
      <c r="B755" s="17"/>
      <c r="C755" s="33"/>
      <c r="D755" s="17"/>
      <c r="E755" s="20"/>
      <c r="F755" s="20"/>
      <c r="G755" s="20"/>
      <c r="H755" s="17"/>
      <c r="I755" s="17"/>
      <c r="J755" s="17"/>
      <c r="K755" s="17"/>
      <c r="L755" s="17"/>
      <c r="M755" s="17"/>
      <c r="N755" s="17"/>
      <c r="O755" s="17"/>
      <c r="P755" s="17"/>
      <c r="Q755" s="17"/>
      <c r="R755" s="17"/>
      <c r="S755" s="17"/>
      <c r="T755" s="17"/>
      <c r="U755" s="17"/>
      <c r="V755" s="17"/>
      <c r="W755" s="17"/>
      <c r="X755" s="17"/>
      <c r="Y755" s="17"/>
      <c r="Z755" s="17"/>
    </row>
    <row r="756">
      <c r="A756" s="20"/>
      <c r="B756" s="17"/>
      <c r="C756" s="33"/>
      <c r="D756" s="17"/>
      <c r="E756" s="20"/>
      <c r="F756" s="20"/>
      <c r="G756" s="20"/>
      <c r="H756" s="17"/>
      <c r="I756" s="17"/>
      <c r="J756" s="17"/>
      <c r="K756" s="17"/>
      <c r="L756" s="17"/>
      <c r="M756" s="17"/>
      <c r="N756" s="17"/>
      <c r="O756" s="17"/>
      <c r="P756" s="17"/>
      <c r="Q756" s="17"/>
      <c r="R756" s="17"/>
      <c r="S756" s="17"/>
      <c r="T756" s="17"/>
      <c r="U756" s="17"/>
      <c r="V756" s="17"/>
      <c r="W756" s="17"/>
      <c r="X756" s="17"/>
      <c r="Y756" s="17"/>
      <c r="Z756" s="17"/>
    </row>
    <row r="757">
      <c r="A757" s="20"/>
      <c r="B757" s="17"/>
      <c r="C757" s="33"/>
      <c r="D757" s="17"/>
      <c r="E757" s="20"/>
      <c r="F757" s="20"/>
      <c r="G757" s="20"/>
      <c r="H757" s="17"/>
      <c r="I757" s="17"/>
      <c r="J757" s="17"/>
      <c r="K757" s="17"/>
      <c r="L757" s="17"/>
      <c r="M757" s="17"/>
      <c r="N757" s="17"/>
      <c r="O757" s="17"/>
      <c r="P757" s="17"/>
      <c r="Q757" s="17"/>
      <c r="R757" s="17"/>
      <c r="S757" s="17"/>
      <c r="T757" s="17"/>
      <c r="U757" s="17"/>
      <c r="V757" s="17"/>
      <c r="W757" s="17"/>
      <c r="X757" s="17"/>
      <c r="Y757" s="17"/>
      <c r="Z757" s="17"/>
    </row>
    <row r="758">
      <c r="A758" s="20"/>
      <c r="B758" s="17"/>
      <c r="C758" s="33"/>
      <c r="D758" s="17"/>
      <c r="E758" s="20"/>
      <c r="F758" s="20"/>
      <c r="G758" s="20"/>
      <c r="H758" s="17"/>
      <c r="I758" s="17"/>
      <c r="J758" s="17"/>
      <c r="K758" s="17"/>
      <c r="L758" s="17"/>
      <c r="M758" s="17"/>
      <c r="N758" s="17"/>
      <c r="O758" s="17"/>
      <c r="P758" s="17"/>
      <c r="Q758" s="17"/>
      <c r="R758" s="17"/>
      <c r="S758" s="17"/>
      <c r="T758" s="17"/>
      <c r="U758" s="17"/>
      <c r="V758" s="17"/>
      <c r="W758" s="17"/>
      <c r="X758" s="17"/>
      <c r="Y758" s="17"/>
      <c r="Z758" s="17"/>
    </row>
    <row r="759">
      <c r="A759" s="20"/>
      <c r="B759" s="17"/>
      <c r="C759" s="33"/>
      <c r="D759" s="17"/>
      <c r="E759" s="20"/>
      <c r="F759" s="20"/>
      <c r="G759" s="20"/>
      <c r="H759" s="17"/>
      <c r="I759" s="17"/>
      <c r="J759" s="17"/>
      <c r="K759" s="17"/>
      <c r="L759" s="17"/>
      <c r="M759" s="17"/>
      <c r="N759" s="17"/>
      <c r="O759" s="17"/>
      <c r="P759" s="17"/>
      <c r="Q759" s="17"/>
      <c r="R759" s="17"/>
      <c r="S759" s="17"/>
      <c r="T759" s="17"/>
      <c r="U759" s="17"/>
      <c r="V759" s="17"/>
      <c r="W759" s="17"/>
      <c r="X759" s="17"/>
      <c r="Y759" s="17"/>
      <c r="Z759" s="17"/>
    </row>
    <row r="760">
      <c r="A760" s="20"/>
      <c r="B760" s="17"/>
      <c r="C760" s="33"/>
      <c r="D760" s="17"/>
      <c r="E760" s="20"/>
      <c r="F760" s="20"/>
      <c r="G760" s="20"/>
      <c r="H760" s="17"/>
      <c r="I760" s="17"/>
      <c r="J760" s="17"/>
      <c r="K760" s="17"/>
      <c r="L760" s="17"/>
      <c r="M760" s="17"/>
      <c r="N760" s="17"/>
      <c r="O760" s="17"/>
      <c r="P760" s="17"/>
      <c r="Q760" s="17"/>
      <c r="R760" s="17"/>
      <c r="S760" s="17"/>
      <c r="T760" s="17"/>
      <c r="U760" s="17"/>
      <c r="V760" s="17"/>
      <c r="W760" s="17"/>
      <c r="X760" s="17"/>
      <c r="Y760" s="17"/>
      <c r="Z760" s="17"/>
    </row>
    <row r="761">
      <c r="A761" s="20"/>
      <c r="B761" s="17"/>
      <c r="C761" s="33"/>
      <c r="D761" s="17"/>
      <c r="E761" s="20"/>
      <c r="F761" s="20"/>
      <c r="G761" s="20"/>
      <c r="H761" s="17"/>
      <c r="I761" s="17"/>
      <c r="J761" s="17"/>
      <c r="K761" s="17"/>
      <c r="L761" s="17"/>
      <c r="M761" s="17"/>
      <c r="N761" s="17"/>
      <c r="O761" s="17"/>
      <c r="P761" s="17"/>
      <c r="Q761" s="17"/>
      <c r="R761" s="17"/>
      <c r="S761" s="17"/>
      <c r="T761" s="17"/>
      <c r="U761" s="17"/>
      <c r="V761" s="17"/>
      <c r="W761" s="17"/>
      <c r="X761" s="17"/>
      <c r="Y761" s="17"/>
      <c r="Z761" s="17"/>
    </row>
    <row r="762">
      <c r="A762" s="20"/>
      <c r="B762" s="17"/>
      <c r="C762" s="33"/>
      <c r="D762" s="17"/>
      <c r="E762" s="20"/>
      <c r="F762" s="20"/>
      <c r="G762" s="20"/>
      <c r="H762" s="17"/>
      <c r="I762" s="17"/>
      <c r="J762" s="17"/>
      <c r="K762" s="17"/>
      <c r="L762" s="17"/>
      <c r="M762" s="17"/>
      <c r="N762" s="17"/>
      <c r="O762" s="17"/>
      <c r="P762" s="17"/>
      <c r="Q762" s="17"/>
      <c r="R762" s="17"/>
      <c r="S762" s="17"/>
      <c r="T762" s="17"/>
      <c r="U762" s="17"/>
      <c r="V762" s="17"/>
      <c r="W762" s="17"/>
      <c r="X762" s="17"/>
      <c r="Y762" s="17"/>
      <c r="Z762" s="17"/>
    </row>
    <row r="763">
      <c r="A763" s="20"/>
      <c r="B763" s="17"/>
      <c r="C763" s="33"/>
      <c r="D763" s="17"/>
      <c r="E763" s="20"/>
      <c r="F763" s="20"/>
      <c r="G763" s="20"/>
      <c r="H763" s="17"/>
      <c r="I763" s="17"/>
      <c r="J763" s="17"/>
      <c r="K763" s="17"/>
      <c r="L763" s="17"/>
      <c r="M763" s="17"/>
      <c r="N763" s="17"/>
      <c r="O763" s="17"/>
      <c r="P763" s="17"/>
      <c r="Q763" s="17"/>
      <c r="R763" s="17"/>
      <c r="S763" s="17"/>
      <c r="T763" s="17"/>
      <c r="U763" s="17"/>
      <c r="V763" s="17"/>
      <c r="W763" s="17"/>
      <c r="X763" s="17"/>
      <c r="Y763" s="17"/>
      <c r="Z763" s="17"/>
    </row>
    <row r="764">
      <c r="A764" s="20"/>
      <c r="B764" s="17"/>
      <c r="C764" s="33"/>
      <c r="D764" s="17"/>
      <c r="E764" s="20"/>
      <c r="F764" s="20"/>
      <c r="G764" s="20"/>
      <c r="H764" s="17"/>
      <c r="I764" s="17"/>
      <c r="J764" s="17"/>
      <c r="K764" s="17"/>
      <c r="L764" s="17"/>
      <c r="M764" s="17"/>
      <c r="N764" s="17"/>
      <c r="O764" s="17"/>
      <c r="P764" s="17"/>
      <c r="Q764" s="17"/>
      <c r="R764" s="17"/>
      <c r="S764" s="17"/>
      <c r="T764" s="17"/>
      <c r="U764" s="17"/>
      <c r="V764" s="17"/>
      <c r="W764" s="17"/>
      <c r="X764" s="17"/>
      <c r="Y764" s="17"/>
      <c r="Z764" s="17"/>
    </row>
    <row r="765">
      <c r="A765" s="20"/>
      <c r="B765" s="17"/>
      <c r="C765" s="33"/>
      <c r="D765" s="17"/>
      <c r="E765" s="20"/>
      <c r="F765" s="20"/>
      <c r="G765" s="20"/>
      <c r="H765" s="17"/>
      <c r="I765" s="17"/>
      <c r="J765" s="17"/>
      <c r="K765" s="17"/>
      <c r="L765" s="17"/>
      <c r="M765" s="17"/>
      <c r="N765" s="17"/>
      <c r="O765" s="17"/>
      <c r="P765" s="17"/>
      <c r="Q765" s="17"/>
      <c r="R765" s="17"/>
      <c r="S765" s="17"/>
      <c r="T765" s="17"/>
      <c r="U765" s="17"/>
      <c r="V765" s="17"/>
      <c r="W765" s="17"/>
      <c r="X765" s="17"/>
      <c r="Y765" s="17"/>
      <c r="Z765" s="17"/>
    </row>
    <row r="766">
      <c r="A766" s="20"/>
      <c r="B766" s="17"/>
      <c r="C766" s="33"/>
      <c r="D766" s="17"/>
      <c r="E766" s="20"/>
      <c r="F766" s="20"/>
      <c r="G766" s="20"/>
      <c r="H766" s="17"/>
      <c r="I766" s="17"/>
      <c r="J766" s="17"/>
      <c r="K766" s="17"/>
      <c r="L766" s="17"/>
      <c r="M766" s="17"/>
      <c r="N766" s="17"/>
      <c r="O766" s="17"/>
      <c r="P766" s="17"/>
      <c r="Q766" s="17"/>
      <c r="R766" s="17"/>
      <c r="S766" s="17"/>
      <c r="T766" s="17"/>
      <c r="U766" s="17"/>
      <c r="V766" s="17"/>
      <c r="W766" s="17"/>
      <c r="X766" s="17"/>
      <c r="Y766" s="17"/>
      <c r="Z766" s="17"/>
    </row>
    <row r="767">
      <c r="A767" s="20"/>
      <c r="B767" s="17"/>
      <c r="C767" s="33"/>
      <c r="D767" s="17"/>
      <c r="E767" s="20"/>
      <c r="F767" s="20"/>
      <c r="G767" s="20"/>
      <c r="H767" s="17"/>
      <c r="I767" s="17"/>
      <c r="J767" s="17"/>
      <c r="K767" s="17"/>
      <c r="L767" s="17"/>
      <c r="M767" s="17"/>
      <c r="N767" s="17"/>
      <c r="O767" s="17"/>
      <c r="P767" s="17"/>
      <c r="Q767" s="17"/>
      <c r="R767" s="17"/>
      <c r="S767" s="17"/>
      <c r="T767" s="17"/>
      <c r="U767" s="17"/>
      <c r="V767" s="17"/>
      <c r="W767" s="17"/>
      <c r="X767" s="17"/>
      <c r="Y767" s="17"/>
      <c r="Z767" s="17"/>
    </row>
    <row r="768">
      <c r="A768" s="20"/>
      <c r="B768" s="17"/>
      <c r="C768" s="33"/>
      <c r="D768" s="17"/>
      <c r="E768" s="20"/>
      <c r="F768" s="20"/>
      <c r="G768" s="20"/>
      <c r="H768" s="17"/>
      <c r="I768" s="17"/>
      <c r="J768" s="17"/>
      <c r="K768" s="17"/>
      <c r="L768" s="17"/>
      <c r="M768" s="17"/>
      <c r="N768" s="17"/>
      <c r="O768" s="17"/>
      <c r="P768" s="17"/>
      <c r="Q768" s="17"/>
      <c r="R768" s="17"/>
      <c r="S768" s="17"/>
      <c r="T768" s="17"/>
      <c r="U768" s="17"/>
      <c r="V768" s="17"/>
      <c r="W768" s="17"/>
      <c r="X768" s="17"/>
      <c r="Y768" s="17"/>
      <c r="Z768" s="17"/>
    </row>
    <row r="769">
      <c r="A769" s="20"/>
      <c r="B769" s="17"/>
      <c r="C769" s="33"/>
      <c r="D769" s="17"/>
      <c r="E769" s="20"/>
      <c r="F769" s="20"/>
      <c r="G769" s="20"/>
      <c r="H769" s="17"/>
      <c r="I769" s="17"/>
      <c r="J769" s="17"/>
      <c r="K769" s="17"/>
      <c r="L769" s="17"/>
      <c r="M769" s="17"/>
      <c r="N769" s="17"/>
      <c r="O769" s="17"/>
      <c r="P769" s="17"/>
      <c r="Q769" s="17"/>
      <c r="R769" s="17"/>
      <c r="S769" s="17"/>
      <c r="T769" s="17"/>
      <c r="U769" s="17"/>
      <c r="V769" s="17"/>
      <c r="W769" s="17"/>
      <c r="X769" s="17"/>
      <c r="Y769" s="17"/>
      <c r="Z769" s="17"/>
    </row>
    <row r="770">
      <c r="A770" s="20"/>
      <c r="B770" s="17"/>
      <c r="C770" s="33"/>
      <c r="D770" s="17"/>
      <c r="E770" s="20"/>
      <c r="F770" s="20"/>
      <c r="G770" s="20"/>
      <c r="H770" s="17"/>
      <c r="I770" s="17"/>
      <c r="J770" s="17"/>
      <c r="K770" s="17"/>
      <c r="L770" s="17"/>
      <c r="M770" s="17"/>
      <c r="N770" s="17"/>
      <c r="O770" s="17"/>
      <c r="P770" s="17"/>
      <c r="Q770" s="17"/>
      <c r="R770" s="17"/>
      <c r="S770" s="17"/>
      <c r="T770" s="17"/>
      <c r="U770" s="17"/>
      <c r="V770" s="17"/>
      <c r="W770" s="17"/>
      <c r="X770" s="17"/>
      <c r="Y770" s="17"/>
      <c r="Z770" s="17"/>
    </row>
    <row r="771">
      <c r="A771" s="20"/>
      <c r="B771" s="17"/>
      <c r="C771" s="33"/>
      <c r="D771" s="17"/>
      <c r="E771" s="20"/>
      <c r="F771" s="20"/>
      <c r="G771" s="20"/>
      <c r="H771" s="17"/>
      <c r="I771" s="17"/>
      <c r="J771" s="17"/>
      <c r="K771" s="17"/>
      <c r="L771" s="17"/>
      <c r="M771" s="17"/>
      <c r="N771" s="17"/>
      <c r="O771" s="17"/>
      <c r="P771" s="17"/>
      <c r="Q771" s="17"/>
      <c r="R771" s="17"/>
      <c r="S771" s="17"/>
      <c r="T771" s="17"/>
      <c r="U771" s="17"/>
      <c r="V771" s="17"/>
      <c r="W771" s="17"/>
      <c r="X771" s="17"/>
      <c r="Y771" s="17"/>
      <c r="Z771" s="17"/>
    </row>
    <row r="772">
      <c r="A772" s="20"/>
      <c r="B772" s="17"/>
      <c r="C772" s="33"/>
      <c r="D772" s="17"/>
      <c r="E772" s="20"/>
      <c r="F772" s="20"/>
      <c r="G772" s="20"/>
      <c r="H772" s="17"/>
      <c r="I772" s="17"/>
      <c r="J772" s="17"/>
      <c r="K772" s="17"/>
      <c r="L772" s="17"/>
      <c r="M772" s="17"/>
      <c r="N772" s="17"/>
      <c r="O772" s="17"/>
      <c r="P772" s="17"/>
      <c r="Q772" s="17"/>
      <c r="R772" s="17"/>
      <c r="S772" s="17"/>
      <c r="T772" s="17"/>
      <c r="U772" s="17"/>
      <c r="V772" s="17"/>
      <c r="W772" s="17"/>
      <c r="X772" s="17"/>
      <c r="Y772" s="17"/>
      <c r="Z772" s="17"/>
    </row>
    <row r="773">
      <c r="A773" s="20"/>
      <c r="B773" s="17"/>
      <c r="C773" s="33"/>
      <c r="D773" s="17"/>
      <c r="E773" s="20"/>
      <c r="F773" s="20"/>
      <c r="G773" s="20"/>
      <c r="H773" s="17"/>
      <c r="I773" s="17"/>
      <c r="J773" s="17"/>
      <c r="K773" s="17"/>
      <c r="L773" s="17"/>
      <c r="M773" s="17"/>
      <c r="N773" s="17"/>
      <c r="O773" s="17"/>
      <c r="P773" s="17"/>
      <c r="Q773" s="17"/>
      <c r="R773" s="17"/>
      <c r="S773" s="17"/>
      <c r="T773" s="17"/>
      <c r="U773" s="17"/>
      <c r="V773" s="17"/>
      <c r="W773" s="17"/>
      <c r="X773" s="17"/>
      <c r="Y773" s="17"/>
      <c r="Z773" s="17"/>
    </row>
    <row r="774">
      <c r="A774" s="20"/>
      <c r="B774" s="17"/>
      <c r="C774" s="33"/>
      <c r="D774" s="17"/>
      <c r="E774" s="20"/>
      <c r="F774" s="20"/>
      <c r="G774" s="20"/>
      <c r="H774" s="17"/>
      <c r="I774" s="17"/>
      <c r="J774" s="17"/>
      <c r="K774" s="17"/>
      <c r="L774" s="17"/>
      <c r="M774" s="17"/>
      <c r="N774" s="17"/>
      <c r="O774" s="17"/>
      <c r="P774" s="17"/>
      <c r="Q774" s="17"/>
      <c r="R774" s="17"/>
      <c r="S774" s="17"/>
      <c r="T774" s="17"/>
      <c r="U774" s="17"/>
      <c r="V774" s="17"/>
      <c r="W774" s="17"/>
      <c r="X774" s="17"/>
      <c r="Y774" s="17"/>
      <c r="Z774" s="17"/>
    </row>
    <row r="775">
      <c r="A775" s="20"/>
      <c r="B775" s="17"/>
      <c r="C775" s="33"/>
      <c r="D775" s="17"/>
      <c r="E775" s="20"/>
      <c r="F775" s="20"/>
      <c r="G775" s="20"/>
      <c r="H775" s="17"/>
      <c r="I775" s="17"/>
      <c r="J775" s="17"/>
      <c r="K775" s="17"/>
      <c r="L775" s="17"/>
      <c r="M775" s="17"/>
      <c r="N775" s="17"/>
      <c r="O775" s="17"/>
      <c r="P775" s="17"/>
      <c r="Q775" s="17"/>
      <c r="R775" s="17"/>
      <c r="S775" s="17"/>
      <c r="T775" s="17"/>
      <c r="U775" s="17"/>
      <c r="V775" s="17"/>
      <c r="W775" s="17"/>
      <c r="X775" s="17"/>
      <c r="Y775" s="17"/>
      <c r="Z775" s="17"/>
    </row>
    <row r="776">
      <c r="A776" s="20"/>
      <c r="B776" s="17"/>
      <c r="C776" s="33"/>
      <c r="D776" s="17"/>
      <c r="E776" s="20"/>
      <c r="F776" s="20"/>
      <c r="G776" s="20"/>
      <c r="H776" s="17"/>
      <c r="I776" s="17"/>
      <c r="J776" s="17"/>
      <c r="K776" s="17"/>
      <c r="L776" s="17"/>
      <c r="M776" s="17"/>
      <c r="N776" s="17"/>
      <c r="O776" s="17"/>
      <c r="P776" s="17"/>
      <c r="Q776" s="17"/>
      <c r="R776" s="17"/>
      <c r="S776" s="17"/>
      <c r="T776" s="17"/>
      <c r="U776" s="17"/>
      <c r="V776" s="17"/>
      <c r="W776" s="17"/>
      <c r="X776" s="17"/>
      <c r="Y776" s="17"/>
      <c r="Z776" s="17"/>
    </row>
    <row r="777">
      <c r="A777" s="20"/>
      <c r="B777" s="17"/>
      <c r="C777" s="33"/>
      <c r="D777" s="17"/>
      <c r="E777" s="20"/>
      <c r="F777" s="20"/>
      <c r="G777" s="20"/>
      <c r="H777" s="17"/>
      <c r="I777" s="17"/>
      <c r="J777" s="17"/>
      <c r="K777" s="17"/>
      <c r="L777" s="17"/>
      <c r="M777" s="17"/>
      <c r="N777" s="17"/>
      <c r="O777" s="17"/>
      <c r="P777" s="17"/>
      <c r="Q777" s="17"/>
      <c r="R777" s="17"/>
      <c r="S777" s="17"/>
      <c r="T777" s="17"/>
      <c r="U777" s="17"/>
      <c r="V777" s="17"/>
      <c r="W777" s="17"/>
      <c r="X777" s="17"/>
      <c r="Y777" s="17"/>
      <c r="Z777" s="17"/>
    </row>
    <row r="778">
      <c r="A778" s="20"/>
      <c r="B778" s="17"/>
      <c r="C778" s="33"/>
      <c r="D778" s="17"/>
      <c r="E778" s="20"/>
      <c r="F778" s="20"/>
      <c r="G778" s="20"/>
      <c r="H778" s="17"/>
      <c r="I778" s="17"/>
      <c r="J778" s="17"/>
      <c r="K778" s="17"/>
      <c r="L778" s="17"/>
      <c r="M778" s="17"/>
      <c r="N778" s="17"/>
      <c r="O778" s="17"/>
      <c r="P778" s="17"/>
      <c r="Q778" s="17"/>
      <c r="R778" s="17"/>
      <c r="S778" s="17"/>
      <c r="T778" s="17"/>
      <c r="U778" s="17"/>
      <c r="V778" s="17"/>
      <c r="W778" s="17"/>
      <c r="X778" s="17"/>
      <c r="Y778" s="17"/>
      <c r="Z778" s="17"/>
    </row>
    <row r="779">
      <c r="A779" s="20"/>
      <c r="B779" s="17"/>
      <c r="C779" s="33"/>
      <c r="D779" s="17"/>
      <c r="E779" s="20"/>
      <c r="F779" s="20"/>
      <c r="G779" s="20"/>
      <c r="H779" s="17"/>
      <c r="I779" s="17"/>
      <c r="J779" s="17"/>
      <c r="K779" s="17"/>
      <c r="L779" s="17"/>
      <c r="M779" s="17"/>
      <c r="N779" s="17"/>
      <c r="O779" s="17"/>
      <c r="P779" s="17"/>
      <c r="Q779" s="17"/>
      <c r="R779" s="17"/>
      <c r="S779" s="17"/>
      <c r="T779" s="17"/>
      <c r="U779" s="17"/>
      <c r="V779" s="17"/>
      <c r="W779" s="17"/>
      <c r="X779" s="17"/>
      <c r="Y779" s="17"/>
      <c r="Z779" s="17"/>
    </row>
    <row r="780">
      <c r="A780" s="20"/>
      <c r="B780" s="17"/>
      <c r="C780" s="33"/>
      <c r="D780" s="17"/>
      <c r="E780" s="20"/>
      <c r="F780" s="20"/>
      <c r="G780" s="20"/>
      <c r="H780" s="17"/>
      <c r="I780" s="17"/>
      <c r="J780" s="17"/>
      <c r="K780" s="17"/>
      <c r="L780" s="17"/>
      <c r="M780" s="17"/>
      <c r="N780" s="17"/>
      <c r="O780" s="17"/>
      <c r="P780" s="17"/>
      <c r="Q780" s="17"/>
      <c r="R780" s="17"/>
      <c r="S780" s="17"/>
      <c r="T780" s="17"/>
      <c r="U780" s="17"/>
      <c r="V780" s="17"/>
      <c r="W780" s="17"/>
      <c r="X780" s="17"/>
      <c r="Y780" s="17"/>
      <c r="Z780" s="17"/>
    </row>
    <row r="781">
      <c r="A781" s="20"/>
      <c r="B781" s="17"/>
      <c r="C781" s="33"/>
      <c r="D781" s="17"/>
      <c r="E781" s="20"/>
      <c r="F781" s="20"/>
      <c r="G781" s="20"/>
      <c r="H781" s="17"/>
      <c r="I781" s="17"/>
      <c r="J781" s="17"/>
      <c r="K781" s="17"/>
      <c r="L781" s="17"/>
      <c r="M781" s="17"/>
      <c r="N781" s="17"/>
      <c r="O781" s="17"/>
      <c r="P781" s="17"/>
      <c r="Q781" s="17"/>
      <c r="R781" s="17"/>
      <c r="S781" s="17"/>
      <c r="T781" s="17"/>
      <c r="U781" s="17"/>
      <c r="V781" s="17"/>
      <c r="W781" s="17"/>
      <c r="X781" s="17"/>
      <c r="Y781" s="17"/>
      <c r="Z781" s="17"/>
    </row>
    <row r="782">
      <c r="A782" s="20"/>
      <c r="B782" s="17"/>
      <c r="C782" s="33"/>
      <c r="D782" s="17"/>
      <c r="E782" s="20"/>
      <c r="F782" s="20"/>
      <c r="G782" s="20"/>
      <c r="H782" s="17"/>
      <c r="I782" s="17"/>
      <c r="J782" s="17"/>
      <c r="K782" s="17"/>
      <c r="L782" s="17"/>
      <c r="M782" s="17"/>
      <c r="N782" s="17"/>
      <c r="O782" s="17"/>
      <c r="P782" s="17"/>
      <c r="Q782" s="17"/>
      <c r="R782" s="17"/>
      <c r="S782" s="17"/>
      <c r="T782" s="17"/>
      <c r="U782" s="17"/>
      <c r="V782" s="17"/>
      <c r="W782" s="17"/>
      <c r="X782" s="17"/>
      <c r="Y782" s="17"/>
      <c r="Z782" s="17"/>
    </row>
    <row r="783">
      <c r="A783" s="20"/>
      <c r="B783" s="17"/>
      <c r="C783" s="33"/>
      <c r="D783" s="17"/>
      <c r="E783" s="20"/>
      <c r="F783" s="20"/>
      <c r="G783" s="20"/>
      <c r="H783" s="17"/>
      <c r="I783" s="17"/>
      <c r="J783" s="17"/>
      <c r="K783" s="17"/>
      <c r="L783" s="17"/>
      <c r="M783" s="17"/>
      <c r="N783" s="17"/>
      <c r="O783" s="17"/>
      <c r="P783" s="17"/>
      <c r="Q783" s="17"/>
      <c r="R783" s="17"/>
      <c r="S783" s="17"/>
      <c r="T783" s="17"/>
      <c r="U783" s="17"/>
      <c r="V783" s="17"/>
      <c r="W783" s="17"/>
      <c r="X783" s="17"/>
      <c r="Y783" s="17"/>
      <c r="Z783" s="17"/>
    </row>
    <row r="784">
      <c r="A784" s="20"/>
      <c r="B784" s="17"/>
      <c r="C784" s="33"/>
      <c r="D784" s="17"/>
      <c r="E784" s="20"/>
      <c r="F784" s="20"/>
      <c r="G784" s="20"/>
      <c r="H784" s="17"/>
      <c r="I784" s="17"/>
      <c r="J784" s="17"/>
      <c r="K784" s="17"/>
      <c r="L784" s="17"/>
      <c r="M784" s="17"/>
      <c r="N784" s="17"/>
      <c r="O784" s="17"/>
      <c r="P784" s="17"/>
      <c r="Q784" s="17"/>
      <c r="R784" s="17"/>
      <c r="S784" s="17"/>
      <c r="T784" s="17"/>
      <c r="U784" s="17"/>
      <c r="V784" s="17"/>
      <c r="W784" s="17"/>
      <c r="X784" s="17"/>
      <c r="Y784" s="17"/>
      <c r="Z784" s="17"/>
    </row>
    <row r="785">
      <c r="A785" s="20"/>
      <c r="B785" s="17"/>
      <c r="C785" s="33"/>
      <c r="D785" s="17"/>
      <c r="E785" s="20"/>
      <c r="F785" s="20"/>
      <c r="G785" s="20"/>
      <c r="H785" s="17"/>
      <c r="I785" s="17"/>
      <c r="J785" s="17"/>
      <c r="K785" s="17"/>
      <c r="L785" s="17"/>
      <c r="M785" s="17"/>
      <c r="N785" s="17"/>
      <c r="O785" s="17"/>
      <c r="P785" s="17"/>
      <c r="Q785" s="17"/>
      <c r="R785" s="17"/>
      <c r="S785" s="17"/>
      <c r="T785" s="17"/>
      <c r="U785" s="17"/>
      <c r="V785" s="17"/>
      <c r="W785" s="17"/>
      <c r="X785" s="17"/>
      <c r="Y785" s="17"/>
      <c r="Z785" s="17"/>
    </row>
    <row r="786">
      <c r="A786" s="20"/>
      <c r="B786" s="17"/>
      <c r="C786" s="33"/>
      <c r="D786" s="17"/>
      <c r="E786" s="20"/>
      <c r="F786" s="20"/>
      <c r="G786" s="20"/>
      <c r="H786" s="17"/>
      <c r="I786" s="17"/>
      <c r="J786" s="17"/>
      <c r="K786" s="17"/>
      <c r="L786" s="17"/>
      <c r="M786" s="17"/>
      <c r="N786" s="17"/>
      <c r="O786" s="17"/>
      <c r="P786" s="17"/>
      <c r="Q786" s="17"/>
      <c r="R786" s="17"/>
      <c r="S786" s="17"/>
      <c r="T786" s="17"/>
      <c r="U786" s="17"/>
      <c r="V786" s="17"/>
      <c r="W786" s="17"/>
      <c r="X786" s="17"/>
      <c r="Y786" s="17"/>
      <c r="Z786" s="17"/>
    </row>
    <row r="787">
      <c r="A787" s="20"/>
      <c r="B787" s="17"/>
      <c r="C787" s="33"/>
      <c r="D787" s="17"/>
      <c r="E787" s="20"/>
      <c r="F787" s="20"/>
      <c r="G787" s="20"/>
      <c r="H787" s="17"/>
      <c r="I787" s="17"/>
      <c r="J787" s="17"/>
      <c r="K787" s="17"/>
      <c r="L787" s="17"/>
      <c r="M787" s="17"/>
      <c r="N787" s="17"/>
      <c r="O787" s="17"/>
      <c r="P787" s="17"/>
      <c r="Q787" s="17"/>
      <c r="R787" s="17"/>
      <c r="S787" s="17"/>
      <c r="T787" s="17"/>
      <c r="U787" s="17"/>
      <c r="V787" s="17"/>
      <c r="W787" s="17"/>
      <c r="X787" s="17"/>
      <c r="Y787" s="17"/>
      <c r="Z787" s="17"/>
    </row>
    <row r="788">
      <c r="A788" s="20"/>
      <c r="B788" s="17"/>
      <c r="C788" s="33"/>
      <c r="D788" s="17"/>
      <c r="E788" s="20"/>
      <c r="F788" s="20"/>
      <c r="G788" s="20"/>
      <c r="H788" s="17"/>
      <c r="I788" s="17"/>
      <c r="J788" s="17"/>
      <c r="K788" s="17"/>
      <c r="L788" s="17"/>
      <c r="M788" s="17"/>
      <c r="N788" s="17"/>
      <c r="O788" s="17"/>
      <c r="P788" s="17"/>
      <c r="Q788" s="17"/>
      <c r="R788" s="17"/>
      <c r="S788" s="17"/>
      <c r="T788" s="17"/>
      <c r="U788" s="17"/>
      <c r="V788" s="17"/>
      <c r="W788" s="17"/>
      <c r="X788" s="17"/>
      <c r="Y788" s="17"/>
      <c r="Z788" s="17"/>
    </row>
    <row r="789">
      <c r="A789" s="20"/>
      <c r="B789" s="17"/>
      <c r="C789" s="33"/>
      <c r="D789" s="17"/>
      <c r="E789" s="20"/>
      <c r="F789" s="20"/>
      <c r="G789" s="20"/>
      <c r="H789" s="17"/>
      <c r="I789" s="17"/>
      <c r="J789" s="17"/>
      <c r="K789" s="17"/>
      <c r="L789" s="17"/>
      <c r="M789" s="17"/>
      <c r="N789" s="17"/>
      <c r="O789" s="17"/>
      <c r="P789" s="17"/>
      <c r="Q789" s="17"/>
      <c r="R789" s="17"/>
      <c r="S789" s="17"/>
      <c r="T789" s="17"/>
      <c r="U789" s="17"/>
      <c r="V789" s="17"/>
      <c r="W789" s="17"/>
      <c r="X789" s="17"/>
      <c r="Y789" s="17"/>
      <c r="Z789" s="17"/>
    </row>
    <row r="790">
      <c r="A790" s="20"/>
      <c r="B790" s="17"/>
      <c r="C790" s="33"/>
      <c r="D790" s="17"/>
      <c r="E790" s="20"/>
      <c r="F790" s="20"/>
      <c r="G790" s="20"/>
      <c r="H790" s="17"/>
      <c r="I790" s="17"/>
      <c r="J790" s="17"/>
      <c r="K790" s="17"/>
      <c r="L790" s="17"/>
      <c r="M790" s="17"/>
      <c r="N790" s="17"/>
      <c r="O790" s="17"/>
      <c r="P790" s="17"/>
      <c r="Q790" s="17"/>
      <c r="R790" s="17"/>
      <c r="S790" s="17"/>
      <c r="T790" s="17"/>
      <c r="U790" s="17"/>
      <c r="V790" s="17"/>
      <c r="W790" s="17"/>
      <c r="X790" s="17"/>
      <c r="Y790" s="17"/>
      <c r="Z790" s="17"/>
    </row>
    <row r="791">
      <c r="A791" s="20"/>
      <c r="B791" s="17"/>
      <c r="C791" s="33"/>
      <c r="D791" s="17"/>
      <c r="E791" s="20"/>
      <c r="F791" s="20"/>
      <c r="G791" s="20"/>
      <c r="H791" s="17"/>
      <c r="I791" s="17"/>
      <c r="J791" s="17"/>
      <c r="K791" s="17"/>
      <c r="L791" s="17"/>
      <c r="M791" s="17"/>
      <c r="N791" s="17"/>
      <c r="O791" s="17"/>
      <c r="P791" s="17"/>
      <c r="Q791" s="17"/>
      <c r="R791" s="17"/>
      <c r="S791" s="17"/>
      <c r="T791" s="17"/>
      <c r="U791" s="17"/>
      <c r="V791" s="17"/>
      <c r="W791" s="17"/>
      <c r="X791" s="17"/>
      <c r="Y791" s="17"/>
      <c r="Z791" s="17"/>
    </row>
    <row r="792">
      <c r="A792" s="20"/>
      <c r="B792" s="17"/>
      <c r="C792" s="33"/>
      <c r="D792" s="17"/>
      <c r="E792" s="20"/>
      <c r="F792" s="20"/>
      <c r="G792" s="20"/>
      <c r="H792" s="17"/>
      <c r="I792" s="17"/>
      <c r="J792" s="17"/>
      <c r="K792" s="17"/>
      <c r="L792" s="17"/>
      <c r="M792" s="17"/>
      <c r="N792" s="17"/>
      <c r="O792" s="17"/>
      <c r="P792" s="17"/>
      <c r="Q792" s="17"/>
      <c r="R792" s="17"/>
      <c r="S792" s="17"/>
      <c r="T792" s="17"/>
      <c r="U792" s="17"/>
      <c r="V792" s="17"/>
      <c r="W792" s="17"/>
      <c r="X792" s="17"/>
      <c r="Y792" s="17"/>
      <c r="Z792" s="17"/>
    </row>
    <row r="793">
      <c r="A793" s="20"/>
      <c r="B793" s="17"/>
      <c r="C793" s="33"/>
      <c r="D793" s="17"/>
      <c r="E793" s="20"/>
      <c r="F793" s="20"/>
      <c r="G793" s="20"/>
      <c r="H793" s="17"/>
      <c r="I793" s="17"/>
      <c r="J793" s="17"/>
      <c r="K793" s="17"/>
      <c r="L793" s="17"/>
      <c r="M793" s="17"/>
      <c r="N793" s="17"/>
      <c r="O793" s="17"/>
      <c r="P793" s="17"/>
      <c r="Q793" s="17"/>
      <c r="R793" s="17"/>
      <c r="S793" s="17"/>
      <c r="T793" s="17"/>
      <c r="U793" s="17"/>
      <c r="V793" s="17"/>
      <c r="W793" s="17"/>
      <c r="X793" s="17"/>
      <c r="Y793" s="17"/>
      <c r="Z793" s="17"/>
    </row>
    <row r="794">
      <c r="A794" s="20"/>
      <c r="B794" s="17"/>
      <c r="C794" s="33"/>
      <c r="D794" s="17"/>
      <c r="E794" s="20"/>
      <c r="F794" s="20"/>
      <c r="G794" s="20"/>
      <c r="H794" s="17"/>
      <c r="I794" s="17"/>
      <c r="J794" s="17"/>
      <c r="K794" s="17"/>
      <c r="L794" s="17"/>
      <c r="M794" s="17"/>
      <c r="N794" s="17"/>
      <c r="O794" s="17"/>
      <c r="P794" s="17"/>
      <c r="Q794" s="17"/>
      <c r="R794" s="17"/>
      <c r="S794" s="17"/>
      <c r="T794" s="17"/>
      <c r="U794" s="17"/>
      <c r="V794" s="17"/>
      <c r="W794" s="17"/>
      <c r="X794" s="17"/>
      <c r="Y794" s="17"/>
      <c r="Z794" s="17"/>
    </row>
    <row r="795">
      <c r="A795" s="20"/>
      <c r="B795" s="17"/>
      <c r="C795" s="33"/>
      <c r="D795" s="17"/>
      <c r="E795" s="20"/>
      <c r="F795" s="20"/>
      <c r="G795" s="20"/>
      <c r="H795" s="17"/>
      <c r="I795" s="17"/>
      <c r="J795" s="17"/>
      <c r="K795" s="17"/>
      <c r="L795" s="17"/>
      <c r="M795" s="17"/>
      <c r="N795" s="17"/>
      <c r="O795" s="17"/>
      <c r="P795" s="17"/>
      <c r="Q795" s="17"/>
      <c r="R795" s="17"/>
      <c r="S795" s="17"/>
      <c r="T795" s="17"/>
      <c r="U795" s="17"/>
      <c r="V795" s="17"/>
      <c r="W795" s="17"/>
      <c r="X795" s="17"/>
      <c r="Y795" s="17"/>
      <c r="Z795" s="17"/>
    </row>
    <row r="796">
      <c r="A796" s="20"/>
      <c r="B796" s="17"/>
      <c r="C796" s="33"/>
      <c r="D796" s="17"/>
      <c r="E796" s="20"/>
      <c r="F796" s="20"/>
      <c r="G796" s="20"/>
      <c r="H796" s="17"/>
      <c r="I796" s="17"/>
      <c r="J796" s="17"/>
      <c r="K796" s="17"/>
      <c r="L796" s="17"/>
      <c r="M796" s="17"/>
      <c r="N796" s="17"/>
      <c r="O796" s="17"/>
      <c r="P796" s="17"/>
      <c r="Q796" s="17"/>
      <c r="R796" s="17"/>
      <c r="S796" s="17"/>
      <c r="T796" s="17"/>
      <c r="U796" s="17"/>
      <c r="V796" s="17"/>
      <c r="W796" s="17"/>
      <c r="X796" s="17"/>
      <c r="Y796" s="17"/>
      <c r="Z796" s="17"/>
    </row>
    <row r="797">
      <c r="A797" s="20"/>
      <c r="B797" s="17"/>
      <c r="C797" s="33"/>
      <c r="D797" s="17"/>
      <c r="E797" s="20"/>
      <c r="F797" s="20"/>
      <c r="G797" s="20"/>
      <c r="H797" s="17"/>
      <c r="I797" s="17"/>
      <c r="J797" s="17"/>
      <c r="K797" s="17"/>
      <c r="L797" s="17"/>
      <c r="M797" s="17"/>
      <c r="N797" s="17"/>
      <c r="O797" s="17"/>
      <c r="P797" s="17"/>
      <c r="Q797" s="17"/>
      <c r="R797" s="17"/>
      <c r="S797" s="17"/>
      <c r="T797" s="17"/>
      <c r="U797" s="17"/>
      <c r="V797" s="17"/>
      <c r="W797" s="17"/>
      <c r="X797" s="17"/>
      <c r="Y797" s="17"/>
      <c r="Z797" s="17"/>
    </row>
    <row r="798">
      <c r="A798" s="20"/>
      <c r="B798" s="17"/>
      <c r="C798" s="33"/>
      <c r="D798" s="17"/>
      <c r="E798" s="20"/>
      <c r="F798" s="20"/>
      <c r="G798" s="20"/>
      <c r="H798" s="17"/>
      <c r="I798" s="17"/>
      <c r="J798" s="17"/>
      <c r="K798" s="17"/>
      <c r="L798" s="17"/>
      <c r="M798" s="17"/>
      <c r="N798" s="17"/>
      <c r="O798" s="17"/>
      <c r="P798" s="17"/>
      <c r="Q798" s="17"/>
      <c r="R798" s="17"/>
      <c r="S798" s="17"/>
      <c r="T798" s="17"/>
      <c r="U798" s="17"/>
      <c r="V798" s="17"/>
      <c r="W798" s="17"/>
      <c r="X798" s="17"/>
      <c r="Y798" s="17"/>
      <c r="Z798" s="17"/>
    </row>
    <row r="799">
      <c r="A799" s="20"/>
      <c r="B799" s="17"/>
      <c r="C799" s="33"/>
      <c r="D799" s="17"/>
      <c r="E799" s="20"/>
      <c r="F799" s="20"/>
      <c r="G799" s="20"/>
      <c r="H799" s="17"/>
      <c r="I799" s="17"/>
      <c r="J799" s="17"/>
      <c r="K799" s="17"/>
      <c r="L799" s="17"/>
      <c r="M799" s="17"/>
      <c r="N799" s="17"/>
      <c r="O799" s="17"/>
      <c r="P799" s="17"/>
      <c r="Q799" s="17"/>
      <c r="R799" s="17"/>
      <c r="S799" s="17"/>
      <c r="T799" s="17"/>
      <c r="U799" s="17"/>
      <c r="V799" s="17"/>
      <c r="W799" s="17"/>
      <c r="X799" s="17"/>
      <c r="Y799" s="17"/>
      <c r="Z799" s="17"/>
    </row>
    <row r="800">
      <c r="A800" s="20"/>
      <c r="B800" s="17"/>
      <c r="C800" s="33"/>
      <c r="D800" s="17"/>
      <c r="E800" s="20"/>
      <c r="F800" s="20"/>
      <c r="G800" s="20"/>
      <c r="H800" s="17"/>
      <c r="I800" s="17"/>
      <c r="J800" s="17"/>
      <c r="K800" s="17"/>
      <c r="L800" s="17"/>
      <c r="M800" s="17"/>
      <c r="N800" s="17"/>
      <c r="O800" s="17"/>
      <c r="P800" s="17"/>
      <c r="Q800" s="17"/>
      <c r="R800" s="17"/>
      <c r="S800" s="17"/>
      <c r="T800" s="17"/>
      <c r="U800" s="17"/>
      <c r="V800" s="17"/>
      <c r="W800" s="17"/>
      <c r="X800" s="17"/>
      <c r="Y800" s="17"/>
      <c r="Z800" s="17"/>
    </row>
    <row r="801">
      <c r="A801" s="20"/>
      <c r="B801" s="17"/>
      <c r="C801" s="33"/>
      <c r="D801" s="17"/>
      <c r="E801" s="20"/>
      <c r="F801" s="20"/>
      <c r="G801" s="20"/>
      <c r="H801" s="17"/>
      <c r="I801" s="17"/>
      <c r="J801" s="17"/>
      <c r="K801" s="17"/>
      <c r="L801" s="17"/>
      <c r="M801" s="17"/>
      <c r="N801" s="17"/>
      <c r="O801" s="17"/>
      <c r="P801" s="17"/>
      <c r="Q801" s="17"/>
      <c r="R801" s="17"/>
      <c r="S801" s="17"/>
      <c r="T801" s="17"/>
      <c r="U801" s="17"/>
      <c r="V801" s="17"/>
      <c r="W801" s="17"/>
      <c r="X801" s="17"/>
      <c r="Y801" s="17"/>
      <c r="Z801" s="17"/>
    </row>
    <row r="802">
      <c r="A802" s="20"/>
      <c r="B802" s="17"/>
      <c r="C802" s="33"/>
      <c r="D802" s="17"/>
      <c r="E802" s="20"/>
      <c r="F802" s="20"/>
      <c r="G802" s="20"/>
      <c r="H802" s="17"/>
      <c r="I802" s="17"/>
      <c r="J802" s="17"/>
      <c r="K802" s="17"/>
      <c r="L802" s="17"/>
      <c r="M802" s="17"/>
      <c r="N802" s="17"/>
      <c r="O802" s="17"/>
      <c r="P802" s="17"/>
      <c r="Q802" s="17"/>
      <c r="R802" s="17"/>
      <c r="S802" s="17"/>
      <c r="T802" s="17"/>
      <c r="U802" s="17"/>
      <c r="V802" s="17"/>
      <c r="W802" s="17"/>
      <c r="X802" s="17"/>
      <c r="Y802" s="17"/>
      <c r="Z802" s="17"/>
    </row>
    <row r="803">
      <c r="A803" s="20"/>
      <c r="B803" s="17"/>
      <c r="C803" s="33"/>
      <c r="D803" s="17"/>
      <c r="E803" s="20"/>
      <c r="F803" s="20"/>
      <c r="G803" s="20"/>
      <c r="H803" s="17"/>
      <c r="I803" s="17"/>
      <c r="J803" s="17"/>
      <c r="K803" s="17"/>
      <c r="L803" s="17"/>
      <c r="M803" s="17"/>
      <c r="N803" s="17"/>
      <c r="O803" s="17"/>
      <c r="P803" s="17"/>
      <c r="Q803" s="17"/>
      <c r="R803" s="17"/>
      <c r="S803" s="17"/>
      <c r="T803" s="17"/>
      <c r="U803" s="17"/>
      <c r="V803" s="17"/>
      <c r="W803" s="17"/>
      <c r="X803" s="17"/>
      <c r="Y803" s="17"/>
      <c r="Z803" s="17"/>
    </row>
    <row r="804">
      <c r="A804" s="20"/>
      <c r="B804" s="17"/>
      <c r="C804" s="33"/>
      <c r="D804" s="17"/>
      <c r="E804" s="20"/>
      <c r="F804" s="20"/>
      <c r="G804" s="20"/>
      <c r="H804" s="17"/>
      <c r="I804" s="17"/>
      <c r="J804" s="17"/>
      <c r="K804" s="17"/>
      <c r="L804" s="17"/>
      <c r="M804" s="17"/>
      <c r="N804" s="17"/>
      <c r="O804" s="17"/>
      <c r="P804" s="17"/>
      <c r="Q804" s="17"/>
      <c r="R804" s="17"/>
      <c r="S804" s="17"/>
      <c r="T804" s="17"/>
      <c r="U804" s="17"/>
      <c r="V804" s="17"/>
      <c r="W804" s="17"/>
      <c r="X804" s="17"/>
      <c r="Y804" s="17"/>
      <c r="Z804" s="17"/>
    </row>
    <row r="805">
      <c r="A805" s="20"/>
      <c r="B805" s="17"/>
      <c r="C805" s="33"/>
      <c r="D805" s="17"/>
      <c r="E805" s="20"/>
      <c r="F805" s="20"/>
      <c r="G805" s="20"/>
      <c r="H805" s="17"/>
      <c r="I805" s="17"/>
      <c r="J805" s="17"/>
      <c r="K805" s="17"/>
      <c r="L805" s="17"/>
      <c r="M805" s="17"/>
      <c r="N805" s="17"/>
      <c r="O805" s="17"/>
      <c r="P805" s="17"/>
      <c r="Q805" s="17"/>
      <c r="R805" s="17"/>
      <c r="S805" s="17"/>
      <c r="T805" s="17"/>
      <c r="U805" s="17"/>
      <c r="V805" s="17"/>
      <c r="W805" s="17"/>
      <c r="X805" s="17"/>
      <c r="Y805" s="17"/>
      <c r="Z805" s="17"/>
    </row>
    <row r="806">
      <c r="A806" s="20"/>
      <c r="B806" s="17"/>
      <c r="C806" s="33"/>
      <c r="D806" s="17"/>
      <c r="E806" s="20"/>
      <c r="F806" s="20"/>
      <c r="G806" s="20"/>
      <c r="H806" s="17"/>
      <c r="I806" s="17"/>
      <c r="J806" s="17"/>
      <c r="K806" s="17"/>
      <c r="L806" s="17"/>
      <c r="M806" s="17"/>
      <c r="N806" s="17"/>
      <c r="O806" s="17"/>
      <c r="P806" s="17"/>
      <c r="Q806" s="17"/>
      <c r="R806" s="17"/>
      <c r="S806" s="17"/>
      <c r="T806" s="17"/>
      <c r="U806" s="17"/>
      <c r="V806" s="17"/>
      <c r="W806" s="17"/>
      <c r="X806" s="17"/>
      <c r="Y806" s="17"/>
      <c r="Z806" s="17"/>
    </row>
    <row r="807">
      <c r="A807" s="20"/>
      <c r="B807" s="17"/>
      <c r="C807" s="33"/>
      <c r="D807" s="17"/>
      <c r="E807" s="20"/>
      <c r="F807" s="20"/>
      <c r="G807" s="20"/>
      <c r="H807" s="17"/>
      <c r="I807" s="17"/>
      <c r="J807" s="17"/>
      <c r="K807" s="17"/>
      <c r="L807" s="17"/>
      <c r="M807" s="17"/>
      <c r="N807" s="17"/>
      <c r="O807" s="17"/>
      <c r="P807" s="17"/>
      <c r="Q807" s="17"/>
      <c r="R807" s="17"/>
      <c r="S807" s="17"/>
      <c r="T807" s="17"/>
      <c r="U807" s="17"/>
      <c r="V807" s="17"/>
      <c r="W807" s="17"/>
      <c r="X807" s="17"/>
      <c r="Y807" s="17"/>
      <c r="Z807" s="17"/>
    </row>
    <row r="808">
      <c r="A808" s="20"/>
      <c r="B808" s="17"/>
      <c r="C808" s="33"/>
      <c r="D808" s="17"/>
      <c r="E808" s="20"/>
      <c r="F808" s="20"/>
      <c r="G808" s="20"/>
      <c r="H808" s="17"/>
      <c r="I808" s="17"/>
      <c r="J808" s="17"/>
      <c r="K808" s="17"/>
      <c r="L808" s="17"/>
      <c r="M808" s="17"/>
      <c r="N808" s="17"/>
      <c r="O808" s="17"/>
      <c r="P808" s="17"/>
      <c r="Q808" s="17"/>
      <c r="R808" s="17"/>
      <c r="S808" s="17"/>
      <c r="T808" s="17"/>
      <c r="U808" s="17"/>
      <c r="V808" s="17"/>
      <c r="W808" s="17"/>
      <c r="X808" s="17"/>
      <c r="Y808" s="17"/>
      <c r="Z808" s="17"/>
    </row>
    <row r="809">
      <c r="A809" s="20"/>
      <c r="B809" s="17"/>
      <c r="C809" s="33"/>
      <c r="D809" s="17"/>
      <c r="E809" s="20"/>
      <c r="F809" s="20"/>
      <c r="G809" s="20"/>
      <c r="H809" s="17"/>
      <c r="I809" s="17"/>
      <c r="J809" s="17"/>
      <c r="K809" s="17"/>
      <c r="L809" s="17"/>
      <c r="M809" s="17"/>
      <c r="N809" s="17"/>
      <c r="O809" s="17"/>
      <c r="P809" s="17"/>
      <c r="Q809" s="17"/>
      <c r="R809" s="17"/>
      <c r="S809" s="17"/>
      <c r="T809" s="17"/>
      <c r="U809" s="17"/>
      <c r="V809" s="17"/>
      <c r="W809" s="17"/>
      <c r="X809" s="17"/>
      <c r="Y809" s="17"/>
      <c r="Z809" s="17"/>
    </row>
    <row r="810">
      <c r="A810" s="20"/>
      <c r="B810" s="17"/>
      <c r="C810" s="33"/>
      <c r="D810" s="17"/>
      <c r="E810" s="20"/>
      <c r="F810" s="20"/>
      <c r="G810" s="20"/>
      <c r="H810" s="17"/>
      <c r="I810" s="17"/>
      <c r="J810" s="17"/>
      <c r="K810" s="17"/>
      <c r="L810" s="17"/>
      <c r="M810" s="17"/>
      <c r="N810" s="17"/>
      <c r="O810" s="17"/>
      <c r="P810" s="17"/>
      <c r="Q810" s="17"/>
      <c r="R810" s="17"/>
      <c r="S810" s="17"/>
      <c r="T810" s="17"/>
      <c r="U810" s="17"/>
      <c r="V810" s="17"/>
      <c r="W810" s="17"/>
      <c r="X810" s="17"/>
      <c r="Y810" s="17"/>
      <c r="Z810" s="17"/>
    </row>
    <row r="811">
      <c r="A811" s="20"/>
      <c r="B811" s="17"/>
      <c r="C811" s="33"/>
      <c r="D811" s="17"/>
      <c r="E811" s="20"/>
      <c r="F811" s="20"/>
      <c r="G811" s="20"/>
      <c r="H811" s="17"/>
      <c r="I811" s="17"/>
      <c r="J811" s="17"/>
      <c r="K811" s="17"/>
      <c r="L811" s="17"/>
      <c r="M811" s="17"/>
      <c r="N811" s="17"/>
      <c r="O811" s="17"/>
      <c r="P811" s="17"/>
      <c r="Q811" s="17"/>
      <c r="R811" s="17"/>
      <c r="S811" s="17"/>
      <c r="T811" s="17"/>
      <c r="U811" s="17"/>
      <c r="V811" s="17"/>
      <c r="W811" s="17"/>
      <c r="X811" s="17"/>
      <c r="Y811" s="17"/>
      <c r="Z811" s="17"/>
    </row>
    <row r="812">
      <c r="A812" s="20"/>
      <c r="B812" s="17"/>
      <c r="C812" s="33"/>
      <c r="D812" s="17"/>
      <c r="E812" s="20"/>
      <c r="F812" s="20"/>
      <c r="G812" s="20"/>
      <c r="H812" s="17"/>
      <c r="I812" s="17"/>
      <c r="J812" s="17"/>
      <c r="K812" s="17"/>
      <c r="L812" s="17"/>
      <c r="M812" s="17"/>
      <c r="N812" s="17"/>
      <c r="O812" s="17"/>
      <c r="P812" s="17"/>
      <c r="Q812" s="17"/>
      <c r="R812" s="17"/>
      <c r="S812" s="17"/>
      <c r="T812" s="17"/>
      <c r="U812" s="17"/>
      <c r="V812" s="17"/>
      <c r="W812" s="17"/>
      <c r="X812" s="17"/>
      <c r="Y812" s="17"/>
      <c r="Z812" s="17"/>
    </row>
    <row r="813">
      <c r="A813" s="20"/>
      <c r="B813" s="17"/>
      <c r="C813" s="33"/>
      <c r="D813" s="17"/>
      <c r="E813" s="20"/>
      <c r="F813" s="20"/>
      <c r="G813" s="20"/>
      <c r="H813" s="17"/>
      <c r="I813" s="17"/>
      <c r="J813" s="17"/>
      <c r="K813" s="17"/>
      <c r="L813" s="17"/>
      <c r="M813" s="17"/>
      <c r="N813" s="17"/>
      <c r="O813" s="17"/>
      <c r="P813" s="17"/>
      <c r="Q813" s="17"/>
      <c r="R813" s="17"/>
      <c r="S813" s="17"/>
      <c r="T813" s="17"/>
      <c r="U813" s="17"/>
      <c r="V813" s="17"/>
      <c r="W813" s="17"/>
      <c r="X813" s="17"/>
      <c r="Y813" s="17"/>
      <c r="Z813" s="17"/>
    </row>
    <row r="814">
      <c r="A814" s="20"/>
      <c r="B814" s="17"/>
      <c r="C814" s="33"/>
      <c r="D814" s="17"/>
      <c r="E814" s="20"/>
      <c r="F814" s="20"/>
      <c r="G814" s="20"/>
      <c r="H814" s="17"/>
      <c r="I814" s="17"/>
      <c r="J814" s="17"/>
      <c r="K814" s="17"/>
      <c r="L814" s="17"/>
      <c r="M814" s="17"/>
      <c r="N814" s="17"/>
      <c r="O814" s="17"/>
      <c r="P814" s="17"/>
      <c r="Q814" s="17"/>
      <c r="R814" s="17"/>
      <c r="S814" s="17"/>
      <c r="T814" s="17"/>
      <c r="U814" s="17"/>
      <c r="V814" s="17"/>
      <c r="W814" s="17"/>
      <c r="X814" s="17"/>
      <c r="Y814" s="17"/>
      <c r="Z814" s="17"/>
    </row>
    <row r="815">
      <c r="A815" s="20"/>
      <c r="B815" s="17"/>
      <c r="C815" s="33"/>
      <c r="D815" s="17"/>
      <c r="E815" s="20"/>
      <c r="F815" s="20"/>
      <c r="G815" s="20"/>
      <c r="H815" s="17"/>
      <c r="I815" s="17"/>
      <c r="J815" s="17"/>
      <c r="K815" s="17"/>
      <c r="L815" s="17"/>
      <c r="M815" s="17"/>
      <c r="N815" s="17"/>
      <c r="O815" s="17"/>
      <c r="P815" s="17"/>
      <c r="Q815" s="17"/>
      <c r="R815" s="17"/>
      <c r="S815" s="17"/>
      <c r="T815" s="17"/>
      <c r="U815" s="17"/>
      <c r="V815" s="17"/>
      <c r="W815" s="17"/>
      <c r="X815" s="17"/>
      <c r="Y815" s="17"/>
      <c r="Z815" s="17"/>
    </row>
    <row r="816">
      <c r="A816" s="20"/>
      <c r="B816" s="17"/>
      <c r="C816" s="33"/>
      <c r="D816" s="17"/>
      <c r="E816" s="20"/>
      <c r="F816" s="20"/>
      <c r="G816" s="20"/>
      <c r="H816" s="17"/>
      <c r="I816" s="17"/>
      <c r="J816" s="17"/>
      <c r="K816" s="17"/>
      <c r="L816" s="17"/>
      <c r="M816" s="17"/>
      <c r="N816" s="17"/>
      <c r="O816" s="17"/>
      <c r="P816" s="17"/>
      <c r="Q816" s="17"/>
      <c r="R816" s="17"/>
      <c r="S816" s="17"/>
      <c r="T816" s="17"/>
      <c r="U816" s="17"/>
      <c r="V816" s="17"/>
      <c r="W816" s="17"/>
      <c r="X816" s="17"/>
      <c r="Y816" s="17"/>
      <c r="Z816" s="17"/>
    </row>
    <row r="817">
      <c r="A817" s="20"/>
      <c r="B817" s="17"/>
      <c r="C817" s="33"/>
      <c r="D817" s="17"/>
      <c r="E817" s="20"/>
      <c r="F817" s="20"/>
      <c r="G817" s="20"/>
      <c r="H817" s="17"/>
      <c r="I817" s="17"/>
      <c r="J817" s="17"/>
      <c r="K817" s="17"/>
      <c r="L817" s="17"/>
      <c r="M817" s="17"/>
      <c r="N817" s="17"/>
      <c r="O817" s="17"/>
      <c r="P817" s="17"/>
      <c r="Q817" s="17"/>
      <c r="R817" s="17"/>
      <c r="S817" s="17"/>
      <c r="T817" s="17"/>
      <c r="U817" s="17"/>
      <c r="V817" s="17"/>
      <c r="W817" s="17"/>
      <c r="X817" s="17"/>
      <c r="Y817" s="17"/>
      <c r="Z817" s="17"/>
    </row>
    <row r="818">
      <c r="A818" s="20"/>
      <c r="B818" s="17"/>
      <c r="C818" s="33"/>
      <c r="D818" s="17"/>
      <c r="E818" s="20"/>
      <c r="F818" s="20"/>
      <c r="G818" s="20"/>
      <c r="H818" s="17"/>
      <c r="I818" s="17"/>
      <c r="J818" s="17"/>
      <c r="K818" s="17"/>
      <c r="L818" s="17"/>
      <c r="M818" s="17"/>
      <c r="N818" s="17"/>
      <c r="O818" s="17"/>
      <c r="P818" s="17"/>
      <c r="Q818" s="17"/>
      <c r="R818" s="17"/>
      <c r="S818" s="17"/>
      <c r="T818" s="17"/>
      <c r="U818" s="17"/>
      <c r="V818" s="17"/>
      <c r="W818" s="17"/>
      <c r="X818" s="17"/>
      <c r="Y818" s="17"/>
      <c r="Z818" s="17"/>
    </row>
    <row r="819">
      <c r="A819" s="20"/>
      <c r="B819" s="17"/>
      <c r="C819" s="33"/>
      <c r="D819" s="17"/>
      <c r="E819" s="20"/>
      <c r="F819" s="20"/>
      <c r="G819" s="20"/>
      <c r="H819" s="17"/>
      <c r="I819" s="17"/>
      <c r="J819" s="17"/>
      <c r="K819" s="17"/>
      <c r="L819" s="17"/>
      <c r="M819" s="17"/>
      <c r="N819" s="17"/>
      <c r="O819" s="17"/>
      <c r="P819" s="17"/>
      <c r="Q819" s="17"/>
      <c r="R819" s="17"/>
      <c r="S819" s="17"/>
      <c r="T819" s="17"/>
      <c r="U819" s="17"/>
      <c r="V819" s="17"/>
      <c r="W819" s="17"/>
      <c r="X819" s="17"/>
      <c r="Y819" s="17"/>
      <c r="Z819" s="17"/>
    </row>
    <row r="820">
      <c r="A820" s="20"/>
      <c r="B820" s="17"/>
      <c r="C820" s="33"/>
      <c r="D820" s="17"/>
      <c r="E820" s="20"/>
      <c r="F820" s="20"/>
      <c r="G820" s="20"/>
      <c r="H820" s="17"/>
      <c r="I820" s="17"/>
      <c r="J820" s="17"/>
      <c r="K820" s="17"/>
      <c r="L820" s="17"/>
      <c r="M820" s="17"/>
      <c r="N820" s="17"/>
      <c r="O820" s="17"/>
      <c r="P820" s="17"/>
      <c r="Q820" s="17"/>
      <c r="R820" s="17"/>
      <c r="S820" s="17"/>
      <c r="T820" s="17"/>
      <c r="U820" s="17"/>
      <c r="V820" s="17"/>
      <c r="W820" s="17"/>
      <c r="X820" s="17"/>
      <c r="Y820" s="17"/>
      <c r="Z820" s="17"/>
    </row>
    <row r="821">
      <c r="A821" s="20"/>
      <c r="B821" s="17"/>
      <c r="C821" s="33"/>
      <c r="D821" s="17"/>
      <c r="E821" s="20"/>
      <c r="F821" s="20"/>
      <c r="G821" s="20"/>
      <c r="H821" s="17"/>
      <c r="I821" s="17"/>
      <c r="J821" s="17"/>
      <c r="K821" s="17"/>
      <c r="L821" s="17"/>
      <c r="M821" s="17"/>
      <c r="N821" s="17"/>
      <c r="O821" s="17"/>
      <c r="P821" s="17"/>
      <c r="Q821" s="17"/>
      <c r="R821" s="17"/>
      <c r="S821" s="17"/>
      <c r="T821" s="17"/>
      <c r="U821" s="17"/>
      <c r="V821" s="17"/>
      <c r="W821" s="17"/>
      <c r="X821" s="17"/>
      <c r="Y821" s="17"/>
      <c r="Z821" s="17"/>
    </row>
    <row r="822">
      <c r="A822" s="20"/>
      <c r="B822" s="17"/>
      <c r="C822" s="33"/>
      <c r="D822" s="17"/>
      <c r="E822" s="20"/>
      <c r="F822" s="20"/>
      <c r="G822" s="20"/>
      <c r="H822" s="17"/>
      <c r="I822" s="17"/>
      <c r="J822" s="17"/>
      <c r="K822" s="17"/>
      <c r="L822" s="17"/>
      <c r="M822" s="17"/>
      <c r="N822" s="17"/>
      <c r="O822" s="17"/>
      <c r="P822" s="17"/>
      <c r="Q822" s="17"/>
      <c r="R822" s="17"/>
      <c r="S822" s="17"/>
      <c r="T822" s="17"/>
      <c r="U822" s="17"/>
      <c r="V822" s="17"/>
      <c r="W822" s="17"/>
      <c r="X822" s="17"/>
      <c r="Y822" s="17"/>
      <c r="Z822" s="17"/>
    </row>
    <row r="823">
      <c r="A823" s="20"/>
      <c r="B823" s="17"/>
      <c r="C823" s="33"/>
      <c r="D823" s="17"/>
      <c r="E823" s="20"/>
      <c r="F823" s="20"/>
      <c r="G823" s="20"/>
      <c r="H823" s="17"/>
      <c r="I823" s="17"/>
      <c r="J823" s="17"/>
      <c r="K823" s="17"/>
      <c r="L823" s="17"/>
      <c r="M823" s="17"/>
      <c r="N823" s="17"/>
      <c r="O823" s="17"/>
      <c r="P823" s="17"/>
      <c r="Q823" s="17"/>
      <c r="R823" s="17"/>
      <c r="S823" s="17"/>
      <c r="T823" s="17"/>
      <c r="U823" s="17"/>
      <c r="V823" s="17"/>
      <c r="W823" s="17"/>
      <c r="X823" s="17"/>
      <c r="Y823" s="17"/>
      <c r="Z823" s="17"/>
    </row>
    <row r="824">
      <c r="A824" s="20"/>
      <c r="B824" s="17"/>
      <c r="C824" s="33"/>
      <c r="D824" s="17"/>
      <c r="E824" s="20"/>
      <c r="F824" s="20"/>
      <c r="G824" s="20"/>
      <c r="H824" s="17"/>
      <c r="I824" s="17"/>
      <c r="J824" s="17"/>
      <c r="K824" s="17"/>
      <c r="L824" s="17"/>
      <c r="M824" s="17"/>
      <c r="N824" s="17"/>
      <c r="O824" s="17"/>
      <c r="P824" s="17"/>
      <c r="Q824" s="17"/>
      <c r="R824" s="17"/>
      <c r="S824" s="17"/>
      <c r="T824" s="17"/>
      <c r="U824" s="17"/>
      <c r="V824" s="17"/>
      <c r="W824" s="17"/>
      <c r="X824" s="17"/>
      <c r="Y824" s="17"/>
      <c r="Z824" s="17"/>
    </row>
    <row r="825">
      <c r="A825" s="20"/>
      <c r="B825" s="17"/>
      <c r="C825" s="33"/>
      <c r="D825" s="17"/>
      <c r="E825" s="20"/>
      <c r="F825" s="20"/>
      <c r="G825" s="20"/>
      <c r="H825" s="17"/>
      <c r="I825" s="17"/>
      <c r="J825" s="17"/>
      <c r="K825" s="17"/>
      <c r="L825" s="17"/>
      <c r="M825" s="17"/>
      <c r="N825" s="17"/>
      <c r="O825" s="17"/>
      <c r="P825" s="17"/>
      <c r="Q825" s="17"/>
      <c r="R825" s="17"/>
      <c r="S825" s="17"/>
      <c r="T825" s="17"/>
      <c r="U825" s="17"/>
      <c r="V825" s="17"/>
      <c r="W825" s="17"/>
      <c r="X825" s="17"/>
      <c r="Y825" s="17"/>
      <c r="Z825" s="17"/>
    </row>
    <row r="826">
      <c r="A826" s="20"/>
      <c r="B826" s="17"/>
      <c r="C826" s="33"/>
      <c r="D826" s="17"/>
      <c r="E826" s="20"/>
      <c r="F826" s="20"/>
      <c r="G826" s="20"/>
      <c r="H826" s="17"/>
      <c r="I826" s="17"/>
      <c r="J826" s="17"/>
      <c r="K826" s="17"/>
      <c r="L826" s="17"/>
      <c r="M826" s="17"/>
      <c r="N826" s="17"/>
      <c r="O826" s="17"/>
      <c r="P826" s="17"/>
      <c r="Q826" s="17"/>
      <c r="R826" s="17"/>
      <c r="S826" s="17"/>
      <c r="T826" s="17"/>
      <c r="U826" s="17"/>
      <c r="V826" s="17"/>
      <c r="W826" s="17"/>
      <c r="X826" s="17"/>
      <c r="Y826" s="17"/>
      <c r="Z826" s="17"/>
    </row>
    <row r="827">
      <c r="A827" s="20"/>
      <c r="B827" s="17"/>
      <c r="C827" s="33"/>
      <c r="D827" s="17"/>
      <c r="E827" s="20"/>
      <c r="F827" s="20"/>
      <c r="G827" s="20"/>
      <c r="H827" s="17"/>
      <c r="I827" s="17"/>
      <c r="J827" s="17"/>
      <c r="K827" s="17"/>
      <c r="L827" s="17"/>
      <c r="M827" s="17"/>
      <c r="N827" s="17"/>
      <c r="O827" s="17"/>
      <c r="P827" s="17"/>
      <c r="Q827" s="17"/>
      <c r="R827" s="17"/>
      <c r="S827" s="17"/>
      <c r="T827" s="17"/>
      <c r="U827" s="17"/>
      <c r="V827" s="17"/>
      <c r="W827" s="17"/>
      <c r="X827" s="17"/>
      <c r="Y827" s="17"/>
      <c r="Z827" s="17"/>
    </row>
    <row r="828">
      <c r="A828" s="20"/>
      <c r="B828" s="17"/>
      <c r="C828" s="33"/>
      <c r="D828" s="17"/>
      <c r="E828" s="20"/>
      <c r="F828" s="20"/>
      <c r="G828" s="20"/>
      <c r="H828" s="17"/>
      <c r="I828" s="17"/>
      <c r="J828" s="17"/>
      <c r="K828" s="17"/>
      <c r="L828" s="17"/>
      <c r="M828" s="17"/>
      <c r="N828" s="17"/>
      <c r="O828" s="17"/>
      <c r="P828" s="17"/>
      <c r="Q828" s="17"/>
      <c r="R828" s="17"/>
      <c r="S828" s="17"/>
      <c r="T828" s="17"/>
      <c r="U828" s="17"/>
      <c r="V828" s="17"/>
      <c r="W828" s="17"/>
      <c r="X828" s="17"/>
      <c r="Y828" s="17"/>
      <c r="Z828" s="17"/>
    </row>
    <row r="829">
      <c r="A829" s="20"/>
      <c r="B829" s="17"/>
      <c r="C829" s="33"/>
      <c r="D829" s="17"/>
      <c r="E829" s="20"/>
      <c r="F829" s="20"/>
      <c r="G829" s="20"/>
      <c r="H829" s="17"/>
      <c r="I829" s="17"/>
      <c r="J829" s="17"/>
      <c r="K829" s="17"/>
      <c r="L829" s="17"/>
      <c r="M829" s="17"/>
      <c r="N829" s="17"/>
      <c r="O829" s="17"/>
      <c r="P829" s="17"/>
      <c r="Q829" s="17"/>
      <c r="R829" s="17"/>
      <c r="S829" s="17"/>
      <c r="T829" s="17"/>
      <c r="U829" s="17"/>
      <c r="V829" s="17"/>
      <c r="W829" s="17"/>
      <c r="X829" s="17"/>
      <c r="Y829" s="17"/>
      <c r="Z829" s="17"/>
    </row>
    <row r="830">
      <c r="A830" s="20"/>
      <c r="B830" s="17"/>
      <c r="C830" s="33"/>
      <c r="D830" s="17"/>
      <c r="E830" s="20"/>
      <c r="F830" s="20"/>
      <c r="G830" s="20"/>
      <c r="H830" s="17"/>
      <c r="I830" s="17"/>
      <c r="J830" s="17"/>
      <c r="K830" s="17"/>
      <c r="L830" s="17"/>
      <c r="M830" s="17"/>
      <c r="N830" s="17"/>
      <c r="O830" s="17"/>
      <c r="P830" s="17"/>
      <c r="Q830" s="17"/>
      <c r="R830" s="17"/>
      <c r="S830" s="17"/>
      <c r="T830" s="17"/>
      <c r="U830" s="17"/>
      <c r="V830" s="17"/>
      <c r="W830" s="17"/>
      <c r="X830" s="17"/>
      <c r="Y830" s="17"/>
      <c r="Z830" s="17"/>
    </row>
    <row r="831">
      <c r="A831" s="20"/>
      <c r="B831" s="17"/>
      <c r="C831" s="33"/>
      <c r="D831" s="17"/>
      <c r="E831" s="20"/>
      <c r="F831" s="20"/>
      <c r="G831" s="20"/>
      <c r="H831" s="17"/>
      <c r="I831" s="17"/>
      <c r="J831" s="17"/>
      <c r="K831" s="17"/>
      <c r="L831" s="17"/>
      <c r="M831" s="17"/>
      <c r="N831" s="17"/>
      <c r="O831" s="17"/>
      <c r="P831" s="17"/>
      <c r="Q831" s="17"/>
      <c r="R831" s="17"/>
      <c r="S831" s="17"/>
      <c r="T831" s="17"/>
      <c r="U831" s="17"/>
      <c r="V831" s="17"/>
      <c r="W831" s="17"/>
      <c r="X831" s="17"/>
      <c r="Y831" s="17"/>
      <c r="Z831" s="17"/>
    </row>
    <row r="832">
      <c r="A832" s="20"/>
      <c r="B832" s="17"/>
      <c r="C832" s="33"/>
      <c r="D832" s="17"/>
      <c r="E832" s="20"/>
      <c r="F832" s="20"/>
      <c r="G832" s="20"/>
      <c r="H832" s="17"/>
      <c r="I832" s="17"/>
      <c r="J832" s="17"/>
      <c r="K832" s="17"/>
      <c r="L832" s="17"/>
      <c r="M832" s="17"/>
      <c r="N832" s="17"/>
      <c r="O832" s="17"/>
      <c r="P832" s="17"/>
      <c r="Q832" s="17"/>
      <c r="R832" s="17"/>
      <c r="S832" s="17"/>
      <c r="T832" s="17"/>
      <c r="U832" s="17"/>
      <c r="V832" s="17"/>
      <c r="W832" s="17"/>
      <c r="X832" s="17"/>
      <c r="Y832" s="17"/>
      <c r="Z832" s="17"/>
    </row>
    <row r="833">
      <c r="A833" s="20"/>
      <c r="B833" s="17"/>
      <c r="C833" s="33"/>
      <c r="D833" s="17"/>
      <c r="E833" s="20"/>
      <c r="F833" s="20"/>
      <c r="G833" s="20"/>
      <c r="H833" s="17"/>
      <c r="I833" s="17"/>
      <c r="J833" s="17"/>
      <c r="K833" s="17"/>
      <c r="L833" s="17"/>
      <c r="M833" s="17"/>
      <c r="N833" s="17"/>
      <c r="O833" s="17"/>
      <c r="P833" s="17"/>
      <c r="Q833" s="17"/>
      <c r="R833" s="17"/>
      <c r="S833" s="17"/>
      <c r="T833" s="17"/>
      <c r="U833" s="17"/>
      <c r="V833" s="17"/>
      <c r="W833" s="17"/>
      <c r="X833" s="17"/>
      <c r="Y833" s="17"/>
      <c r="Z833" s="17"/>
    </row>
    <row r="834">
      <c r="A834" s="20"/>
      <c r="B834" s="17"/>
      <c r="C834" s="33"/>
      <c r="D834" s="17"/>
      <c r="E834" s="20"/>
      <c r="F834" s="20"/>
      <c r="G834" s="20"/>
      <c r="H834" s="17"/>
      <c r="I834" s="17"/>
      <c r="J834" s="17"/>
      <c r="K834" s="17"/>
      <c r="L834" s="17"/>
      <c r="M834" s="17"/>
      <c r="N834" s="17"/>
      <c r="O834" s="17"/>
      <c r="P834" s="17"/>
      <c r="Q834" s="17"/>
      <c r="R834" s="17"/>
      <c r="S834" s="17"/>
      <c r="T834" s="17"/>
      <c r="U834" s="17"/>
      <c r="V834" s="17"/>
      <c r="W834" s="17"/>
      <c r="X834" s="17"/>
      <c r="Y834" s="17"/>
      <c r="Z834" s="17"/>
    </row>
    <row r="835">
      <c r="A835" s="20"/>
      <c r="B835" s="17"/>
      <c r="C835" s="33"/>
      <c r="D835" s="17"/>
      <c r="E835" s="20"/>
      <c r="F835" s="20"/>
      <c r="G835" s="20"/>
      <c r="H835" s="17"/>
      <c r="I835" s="17"/>
      <c r="J835" s="17"/>
      <c r="K835" s="17"/>
      <c r="L835" s="17"/>
      <c r="M835" s="17"/>
      <c r="N835" s="17"/>
      <c r="O835" s="17"/>
      <c r="P835" s="17"/>
      <c r="Q835" s="17"/>
      <c r="R835" s="17"/>
      <c r="S835" s="17"/>
      <c r="T835" s="17"/>
      <c r="U835" s="17"/>
      <c r="V835" s="17"/>
      <c r="W835" s="17"/>
      <c r="X835" s="17"/>
      <c r="Y835" s="17"/>
      <c r="Z835" s="17"/>
    </row>
    <row r="836">
      <c r="A836" s="20"/>
      <c r="B836" s="17"/>
      <c r="C836" s="33"/>
      <c r="D836" s="17"/>
      <c r="E836" s="20"/>
      <c r="F836" s="20"/>
      <c r="G836" s="20"/>
      <c r="H836" s="17"/>
      <c r="I836" s="17"/>
      <c r="J836" s="17"/>
      <c r="K836" s="17"/>
      <c r="L836" s="17"/>
      <c r="M836" s="17"/>
      <c r="N836" s="17"/>
      <c r="O836" s="17"/>
      <c r="P836" s="17"/>
      <c r="Q836" s="17"/>
      <c r="R836" s="17"/>
      <c r="S836" s="17"/>
      <c r="T836" s="17"/>
      <c r="U836" s="17"/>
      <c r="V836" s="17"/>
      <c r="W836" s="17"/>
      <c r="X836" s="17"/>
      <c r="Y836" s="17"/>
      <c r="Z836" s="17"/>
    </row>
    <row r="837">
      <c r="A837" s="20"/>
      <c r="B837" s="17"/>
      <c r="C837" s="33"/>
      <c r="D837" s="17"/>
      <c r="E837" s="20"/>
      <c r="F837" s="20"/>
      <c r="G837" s="20"/>
      <c r="H837" s="17"/>
      <c r="I837" s="17"/>
      <c r="J837" s="17"/>
      <c r="K837" s="17"/>
      <c r="L837" s="17"/>
      <c r="M837" s="17"/>
      <c r="N837" s="17"/>
      <c r="O837" s="17"/>
      <c r="P837" s="17"/>
      <c r="Q837" s="17"/>
      <c r="R837" s="17"/>
      <c r="S837" s="17"/>
      <c r="T837" s="17"/>
      <c r="U837" s="17"/>
      <c r="V837" s="17"/>
      <c r="W837" s="17"/>
      <c r="X837" s="17"/>
      <c r="Y837" s="17"/>
      <c r="Z837" s="17"/>
    </row>
    <row r="838">
      <c r="A838" s="20"/>
      <c r="B838" s="17"/>
      <c r="C838" s="33"/>
      <c r="D838" s="17"/>
      <c r="E838" s="20"/>
      <c r="F838" s="20"/>
      <c r="G838" s="20"/>
      <c r="H838" s="17"/>
      <c r="I838" s="17"/>
      <c r="J838" s="17"/>
      <c r="K838" s="17"/>
      <c r="L838" s="17"/>
      <c r="M838" s="17"/>
      <c r="N838" s="17"/>
      <c r="O838" s="17"/>
      <c r="P838" s="17"/>
      <c r="Q838" s="17"/>
      <c r="R838" s="17"/>
      <c r="S838" s="17"/>
      <c r="T838" s="17"/>
      <c r="U838" s="17"/>
      <c r="V838" s="17"/>
      <c r="W838" s="17"/>
      <c r="X838" s="17"/>
      <c r="Y838" s="17"/>
      <c r="Z838" s="17"/>
    </row>
    <row r="839">
      <c r="A839" s="20"/>
      <c r="B839" s="17"/>
      <c r="C839" s="33"/>
      <c r="D839" s="17"/>
      <c r="E839" s="20"/>
      <c r="F839" s="20"/>
      <c r="G839" s="20"/>
      <c r="H839" s="17"/>
      <c r="I839" s="17"/>
      <c r="J839" s="17"/>
      <c r="K839" s="17"/>
      <c r="L839" s="17"/>
      <c r="M839" s="17"/>
      <c r="N839" s="17"/>
      <c r="O839" s="17"/>
      <c r="P839" s="17"/>
      <c r="Q839" s="17"/>
      <c r="R839" s="17"/>
      <c r="S839" s="17"/>
      <c r="T839" s="17"/>
      <c r="U839" s="17"/>
      <c r="V839" s="17"/>
      <c r="W839" s="17"/>
      <c r="X839" s="17"/>
      <c r="Y839" s="17"/>
      <c r="Z839" s="17"/>
    </row>
    <row r="840">
      <c r="A840" s="20"/>
      <c r="B840" s="17"/>
      <c r="C840" s="33"/>
      <c r="D840" s="17"/>
      <c r="E840" s="20"/>
      <c r="F840" s="20"/>
      <c r="G840" s="20"/>
      <c r="H840" s="17"/>
      <c r="I840" s="17"/>
      <c r="J840" s="17"/>
      <c r="K840" s="17"/>
      <c r="L840" s="17"/>
      <c r="M840" s="17"/>
      <c r="N840" s="17"/>
      <c r="O840" s="17"/>
      <c r="P840" s="17"/>
      <c r="Q840" s="17"/>
      <c r="R840" s="17"/>
      <c r="S840" s="17"/>
      <c r="T840" s="17"/>
      <c r="U840" s="17"/>
      <c r="V840" s="17"/>
      <c r="W840" s="17"/>
      <c r="X840" s="17"/>
      <c r="Y840" s="17"/>
      <c r="Z840" s="17"/>
    </row>
    <row r="841">
      <c r="A841" s="20"/>
      <c r="B841" s="17"/>
      <c r="C841" s="33"/>
      <c r="D841" s="17"/>
      <c r="E841" s="20"/>
      <c r="F841" s="20"/>
      <c r="G841" s="20"/>
      <c r="H841" s="17"/>
      <c r="I841" s="17"/>
      <c r="J841" s="17"/>
      <c r="K841" s="17"/>
      <c r="L841" s="17"/>
      <c r="M841" s="17"/>
      <c r="N841" s="17"/>
      <c r="O841" s="17"/>
      <c r="P841" s="17"/>
      <c r="Q841" s="17"/>
      <c r="R841" s="17"/>
      <c r="S841" s="17"/>
      <c r="T841" s="17"/>
      <c r="U841" s="17"/>
      <c r="V841" s="17"/>
      <c r="W841" s="17"/>
      <c r="X841" s="17"/>
      <c r="Y841" s="17"/>
      <c r="Z841" s="17"/>
    </row>
    <row r="842">
      <c r="A842" s="20"/>
      <c r="B842" s="17"/>
      <c r="C842" s="33"/>
      <c r="D842" s="17"/>
      <c r="E842" s="20"/>
      <c r="F842" s="20"/>
      <c r="G842" s="20"/>
      <c r="H842" s="17"/>
      <c r="I842" s="17"/>
      <c r="J842" s="17"/>
      <c r="K842" s="17"/>
      <c r="L842" s="17"/>
      <c r="M842" s="17"/>
      <c r="N842" s="17"/>
      <c r="O842" s="17"/>
      <c r="P842" s="17"/>
      <c r="Q842" s="17"/>
      <c r="R842" s="17"/>
      <c r="S842" s="17"/>
      <c r="T842" s="17"/>
      <c r="U842" s="17"/>
      <c r="V842" s="17"/>
      <c r="W842" s="17"/>
      <c r="X842" s="17"/>
      <c r="Y842" s="17"/>
      <c r="Z842" s="17"/>
    </row>
    <row r="843">
      <c r="A843" s="20"/>
      <c r="B843" s="17"/>
      <c r="C843" s="33"/>
      <c r="D843" s="17"/>
      <c r="E843" s="20"/>
      <c r="F843" s="20"/>
      <c r="G843" s="20"/>
      <c r="H843" s="17"/>
      <c r="I843" s="17"/>
      <c r="J843" s="17"/>
      <c r="K843" s="17"/>
      <c r="L843" s="17"/>
      <c r="M843" s="17"/>
      <c r="N843" s="17"/>
      <c r="O843" s="17"/>
      <c r="P843" s="17"/>
      <c r="Q843" s="17"/>
      <c r="R843" s="17"/>
      <c r="S843" s="17"/>
      <c r="T843" s="17"/>
      <c r="U843" s="17"/>
      <c r="V843" s="17"/>
      <c r="W843" s="17"/>
      <c r="X843" s="17"/>
      <c r="Y843" s="17"/>
      <c r="Z843" s="17"/>
    </row>
    <row r="844">
      <c r="A844" s="20"/>
      <c r="B844" s="17"/>
      <c r="C844" s="33"/>
      <c r="D844" s="17"/>
      <c r="E844" s="20"/>
      <c r="F844" s="20"/>
      <c r="G844" s="20"/>
      <c r="H844" s="17"/>
      <c r="I844" s="17"/>
      <c r="J844" s="17"/>
      <c r="K844" s="17"/>
      <c r="L844" s="17"/>
      <c r="M844" s="17"/>
      <c r="N844" s="17"/>
      <c r="O844" s="17"/>
      <c r="P844" s="17"/>
      <c r="Q844" s="17"/>
      <c r="R844" s="17"/>
      <c r="S844" s="17"/>
      <c r="T844" s="17"/>
      <c r="U844" s="17"/>
      <c r="V844" s="17"/>
      <c r="W844" s="17"/>
      <c r="X844" s="17"/>
      <c r="Y844" s="17"/>
      <c r="Z844" s="17"/>
    </row>
    <row r="845">
      <c r="A845" s="20"/>
      <c r="B845" s="17"/>
      <c r="C845" s="33"/>
      <c r="D845" s="17"/>
      <c r="E845" s="20"/>
      <c r="F845" s="20"/>
      <c r="G845" s="20"/>
      <c r="H845" s="17"/>
      <c r="I845" s="17"/>
      <c r="J845" s="17"/>
      <c r="K845" s="17"/>
      <c r="L845" s="17"/>
      <c r="M845" s="17"/>
      <c r="N845" s="17"/>
      <c r="O845" s="17"/>
      <c r="P845" s="17"/>
      <c r="Q845" s="17"/>
      <c r="R845" s="17"/>
      <c r="S845" s="17"/>
      <c r="T845" s="17"/>
      <c r="U845" s="17"/>
      <c r="V845" s="17"/>
      <c r="W845" s="17"/>
      <c r="X845" s="17"/>
      <c r="Y845" s="17"/>
      <c r="Z845" s="17"/>
    </row>
    <row r="846">
      <c r="A846" s="20"/>
      <c r="B846" s="17"/>
      <c r="C846" s="33"/>
      <c r="D846" s="17"/>
      <c r="E846" s="20"/>
      <c r="F846" s="20"/>
      <c r="G846" s="20"/>
      <c r="H846" s="17"/>
      <c r="I846" s="17"/>
      <c r="J846" s="17"/>
      <c r="K846" s="17"/>
      <c r="L846" s="17"/>
      <c r="M846" s="17"/>
      <c r="N846" s="17"/>
      <c r="O846" s="17"/>
      <c r="P846" s="17"/>
      <c r="Q846" s="17"/>
      <c r="R846" s="17"/>
      <c r="S846" s="17"/>
      <c r="T846" s="17"/>
      <c r="U846" s="17"/>
      <c r="V846" s="17"/>
      <c r="W846" s="17"/>
      <c r="X846" s="17"/>
      <c r="Y846" s="17"/>
      <c r="Z846" s="17"/>
    </row>
    <row r="847">
      <c r="A847" s="20"/>
      <c r="B847" s="17"/>
      <c r="C847" s="33"/>
      <c r="D847" s="17"/>
      <c r="E847" s="20"/>
      <c r="F847" s="20"/>
      <c r="G847" s="20"/>
      <c r="H847" s="17"/>
      <c r="I847" s="17"/>
      <c r="J847" s="17"/>
      <c r="K847" s="17"/>
      <c r="L847" s="17"/>
      <c r="M847" s="17"/>
      <c r="N847" s="17"/>
      <c r="O847" s="17"/>
      <c r="P847" s="17"/>
      <c r="Q847" s="17"/>
      <c r="R847" s="17"/>
      <c r="S847" s="17"/>
      <c r="T847" s="17"/>
      <c r="U847" s="17"/>
      <c r="V847" s="17"/>
      <c r="W847" s="17"/>
      <c r="X847" s="17"/>
      <c r="Y847" s="17"/>
      <c r="Z847" s="17"/>
    </row>
    <row r="848">
      <c r="A848" s="20"/>
      <c r="B848" s="17"/>
      <c r="C848" s="33"/>
      <c r="D848" s="17"/>
      <c r="E848" s="20"/>
      <c r="F848" s="20"/>
      <c r="G848" s="20"/>
      <c r="H848" s="17"/>
      <c r="I848" s="17"/>
      <c r="J848" s="17"/>
      <c r="K848" s="17"/>
      <c r="L848" s="17"/>
      <c r="M848" s="17"/>
      <c r="N848" s="17"/>
      <c r="O848" s="17"/>
      <c r="P848" s="17"/>
      <c r="Q848" s="17"/>
      <c r="R848" s="17"/>
      <c r="S848" s="17"/>
      <c r="T848" s="17"/>
      <c r="U848" s="17"/>
      <c r="V848" s="17"/>
      <c r="W848" s="17"/>
      <c r="X848" s="17"/>
      <c r="Y848" s="17"/>
      <c r="Z848" s="17"/>
    </row>
    <row r="849">
      <c r="A849" s="20"/>
      <c r="B849" s="17"/>
      <c r="C849" s="33"/>
      <c r="D849" s="17"/>
      <c r="E849" s="20"/>
      <c r="F849" s="20"/>
      <c r="G849" s="20"/>
      <c r="H849" s="17"/>
      <c r="I849" s="17"/>
      <c r="J849" s="17"/>
      <c r="K849" s="17"/>
      <c r="L849" s="17"/>
      <c r="M849" s="17"/>
      <c r="N849" s="17"/>
      <c r="O849" s="17"/>
      <c r="P849" s="17"/>
      <c r="Q849" s="17"/>
      <c r="R849" s="17"/>
      <c r="S849" s="17"/>
      <c r="T849" s="17"/>
      <c r="U849" s="17"/>
      <c r="V849" s="17"/>
      <c r="W849" s="17"/>
      <c r="X849" s="17"/>
      <c r="Y849" s="17"/>
      <c r="Z849" s="17"/>
    </row>
    <row r="850">
      <c r="A850" s="20"/>
      <c r="B850" s="17"/>
      <c r="C850" s="33"/>
      <c r="D850" s="17"/>
      <c r="E850" s="20"/>
      <c r="F850" s="20"/>
      <c r="G850" s="20"/>
      <c r="H850" s="17"/>
      <c r="I850" s="17"/>
      <c r="J850" s="17"/>
      <c r="K850" s="17"/>
      <c r="L850" s="17"/>
      <c r="M850" s="17"/>
      <c r="N850" s="17"/>
      <c r="O850" s="17"/>
      <c r="P850" s="17"/>
      <c r="Q850" s="17"/>
      <c r="R850" s="17"/>
      <c r="S850" s="17"/>
      <c r="T850" s="17"/>
      <c r="U850" s="17"/>
      <c r="V850" s="17"/>
      <c r="W850" s="17"/>
      <c r="X850" s="17"/>
      <c r="Y850" s="17"/>
      <c r="Z850" s="17"/>
    </row>
    <row r="851">
      <c r="A851" s="20"/>
      <c r="B851" s="17"/>
      <c r="C851" s="33"/>
      <c r="D851" s="17"/>
      <c r="E851" s="20"/>
      <c r="F851" s="20"/>
      <c r="G851" s="20"/>
      <c r="H851" s="17"/>
      <c r="I851" s="17"/>
      <c r="J851" s="17"/>
      <c r="K851" s="17"/>
      <c r="L851" s="17"/>
      <c r="M851" s="17"/>
      <c r="N851" s="17"/>
      <c r="O851" s="17"/>
      <c r="P851" s="17"/>
      <c r="Q851" s="17"/>
      <c r="R851" s="17"/>
      <c r="S851" s="17"/>
      <c r="T851" s="17"/>
      <c r="U851" s="17"/>
      <c r="V851" s="17"/>
      <c r="W851" s="17"/>
      <c r="X851" s="17"/>
      <c r="Y851" s="17"/>
      <c r="Z851" s="17"/>
    </row>
    <row r="852">
      <c r="A852" s="20"/>
      <c r="B852" s="17"/>
      <c r="C852" s="33"/>
      <c r="D852" s="17"/>
      <c r="E852" s="20"/>
      <c r="F852" s="20"/>
      <c r="G852" s="20"/>
      <c r="H852" s="17"/>
      <c r="I852" s="17"/>
      <c r="J852" s="17"/>
      <c r="K852" s="17"/>
      <c r="L852" s="17"/>
      <c r="M852" s="17"/>
      <c r="N852" s="17"/>
      <c r="O852" s="17"/>
      <c r="P852" s="17"/>
      <c r="Q852" s="17"/>
      <c r="R852" s="17"/>
      <c r="S852" s="17"/>
      <c r="T852" s="17"/>
      <c r="U852" s="17"/>
      <c r="V852" s="17"/>
      <c r="W852" s="17"/>
      <c r="X852" s="17"/>
      <c r="Y852" s="17"/>
      <c r="Z852" s="17"/>
    </row>
    <row r="853">
      <c r="A853" s="20"/>
      <c r="B853" s="17"/>
      <c r="C853" s="33"/>
      <c r="D853" s="17"/>
      <c r="E853" s="20"/>
      <c r="F853" s="20"/>
      <c r="G853" s="20"/>
      <c r="H853" s="17"/>
      <c r="I853" s="17"/>
      <c r="J853" s="17"/>
      <c r="K853" s="17"/>
      <c r="L853" s="17"/>
      <c r="M853" s="17"/>
      <c r="N853" s="17"/>
      <c r="O853" s="17"/>
      <c r="P853" s="17"/>
      <c r="Q853" s="17"/>
      <c r="R853" s="17"/>
      <c r="S853" s="17"/>
      <c r="T853" s="17"/>
      <c r="U853" s="17"/>
      <c r="V853" s="17"/>
      <c r="W853" s="17"/>
      <c r="X853" s="17"/>
      <c r="Y853" s="17"/>
      <c r="Z853" s="17"/>
    </row>
    <row r="854">
      <c r="A854" s="20"/>
      <c r="B854" s="17"/>
      <c r="C854" s="33"/>
      <c r="D854" s="17"/>
      <c r="E854" s="20"/>
      <c r="F854" s="20"/>
      <c r="G854" s="20"/>
      <c r="H854" s="17"/>
      <c r="I854" s="17"/>
      <c r="J854" s="17"/>
      <c r="K854" s="17"/>
      <c r="L854" s="17"/>
      <c r="M854" s="17"/>
      <c r="N854" s="17"/>
      <c r="O854" s="17"/>
      <c r="P854" s="17"/>
      <c r="Q854" s="17"/>
      <c r="R854" s="17"/>
      <c r="S854" s="17"/>
      <c r="T854" s="17"/>
      <c r="U854" s="17"/>
      <c r="V854" s="17"/>
      <c r="W854" s="17"/>
      <c r="X854" s="17"/>
      <c r="Y854" s="17"/>
      <c r="Z854" s="17"/>
    </row>
    <row r="855">
      <c r="A855" s="20"/>
      <c r="B855" s="17"/>
      <c r="C855" s="33"/>
      <c r="D855" s="17"/>
      <c r="E855" s="20"/>
      <c r="F855" s="20"/>
      <c r="G855" s="20"/>
      <c r="H855" s="17"/>
      <c r="I855" s="17"/>
      <c r="J855" s="17"/>
      <c r="K855" s="17"/>
      <c r="L855" s="17"/>
      <c r="M855" s="17"/>
      <c r="N855" s="17"/>
      <c r="O855" s="17"/>
      <c r="P855" s="17"/>
      <c r="Q855" s="17"/>
      <c r="R855" s="17"/>
      <c r="S855" s="17"/>
      <c r="T855" s="17"/>
      <c r="U855" s="17"/>
      <c r="V855" s="17"/>
      <c r="W855" s="17"/>
      <c r="X855" s="17"/>
      <c r="Y855" s="17"/>
      <c r="Z855" s="17"/>
    </row>
    <row r="856">
      <c r="A856" s="20"/>
      <c r="B856" s="17"/>
      <c r="C856" s="33"/>
      <c r="D856" s="17"/>
      <c r="E856" s="20"/>
      <c r="F856" s="20"/>
      <c r="G856" s="20"/>
      <c r="H856" s="17"/>
      <c r="I856" s="17"/>
      <c r="J856" s="17"/>
      <c r="K856" s="17"/>
      <c r="L856" s="17"/>
      <c r="M856" s="17"/>
      <c r="N856" s="17"/>
      <c r="O856" s="17"/>
      <c r="P856" s="17"/>
      <c r="Q856" s="17"/>
      <c r="R856" s="17"/>
      <c r="S856" s="17"/>
      <c r="T856" s="17"/>
      <c r="U856" s="17"/>
      <c r="V856" s="17"/>
      <c r="W856" s="17"/>
      <c r="X856" s="17"/>
      <c r="Y856" s="17"/>
      <c r="Z856" s="17"/>
    </row>
    <row r="857">
      <c r="A857" s="20"/>
      <c r="B857" s="17"/>
      <c r="C857" s="33"/>
      <c r="D857" s="17"/>
      <c r="E857" s="20"/>
      <c r="F857" s="20"/>
      <c r="G857" s="20"/>
      <c r="H857" s="17"/>
      <c r="I857" s="17"/>
      <c r="J857" s="17"/>
      <c r="K857" s="17"/>
      <c r="L857" s="17"/>
      <c r="M857" s="17"/>
      <c r="N857" s="17"/>
      <c r="O857" s="17"/>
      <c r="P857" s="17"/>
      <c r="Q857" s="17"/>
      <c r="R857" s="17"/>
      <c r="S857" s="17"/>
      <c r="T857" s="17"/>
      <c r="U857" s="17"/>
      <c r="V857" s="17"/>
      <c r="W857" s="17"/>
      <c r="X857" s="17"/>
      <c r="Y857" s="17"/>
      <c r="Z857" s="17"/>
    </row>
    <row r="858">
      <c r="A858" s="20"/>
      <c r="B858" s="17"/>
      <c r="C858" s="33"/>
      <c r="D858" s="17"/>
      <c r="E858" s="20"/>
      <c r="F858" s="20"/>
      <c r="G858" s="20"/>
      <c r="H858" s="17"/>
      <c r="I858" s="17"/>
      <c r="J858" s="17"/>
      <c r="K858" s="17"/>
      <c r="L858" s="17"/>
      <c r="M858" s="17"/>
      <c r="N858" s="17"/>
      <c r="O858" s="17"/>
      <c r="P858" s="17"/>
      <c r="Q858" s="17"/>
      <c r="R858" s="17"/>
      <c r="S858" s="17"/>
      <c r="T858" s="17"/>
      <c r="U858" s="17"/>
      <c r="V858" s="17"/>
      <c r="W858" s="17"/>
      <c r="X858" s="17"/>
      <c r="Y858" s="17"/>
      <c r="Z858" s="17"/>
    </row>
    <row r="859">
      <c r="A859" s="20"/>
      <c r="B859" s="17"/>
      <c r="C859" s="33"/>
      <c r="D859" s="17"/>
      <c r="E859" s="20"/>
      <c r="F859" s="20"/>
      <c r="G859" s="20"/>
      <c r="H859" s="17"/>
      <c r="I859" s="17"/>
      <c r="J859" s="17"/>
      <c r="K859" s="17"/>
      <c r="L859" s="17"/>
      <c r="M859" s="17"/>
      <c r="N859" s="17"/>
      <c r="O859" s="17"/>
      <c r="P859" s="17"/>
      <c r="Q859" s="17"/>
      <c r="R859" s="17"/>
      <c r="S859" s="17"/>
      <c r="T859" s="17"/>
      <c r="U859" s="17"/>
      <c r="V859" s="17"/>
      <c r="W859" s="17"/>
      <c r="X859" s="17"/>
      <c r="Y859" s="17"/>
      <c r="Z859" s="17"/>
    </row>
    <row r="860">
      <c r="A860" s="20"/>
      <c r="B860" s="17"/>
      <c r="C860" s="33"/>
      <c r="D860" s="17"/>
      <c r="E860" s="20"/>
      <c r="F860" s="20"/>
      <c r="G860" s="20"/>
      <c r="H860" s="17"/>
      <c r="I860" s="17"/>
      <c r="J860" s="17"/>
      <c r="K860" s="17"/>
      <c r="L860" s="17"/>
      <c r="M860" s="17"/>
      <c r="N860" s="17"/>
      <c r="O860" s="17"/>
      <c r="P860" s="17"/>
      <c r="Q860" s="17"/>
      <c r="R860" s="17"/>
      <c r="S860" s="17"/>
      <c r="T860" s="17"/>
      <c r="U860" s="17"/>
      <c r="V860" s="17"/>
      <c r="W860" s="17"/>
      <c r="X860" s="17"/>
      <c r="Y860" s="17"/>
      <c r="Z860" s="17"/>
    </row>
    <row r="861">
      <c r="A861" s="20"/>
      <c r="B861" s="17"/>
      <c r="C861" s="33"/>
      <c r="D861" s="17"/>
      <c r="E861" s="20"/>
      <c r="F861" s="20"/>
      <c r="G861" s="20"/>
      <c r="H861" s="17"/>
      <c r="I861" s="17"/>
      <c r="J861" s="17"/>
      <c r="K861" s="17"/>
      <c r="L861" s="17"/>
      <c r="M861" s="17"/>
      <c r="N861" s="17"/>
      <c r="O861" s="17"/>
      <c r="P861" s="17"/>
      <c r="Q861" s="17"/>
      <c r="R861" s="17"/>
      <c r="S861" s="17"/>
      <c r="T861" s="17"/>
      <c r="U861" s="17"/>
      <c r="V861" s="17"/>
      <c r="W861" s="17"/>
      <c r="X861" s="17"/>
      <c r="Y861" s="17"/>
      <c r="Z861" s="17"/>
    </row>
    <row r="862">
      <c r="A862" s="20"/>
      <c r="B862" s="17"/>
      <c r="C862" s="33"/>
      <c r="D862" s="17"/>
      <c r="E862" s="20"/>
      <c r="F862" s="20"/>
      <c r="G862" s="20"/>
      <c r="H862" s="17"/>
      <c r="I862" s="17"/>
      <c r="J862" s="17"/>
      <c r="K862" s="17"/>
      <c r="L862" s="17"/>
      <c r="M862" s="17"/>
      <c r="N862" s="17"/>
      <c r="O862" s="17"/>
      <c r="P862" s="17"/>
      <c r="Q862" s="17"/>
      <c r="R862" s="17"/>
      <c r="S862" s="17"/>
      <c r="T862" s="17"/>
      <c r="U862" s="17"/>
      <c r="V862" s="17"/>
      <c r="W862" s="17"/>
      <c r="X862" s="17"/>
      <c r="Y862" s="17"/>
      <c r="Z862" s="17"/>
    </row>
    <row r="863">
      <c r="A863" s="20"/>
      <c r="B863" s="17"/>
      <c r="C863" s="33"/>
      <c r="D863" s="17"/>
      <c r="E863" s="20"/>
      <c r="F863" s="20"/>
      <c r="G863" s="20"/>
      <c r="H863" s="17"/>
      <c r="I863" s="17"/>
      <c r="J863" s="17"/>
      <c r="K863" s="17"/>
      <c r="L863" s="17"/>
      <c r="M863" s="17"/>
      <c r="N863" s="17"/>
      <c r="O863" s="17"/>
      <c r="P863" s="17"/>
      <c r="Q863" s="17"/>
      <c r="R863" s="17"/>
      <c r="S863" s="17"/>
      <c r="T863" s="17"/>
      <c r="U863" s="17"/>
      <c r="V863" s="17"/>
      <c r="W863" s="17"/>
      <c r="X863" s="17"/>
      <c r="Y863" s="17"/>
      <c r="Z863" s="17"/>
    </row>
    <row r="864">
      <c r="A864" s="20"/>
      <c r="B864" s="17"/>
      <c r="C864" s="33"/>
      <c r="D864" s="17"/>
      <c r="E864" s="20"/>
      <c r="F864" s="20"/>
      <c r="G864" s="20"/>
      <c r="H864" s="17"/>
      <c r="I864" s="17"/>
      <c r="J864" s="17"/>
      <c r="K864" s="17"/>
      <c r="L864" s="17"/>
      <c r="M864" s="17"/>
      <c r="N864" s="17"/>
      <c r="O864" s="17"/>
      <c r="P864" s="17"/>
      <c r="Q864" s="17"/>
      <c r="R864" s="17"/>
      <c r="S864" s="17"/>
      <c r="T864" s="17"/>
      <c r="U864" s="17"/>
      <c r="V864" s="17"/>
      <c r="W864" s="17"/>
      <c r="X864" s="17"/>
      <c r="Y864" s="17"/>
      <c r="Z864" s="17"/>
    </row>
    <row r="865">
      <c r="A865" s="20"/>
      <c r="B865" s="17"/>
      <c r="C865" s="33"/>
      <c r="D865" s="17"/>
      <c r="E865" s="20"/>
      <c r="F865" s="20"/>
      <c r="G865" s="20"/>
      <c r="H865" s="17"/>
      <c r="I865" s="17"/>
      <c r="J865" s="17"/>
      <c r="K865" s="17"/>
      <c r="L865" s="17"/>
      <c r="M865" s="17"/>
      <c r="N865" s="17"/>
      <c r="O865" s="17"/>
      <c r="P865" s="17"/>
      <c r="Q865" s="17"/>
      <c r="R865" s="17"/>
      <c r="S865" s="17"/>
      <c r="T865" s="17"/>
      <c r="U865" s="17"/>
      <c r="V865" s="17"/>
      <c r="W865" s="17"/>
      <c r="X865" s="17"/>
      <c r="Y865" s="17"/>
      <c r="Z865" s="17"/>
    </row>
    <row r="866">
      <c r="A866" s="20"/>
      <c r="B866" s="17"/>
      <c r="C866" s="33"/>
      <c r="D866" s="17"/>
      <c r="E866" s="20"/>
      <c r="F866" s="20"/>
      <c r="G866" s="20"/>
      <c r="H866" s="17"/>
      <c r="I866" s="17"/>
      <c r="J866" s="17"/>
      <c r="K866" s="17"/>
      <c r="L866" s="17"/>
      <c r="M866" s="17"/>
      <c r="N866" s="17"/>
      <c r="O866" s="17"/>
      <c r="P866" s="17"/>
      <c r="Q866" s="17"/>
      <c r="R866" s="17"/>
      <c r="S866" s="17"/>
      <c r="T866" s="17"/>
      <c r="U866" s="17"/>
      <c r="V866" s="17"/>
      <c r="W866" s="17"/>
      <c r="X866" s="17"/>
      <c r="Y866" s="17"/>
      <c r="Z866" s="17"/>
    </row>
    <row r="867">
      <c r="A867" s="20"/>
      <c r="B867" s="17"/>
      <c r="C867" s="33"/>
      <c r="D867" s="17"/>
      <c r="E867" s="20"/>
      <c r="F867" s="20"/>
      <c r="G867" s="20"/>
      <c r="H867" s="17"/>
      <c r="I867" s="17"/>
      <c r="J867" s="17"/>
      <c r="K867" s="17"/>
      <c r="L867" s="17"/>
      <c r="M867" s="17"/>
      <c r="N867" s="17"/>
      <c r="O867" s="17"/>
      <c r="P867" s="17"/>
      <c r="Q867" s="17"/>
      <c r="R867" s="17"/>
      <c r="S867" s="17"/>
      <c r="T867" s="17"/>
      <c r="U867" s="17"/>
      <c r="V867" s="17"/>
      <c r="W867" s="17"/>
      <c r="X867" s="17"/>
      <c r="Y867" s="17"/>
      <c r="Z867" s="17"/>
    </row>
    <row r="868">
      <c r="A868" s="20"/>
      <c r="B868" s="17"/>
      <c r="C868" s="33"/>
      <c r="D868" s="17"/>
      <c r="E868" s="20"/>
      <c r="F868" s="20"/>
      <c r="G868" s="20"/>
      <c r="H868" s="17"/>
      <c r="I868" s="17"/>
      <c r="J868" s="17"/>
      <c r="K868" s="17"/>
      <c r="L868" s="17"/>
      <c r="M868" s="17"/>
      <c r="N868" s="17"/>
      <c r="O868" s="17"/>
      <c r="P868" s="17"/>
      <c r="Q868" s="17"/>
      <c r="R868" s="17"/>
      <c r="S868" s="17"/>
      <c r="T868" s="17"/>
      <c r="U868" s="17"/>
      <c r="V868" s="17"/>
      <c r="W868" s="17"/>
      <c r="X868" s="17"/>
      <c r="Y868" s="17"/>
      <c r="Z868" s="17"/>
    </row>
    <row r="869">
      <c r="A869" s="20"/>
      <c r="B869" s="17"/>
      <c r="C869" s="33"/>
      <c r="D869" s="17"/>
      <c r="E869" s="20"/>
      <c r="F869" s="20"/>
      <c r="G869" s="20"/>
      <c r="H869" s="17"/>
      <c r="I869" s="17"/>
      <c r="J869" s="17"/>
      <c r="K869" s="17"/>
      <c r="L869" s="17"/>
      <c r="M869" s="17"/>
      <c r="N869" s="17"/>
      <c r="O869" s="17"/>
      <c r="P869" s="17"/>
      <c r="Q869" s="17"/>
      <c r="R869" s="17"/>
      <c r="S869" s="17"/>
      <c r="T869" s="17"/>
      <c r="U869" s="17"/>
      <c r="V869" s="17"/>
      <c r="W869" s="17"/>
      <c r="X869" s="17"/>
      <c r="Y869" s="17"/>
      <c r="Z869" s="17"/>
    </row>
    <row r="870">
      <c r="A870" s="20"/>
      <c r="B870" s="17"/>
      <c r="C870" s="33"/>
      <c r="D870" s="17"/>
      <c r="E870" s="20"/>
      <c r="F870" s="20"/>
      <c r="G870" s="20"/>
      <c r="H870" s="17"/>
      <c r="I870" s="17"/>
      <c r="J870" s="17"/>
      <c r="K870" s="17"/>
      <c r="L870" s="17"/>
      <c r="M870" s="17"/>
      <c r="N870" s="17"/>
      <c r="O870" s="17"/>
      <c r="P870" s="17"/>
      <c r="Q870" s="17"/>
      <c r="R870" s="17"/>
      <c r="S870" s="17"/>
      <c r="T870" s="17"/>
      <c r="U870" s="17"/>
      <c r="V870" s="17"/>
      <c r="W870" s="17"/>
      <c r="X870" s="17"/>
      <c r="Y870" s="17"/>
      <c r="Z870" s="17"/>
    </row>
    <row r="871">
      <c r="A871" s="20"/>
      <c r="B871" s="17"/>
      <c r="C871" s="33"/>
      <c r="D871" s="17"/>
      <c r="E871" s="20"/>
      <c r="F871" s="20"/>
      <c r="G871" s="20"/>
      <c r="H871" s="17"/>
      <c r="I871" s="17"/>
      <c r="J871" s="17"/>
      <c r="K871" s="17"/>
      <c r="L871" s="17"/>
      <c r="M871" s="17"/>
      <c r="N871" s="17"/>
      <c r="O871" s="17"/>
      <c r="P871" s="17"/>
      <c r="Q871" s="17"/>
      <c r="R871" s="17"/>
      <c r="S871" s="17"/>
      <c r="T871" s="17"/>
      <c r="U871" s="17"/>
      <c r="V871" s="17"/>
      <c r="W871" s="17"/>
      <c r="X871" s="17"/>
      <c r="Y871" s="17"/>
      <c r="Z871" s="17"/>
    </row>
    <row r="872">
      <c r="A872" s="20"/>
      <c r="B872" s="17"/>
      <c r="C872" s="33"/>
      <c r="D872" s="17"/>
      <c r="E872" s="20"/>
      <c r="F872" s="20"/>
      <c r="G872" s="20"/>
      <c r="H872" s="17"/>
      <c r="I872" s="17"/>
      <c r="J872" s="17"/>
      <c r="K872" s="17"/>
      <c r="L872" s="17"/>
      <c r="M872" s="17"/>
      <c r="N872" s="17"/>
      <c r="O872" s="17"/>
      <c r="P872" s="17"/>
      <c r="Q872" s="17"/>
      <c r="R872" s="17"/>
      <c r="S872" s="17"/>
      <c r="T872" s="17"/>
      <c r="U872" s="17"/>
      <c r="V872" s="17"/>
      <c r="W872" s="17"/>
      <c r="X872" s="17"/>
      <c r="Y872" s="17"/>
      <c r="Z872" s="17"/>
    </row>
    <row r="873">
      <c r="A873" s="20"/>
      <c r="B873" s="17"/>
      <c r="C873" s="33"/>
      <c r="D873" s="17"/>
      <c r="E873" s="20"/>
      <c r="F873" s="20"/>
      <c r="G873" s="20"/>
      <c r="H873" s="17"/>
      <c r="I873" s="17"/>
      <c r="J873" s="17"/>
      <c r="K873" s="17"/>
      <c r="L873" s="17"/>
      <c r="M873" s="17"/>
      <c r="N873" s="17"/>
      <c r="O873" s="17"/>
      <c r="P873" s="17"/>
      <c r="Q873" s="17"/>
      <c r="R873" s="17"/>
      <c r="S873" s="17"/>
      <c r="T873" s="17"/>
      <c r="U873" s="17"/>
      <c r="V873" s="17"/>
      <c r="W873" s="17"/>
      <c r="X873" s="17"/>
      <c r="Y873" s="17"/>
      <c r="Z873" s="17"/>
    </row>
    <row r="874">
      <c r="A874" s="20"/>
      <c r="B874" s="17"/>
      <c r="C874" s="33"/>
      <c r="D874" s="17"/>
      <c r="E874" s="20"/>
      <c r="F874" s="20"/>
      <c r="G874" s="20"/>
      <c r="H874" s="17"/>
      <c r="I874" s="17"/>
      <c r="J874" s="17"/>
      <c r="K874" s="17"/>
      <c r="L874" s="17"/>
      <c r="M874" s="17"/>
      <c r="N874" s="17"/>
      <c r="O874" s="17"/>
      <c r="P874" s="17"/>
      <c r="Q874" s="17"/>
      <c r="R874" s="17"/>
      <c r="S874" s="17"/>
      <c r="T874" s="17"/>
      <c r="U874" s="17"/>
      <c r="V874" s="17"/>
      <c r="W874" s="17"/>
      <c r="X874" s="17"/>
      <c r="Y874" s="17"/>
      <c r="Z874" s="17"/>
    </row>
    <row r="875">
      <c r="A875" s="20"/>
      <c r="B875" s="17"/>
      <c r="C875" s="33"/>
      <c r="D875" s="17"/>
      <c r="E875" s="20"/>
      <c r="F875" s="20"/>
      <c r="G875" s="20"/>
      <c r="H875" s="17"/>
      <c r="I875" s="17"/>
      <c r="J875" s="17"/>
      <c r="K875" s="17"/>
      <c r="L875" s="17"/>
      <c r="M875" s="17"/>
      <c r="N875" s="17"/>
      <c r="O875" s="17"/>
      <c r="P875" s="17"/>
      <c r="Q875" s="17"/>
      <c r="R875" s="17"/>
      <c r="S875" s="17"/>
      <c r="T875" s="17"/>
      <c r="U875" s="17"/>
      <c r="V875" s="17"/>
      <c r="W875" s="17"/>
      <c r="X875" s="17"/>
      <c r="Y875" s="17"/>
      <c r="Z875" s="17"/>
    </row>
    <row r="876">
      <c r="A876" s="20"/>
      <c r="B876" s="17"/>
      <c r="C876" s="33"/>
      <c r="D876" s="17"/>
      <c r="E876" s="20"/>
      <c r="F876" s="20"/>
      <c r="G876" s="20"/>
      <c r="H876" s="17"/>
      <c r="I876" s="17"/>
      <c r="J876" s="17"/>
      <c r="K876" s="17"/>
      <c r="L876" s="17"/>
      <c r="M876" s="17"/>
      <c r="N876" s="17"/>
      <c r="O876" s="17"/>
      <c r="P876" s="17"/>
      <c r="Q876" s="17"/>
      <c r="R876" s="17"/>
      <c r="S876" s="17"/>
      <c r="T876" s="17"/>
      <c r="U876" s="17"/>
      <c r="V876" s="17"/>
      <c r="W876" s="17"/>
      <c r="X876" s="17"/>
      <c r="Y876" s="17"/>
      <c r="Z876" s="17"/>
    </row>
    <row r="877">
      <c r="A877" s="20"/>
      <c r="B877" s="17"/>
      <c r="C877" s="33"/>
      <c r="D877" s="17"/>
      <c r="E877" s="20"/>
      <c r="F877" s="20"/>
      <c r="G877" s="20"/>
      <c r="H877" s="17"/>
      <c r="I877" s="17"/>
      <c r="J877" s="17"/>
      <c r="K877" s="17"/>
      <c r="L877" s="17"/>
      <c r="M877" s="17"/>
      <c r="N877" s="17"/>
      <c r="O877" s="17"/>
      <c r="P877" s="17"/>
      <c r="Q877" s="17"/>
      <c r="R877" s="17"/>
      <c r="S877" s="17"/>
      <c r="T877" s="17"/>
      <c r="U877" s="17"/>
      <c r="V877" s="17"/>
      <c r="W877" s="17"/>
      <c r="X877" s="17"/>
      <c r="Y877" s="17"/>
      <c r="Z877" s="17"/>
    </row>
    <row r="878">
      <c r="A878" s="20"/>
      <c r="B878" s="17"/>
      <c r="C878" s="33"/>
      <c r="D878" s="17"/>
      <c r="E878" s="20"/>
      <c r="F878" s="20"/>
      <c r="G878" s="20"/>
      <c r="H878" s="17"/>
      <c r="I878" s="17"/>
      <c r="J878" s="17"/>
      <c r="K878" s="17"/>
      <c r="L878" s="17"/>
      <c r="M878" s="17"/>
      <c r="N878" s="17"/>
      <c r="O878" s="17"/>
      <c r="P878" s="17"/>
      <c r="Q878" s="17"/>
      <c r="R878" s="17"/>
      <c r="S878" s="17"/>
      <c r="T878" s="17"/>
      <c r="U878" s="17"/>
      <c r="V878" s="17"/>
      <c r="W878" s="17"/>
      <c r="X878" s="17"/>
      <c r="Y878" s="17"/>
      <c r="Z878" s="17"/>
    </row>
    <row r="879">
      <c r="A879" s="20"/>
      <c r="B879" s="17"/>
      <c r="C879" s="33"/>
      <c r="D879" s="17"/>
      <c r="E879" s="20"/>
      <c r="F879" s="20"/>
      <c r="G879" s="20"/>
      <c r="H879" s="17"/>
      <c r="I879" s="17"/>
      <c r="J879" s="17"/>
      <c r="K879" s="17"/>
      <c r="L879" s="17"/>
      <c r="M879" s="17"/>
      <c r="N879" s="17"/>
      <c r="O879" s="17"/>
      <c r="P879" s="17"/>
      <c r="Q879" s="17"/>
      <c r="R879" s="17"/>
      <c r="S879" s="17"/>
      <c r="T879" s="17"/>
      <c r="U879" s="17"/>
      <c r="V879" s="17"/>
      <c r="W879" s="17"/>
      <c r="X879" s="17"/>
      <c r="Y879" s="17"/>
      <c r="Z879" s="17"/>
    </row>
    <row r="880">
      <c r="A880" s="20"/>
      <c r="B880" s="17"/>
      <c r="C880" s="33"/>
      <c r="D880" s="17"/>
      <c r="E880" s="20"/>
      <c r="F880" s="20"/>
      <c r="G880" s="20"/>
      <c r="H880" s="17"/>
      <c r="I880" s="17"/>
      <c r="J880" s="17"/>
      <c r="K880" s="17"/>
      <c r="L880" s="17"/>
      <c r="M880" s="17"/>
      <c r="N880" s="17"/>
      <c r="O880" s="17"/>
      <c r="P880" s="17"/>
      <c r="Q880" s="17"/>
      <c r="R880" s="17"/>
      <c r="S880" s="17"/>
      <c r="T880" s="17"/>
      <c r="U880" s="17"/>
      <c r="V880" s="17"/>
      <c r="W880" s="17"/>
      <c r="X880" s="17"/>
      <c r="Y880" s="17"/>
      <c r="Z880" s="17"/>
    </row>
    <row r="881">
      <c r="A881" s="20"/>
      <c r="B881" s="17"/>
      <c r="C881" s="33"/>
      <c r="D881" s="17"/>
      <c r="E881" s="20"/>
      <c r="F881" s="20"/>
      <c r="G881" s="20"/>
      <c r="H881" s="17"/>
      <c r="I881" s="17"/>
      <c r="J881" s="17"/>
      <c r="K881" s="17"/>
      <c r="L881" s="17"/>
      <c r="M881" s="17"/>
      <c r="N881" s="17"/>
      <c r="O881" s="17"/>
      <c r="P881" s="17"/>
      <c r="Q881" s="17"/>
      <c r="R881" s="17"/>
      <c r="S881" s="17"/>
      <c r="T881" s="17"/>
      <c r="U881" s="17"/>
      <c r="V881" s="17"/>
      <c r="W881" s="17"/>
      <c r="X881" s="17"/>
      <c r="Y881" s="17"/>
      <c r="Z881" s="17"/>
    </row>
    <row r="882">
      <c r="A882" s="20"/>
      <c r="B882" s="17"/>
      <c r="C882" s="33"/>
      <c r="D882" s="17"/>
      <c r="E882" s="20"/>
      <c r="F882" s="20"/>
      <c r="G882" s="20"/>
      <c r="H882" s="17"/>
      <c r="I882" s="17"/>
      <c r="J882" s="17"/>
      <c r="K882" s="17"/>
      <c r="L882" s="17"/>
      <c r="M882" s="17"/>
      <c r="N882" s="17"/>
      <c r="O882" s="17"/>
      <c r="P882" s="17"/>
      <c r="Q882" s="17"/>
      <c r="R882" s="17"/>
      <c r="S882" s="17"/>
      <c r="T882" s="17"/>
      <c r="U882" s="17"/>
      <c r="V882" s="17"/>
      <c r="W882" s="17"/>
      <c r="X882" s="17"/>
      <c r="Y882" s="17"/>
      <c r="Z882" s="17"/>
    </row>
    <row r="883">
      <c r="A883" s="20"/>
      <c r="B883" s="17"/>
      <c r="C883" s="33"/>
      <c r="D883" s="17"/>
      <c r="E883" s="20"/>
      <c r="F883" s="20"/>
      <c r="G883" s="20"/>
      <c r="H883" s="17"/>
      <c r="I883" s="17"/>
      <c r="J883" s="17"/>
      <c r="K883" s="17"/>
      <c r="L883" s="17"/>
      <c r="M883" s="17"/>
      <c r="N883" s="17"/>
      <c r="O883" s="17"/>
      <c r="P883" s="17"/>
      <c r="Q883" s="17"/>
      <c r="R883" s="17"/>
      <c r="S883" s="17"/>
      <c r="T883" s="17"/>
      <c r="U883" s="17"/>
      <c r="V883" s="17"/>
      <c r="W883" s="17"/>
      <c r="X883" s="17"/>
      <c r="Y883" s="17"/>
      <c r="Z883" s="17"/>
    </row>
    <row r="884">
      <c r="A884" s="20"/>
      <c r="B884" s="17"/>
      <c r="C884" s="33"/>
      <c r="D884" s="17"/>
      <c r="E884" s="20"/>
      <c r="F884" s="20"/>
      <c r="G884" s="20"/>
      <c r="H884" s="17"/>
      <c r="I884" s="17"/>
      <c r="J884" s="17"/>
      <c r="K884" s="17"/>
      <c r="L884" s="17"/>
      <c r="M884" s="17"/>
      <c r="N884" s="17"/>
      <c r="O884" s="17"/>
      <c r="P884" s="17"/>
      <c r="Q884" s="17"/>
      <c r="R884" s="17"/>
      <c r="S884" s="17"/>
      <c r="T884" s="17"/>
      <c r="U884" s="17"/>
      <c r="V884" s="17"/>
      <c r="W884" s="17"/>
      <c r="X884" s="17"/>
      <c r="Y884" s="17"/>
      <c r="Z884" s="17"/>
    </row>
    <row r="885">
      <c r="A885" s="20"/>
      <c r="B885" s="17"/>
      <c r="C885" s="33"/>
      <c r="D885" s="17"/>
      <c r="E885" s="20"/>
      <c r="F885" s="20"/>
      <c r="G885" s="20"/>
      <c r="H885" s="17"/>
      <c r="I885" s="17"/>
      <c r="J885" s="17"/>
      <c r="K885" s="17"/>
      <c r="L885" s="17"/>
      <c r="M885" s="17"/>
      <c r="N885" s="17"/>
      <c r="O885" s="17"/>
      <c r="P885" s="17"/>
      <c r="Q885" s="17"/>
      <c r="R885" s="17"/>
      <c r="S885" s="17"/>
      <c r="T885" s="17"/>
      <c r="U885" s="17"/>
      <c r="V885" s="17"/>
      <c r="W885" s="17"/>
      <c r="X885" s="17"/>
      <c r="Y885" s="17"/>
      <c r="Z885" s="17"/>
    </row>
    <row r="886">
      <c r="A886" s="20"/>
      <c r="B886" s="17"/>
      <c r="C886" s="33"/>
      <c r="D886" s="17"/>
      <c r="E886" s="20"/>
      <c r="F886" s="20"/>
      <c r="G886" s="20"/>
      <c r="H886" s="17"/>
      <c r="I886" s="17"/>
      <c r="J886" s="17"/>
      <c r="K886" s="17"/>
      <c r="L886" s="17"/>
      <c r="M886" s="17"/>
      <c r="N886" s="17"/>
      <c r="O886" s="17"/>
      <c r="P886" s="17"/>
      <c r="Q886" s="17"/>
      <c r="R886" s="17"/>
      <c r="S886" s="17"/>
      <c r="T886" s="17"/>
      <c r="U886" s="17"/>
      <c r="V886" s="17"/>
      <c r="W886" s="17"/>
      <c r="X886" s="17"/>
      <c r="Y886" s="17"/>
      <c r="Z886" s="17"/>
    </row>
    <row r="887">
      <c r="A887" s="20"/>
      <c r="B887" s="17"/>
      <c r="C887" s="33"/>
      <c r="D887" s="17"/>
      <c r="E887" s="20"/>
      <c r="F887" s="20"/>
      <c r="G887" s="20"/>
      <c r="H887" s="17"/>
      <c r="I887" s="17"/>
      <c r="J887" s="17"/>
      <c r="K887" s="17"/>
      <c r="L887" s="17"/>
      <c r="M887" s="17"/>
      <c r="N887" s="17"/>
      <c r="O887" s="17"/>
      <c r="P887" s="17"/>
      <c r="Q887" s="17"/>
      <c r="R887" s="17"/>
      <c r="S887" s="17"/>
      <c r="T887" s="17"/>
      <c r="U887" s="17"/>
      <c r="V887" s="17"/>
      <c r="W887" s="17"/>
      <c r="X887" s="17"/>
      <c r="Y887" s="17"/>
      <c r="Z887" s="17"/>
    </row>
    <row r="888">
      <c r="A888" s="20"/>
      <c r="B888" s="17"/>
      <c r="C888" s="33"/>
      <c r="D888" s="17"/>
      <c r="E888" s="20"/>
      <c r="F888" s="20"/>
      <c r="G888" s="20"/>
      <c r="H888" s="17"/>
      <c r="I888" s="17"/>
      <c r="J888" s="17"/>
      <c r="K888" s="17"/>
      <c r="L888" s="17"/>
      <c r="M888" s="17"/>
      <c r="N888" s="17"/>
      <c r="O888" s="17"/>
      <c r="P888" s="17"/>
      <c r="Q888" s="17"/>
      <c r="R888" s="17"/>
      <c r="S888" s="17"/>
      <c r="T888" s="17"/>
      <c r="U888" s="17"/>
      <c r="V888" s="17"/>
      <c r="W888" s="17"/>
      <c r="X888" s="17"/>
      <c r="Y888" s="17"/>
      <c r="Z888" s="17"/>
    </row>
    <row r="889">
      <c r="A889" s="20"/>
      <c r="B889" s="17"/>
      <c r="C889" s="33"/>
      <c r="D889" s="17"/>
      <c r="E889" s="20"/>
      <c r="F889" s="20"/>
      <c r="G889" s="20"/>
      <c r="H889" s="17"/>
      <c r="I889" s="17"/>
      <c r="J889" s="17"/>
      <c r="K889" s="17"/>
      <c r="L889" s="17"/>
      <c r="M889" s="17"/>
      <c r="N889" s="17"/>
      <c r="O889" s="17"/>
      <c r="P889" s="17"/>
      <c r="Q889" s="17"/>
      <c r="R889" s="17"/>
      <c r="S889" s="17"/>
      <c r="T889" s="17"/>
      <c r="U889" s="17"/>
      <c r="V889" s="17"/>
      <c r="W889" s="17"/>
      <c r="X889" s="17"/>
      <c r="Y889" s="17"/>
      <c r="Z889" s="17"/>
    </row>
    <row r="890">
      <c r="A890" s="20"/>
      <c r="B890" s="17"/>
      <c r="C890" s="33"/>
      <c r="D890" s="17"/>
      <c r="E890" s="20"/>
      <c r="F890" s="20"/>
      <c r="G890" s="20"/>
      <c r="H890" s="17"/>
      <c r="I890" s="17"/>
      <c r="J890" s="17"/>
      <c r="K890" s="17"/>
      <c r="L890" s="17"/>
      <c r="M890" s="17"/>
      <c r="N890" s="17"/>
      <c r="O890" s="17"/>
      <c r="P890" s="17"/>
      <c r="Q890" s="17"/>
      <c r="R890" s="17"/>
      <c r="S890" s="17"/>
      <c r="T890" s="17"/>
      <c r="U890" s="17"/>
      <c r="V890" s="17"/>
      <c r="W890" s="17"/>
      <c r="X890" s="17"/>
      <c r="Y890" s="17"/>
      <c r="Z890" s="17"/>
    </row>
    <row r="891">
      <c r="A891" s="20"/>
      <c r="B891" s="17"/>
      <c r="C891" s="33"/>
      <c r="D891" s="17"/>
      <c r="E891" s="20"/>
      <c r="F891" s="20"/>
      <c r="G891" s="20"/>
      <c r="H891" s="17"/>
      <c r="I891" s="17"/>
      <c r="J891" s="17"/>
      <c r="K891" s="17"/>
      <c r="L891" s="17"/>
      <c r="M891" s="17"/>
      <c r="N891" s="17"/>
      <c r="O891" s="17"/>
      <c r="P891" s="17"/>
      <c r="Q891" s="17"/>
      <c r="R891" s="17"/>
      <c r="S891" s="17"/>
      <c r="T891" s="17"/>
      <c r="U891" s="17"/>
      <c r="V891" s="17"/>
      <c r="W891" s="17"/>
      <c r="X891" s="17"/>
      <c r="Y891" s="17"/>
      <c r="Z891" s="17"/>
    </row>
    <row r="892">
      <c r="A892" s="20"/>
      <c r="B892" s="17"/>
      <c r="C892" s="33"/>
      <c r="D892" s="17"/>
      <c r="E892" s="20"/>
      <c r="F892" s="20"/>
      <c r="G892" s="20"/>
      <c r="H892" s="17"/>
      <c r="I892" s="17"/>
      <c r="J892" s="17"/>
      <c r="K892" s="17"/>
      <c r="L892" s="17"/>
      <c r="M892" s="17"/>
      <c r="N892" s="17"/>
      <c r="O892" s="17"/>
      <c r="P892" s="17"/>
      <c r="Q892" s="17"/>
      <c r="R892" s="17"/>
      <c r="S892" s="17"/>
      <c r="T892" s="17"/>
      <c r="U892" s="17"/>
      <c r="V892" s="17"/>
      <c r="W892" s="17"/>
      <c r="X892" s="17"/>
      <c r="Y892" s="17"/>
      <c r="Z892" s="17"/>
    </row>
    <row r="893">
      <c r="A893" s="20"/>
      <c r="B893" s="17"/>
      <c r="C893" s="33"/>
      <c r="D893" s="17"/>
      <c r="E893" s="20"/>
      <c r="F893" s="20"/>
      <c r="G893" s="20"/>
      <c r="H893" s="17"/>
      <c r="I893" s="17"/>
      <c r="J893" s="17"/>
      <c r="K893" s="17"/>
      <c r="L893" s="17"/>
      <c r="M893" s="17"/>
      <c r="N893" s="17"/>
      <c r="O893" s="17"/>
      <c r="P893" s="17"/>
      <c r="Q893" s="17"/>
      <c r="R893" s="17"/>
      <c r="S893" s="17"/>
      <c r="T893" s="17"/>
      <c r="U893" s="17"/>
      <c r="V893" s="17"/>
      <c r="W893" s="17"/>
      <c r="X893" s="17"/>
      <c r="Y893" s="17"/>
      <c r="Z893" s="17"/>
    </row>
    <row r="894">
      <c r="A894" s="20"/>
      <c r="B894" s="17"/>
      <c r="C894" s="33"/>
      <c r="D894" s="17"/>
      <c r="E894" s="20"/>
      <c r="F894" s="20"/>
      <c r="G894" s="20"/>
      <c r="H894" s="17"/>
      <c r="I894" s="17"/>
      <c r="J894" s="17"/>
      <c r="K894" s="17"/>
      <c r="L894" s="17"/>
      <c r="M894" s="17"/>
      <c r="N894" s="17"/>
      <c r="O894" s="17"/>
      <c r="P894" s="17"/>
      <c r="Q894" s="17"/>
      <c r="R894" s="17"/>
      <c r="S894" s="17"/>
      <c r="T894" s="17"/>
      <c r="U894" s="17"/>
      <c r="V894" s="17"/>
      <c r="W894" s="17"/>
      <c r="X894" s="17"/>
      <c r="Y894" s="17"/>
      <c r="Z894" s="17"/>
    </row>
    <row r="895">
      <c r="A895" s="20"/>
      <c r="B895" s="17"/>
      <c r="C895" s="33"/>
      <c r="D895" s="17"/>
      <c r="E895" s="20"/>
      <c r="F895" s="20"/>
      <c r="G895" s="20"/>
      <c r="H895" s="17"/>
      <c r="I895" s="17"/>
      <c r="J895" s="17"/>
      <c r="K895" s="17"/>
      <c r="L895" s="17"/>
      <c r="M895" s="17"/>
      <c r="N895" s="17"/>
      <c r="O895" s="17"/>
      <c r="P895" s="17"/>
      <c r="Q895" s="17"/>
      <c r="R895" s="17"/>
      <c r="S895" s="17"/>
      <c r="T895" s="17"/>
      <c r="U895" s="17"/>
      <c r="V895" s="17"/>
      <c r="W895" s="17"/>
      <c r="X895" s="17"/>
      <c r="Y895" s="17"/>
      <c r="Z895" s="17"/>
    </row>
    <row r="896">
      <c r="A896" s="20"/>
      <c r="B896" s="17"/>
      <c r="C896" s="33"/>
      <c r="D896" s="17"/>
      <c r="E896" s="20"/>
      <c r="F896" s="20"/>
      <c r="G896" s="20"/>
      <c r="H896" s="17"/>
      <c r="I896" s="17"/>
      <c r="J896" s="17"/>
      <c r="K896" s="17"/>
      <c r="L896" s="17"/>
      <c r="M896" s="17"/>
      <c r="N896" s="17"/>
      <c r="O896" s="17"/>
      <c r="P896" s="17"/>
      <c r="Q896" s="17"/>
      <c r="R896" s="17"/>
      <c r="S896" s="17"/>
      <c r="T896" s="17"/>
      <c r="U896" s="17"/>
      <c r="V896" s="17"/>
      <c r="W896" s="17"/>
      <c r="X896" s="17"/>
      <c r="Y896" s="17"/>
      <c r="Z896" s="17"/>
    </row>
    <row r="897">
      <c r="A897" s="20"/>
      <c r="B897" s="17"/>
      <c r="C897" s="33"/>
      <c r="D897" s="17"/>
      <c r="E897" s="20"/>
      <c r="F897" s="20"/>
      <c r="G897" s="20"/>
      <c r="H897" s="17"/>
      <c r="I897" s="17"/>
      <c r="J897" s="17"/>
      <c r="K897" s="17"/>
      <c r="L897" s="17"/>
      <c r="M897" s="17"/>
      <c r="N897" s="17"/>
      <c r="O897" s="17"/>
      <c r="P897" s="17"/>
      <c r="Q897" s="17"/>
      <c r="R897" s="17"/>
      <c r="S897" s="17"/>
      <c r="T897" s="17"/>
      <c r="U897" s="17"/>
      <c r="V897" s="17"/>
      <c r="W897" s="17"/>
      <c r="X897" s="17"/>
      <c r="Y897" s="17"/>
      <c r="Z897" s="17"/>
    </row>
    <row r="898">
      <c r="A898" s="20"/>
      <c r="B898" s="17"/>
      <c r="C898" s="33"/>
      <c r="D898" s="17"/>
      <c r="E898" s="20"/>
      <c r="F898" s="20"/>
      <c r="G898" s="20"/>
      <c r="H898" s="17"/>
      <c r="I898" s="17"/>
      <c r="J898" s="17"/>
      <c r="K898" s="17"/>
      <c r="L898" s="17"/>
      <c r="M898" s="17"/>
      <c r="N898" s="17"/>
      <c r="O898" s="17"/>
      <c r="P898" s="17"/>
      <c r="Q898" s="17"/>
      <c r="R898" s="17"/>
      <c r="S898" s="17"/>
      <c r="T898" s="17"/>
      <c r="U898" s="17"/>
      <c r="V898" s="17"/>
      <c r="W898" s="17"/>
      <c r="X898" s="17"/>
      <c r="Y898" s="17"/>
      <c r="Z898" s="17"/>
    </row>
    <row r="899">
      <c r="A899" s="20"/>
      <c r="B899" s="17"/>
      <c r="C899" s="33"/>
      <c r="D899" s="17"/>
      <c r="E899" s="20"/>
      <c r="F899" s="20"/>
      <c r="G899" s="20"/>
      <c r="H899" s="17"/>
      <c r="I899" s="17"/>
      <c r="J899" s="17"/>
      <c r="K899" s="17"/>
      <c r="L899" s="17"/>
      <c r="M899" s="17"/>
      <c r="N899" s="17"/>
      <c r="O899" s="17"/>
      <c r="P899" s="17"/>
      <c r="Q899" s="17"/>
      <c r="R899" s="17"/>
      <c r="S899" s="17"/>
      <c r="T899" s="17"/>
      <c r="U899" s="17"/>
      <c r="V899" s="17"/>
      <c r="W899" s="17"/>
      <c r="X899" s="17"/>
      <c r="Y899" s="17"/>
      <c r="Z899" s="17"/>
    </row>
    <row r="900">
      <c r="A900" s="20"/>
      <c r="B900" s="17"/>
      <c r="C900" s="33"/>
      <c r="D900" s="17"/>
      <c r="E900" s="20"/>
      <c r="F900" s="20"/>
      <c r="G900" s="20"/>
      <c r="H900" s="17"/>
      <c r="I900" s="17"/>
      <c r="J900" s="17"/>
      <c r="K900" s="17"/>
      <c r="L900" s="17"/>
      <c r="M900" s="17"/>
      <c r="N900" s="17"/>
      <c r="O900" s="17"/>
      <c r="P900" s="17"/>
      <c r="Q900" s="17"/>
      <c r="R900" s="17"/>
      <c r="S900" s="17"/>
      <c r="T900" s="17"/>
      <c r="U900" s="17"/>
      <c r="V900" s="17"/>
      <c r="W900" s="17"/>
      <c r="X900" s="17"/>
      <c r="Y900" s="17"/>
      <c r="Z900" s="17"/>
    </row>
    <row r="901">
      <c r="A901" s="20"/>
      <c r="B901" s="17"/>
      <c r="C901" s="33"/>
      <c r="D901" s="17"/>
      <c r="E901" s="20"/>
      <c r="F901" s="20"/>
      <c r="G901" s="20"/>
      <c r="H901" s="17"/>
      <c r="I901" s="17"/>
      <c r="J901" s="17"/>
      <c r="K901" s="17"/>
      <c r="L901" s="17"/>
      <c r="M901" s="17"/>
      <c r="N901" s="17"/>
      <c r="O901" s="17"/>
      <c r="P901" s="17"/>
      <c r="Q901" s="17"/>
      <c r="R901" s="17"/>
      <c r="S901" s="17"/>
      <c r="T901" s="17"/>
      <c r="U901" s="17"/>
      <c r="V901" s="17"/>
      <c r="W901" s="17"/>
      <c r="X901" s="17"/>
      <c r="Y901" s="17"/>
      <c r="Z901" s="17"/>
    </row>
    <row r="902">
      <c r="A902" s="20"/>
      <c r="B902" s="17"/>
      <c r="C902" s="33"/>
      <c r="D902" s="17"/>
      <c r="E902" s="20"/>
      <c r="F902" s="20"/>
      <c r="G902" s="20"/>
      <c r="H902" s="17"/>
      <c r="I902" s="17"/>
      <c r="J902" s="17"/>
      <c r="K902" s="17"/>
      <c r="L902" s="17"/>
      <c r="M902" s="17"/>
      <c r="N902" s="17"/>
      <c r="O902" s="17"/>
      <c r="P902" s="17"/>
      <c r="Q902" s="17"/>
      <c r="R902" s="17"/>
      <c r="S902" s="17"/>
      <c r="T902" s="17"/>
      <c r="U902" s="17"/>
      <c r="V902" s="17"/>
      <c r="W902" s="17"/>
      <c r="X902" s="17"/>
      <c r="Y902" s="17"/>
      <c r="Z902" s="17"/>
    </row>
    <row r="903">
      <c r="A903" s="20"/>
      <c r="B903" s="17"/>
      <c r="C903" s="33"/>
      <c r="D903" s="17"/>
      <c r="E903" s="20"/>
      <c r="F903" s="20"/>
      <c r="G903" s="20"/>
      <c r="H903" s="17"/>
      <c r="I903" s="17"/>
      <c r="J903" s="17"/>
      <c r="K903" s="17"/>
      <c r="L903" s="17"/>
      <c r="M903" s="17"/>
      <c r="N903" s="17"/>
      <c r="O903" s="17"/>
      <c r="P903" s="17"/>
      <c r="Q903" s="17"/>
      <c r="R903" s="17"/>
      <c r="S903" s="17"/>
      <c r="T903" s="17"/>
      <c r="U903" s="17"/>
      <c r="V903" s="17"/>
      <c r="W903" s="17"/>
      <c r="X903" s="17"/>
      <c r="Y903" s="17"/>
      <c r="Z903" s="17"/>
    </row>
    <row r="904">
      <c r="A904" s="20"/>
      <c r="B904" s="17"/>
      <c r="C904" s="33"/>
      <c r="D904" s="17"/>
      <c r="E904" s="20"/>
      <c r="F904" s="20"/>
      <c r="G904" s="20"/>
      <c r="H904" s="17"/>
      <c r="I904" s="17"/>
      <c r="J904" s="17"/>
      <c r="K904" s="17"/>
      <c r="L904" s="17"/>
      <c r="M904" s="17"/>
      <c r="N904" s="17"/>
      <c r="O904" s="17"/>
      <c r="P904" s="17"/>
      <c r="Q904" s="17"/>
      <c r="R904" s="17"/>
      <c r="S904" s="17"/>
      <c r="T904" s="17"/>
      <c r="U904" s="17"/>
      <c r="V904" s="17"/>
      <c r="W904" s="17"/>
      <c r="X904" s="17"/>
      <c r="Y904" s="17"/>
      <c r="Z904" s="17"/>
    </row>
    <row r="905">
      <c r="A905" s="20"/>
      <c r="B905" s="17"/>
      <c r="C905" s="33"/>
      <c r="D905" s="17"/>
      <c r="E905" s="20"/>
      <c r="F905" s="20"/>
      <c r="G905" s="20"/>
      <c r="H905" s="17"/>
      <c r="I905" s="17"/>
      <c r="J905" s="17"/>
      <c r="K905" s="17"/>
      <c r="L905" s="17"/>
      <c r="M905" s="17"/>
      <c r="N905" s="17"/>
      <c r="O905" s="17"/>
      <c r="P905" s="17"/>
      <c r="Q905" s="17"/>
      <c r="R905" s="17"/>
      <c r="S905" s="17"/>
      <c r="T905" s="17"/>
      <c r="U905" s="17"/>
      <c r="V905" s="17"/>
      <c r="W905" s="17"/>
      <c r="X905" s="17"/>
      <c r="Y905" s="17"/>
      <c r="Z905" s="17"/>
    </row>
    <row r="906">
      <c r="A906" s="20"/>
      <c r="B906" s="17"/>
      <c r="C906" s="33"/>
      <c r="D906" s="17"/>
      <c r="E906" s="20"/>
      <c r="F906" s="20"/>
      <c r="G906" s="20"/>
      <c r="H906" s="17"/>
      <c r="I906" s="17"/>
      <c r="J906" s="17"/>
      <c r="K906" s="17"/>
      <c r="L906" s="17"/>
      <c r="M906" s="17"/>
      <c r="N906" s="17"/>
      <c r="O906" s="17"/>
      <c r="P906" s="17"/>
      <c r="Q906" s="17"/>
      <c r="R906" s="17"/>
      <c r="S906" s="17"/>
      <c r="T906" s="17"/>
      <c r="U906" s="17"/>
      <c r="V906" s="17"/>
      <c r="W906" s="17"/>
      <c r="X906" s="17"/>
      <c r="Y906" s="17"/>
      <c r="Z906" s="17"/>
    </row>
    <row r="907">
      <c r="A907" s="20"/>
      <c r="B907" s="17"/>
      <c r="C907" s="33"/>
      <c r="D907" s="17"/>
      <c r="E907" s="20"/>
      <c r="F907" s="20"/>
      <c r="G907" s="20"/>
      <c r="H907" s="17"/>
      <c r="I907" s="17"/>
      <c r="J907" s="17"/>
      <c r="K907" s="17"/>
      <c r="L907" s="17"/>
      <c r="M907" s="17"/>
      <c r="N907" s="17"/>
      <c r="O907" s="17"/>
      <c r="P907" s="17"/>
      <c r="Q907" s="17"/>
      <c r="R907" s="17"/>
      <c r="S907" s="17"/>
      <c r="T907" s="17"/>
      <c r="U907" s="17"/>
      <c r="V907" s="17"/>
      <c r="W907" s="17"/>
      <c r="X907" s="17"/>
      <c r="Y907" s="17"/>
      <c r="Z907" s="17"/>
    </row>
    <row r="908">
      <c r="A908" s="20"/>
      <c r="B908" s="17"/>
      <c r="C908" s="33"/>
      <c r="D908" s="17"/>
      <c r="E908" s="20"/>
      <c r="F908" s="20"/>
      <c r="G908" s="20"/>
      <c r="H908" s="17"/>
      <c r="I908" s="17"/>
      <c r="J908" s="17"/>
      <c r="K908" s="17"/>
      <c r="L908" s="17"/>
      <c r="M908" s="17"/>
      <c r="N908" s="17"/>
      <c r="O908" s="17"/>
      <c r="P908" s="17"/>
      <c r="Q908" s="17"/>
      <c r="R908" s="17"/>
      <c r="S908" s="17"/>
      <c r="T908" s="17"/>
      <c r="U908" s="17"/>
      <c r="V908" s="17"/>
      <c r="W908" s="17"/>
      <c r="X908" s="17"/>
      <c r="Y908" s="17"/>
      <c r="Z908" s="17"/>
    </row>
    <row r="909">
      <c r="A909" s="20"/>
      <c r="B909" s="17"/>
      <c r="C909" s="33"/>
      <c r="D909" s="17"/>
      <c r="E909" s="20"/>
      <c r="F909" s="20"/>
      <c r="G909" s="20"/>
      <c r="H909" s="17"/>
      <c r="I909" s="17"/>
      <c r="J909" s="17"/>
      <c r="K909" s="17"/>
      <c r="L909" s="17"/>
      <c r="M909" s="17"/>
      <c r="N909" s="17"/>
      <c r="O909" s="17"/>
      <c r="P909" s="17"/>
      <c r="Q909" s="17"/>
      <c r="R909" s="17"/>
      <c r="S909" s="17"/>
      <c r="T909" s="17"/>
      <c r="U909" s="17"/>
      <c r="V909" s="17"/>
      <c r="W909" s="17"/>
      <c r="X909" s="17"/>
      <c r="Y909" s="17"/>
      <c r="Z909" s="17"/>
    </row>
    <row r="910">
      <c r="A910" s="20"/>
      <c r="B910" s="17"/>
      <c r="C910" s="33"/>
      <c r="D910" s="17"/>
      <c r="E910" s="20"/>
      <c r="F910" s="20"/>
      <c r="G910" s="20"/>
      <c r="H910" s="17"/>
      <c r="I910" s="17"/>
      <c r="J910" s="17"/>
      <c r="K910" s="17"/>
      <c r="L910" s="17"/>
      <c r="M910" s="17"/>
      <c r="N910" s="17"/>
      <c r="O910" s="17"/>
      <c r="P910" s="17"/>
      <c r="Q910" s="17"/>
      <c r="R910" s="17"/>
      <c r="S910" s="17"/>
      <c r="T910" s="17"/>
      <c r="U910" s="17"/>
      <c r="V910" s="17"/>
      <c r="W910" s="17"/>
      <c r="X910" s="17"/>
      <c r="Y910" s="17"/>
      <c r="Z910" s="17"/>
    </row>
    <row r="911">
      <c r="A911" s="20"/>
      <c r="B911" s="17"/>
      <c r="C911" s="33"/>
      <c r="D911" s="17"/>
      <c r="E911" s="20"/>
      <c r="F911" s="20"/>
      <c r="G911" s="20"/>
      <c r="H911" s="17"/>
      <c r="I911" s="17"/>
      <c r="J911" s="17"/>
      <c r="K911" s="17"/>
      <c r="L911" s="17"/>
      <c r="M911" s="17"/>
      <c r="N911" s="17"/>
      <c r="O911" s="17"/>
      <c r="P911" s="17"/>
      <c r="Q911" s="17"/>
      <c r="R911" s="17"/>
      <c r="S911" s="17"/>
      <c r="T911" s="17"/>
      <c r="U911" s="17"/>
      <c r="V911" s="17"/>
      <c r="W911" s="17"/>
      <c r="X911" s="17"/>
      <c r="Y911" s="17"/>
      <c r="Z911" s="17"/>
    </row>
    <row r="912">
      <c r="A912" s="20"/>
      <c r="B912" s="17"/>
      <c r="C912" s="33"/>
      <c r="D912" s="17"/>
      <c r="E912" s="20"/>
      <c r="F912" s="20"/>
      <c r="G912" s="20"/>
      <c r="H912" s="17"/>
      <c r="I912" s="17"/>
      <c r="J912" s="17"/>
      <c r="K912" s="17"/>
      <c r="L912" s="17"/>
      <c r="M912" s="17"/>
      <c r="N912" s="17"/>
      <c r="O912" s="17"/>
      <c r="P912" s="17"/>
      <c r="Q912" s="17"/>
      <c r="R912" s="17"/>
      <c r="S912" s="17"/>
      <c r="T912" s="17"/>
      <c r="U912" s="17"/>
      <c r="V912" s="17"/>
      <c r="W912" s="17"/>
      <c r="X912" s="17"/>
      <c r="Y912" s="17"/>
      <c r="Z912" s="17"/>
    </row>
    <row r="913">
      <c r="A913" s="20"/>
      <c r="B913" s="17"/>
      <c r="C913" s="33"/>
      <c r="D913" s="17"/>
      <c r="E913" s="20"/>
      <c r="F913" s="20"/>
      <c r="G913" s="20"/>
      <c r="H913" s="17"/>
      <c r="I913" s="17"/>
      <c r="J913" s="17"/>
      <c r="K913" s="17"/>
      <c r="L913" s="17"/>
      <c r="M913" s="17"/>
      <c r="N913" s="17"/>
      <c r="O913" s="17"/>
      <c r="P913" s="17"/>
      <c r="Q913" s="17"/>
      <c r="R913" s="17"/>
      <c r="S913" s="17"/>
      <c r="T913" s="17"/>
      <c r="U913" s="17"/>
      <c r="V913" s="17"/>
      <c r="W913" s="17"/>
      <c r="X913" s="17"/>
      <c r="Y913" s="17"/>
      <c r="Z913" s="17"/>
    </row>
    <row r="914">
      <c r="A914" s="20"/>
      <c r="B914" s="17"/>
      <c r="C914" s="33"/>
      <c r="D914" s="17"/>
      <c r="E914" s="20"/>
      <c r="F914" s="20"/>
      <c r="G914" s="20"/>
      <c r="H914" s="17"/>
      <c r="I914" s="17"/>
      <c r="J914" s="17"/>
      <c r="K914" s="17"/>
      <c r="L914" s="17"/>
      <c r="M914" s="17"/>
      <c r="N914" s="17"/>
      <c r="O914" s="17"/>
      <c r="P914" s="17"/>
      <c r="Q914" s="17"/>
      <c r="R914" s="17"/>
      <c r="S914" s="17"/>
      <c r="T914" s="17"/>
      <c r="U914" s="17"/>
      <c r="V914" s="17"/>
      <c r="W914" s="17"/>
      <c r="X914" s="17"/>
      <c r="Y914" s="17"/>
      <c r="Z914" s="17"/>
    </row>
    <row r="915">
      <c r="A915" s="20"/>
      <c r="B915" s="17"/>
      <c r="C915" s="33"/>
      <c r="D915" s="17"/>
      <c r="E915" s="20"/>
      <c r="F915" s="20"/>
      <c r="G915" s="20"/>
      <c r="H915" s="17"/>
      <c r="I915" s="17"/>
      <c r="J915" s="17"/>
      <c r="K915" s="17"/>
      <c r="L915" s="17"/>
      <c r="M915" s="17"/>
      <c r="N915" s="17"/>
      <c r="O915" s="17"/>
      <c r="P915" s="17"/>
      <c r="Q915" s="17"/>
      <c r="R915" s="17"/>
      <c r="S915" s="17"/>
      <c r="T915" s="17"/>
      <c r="U915" s="17"/>
      <c r="V915" s="17"/>
      <c r="W915" s="17"/>
      <c r="X915" s="17"/>
      <c r="Y915" s="17"/>
      <c r="Z915" s="17"/>
    </row>
    <row r="916">
      <c r="A916" s="20"/>
      <c r="B916" s="17"/>
      <c r="C916" s="33"/>
      <c r="D916" s="17"/>
      <c r="E916" s="20"/>
      <c r="F916" s="20"/>
      <c r="G916" s="20"/>
      <c r="H916" s="17"/>
      <c r="I916" s="17"/>
      <c r="J916" s="17"/>
      <c r="K916" s="17"/>
      <c r="L916" s="17"/>
      <c r="M916" s="17"/>
      <c r="N916" s="17"/>
      <c r="O916" s="17"/>
      <c r="P916" s="17"/>
      <c r="Q916" s="17"/>
      <c r="R916" s="17"/>
      <c r="S916" s="17"/>
      <c r="T916" s="17"/>
      <c r="U916" s="17"/>
      <c r="V916" s="17"/>
      <c r="W916" s="17"/>
      <c r="X916" s="17"/>
      <c r="Y916" s="17"/>
      <c r="Z916" s="17"/>
    </row>
    <row r="917">
      <c r="A917" s="20"/>
      <c r="B917" s="17"/>
      <c r="C917" s="33"/>
      <c r="D917" s="17"/>
      <c r="E917" s="20"/>
      <c r="F917" s="20"/>
      <c r="G917" s="20"/>
      <c r="H917" s="17"/>
      <c r="I917" s="17"/>
      <c r="J917" s="17"/>
      <c r="K917" s="17"/>
      <c r="L917" s="17"/>
      <c r="M917" s="17"/>
      <c r="N917" s="17"/>
      <c r="O917" s="17"/>
      <c r="P917" s="17"/>
      <c r="Q917" s="17"/>
      <c r="R917" s="17"/>
      <c r="S917" s="17"/>
      <c r="T917" s="17"/>
      <c r="U917" s="17"/>
      <c r="V917" s="17"/>
      <c r="W917" s="17"/>
      <c r="X917" s="17"/>
      <c r="Y917" s="17"/>
      <c r="Z917" s="17"/>
    </row>
    <row r="918">
      <c r="A918" s="20"/>
      <c r="B918" s="17"/>
      <c r="C918" s="33"/>
      <c r="D918" s="17"/>
      <c r="E918" s="20"/>
      <c r="F918" s="20"/>
      <c r="G918" s="20"/>
      <c r="H918" s="17"/>
      <c r="I918" s="17"/>
      <c r="J918" s="17"/>
      <c r="K918" s="17"/>
      <c r="L918" s="17"/>
      <c r="M918" s="17"/>
      <c r="N918" s="17"/>
      <c r="O918" s="17"/>
      <c r="P918" s="17"/>
      <c r="Q918" s="17"/>
      <c r="R918" s="17"/>
      <c r="S918" s="17"/>
      <c r="T918" s="17"/>
      <c r="U918" s="17"/>
      <c r="V918" s="17"/>
      <c r="W918" s="17"/>
      <c r="X918" s="17"/>
      <c r="Y918" s="17"/>
      <c r="Z918" s="17"/>
    </row>
    <row r="919">
      <c r="A919" s="20"/>
      <c r="B919" s="17"/>
      <c r="C919" s="33"/>
      <c r="D919" s="17"/>
      <c r="E919" s="20"/>
      <c r="F919" s="20"/>
      <c r="G919" s="20"/>
      <c r="H919" s="17"/>
      <c r="I919" s="17"/>
      <c r="J919" s="17"/>
      <c r="K919" s="17"/>
      <c r="L919" s="17"/>
      <c r="M919" s="17"/>
      <c r="N919" s="17"/>
      <c r="O919" s="17"/>
      <c r="P919" s="17"/>
      <c r="Q919" s="17"/>
      <c r="R919" s="17"/>
      <c r="S919" s="17"/>
      <c r="T919" s="17"/>
      <c r="U919" s="17"/>
      <c r="V919" s="17"/>
      <c r="W919" s="17"/>
      <c r="X919" s="17"/>
      <c r="Y919" s="17"/>
      <c r="Z919" s="17"/>
    </row>
    <row r="920">
      <c r="A920" s="20"/>
      <c r="B920" s="17"/>
      <c r="C920" s="33"/>
      <c r="D920" s="17"/>
      <c r="E920" s="20"/>
      <c r="F920" s="20"/>
      <c r="G920" s="20"/>
      <c r="H920" s="17"/>
      <c r="I920" s="17"/>
      <c r="J920" s="17"/>
      <c r="K920" s="17"/>
      <c r="L920" s="17"/>
      <c r="M920" s="17"/>
      <c r="N920" s="17"/>
      <c r="O920" s="17"/>
      <c r="P920" s="17"/>
      <c r="Q920" s="17"/>
      <c r="R920" s="17"/>
      <c r="S920" s="17"/>
      <c r="T920" s="17"/>
      <c r="U920" s="17"/>
      <c r="V920" s="17"/>
      <c r="W920" s="17"/>
      <c r="X920" s="17"/>
      <c r="Y920" s="17"/>
      <c r="Z920" s="17"/>
    </row>
    <row r="921">
      <c r="A921" s="20"/>
      <c r="B921" s="17"/>
      <c r="C921" s="33"/>
      <c r="D921" s="17"/>
      <c r="E921" s="20"/>
      <c r="F921" s="20"/>
      <c r="G921" s="20"/>
      <c r="H921" s="17"/>
      <c r="I921" s="17"/>
      <c r="J921" s="17"/>
      <c r="K921" s="17"/>
      <c r="L921" s="17"/>
      <c r="M921" s="17"/>
      <c r="N921" s="17"/>
      <c r="O921" s="17"/>
      <c r="P921" s="17"/>
      <c r="Q921" s="17"/>
      <c r="R921" s="17"/>
      <c r="S921" s="17"/>
      <c r="T921" s="17"/>
      <c r="U921" s="17"/>
      <c r="V921" s="17"/>
      <c r="W921" s="17"/>
      <c r="X921" s="17"/>
      <c r="Y921" s="17"/>
      <c r="Z921" s="17"/>
    </row>
    <row r="922">
      <c r="A922" s="20"/>
      <c r="B922" s="17"/>
      <c r="C922" s="33"/>
      <c r="D922" s="17"/>
      <c r="E922" s="20"/>
      <c r="F922" s="20"/>
      <c r="G922" s="20"/>
      <c r="H922" s="17"/>
      <c r="I922" s="17"/>
      <c r="J922" s="17"/>
      <c r="K922" s="17"/>
      <c r="L922" s="17"/>
      <c r="M922" s="17"/>
      <c r="N922" s="17"/>
      <c r="O922" s="17"/>
      <c r="P922" s="17"/>
      <c r="Q922" s="17"/>
      <c r="R922" s="17"/>
      <c r="S922" s="17"/>
      <c r="T922" s="17"/>
      <c r="U922" s="17"/>
      <c r="V922" s="17"/>
      <c r="W922" s="17"/>
      <c r="X922" s="17"/>
      <c r="Y922" s="17"/>
      <c r="Z922" s="17"/>
    </row>
    <row r="923">
      <c r="A923" s="20"/>
      <c r="B923" s="17"/>
      <c r="C923" s="33"/>
      <c r="D923" s="17"/>
      <c r="E923" s="20"/>
      <c r="F923" s="20"/>
      <c r="G923" s="20"/>
      <c r="H923" s="17"/>
      <c r="I923" s="17"/>
      <c r="J923" s="17"/>
      <c r="K923" s="17"/>
      <c r="L923" s="17"/>
      <c r="M923" s="17"/>
      <c r="N923" s="17"/>
      <c r="O923" s="17"/>
      <c r="P923" s="17"/>
      <c r="Q923" s="17"/>
      <c r="R923" s="17"/>
      <c r="S923" s="17"/>
      <c r="T923" s="17"/>
      <c r="U923" s="17"/>
      <c r="V923" s="17"/>
      <c r="W923" s="17"/>
      <c r="X923" s="17"/>
      <c r="Y923" s="17"/>
      <c r="Z923" s="17"/>
    </row>
    <row r="924">
      <c r="A924" s="20"/>
      <c r="B924" s="17"/>
      <c r="C924" s="33"/>
      <c r="D924" s="17"/>
      <c r="E924" s="20"/>
      <c r="F924" s="20"/>
      <c r="G924" s="20"/>
      <c r="H924" s="17"/>
      <c r="I924" s="17"/>
      <c r="J924" s="17"/>
      <c r="K924" s="17"/>
      <c r="L924" s="17"/>
      <c r="M924" s="17"/>
      <c r="N924" s="17"/>
      <c r="O924" s="17"/>
      <c r="P924" s="17"/>
      <c r="Q924" s="17"/>
      <c r="R924" s="17"/>
      <c r="S924" s="17"/>
      <c r="T924" s="17"/>
      <c r="U924" s="17"/>
      <c r="V924" s="17"/>
      <c r="W924" s="17"/>
      <c r="X924" s="17"/>
      <c r="Y924" s="17"/>
      <c r="Z924" s="17"/>
    </row>
    <row r="925">
      <c r="A925" s="20"/>
      <c r="B925" s="17"/>
      <c r="C925" s="33"/>
      <c r="D925" s="17"/>
      <c r="E925" s="20"/>
      <c r="F925" s="20"/>
      <c r="G925" s="20"/>
      <c r="H925" s="17"/>
      <c r="I925" s="17"/>
      <c r="J925" s="17"/>
      <c r="K925" s="17"/>
      <c r="L925" s="17"/>
      <c r="M925" s="17"/>
      <c r="N925" s="17"/>
      <c r="O925" s="17"/>
      <c r="P925" s="17"/>
      <c r="Q925" s="17"/>
      <c r="R925" s="17"/>
      <c r="S925" s="17"/>
      <c r="T925" s="17"/>
      <c r="U925" s="17"/>
      <c r="V925" s="17"/>
      <c r="W925" s="17"/>
      <c r="X925" s="17"/>
      <c r="Y925" s="17"/>
      <c r="Z925" s="17"/>
    </row>
    <row r="926">
      <c r="A926" s="20"/>
      <c r="B926" s="17"/>
      <c r="C926" s="33"/>
      <c r="D926" s="17"/>
      <c r="E926" s="20"/>
      <c r="F926" s="20"/>
      <c r="G926" s="20"/>
      <c r="H926" s="17"/>
      <c r="I926" s="17"/>
      <c r="J926" s="17"/>
      <c r="K926" s="17"/>
      <c r="L926" s="17"/>
      <c r="M926" s="17"/>
      <c r="N926" s="17"/>
      <c r="O926" s="17"/>
      <c r="P926" s="17"/>
      <c r="Q926" s="17"/>
      <c r="R926" s="17"/>
      <c r="S926" s="17"/>
      <c r="T926" s="17"/>
      <c r="U926" s="17"/>
      <c r="V926" s="17"/>
      <c r="W926" s="17"/>
      <c r="X926" s="17"/>
      <c r="Y926" s="17"/>
      <c r="Z926" s="17"/>
    </row>
    <row r="927">
      <c r="A927" s="20"/>
      <c r="B927" s="17"/>
      <c r="C927" s="33"/>
      <c r="D927" s="17"/>
      <c r="E927" s="20"/>
      <c r="F927" s="20"/>
      <c r="G927" s="20"/>
      <c r="H927" s="17"/>
      <c r="I927" s="17"/>
      <c r="J927" s="17"/>
      <c r="K927" s="17"/>
      <c r="L927" s="17"/>
      <c r="M927" s="17"/>
      <c r="N927" s="17"/>
      <c r="O927" s="17"/>
      <c r="P927" s="17"/>
      <c r="Q927" s="17"/>
      <c r="R927" s="17"/>
      <c r="S927" s="17"/>
      <c r="T927" s="17"/>
      <c r="U927" s="17"/>
      <c r="V927" s="17"/>
      <c r="W927" s="17"/>
      <c r="X927" s="17"/>
      <c r="Y927" s="17"/>
      <c r="Z927" s="17"/>
    </row>
    <row r="928">
      <c r="A928" s="20"/>
      <c r="B928" s="17"/>
      <c r="C928" s="33"/>
      <c r="D928" s="17"/>
      <c r="E928" s="20"/>
      <c r="F928" s="20"/>
      <c r="G928" s="20"/>
      <c r="H928" s="17"/>
      <c r="I928" s="17"/>
      <c r="J928" s="17"/>
      <c r="K928" s="17"/>
      <c r="L928" s="17"/>
      <c r="M928" s="17"/>
      <c r="N928" s="17"/>
      <c r="O928" s="17"/>
      <c r="P928" s="17"/>
      <c r="Q928" s="17"/>
      <c r="R928" s="17"/>
      <c r="S928" s="17"/>
      <c r="T928" s="17"/>
      <c r="U928" s="17"/>
      <c r="V928" s="17"/>
      <c r="W928" s="17"/>
      <c r="X928" s="17"/>
      <c r="Y928" s="17"/>
      <c r="Z928" s="17"/>
    </row>
    <row r="929">
      <c r="A929" s="20"/>
      <c r="B929" s="17"/>
      <c r="C929" s="33"/>
      <c r="D929" s="17"/>
      <c r="E929" s="20"/>
      <c r="F929" s="20"/>
      <c r="G929" s="20"/>
      <c r="H929" s="17"/>
      <c r="I929" s="17"/>
      <c r="J929" s="17"/>
      <c r="K929" s="17"/>
      <c r="L929" s="17"/>
      <c r="M929" s="17"/>
      <c r="N929" s="17"/>
      <c r="O929" s="17"/>
      <c r="P929" s="17"/>
      <c r="Q929" s="17"/>
      <c r="R929" s="17"/>
      <c r="S929" s="17"/>
      <c r="T929" s="17"/>
      <c r="U929" s="17"/>
      <c r="V929" s="17"/>
      <c r="W929" s="17"/>
      <c r="X929" s="17"/>
      <c r="Y929" s="17"/>
      <c r="Z929" s="17"/>
    </row>
    <row r="930">
      <c r="A930" s="20"/>
      <c r="B930" s="17"/>
      <c r="C930" s="33"/>
      <c r="D930" s="17"/>
      <c r="E930" s="20"/>
      <c r="F930" s="20"/>
      <c r="G930" s="20"/>
      <c r="H930" s="17"/>
      <c r="I930" s="17"/>
      <c r="J930" s="17"/>
      <c r="K930" s="17"/>
      <c r="L930" s="17"/>
      <c r="M930" s="17"/>
      <c r="N930" s="17"/>
      <c r="O930" s="17"/>
      <c r="P930" s="17"/>
      <c r="Q930" s="17"/>
      <c r="R930" s="17"/>
      <c r="S930" s="17"/>
      <c r="T930" s="17"/>
      <c r="U930" s="17"/>
      <c r="V930" s="17"/>
      <c r="W930" s="17"/>
      <c r="X930" s="17"/>
      <c r="Y930" s="17"/>
      <c r="Z930" s="17"/>
    </row>
    <row r="931">
      <c r="A931" s="20"/>
      <c r="B931" s="17"/>
      <c r="C931" s="33"/>
      <c r="D931" s="17"/>
      <c r="E931" s="20"/>
      <c r="F931" s="20"/>
      <c r="G931" s="20"/>
      <c r="H931" s="17"/>
      <c r="I931" s="17"/>
      <c r="J931" s="17"/>
      <c r="K931" s="17"/>
      <c r="L931" s="17"/>
      <c r="M931" s="17"/>
      <c r="N931" s="17"/>
      <c r="O931" s="17"/>
      <c r="P931" s="17"/>
      <c r="Q931" s="17"/>
      <c r="R931" s="17"/>
      <c r="S931" s="17"/>
      <c r="T931" s="17"/>
      <c r="U931" s="17"/>
      <c r="V931" s="17"/>
      <c r="W931" s="17"/>
      <c r="X931" s="17"/>
      <c r="Y931" s="17"/>
      <c r="Z931" s="17"/>
    </row>
    <row r="932">
      <c r="A932" s="20"/>
      <c r="B932" s="17"/>
      <c r="C932" s="33"/>
      <c r="D932" s="17"/>
      <c r="E932" s="20"/>
      <c r="F932" s="20"/>
      <c r="G932" s="20"/>
      <c r="H932" s="17"/>
      <c r="I932" s="17"/>
      <c r="J932" s="17"/>
      <c r="K932" s="17"/>
      <c r="L932" s="17"/>
      <c r="M932" s="17"/>
      <c r="N932" s="17"/>
      <c r="O932" s="17"/>
      <c r="P932" s="17"/>
      <c r="Q932" s="17"/>
      <c r="R932" s="17"/>
      <c r="S932" s="17"/>
      <c r="T932" s="17"/>
      <c r="U932" s="17"/>
      <c r="V932" s="17"/>
      <c r="W932" s="17"/>
      <c r="X932" s="17"/>
      <c r="Y932" s="17"/>
      <c r="Z932" s="17"/>
    </row>
    <row r="933">
      <c r="A933" s="20"/>
      <c r="B933" s="17"/>
      <c r="C933" s="33"/>
      <c r="D933" s="17"/>
      <c r="E933" s="20"/>
      <c r="F933" s="20"/>
      <c r="G933" s="20"/>
      <c r="H933" s="17"/>
      <c r="I933" s="17"/>
      <c r="J933" s="17"/>
      <c r="K933" s="17"/>
      <c r="L933" s="17"/>
      <c r="M933" s="17"/>
      <c r="N933" s="17"/>
      <c r="O933" s="17"/>
      <c r="P933" s="17"/>
      <c r="Q933" s="17"/>
      <c r="R933" s="17"/>
      <c r="S933" s="17"/>
      <c r="T933" s="17"/>
      <c r="U933" s="17"/>
      <c r="V933" s="17"/>
      <c r="W933" s="17"/>
      <c r="X933" s="17"/>
      <c r="Y933" s="17"/>
      <c r="Z933" s="17"/>
    </row>
    <row r="934">
      <c r="A934" s="20"/>
      <c r="B934" s="17"/>
      <c r="C934" s="33"/>
      <c r="D934" s="17"/>
      <c r="E934" s="20"/>
      <c r="F934" s="20"/>
      <c r="G934" s="20"/>
      <c r="H934" s="17"/>
      <c r="I934" s="17"/>
      <c r="J934" s="17"/>
      <c r="K934" s="17"/>
      <c r="L934" s="17"/>
      <c r="M934" s="17"/>
      <c r="N934" s="17"/>
      <c r="O934" s="17"/>
      <c r="P934" s="17"/>
      <c r="Q934" s="17"/>
      <c r="R934" s="17"/>
      <c r="S934" s="17"/>
      <c r="T934" s="17"/>
      <c r="U934" s="17"/>
      <c r="V934" s="17"/>
      <c r="W934" s="17"/>
      <c r="X934" s="17"/>
      <c r="Y934" s="17"/>
      <c r="Z934" s="17"/>
    </row>
    <row r="935">
      <c r="A935" s="20"/>
      <c r="B935" s="17"/>
      <c r="C935" s="33"/>
      <c r="D935" s="17"/>
      <c r="E935" s="20"/>
      <c r="F935" s="20"/>
      <c r="G935" s="20"/>
      <c r="H935" s="17"/>
      <c r="I935" s="17"/>
      <c r="J935" s="17"/>
      <c r="K935" s="17"/>
      <c r="L935" s="17"/>
      <c r="M935" s="17"/>
      <c r="N935" s="17"/>
      <c r="O935" s="17"/>
      <c r="P935" s="17"/>
      <c r="Q935" s="17"/>
      <c r="R935" s="17"/>
      <c r="S935" s="17"/>
      <c r="T935" s="17"/>
      <c r="U935" s="17"/>
      <c r="V935" s="17"/>
      <c r="W935" s="17"/>
      <c r="X935" s="17"/>
      <c r="Y935" s="17"/>
      <c r="Z935" s="17"/>
    </row>
    <row r="936">
      <c r="A936" s="20"/>
      <c r="B936" s="17"/>
      <c r="C936" s="33"/>
      <c r="D936" s="17"/>
      <c r="E936" s="20"/>
      <c r="F936" s="20"/>
      <c r="G936" s="20"/>
      <c r="H936" s="17"/>
      <c r="I936" s="17"/>
      <c r="J936" s="17"/>
      <c r="K936" s="17"/>
      <c r="L936" s="17"/>
      <c r="M936" s="17"/>
      <c r="N936" s="17"/>
      <c r="O936" s="17"/>
      <c r="P936" s="17"/>
      <c r="Q936" s="17"/>
      <c r="R936" s="17"/>
      <c r="S936" s="17"/>
      <c r="T936" s="17"/>
      <c r="U936" s="17"/>
      <c r="V936" s="17"/>
      <c r="W936" s="17"/>
      <c r="X936" s="17"/>
      <c r="Y936" s="17"/>
      <c r="Z936" s="17"/>
    </row>
    <row r="937">
      <c r="A937" s="20"/>
      <c r="B937" s="17"/>
      <c r="C937" s="33"/>
      <c r="D937" s="17"/>
      <c r="E937" s="20"/>
      <c r="F937" s="20"/>
      <c r="G937" s="20"/>
      <c r="H937" s="17"/>
      <c r="I937" s="17"/>
      <c r="J937" s="17"/>
      <c r="K937" s="17"/>
      <c r="L937" s="17"/>
      <c r="M937" s="17"/>
      <c r="N937" s="17"/>
      <c r="O937" s="17"/>
      <c r="P937" s="17"/>
      <c r="Q937" s="17"/>
      <c r="R937" s="17"/>
      <c r="S937" s="17"/>
      <c r="T937" s="17"/>
      <c r="U937" s="17"/>
      <c r="V937" s="17"/>
      <c r="W937" s="17"/>
      <c r="X937" s="17"/>
      <c r="Y937" s="17"/>
      <c r="Z937" s="17"/>
    </row>
    <row r="938">
      <c r="A938" s="20"/>
      <c r="B938" s="17"/>
      <c r="C938" s="33"/>
      <c r="D938" s="17"/>
      <c r="E938" s="20"/>
      <c r="F938" s="20"/>
      <c r="G938" s="20"/>
      <c r="H938" s="17"/>
      <c r="I938" s="17"/>
      <c r="J938" s="17"/>
      <c r="K938" s="17"/>
      <c r="L938" s="17"/>
      <c r="M938" s="17"/>
      <c r="N938" s="17"/>
      <c r="O938" s="17"/>
      <c r="P938" s="17"/>
      <c r="Q938" s="17"/>
      <c r="R938" s="17"/>
      <c r="S938" s="17"/>
      <c r="T938" s="17"/>
      <c r="U938" s="17"/>
      <c r="V938" s="17"/>
      <c r="W938" s="17"/>
      <c r="X938" s="17"/>
      <c r="Y938" s="17"/>
      <c r="Z938" s="17"/>
    </row>
    <row r="939">
      <c r="A939" s="20"/>
      <c r="B939" s="17"/>
      <c r="C939" s="33"/>
      <c r="D939" s="17"/>
      <c r="E939" s="20"/>
      <c r="F939" s="20"/>
      <c r="G939" s="20"/>
      <c r="H939" s="17"/>
      <c r="I939" s="17"/>
      <c r="J939" s="17"/>
      <c r="K939" s="17"/>
      <c r="L939" s="17"/>
      <c r="M939" s="17"/>
      <c r="N939" s="17"/>
      <c r="O939" s="17"/>
      <c r="P939" s="17"/>
      <c r="Q939" s="17"/>
      <c r="R939" s="17"/>
      <c r="S939" s="17"/>
      <c r="T939" s="17"/>
      <c r="U939" s="17"/>
      <c r="V939" s="17"/>
      <c r="W939" s="17"/>
      <c r="X939" s="17"/>
      <c r="Y939" s="17"/>
      <c r="Z939" s="17"/>
    </row>
    <row r="940">
      <c r="A940" s="20"/>
      <c r="B940" s="17"/>
      <c r="C940" s="33"/>
      <c r="D940" s="17"/>
      <c r="E940" s="20"/>
      <c r="F940" s="20"/>
      <c r="G940" s="20"/>
      <c r="H940" s="17"/>
      <c r="I940" s="17"/>
      <c r="J940" s="17"/>
      <c r="K940" s="17"/>
      <c r="L940" s="17"/>
      <c r="M940" s="17"/>
      <c r="N940" s="17"/>
      <c r="O940" s="17"/>
      <c r="P940" s="17"/>
      <c r="Q940" s="17"/>
      <c r="R940" s="17"/>
      <c r="S940" s="17"/>
      <c r="T940" s="17"/>
      <c r="U940" s="17"/>
      <c r="V940" s="17"/>
      <c r="W940" s="17"/>
      <c r="X940" s="17"/>
      <c r="Y940" s="17"/>
      <c r="Z940" s="17"/>
    </row>
    <row r="941">
      <c r="A941" s="20"/>
      <c r="B941" s="17"/>
      <c r="C941" s="33"/>
      <c r="D941" s="17"/>
      <c r="E941" s="20"/>
      <c r="F941" s="20"/>
      <c r="G941" s="20"/>
      <c r="H941" s="17"/>
      <c r="I941" s="17"/>
      <c r="J941" s="17"/>
      <c r="K941" s="17"/>
      <c r="L941" s="17"/>
      <c r="M941" s="17"/>
      <c r="N941" s="17"/>
      <c r="O941" s="17"/>
      <c r="P941" s="17"/>
      <c r="Q941" s="17"/>
      <c r="R941" s="17"/>
      <c r="S941" s="17"/>
      <c r="T941" s="17"/>
      <c r="U941" s="17"/>
      <c r="V941" s="17"/>
      <c r="W941" s="17"/>
      <c r="X941" s="17"/>
      <c r="Y941" s="17"/>
      <c r="Z941" s="17"/>
    </row>
    <row r="942">
      <c r="A942" s="20"/>
      <c r="B942" s="17"/>
      <c r="C942" s="33"/>
      <c r="D942" s="17"/>
      <c r="E942" s="20"/>
      <c r="F942" s="20"/>
      <c r="G942" s="20"/>
      <c r="H942" s="17"/>
      <c r="I942" s="17"/>
      <c r="J942" s="17"/>
      <c r="K942" s="17"/>
      <c r="L942" s="17"/>
      <c r="M942" s="17"/>
      <c r="N942" s="17"/>
      <c r="O942" s="17"/>
      <c r="P942" s="17"/>
      <c r="Q942" s="17"/>
      <c r="R942" s="17"/>
      <c r="S942" s="17"/>
      <c r="T942" s="17"/>
      <c r="U942" s="17"/>
      <c r="V942" s="17"/>
      <c r="W942" s="17"/>
      <c r="X942" s="17"/>
      <c r="Y942" s="17"/>
      <c r="Z942" s="17"/>
    </row>
    <row r="943">
      <c r="A943" s="20"/>
      <c r="B943" s="17"/>
      <c r="C943" s="33"/>
      <c r="D943" s="17"/>
      <c r="E943" s="20"/>
      <c r="F943" s="20"/>
      <c r="G943" s="20"/>
      <c r="H943" s="17"/>
      <c r="I943" s="17"/>
      <c r="J943" s="17"/>
      <c r="K943" s="17"/>
      <c r="L943" s="17"/>
      <c r="M943" s="17"/>
      <c r="N943" s="17"/>
      <c r="O943" s="17"/>
      <c r="P943" s="17"/>
      <c r="Q943" s="17"/>
      <c r="R943" s="17"/>
      <c r="S943" s="17"/>
      <c r="T943" s="17"/>
      <c r="U943" s="17"/>
      <c r="V943" s="17"/>
      <c r="W943" s="17"/>
      <c r="X943" s="17"/>
      <c r="Y943" s="17"/>
      <c r="Z943" s="17"/>
    </row>
    <row r="944">
      <c r="A944" s="20"/>
      <c r="B944" s="17"/>
      <c r="C944" s="33"/>
      <c r="D944" s="17"/>
      <c r="E944" s="20"/>
      <c r="F944" s="20"/>
      <c r="G944" s="20"/>
      <c r="H944" s="17"/>
      <c r="I944" s="17"/>
      <c r="J944" s="17"/>
      <c r="K944" s="17"/>
      <c r="L944" s="17"/>
      <c r="M944" s="17"/>
      <c r="N944" s="17"/>
      <c r="O944" s="17"/>
      <c r="P944" s="17"/>
      <c r="Q944" s="17"/>
      <c r="R944" s="17"/>
      <c r="S944" s="17"/>
      <c r="T944" s="17"/>
      <c r="U944" s="17"/>
      <c r="V944" s="17"/>
      <c r="W944" s="17"/>
      <c r="X944" s="17"/>
      <c r="Y944" s="17"/>
      <c r="Z944" s="17"/>
    </row>
    <row r="945">
      <c r="A945" s="20"/>
      <c r="B945" s="17"/>
      <c r="C945" s="33"/>
      <c r="D945" s="17"/>
      <c r="E945" s="20"/>
      <c r="F945" s="20"/>
      <c r="G945" s="20"/>
      <c r="H945" s="17"/>
      <c r="I945" s="17"/>
      <c r="J945" s="17"/>
      <c r="K945" s="17"/>
      <c r="L945" s="17"/>
      <c r="M945" s="17"/>
      <c r="N945" s="17"/>
      <c r="O945" s="17"/>
      <c r="P945" s="17"/>
      <c r="Q945" s="17"/>
      <c r="R945" s="17"/>
      <c r="S945" s="17"/>
      <c r="T945" s="17"/>
      <c r="U945" s="17"/>
      <c r="V945" s="17"/>
      <c r="W945" s="17"/>
      <c r="X945" s="17"/>
      <c r="Y945" s="17"/>
      <c r="Z945" s="17"/>
    </row>
    <row r="946">
      <c r="A946" s="20"/>
      <c r="B946" s="17"/>
      <c r="C946" s="33"/>
      <c r="D946" s="17"/>
      <c r="E946" s="20"/>
      <c r="F946" s="20"/>
      <c r="G946" s="20"/>
      <c r="H946" s="17"/>
      <c r="I946" s="17"/>
      <c r="J946" s="17"/>
      <c r="K946" s="17"/>
      <c r="L946" s="17"/>
      <c r="M946" s="17"/>
      <c r="N946" s="17"/>
      <c r="O946" s="17"/>
      <c r="P946" s="17"/>
      <c r="Q946" s="17"/>
      <c r="R946" s="17"/>
      <c r="S946" s="17"/>
      <c r="T946" s="17"/>
      <c r="U946" s="17"/>
      <c r="V946" s="17"/>
      <c r="W946" s="17"/>
      <c r="X946" s="17"/>
      <c r="Y946" s="17"/>
      <c r="Z946" s="17"/>
    </row>
    <row r="947">
      <c r="A947" s="20"/>
      <c r="B947" s="17"/>
      <c r="C947" s="33"/>
      <c r="D947" s="17"/>
      <c r="E947" s="20"/>
      <c r="F947" s="20"/>
      <c r="G947" s="20"/>
      <c r="H947" s="17"/>
      <c r="I947" s="17"/>
      <c r="J947" s="17"/>
      <c r="K947" s="17"/>
      <c r="L947" s="17"/>
      <c r="M947" s="17"/>
      <c r="N947" s="17"/>
      <c r="O947" s="17"/>
      <c r="P947" s="17"/>
      <c r="Q947" s="17"/>
      <c r="R947" s="17"/>
      <c r="S947" s="17"/>
      <c r="T947" s="17"/>
      <c r="U947" s="17"/>
      <c r="V947" s="17"/>
      <c r="W947" s="17"/>
      <c r="X947" s="17"/>
      <c r="Y947" s="17"/>
      <c r="Z947" s="17"/>
    </row>
    <row r="948">
      <c r="A948" s="20"/>
      <c r="B948" s="17"/>
      <c r="C948" s="33"/>
      <c r="D948" s="17"/>
      <c r="E948" s="20"/>
      <c r="F948" s="20"/>
      <c r="G948" s="20"/>
      <c r="H948" s="17"/>
      <c r="I948" s="17"/>
      <c r="J948" s="17"/>
      <c r="K948" s="17"/>
      <c r="L948" s="17"/>
      <c r="M948" s="17"/>
      <c r="N948" s="17"/>
      <c r="O948" s="17"/>
      <c r="P948" s="17"/>
      <c r="Q948" s="17"/>
      <c r="R948" s="17"/>
      <c r="S948" s="17"/>
      <c r="T948" s="17"/>
      <c r="U948" s="17"/>
      <c r="V948" s="17"/>
      <c r="W948" s="17"/>
      <c r="X948" s="17"/>
      <c r="Y948" s="17"/>
      <c r="Z948" s="17"/>
    </row>
    <row r="949">
      <c r="A949" s="20"/>
      <c r="B949" s="17"/>
      <c r="C949" s="33"/>
      <c r="D949" s="17"/>
      <c r="E949" s="20"/>
      <c r="F949" s="20"/>
      <c r="G949" s="20"/>
      <c r="H949" s="17"/>
      <c r="I949" s="17"/>
      <c r="J949" s="17"/>
      <c r="K949" s="17"/>
      <c r="L949" s="17"/>
      <c r="M949" s="17"/>
      <c r="N949" s="17"/>
      <c r="O949" s="17"/>
      <c r="P949" s="17"/>
      <c r="Q949" s="17"/>
      <c r="R949" s="17"/>
      <c r="S949" s="17"/>
      <c r="T949" s="17"/>
      <c r="U949" s="17"/>
      <c r="V949" s="17"/>
      <c r="W949" s="17"/>
      <c r="X949" s="17"/>
      <c r="Y949" s="17"/>
      <c r="Z949" s="17"/>
    </row>
    <row r="950">
      <c r="A950" s="20"/>
      <c r="B950" s="17"/>
      <c r="C950" s="33"/>
      <c r="D950" s="17"/>
      <c r="E950" s="20"/>
      <c r="F950" s="20"/>
      <c r="G950" s="20"/>
      <c r="H950" s="17"/>
      <c r="I950" s="17"/>
      <c r="J950" s="17"/>
      <c r="K950" s="17"/>
      <c r="L950" s="17"/>
      <c r="M950" s="17"/>
      <c r="N950" s="17"/>
      <c r="O950" s="17"/>
      <c r="P950" s="17"/>
      <c r="Q950" s="17"/>
      <c r="R950" s="17"/>
      <c r="S950" s="17"/>
      <c r="T950" s="17"/>
      <c r="U950" s="17"/>
      <c r="V950" s="17"/>
      <c r="W950" s="17"/>
      <c r="X950" s="17"/>
      <c r="Y950" s="17"/>
      <c r="Z950" s="17"/>
    </row>
    <row r="951">
      <c r="A951" s="20"/>
      <c r="B951" s="17"/>
      <c r="C951" s="33"/>
      <c r="D951" s="17"/>
      <c r="E951" s="20"/>
      <c r="F951" s="20"/>
      <c r="G951" s="20"/>
      <c r="H951" s="17"/>
      <c r="I951" s="17"/>
      <c r="J951" s="17"/>
      <c r="K951" s="17"/>
      <c r="L951" s="17"/>
      <c r="M951" s="17"/>
      <c r="N951" s="17"/>
      <c r="O951" s="17"/>
      <c r="P951" s="17"/>
      <c r="Q951" s="17"/>
      <c r="R951" s="17"/>
      <c r="S951" s="17"/>
      <c r="T951" s="17"/>
      <c r="U951" s="17"/>
      <c r="V951" s="17"/>
      <c r="W951" s="17"/>
      <c r="X951" s="17"/>
      <c r="Y951" s="17"/>
      <c r="Z951" s="17"/>
    </row>
    <row r="952">
      <c r="A952" s="20"/>
      <c r="B952" s="17"/>
      <c r="C952" s="33"/>
      <c r="D952" s="17"/>
      <c r="E952" s="20"/>
      <c r="F952" s="20"/>
      <c r="G952" s="20"/>
      <c r="H952" s="17"/>
      <c r="I952" s="17"/>
      <c r="J952" s="17"/>
      <c r="K952" s="17"/>
      <c r="L952" s="17"/>
      <c r="M952" s="17"/>
      <c r="N952" s="17"/>
      <c r="O952" s="17"/>
      <c r="P952" s="17"/>
      <c r="Q952" s="17"/>
      <c r="R952" s="17"/>
      <c r="S952" s="17"/>
      <c r="T952" s="17"/>
      <c r="U952" s="17"/>
      <c r="V952" s="17"/>
      <c r="W952" s="17"/>
      <c r="X952" s="17"/>
      <c r="Y952" s="17"/>
      <c r="Z952" s="17"/>
    </row>
    <row r="953">
      <c r="A953" s="20"/>
      <c r="B953" s="17"/>
      <c r="C953" s="33"/>
      <c r="D953" s="17"/>
      <c r="E953" s="20"/>
      <c r="F953" s="20"/>
      <c r="G953" s="20"/>
      <c r="H953" s="17"/>
      <c r="I953" s="17"/>
      <c r="J953" s="17"/>
      <c r="K953" s="17"/>
      <c r="L953" s="17"/>
      <c r="M953" s="17"/>
      <c r="N953" s="17"/>
      <c r="O953" s="17"/>
      <c r="P953" s="17"/>
      <c r="Q953" s="17"/>
      <c r="R953" s="17"/>
      <c r="S953" s="17"/>
      <c r="T953" s="17"/>
      <c r="U953" s="17"/>
      <c r="V953" s="17"/>
      <c r="W953" s="17"/>
      <c r="X953" s="17"/>
      <c r="Y953" s="17"/>
      <c r="Z953" s="17"/>
    </row>
    <row r="954">
      <c r="A954" s="20"/>
      <c r="B954" s="17"/>
      <c r="C954" s="33"/>
      <c r="D954" s="17"/>
      <c r="E954" s="20"/>
      <c r="F954" s="20"/>
      <c r="G954" s="20"/>
      <c r="H954" s="17"/>
      <c r="I954" s="17"/>
      <c r="J954" s="17"/>
      <c r="K954" s="17"/>
      <c r="L954" s="17"/>
      <c r="M954" s="17"/>
      <c r="N954" s="17"/>
      <c r="O954" s="17"/>
      <c r="P954" s="17"/>
      <c r="Q954" s="17"/>
      <c r="R954" s="17"/>
      <c r="S954" s="17"/>
      <c r="T954" s="17"/>
      <c r="U954" s="17"/>
      <c r="V954" s="17"/>
      <c r="W954" s="17"/>
      <c r="X954" s="17"/>
      <c r="Y954" s="17"/>
      <c r="Z954" s="17"/>
    </row>
    <row r="955">
      <c r="A955" s="20"/>
      <c r="B955" s="17"/>
      <c r="C955" s="33"/>
      <c r="D955" s="17"/>
      <c r="E955" s="20"/>
      <c r="F955" s="20"/>
      <c r="G955" s="20"/>
      <c r="H955" s="17"/>
      <c r="I955" s="17"/>
      <c r="J955" s="17"/>
      <c r="K955" s="17"/>
      <c r="L955" s="17"/>
      <c r="M955" s="17"/>
      <c r="N955" s="17"/>
      <c r="O955" s="17"/>
      <c r="P955" s="17"/>
      <c r="Q955" s="17"/>
      <c r="R955" s="17"/>
      <c r="S955" s="17"/>
      <c r="T955" s="17"/>
      <c r="U955" s="17"/>
      <c r="V955" s="17"/>
      <c r="W955" s="17"/>
      <c r="X955" s="17"/>
      <c r="Y955" s="17"/>
      <c r="Z955" s="17"/>
    </row>
    <row r="956">
      <c r="A956" s="20"/>
      <c r="B956" s="17"/>
      <c r="C956" s="33"/>
      <c r="D956" s="17"/>
      <c r="E956" s="20"/>
      <c r="F956" s="20"/>
      <c r="G956" s="20"/>
      <c r="H956" s="17"/>
      <c r="I956" s="17"/>
      <c r="J956" s="17"/>
      <c r="K956" s="17"/>
      <c r="L956" s="17"/>
      <c r="M956" s="17"/>
      <c r="N956" s="17"/>
      <c r="O956" s="17"/>
      <c r="P956" s="17"/>
      <c r="Q956" s="17"/>
      <c r="R956" s="17"/>
      <c r="S956" s="17"/>
      <c r="T956" s="17"/>
      <c r="U956" s="17"/>
      <c r="V956" s="17"/>
      <c r="W956" s="17"/>
      <c r="X956" s="17"/>
      <c r="Y956" s="17"/>
      <c r="Z956" s="17"/>
    </row>
    <row r="957">
      <c r="A957" s="20"/>
      <c r="B957" s="17"/>
      <c r="C957" s="33"/>
      <c r="D957" s="17"/>
      <c r="E957" s="20"/>
      <c r="F957" s="20"/>
      <c r="G957" s="20"/>
      <c r="H957" s="17"/>
      <c r="I957" s="17"/>
      <c r="J957" s="17"/>
      <c r="K957" s="17"/>
      <c r="L957" s="17"/>
      <c r="M957" s="17"/>
      <c r="N957" s="17"/>
      <c r="O957" s="17"/>
      <c r="P957" s="17"/>
      <c r="Q957" s="17"/>
      <c r="R957" s="17"/>
      <c r="S957" s="17"/>
      <c r="T957" s="17"/>
      <c r="U957" s="17"/>
      <c r="V957" s="17"/>
      <c r="W957" s="17"/>
      <c r="X957" s="17"/>
      <c r="Y957" s="17"/>
      <c r="Z957" s="17"/>
    </row>
    <row r="958">
      <c r="A958" s="20"/>
      <c r="B958" s="17"/>
      <c r="C958" s="33"/>
      <c r="D958" s="17"/>
      <c r="E958" s="20"/>
      <c r="F958" s="20"/>
      <c r="G958" s="20"/>
      <c r="H958" s="17"/>
      <c r="I958" s="17"/>
      <c r="J958" s="17"/>
      <c r="K958" s="17"/>
      <c r="L958" s="17"/>
      <c r="M958" s="17"/>
      <c r="N958" s="17"/>
      <c r="O958" s="17"/>
      <c r="P958" s="17"/>
      <c r="Q958" s="17"/>
      <c r="R958" s="17"/>
      <c r="S958" s="17"/>
      <c r="T958" s="17"/>
      <c r="U958" s="17"/>
      <c r="V958" s="17"/>
      <c r="W958" s="17"/>
      <c r="X958" s="17"/>
      <c r="Y958" s="17"/>
      <c r="Z958" s="17"/>
    </row>
    <row r="959">
      <c r="A959" s="20"/>
      <c r="B959" s="17"/>
      <c r="C959" s="33"/>
      <c r="D959" s="17"/>
      <c r="E959" s="20"/>
      <c r="F959" s="20"/>
      <c r="G959" s="20"/>
      <c r="H959" s="17"/>
      <c r="I959" s="17"/>
      <c r="J959" s="17"/>
      <c r="K959" s="17"/>
      <c r="L959" s="17"/>
      <c r="M959" s="17"/>
      <c r="N959" s="17"/>
      <c r="O959" s="17"/>
      <c r="P959" s="17"/>
      <c r="Q959" s="17"/>
      <c r="R959" s="17"/>
      <c r="S959" s="17"/>
      <c r="T959" s="17"/>
      <c r="U959" s="17"/>
      <c r="V959" s="17"/>
      <c r="W959" s="17"/>
      <c r="X959" s="17"/>
      <c r="Y959" s="17"/>
      <c r="Z959" s="17"/>
    </row>
    <row r="960">
      <c r="A960" s="20"/>
      <c r="B960" s="17"/>
      <c r="C960" s="33"/>
      <c r="D960" s="17"/>
      <c r="E960" s="20"/>
      <c r="F960" s="20"/>
      <c r="G960" s="20"/>
      <c r="H960" s="17"/>
      <c r="I960" s="17"/>
      <c r="J960" s="17"/>
      <c r="K960" s="17"/>
      <c r="L960" s="17"/>
      <c r="M960" s="17"/>
      <c r="N960" s="17"/>
      <c r="O960" s="17"/>
      <c r="P960" s="17"/>
      <c r="Q960" s="17"/>
      <c r="R960" s="17"/>
      <c r="S960" s="17"/>
      <c r="T960" s="17"/>
      <c r="U960" s="17"/>
      <c r="V960" s="17"/>
      <c r="W960" s="17"/>
      <c r="X960" s="17"/>
      <c r="Y960" s="17"/>
      <c r="Z960" s="17"/>
    </row>
    <row r="961">
      <c r="A961" s="20"/>
      <c r="B961" s="17"/>
      <c r="C961" s="33"/>
      <c r="D961" s="17"/>
      <c r="E961" s="20"/>
      <c r="F961" s="20"/>
      <c r="G961" s="20"/>
      <c r="H961" s="17"/>
      <c r="I961" s="17"/>
      <c r="J961" s="17"/>
      <c r="K961" s="17"/>
      <c r="L961" s="17"/>
      <c r="M961" s="17"/>
      <c r="N961" s="17"/>
      <c r="O961" s="17"/>
      <c r="P961" s="17"/>
      <c r="Q961" s="17"/>
      <c r="R961" s="17"/>
      <c r="S961" s="17"/>
      <c r="T961" s="17"/>
      <c r="U961" s="17"/>
      <c r="V961" s="17"/>
      <c r="W961" s="17"/>
      <c r="X961" s="17"/>
      <c r="Y961" s="17"/>
      <c r="Z961" s="17"/>
    </row>
    <row r="962">
      <c r="A962" s="20"/>
      <c r="B962" s="17"/>
      <c r="C962" s="33"/>
      <c r="D962" s="17"/>
      <c r="E962" s="20"/>
      <c r="F962" s="20"/>
      <c r="G962" s="20"/>
      <c r="H962" s="17"/>
      <c r="I962" s="17"/>
      <c r="J962" s="17"/>
      <c r="K962" s="17"/>
      <c r="L962" s="17"/>
      <c r="M962" s="17"/>
      <c r="N962" s="17"/>
      <c r="O962" s="17"/>
      <c r="P962" s="17"/>
      <c r="Q962" s="17"/>
      <c r="R962" s="17"/>
      <c r="S962" s="17"/>
      <c r="T962" s="17"/>
      <c r="U962" s="17"/>
      <c r="V962" s="17"/>
      <c r="W962" s="17"/>
      <c r="X962" s="17"/>
      <c r="Y962" s="17"/>
      <c r="Z962" s="17"/>
    </row>
    <row r="963">
      <c r="A963" s="20"/>
      <c r="B963" s="17"/>
      <c r="C963" s="33"/>
      <c r="D963" s="17"/>
      <c r="E963" s="20"/>
      <c r="F963" s="20"/>
      <c r="G963" s="20"/>
      <c r="H963" s="17"/>
      <c r="I963" s="17"/>
      <c r="J963" s="17"/>
      <c r="K963" s="17"/>
      <c r="L963" s="17"/>
      <c r="M963" s="17"/>
      <c r="N963" s="17"/>
      <c r="O963" s="17"/>
      <c r="P963" s="17"/>
      <c r="Q963" s="17"/>
      <c r="R963" s="17"/>
      <c r="S963" s="17"/>
      <c r="T963" s="17"/>
      <c r="U963" s="17"/>
      <c r="V963" s="17"/>
      <c r="W963" s="17"/>
      <c r="X963" s="17"/>
      <c r="Y963" s="17"/>
      <c r="Z963" s="17"/>
    </row>
    <row r="964">
      <c r="A964" s="20"/>
      <c r="B964" s="17"/>
      <c r="C964" s="33"/>
      <c r="D964" s="17"/>
      <c r="E964" s="20"/>
      <c r="F964" s="20"/>
      <c r="G964" s="20"/>
      <c r="H964" s="17"/>
      <c r="I964" s="17"/>
      <c r="J964" s="17"/>
      <c r="K964" s="17"/>
      <c r="L964" s="17"/>
      <c r="M964" s="17"/>
      <c r="N964" s="17"/>
      <c r="O964" s="17"/>
      <c r="P964" s="17"/>
      <c r="Q964" s="17"/>
      <c r="R964" s="17"/>
      <c r="S964" s="17"/>
      <c r="T964" s="17"/>
      <c r="U964" s="17"/>
      <c r="V964" s="17"/>
      <c r="W964" s="17"/>
      <c r="X964" s="17"/>
      <c r="Y964" s="17"/>
      <c r="Z964" s="17"/>
    </row>
    <row r="965">
      <c r="A965" s="20"/>
      <c r="B965" s="17"/>
      <c r="C965" s="33"/>
      <c r="D965" s="17"/>
      <c r="E965" s="20"/>
      <c r="F965" s="20"/>
      <c r="G965" s="20"/>
      <c r="H965" s="17"/>
      <c r="I965" s="17"/>
      <c r="J965" s="17"/>
      <c r="K965" s="17"/>
      <c r="L965" s="17"/>
      <c r="M965" s="17"/>
      <c r="N965" s="17"/>
      <c r="O965" s="17"/>
      <c r="P965" s="17"/>
      <c r="Q965" s="17"/>
      <c r="R965" s="17"/>
      <c r="S965" s="17"/>
      <c r="T965" s="17"/>
      <c r="U965" s="17"/>
      <c r="V965" s="17"/>
      <c r="W965" s="17"/>
      <c r="X965" s="17"/>
      <c r="Y965" s="17"/>
      <c r="Z965" s="17"/>
    </row>
    <row r="966">
      <c r="A966" s="20"/>
      <c r="B966" s="17"/>
      <c r="C966" s="33"/>
      <c r="D966" s="17"/>
      <c r="E966" s="20"/>
      <c r="F966" s="20"/>
      <c r="G966" s="20"/>
      <c r="H966" s="17"/>
      <c r="I966" s="17"/>
      <c r="J966" s="17"/>
      <c r="K966" s="17"/>
      <c r="L966" s="17"/>
      <c r="M966" s="17"/>
      <c r="N966" s="17"/>
      <c r="O966" s="17"/>
      <c r="P966" s="17"/>
      <c r="Q966" s="17"/>
      <c r="R966" s="17"/>
      <c r="S966" s="17"/>
      <c r="T966" s="17"/>
      <c r="U966" s="17"/>
      <c r="V966" s="17"/>
      <c r="W966" s="17"/>
      <c r="X966" s="17"/>
      <c r="Y966" s="17"/>
      <c r="Z966" s="17"/>
    </row>
    <row r="967">
      <c r="A967" s="20"/>
      <c r="B967" s="17"/>
      <c r="C967" s="33"/>
      <c r="D967" s="17"/>
      <c r="E967" s="20"/>
      <c r="F967" s="20"/>
      <c r="G967" s="20"/>
      <c r="H967" s="17"/>
      <c r="I967" s="17"/>
      <c r="J967" s="17"/>
      <c r="K967" s="17"/>
      <c r="L967" s="17"/>
      <c r="M967" s="17"/>
      <c r="N967" s="17"/>
      <c r="O967" s="17"/>
      <c r="P967" s="17"/>
      <c r="Q967" s="17"/>
      <c r="R967" s="17"/>
      <c r="S967" s="17"/>
      <c r="T967" s="17"/>
      <c r="U967" s="17"/>
      <c r="V967" s="17"/>
      <c r="W967" s="17"/>
      <c r="X967" s="17"/>
      <c r="Y967" s="17"/>
      <c r="Z967" s="17"/>
    </row>
    <row r="968">
      <c r="A968" s="20"/>
      <c r="B968" s="17"/>
      <c r="C968" s="33"/>
      <c r="D968" s="17"/>
      <c r="E968" s="20"/>
      <c r="F968" s="20"/>
      <c r="G968" s="20"/>
      <c r="H968" s="17"/>
      <c r="I968" s="17"/>
      <c r="J968" s="17"/>
      <c r="K968" s="17"/>
      <c r="L968" s="17"/>
      <c r="M968" s="17"/>
      <c r="N968" s="17"/>
      <c r="O968" s="17"/>
      <c r="P968" s="17"/>
      <c r="Q968" s="17"/>
      <c r="R968" s="17"/>
      <c r="S968" s="17"/>
      <c r="T968" s="17"/>
      <c r="U968" s="17"/>
      <c r="V968" s="17"/>
      <c r="W968" s="17"/>
      <c r="X968" s="17"/>
      <c r="Y968" s="17"/>
      <c r="Z968" s="17"/>
    </row>
    <row r="969">
      <c r="A969" s="20"/>
      <c r="B969" s="17"/>
      <c r="C969" s="33"/>
      <c r="D969" s="17"/>
      <c r="E969" s="20"/>
      <c r="F969" s="20"/>
      <c r="G969" s="20"/>
      <c r="H969" s="17"/>
      <c r="I969" s="17"/>
      <c r="J969" s="17"/>
      <c r="K969" s="17"/>
      <c r="L969" s="17"/>
      <c r="M969" s="17"/>
      <c r="N969" s="17"/>
      <c r="O969" s="17"/>
      <c r="P969" s="17"/>
      <c r="Q969" s="17"/>
      <c r="R969" s="17"/>
      <c r="S969" s="17"/>
      <c r="T969" s="17"/>
      <c r="U969" s="17"/>
      <c r="V969" s="17"/>
      <c r="W969" s="17"/>
      <c r="X969" s="17"/>
      <c r="Y969" s="17"/>
      <c r="Z969" s="17"/>
    </row>
    <row r="970">
      <c r="A970" s="20"/>
      <c r="B970" s="17"/>
      <c r="C970" s="33"/>
      <c r="D970" s="17"/>
      <c r="E970" s="20"/>
      <c r="F970" s="20"/>
      <c r="G970" s="20"/>
      <c r="H970" s="17"/>
      <c r="I970" s="17"/>
      <c r="J970" s="17"/>
      <c r="K970" s="17"/>
      <c r="L970" s="17"/>
      <c r="M970" s="17"/>
      <c r="N970" s="17"/>
      <c r="O970" s="17"/>
      <c r="P970" s="17"/>
      <c r="Q970" s="17"/>
      <c r="R970" s="17"/>
      <c r="S970" s="17"/>
      <c r="T970" s="17"/>
      <c r="U970" s="17"/>
      <c r="V970" s="17"/>
      <c r="W970" s="17"/>
      <c r="X970" s="17"/>
      <c r="Y970" s="17"/>
      <c r="Z970" s="17"/>
    </row>
    <row r="971">
      <c r="A971" s="20"/>
      <c r="B971" s="17"/>
      <c r="C971" s="33"/>
      <c r="D971" s="17"/>
      <c r="E971" s="20"/>
      <c r="F971" s="20"/>
      <c r="G971" s="20"/>
      <c r="H971" s="17"/>
      <c r="I971" s="17"/>
      <c r="J971" s="17"/>
      <c r="K971" s="17"/>
      <c r="L971" s="17"/>
      <c r="M971" s="17"/>
      <c r="N971" s="17"/>
      <c r="O971" s="17"/>
      <c r="P971" s="17"/>
      <c r="Q971" s="17"/>
      <c r="R971" s="17"/>
      <c r="S971" s="17"/>
      <c r="T971" s="17"/>
      <c r="U971" s="17"/>
      <c r="V971" s="17"/>
      <c r="W971" s="17"/>
      <c r="X971" s="17"/>
      <c r="Y971" s="17"/>
      <c r="Z971" s="17"/>
    </row>
    <row r="972">
      <c r="A972" s="20"/>
      <c r="B972" s="17"/>
      <c r="C972" s="33"/>
      <c r="D972" s="17"/>
      <c r="E972" s="20"/>
      <c r="F972" s="20"/>
      <c r="G972" s="20"/>
      <c r="H972" s="17"/>
      <c r="I972" s="17"/>
      <c r="J972" s="17"/>
      <c r="K972" s="17"/>
      <c r="L972" s="17"/>
      <c r="M972" s="17"/>
      <c r="N972" s="17"/>
      <c r="O972" s="17"/>
      <c r="P972" s="17"/>
      <c r="Q972" s="17"/>
      <c r="R972" s="17"/>
      <c r="S972" s="17"/>
      <c r="T972" s="17"/>
      <c r="U972" s="17"/>
      <c r="V972" s="17"/>
      <c r="W972" s="17"/>
      <c r="X972" s="17"/>
      <c r="Y972" s="17"/>
      <c r="Z972" s="17"/>
    </row>
    <row r="973">
      <c r="A973" s="20"/>
      <c r="B973" s="17"/>
      <c r="C973" s="33"/>
      <c r="D973" s="17"/>
      <c r="E973" s="20"/>
      <c r="F973" s="20"/>
      <c r="G973" s="20"/>
      <c r="H973" s="17"/>
      <c r="I973" s="17"/>
      <c r="J973" s="17"/>
      <c r="K973" s="17"/>
      <c r="L973" s="17"/>
      <c r="M973" s="17"/>
      <c r="N973" s="17"/>
      <c r="O973" s="17"/>
      <c r="P973" s="17"/>
      <c r="Q973" s="17"/>
      <c r="R973" s="17"/>
      <c r="S973" s="17"/>
      <c r="T973" s="17"/>
      <c r="U973" s="17"/>
      <c r="V973" s="17"/>
      <c r="W973" s="17"/>
      <c r="X973" s="17"/>
      <c r="Y973" s="17"/>
      <c r="Z973" s="17"/>
    </row>
    <row r="974">
      <c r="A974" s="20"/>
      <c r="B974" s="17"/>
      <c r="C974" s="33"/>
      <c r="D974" s="17"/>
      <c r="E974" s="20"/>
      <c r="F974" s="20"/>
      <c r="G974" s="20"/>
      <c r="H974" s="17"/>
      <c r="I974" s="17"/>
      <c r="J974" s="17"/>
      <c r="K974" s="17"/>
      <c r="L974" s="17"/>
      <c r="M974" s="17"/>
      <c r="N974" s="17"/>
      <c r="O974" s="17"/>
      <c r="P974" s="17"/>
      <c r="Q974" s="17"/>
      <c r="R974" s="17"/>
      <c r="S974" s="17"/>
      <c r="T974" s="17"/>
      <c r="U974" s="17"/>
      <c r="V974" s="17"/>
      <c r="W974" s="17"/>
      <c r="X974" s="17"/>
      <c r="Y974" s="17"/>
      <c r="Z974" s="17"/>
    </row>
    <row r="975">
      <c r="A975" s="20"/>
      <c r="B975" s="17"/>
      <c r="C975" s="33"/>
      <c r="D975" s="17"/>
      <c r="E975" s="20"/>
      <c r="F975" s="20"/>
      <c r="G975" s="20"/>
      <c r="H975" s="17"/>
      <c r="I975" s="17"/>
      <c r="J975" s="17"/>
      <c r="K975" s="17"/>
      <c r="L975" s="17"/>
      <c r="M975" s="17"/>
      <c r="N975" s="17"/>
      <c r="O975" s="17"/>
      <c r="P975" s="17"/>
      <c r="Q975" s="17"/>
      <c r="R975" s="17"/>
      <c r="S975" s="17"/>
      <c r="T975" s="17"/>
      <c r="U975" s="17"/>
      <c r="V975" s="17"/>
      <c r="W975" s="17"/>
      <c r="X975" s="17"/>
      <c r="Y975" s="17"/>
      <c r="Z975" s="17"/>
    </row>
    <row r="976">
      <c r="A976" s="20"/>
      <c r="B976" s="17"/>
      <c r="C976" s="33"/>
      <c r="D976" s="17"/>
      <c r="E976" s="20"/>
      <c r="F976" s="20"/>
      <c r="G976" s="20"/>
      <c r="H976" s="17"/>
      <c r="I976" s="17"/>
      <c r="J976" s="17"/>
      <c r="K976" s="17"/>
      <c r="L976" s="17"/>
      <c r="M976" s="17"/>
      <c r="N976" s="17"/>
      <c r="O976" s="17"/>
      <c r="P976" s="17"/>
      <c r="Q976" s="17"/>
      <c r="R976" s="17"/>
      <c r="S976" s="17"/>
      <c r="T976" s="17"/>
      <c r="U976" s="17"/>
      <c r="V976" s="17"/>
      <c r="W976" s="17"/>
      <c r="X976" s="17"/>
      <c r="Y976" s="17"/>
      <c r="Z976" s="17"/>
    </row>
    <row r="977">
      <c r="A977" s="20"/>
      <c r="B977" s="17"/>
      <c r="C977" s="33"/>
      <c r="D977" s="17"/>
      <c r="E977" s="20"/>
      <c r="F977" s="20"/>
      <c r="G977" s="20"/>
      <c r="H977" s="17"/>
      <c r="I977" s="17"/>
      <c r="J977" s="17"/>
      <c r="K977" s="17"/>
      <c r="L977" s="17"/>
      <c r="M977" s="17"/>
      <c r="N977" s="17"/>
      <c r="O977" s="17"/>
      <c r="P977" s="17"/>
      <c r="Q977" s="17"/>
      <c r="R977" s="17"/>
      <c r="S977" s="17"/>
      <c r="T977" s="17"/>
      <c r="U977" s="17"/>
      <c r="V977" s="17"/>
      <c r="W977" s="17"/>
      <c r="X977" s="17"/>
      <c r="Y977" s="17"/>
      <c r="Z977" s="17"/>
    </row>
    <row r="978">
      <c r="A978" s="20"/>
      <c r="B978" s="17"/>
      <c r="C978" s="33"/>
      <c r="D978" s="17"/>
      <c r="E978" s="20"/>
      <c r="F978" s="20"/>
      <c r="G978" s="20"/>
      <c r="H978" s="17"/>
      <c r="I978" s="17"/>
      <c r="J978" s="17"/>
      <c r="K978" s="17"/>
      <c r="L978" s="17"/>
      <c r="M978" s="17"/>
      <c r="N978" s="17"/>
      <c r="O978" s="17"/>
      <c r="P978" s="17"/>
      <c r="Q978" s="17"/>
      <c r="R978" s="17"/>
      <c r="S978" s="17"/>
      <c r="T978" s="17"/>
      <c r="U978" s="17"/>
      <c r="V978" s="17"/>
      <c r="W978" s="17"/>
      <c r="X978" s="17"/>
      <c r="Y978" s="17"/>
      <c r="Z978" s="17"/>
    </row>
    <row r="979">
      <c r="A979" s="20"/>
      <c r="B979" s="17"/>
      <c r="C979" s="33"/>
      <c r="D979" s="17"/>
      <c r="E979" s="20"/>
      <c r="F979" s="20"/>
      <c r="G979" s="20"/>
      <c r="H979" s="17"/>
      <c r="I979" s="17"/>
      <c r="J979" s="17"/>
      <c r="K979" s="17"/>
      <c r="L979" s="17"/>
      <c r="M979" s="17"/>
      <c r="N979" s="17"/>
      <c r="O979" s="17"/>
      <c r="P979" s="17"/>
      <c r="Q979" s="17"/>
      <c r="R979" s="17"/>
      <c r="S979" s="17"/>
      <c r="T979" s="17"/>
      <c r="U979" s="17"/>
      <c r="V979" s="17"/>
      <c r="W979" s="17"/>
      <c r="X979" s="17"/>
      <c r="Y979" s="17"/>
      <c r="Z979" s="17"/>
    </row>
    <row r="980">
      <c r="A980" s="20"/>
      <c r="B980" s="17"/>
      <c r="C980" s="33"/>
      <c r="D980" s="17"/>
      <c r="E980" s="20"/>
      <c r="F980" s="20"/>
      <c r="G980" s="20"/>
      <c r="H980" s="17"/>
      <c r="I980" s="17"/>
      <c r="J980" s="17"/>
      <c r="K980" s="17"/>
      <c r="L980" s="17"/>
      <c r="M980" s="17"/>
      <c r="N980" s="17"/>
      <c r="O980" s="17"/>
      <c r="P980" s="17"/>
      <c r="Q980" s="17"/>
      <c r="R980" s="17"/>
      <c r="S980" s="17"/>
      <c r="T980" s="17"/>
      <c r="U980" s="17"/>
      <c r="V980" s="17"/>
      <c r="W980" s="17"/>
      <c r="X980" s="17"/>
      <c r="Y980" s="17"/>
      <c r="Z980" s="17"/>
    </row>
    <row r="981">
      <c r="A981" s="20"/>
      <c r="B981" s="17"/>
      <c r="C981" s="33"/>
      <c r="D981" s="17"/>
      <c r="E981" s="20"/>
      <c r="F981" s="20"/>
      <c r="G981" s="20"/>
      <c r="H981" s="17"/>
      <c r="I981" s="17"/>
      <c r="J981" s="17"/>
      <c r="K981" s="17"/>
      <c r="L981" s="17"/>
      <c r="M981" s="17"/>
      <c r="N981" s="17"/>
      <c r="O981" s="17"/>
      <c r="P981" s="17"/>
      <c r="Q981" s="17"/>
      <c r="R981" s="17"/>
      <c r="S981" s="17"/>
      <c r="T981" s="17"/>
      <c r="U981" s="17"/>
      <c r="V981" s="17"/>
      <c r="W981" s="17"/>
      <c r="X981" s="17"/>
      <c r="Y981" s="17"/>
      <c r="Z981" s="17"/>
    </row>
    <row r="982">
      <c r="A982" s="20"/>
      <c r="B982" s="17"/>
      <c r="C982" s="33"/>
      <c r="D982" s="17"/>
      <c r="E982" s="20"/>
      <c r="F982" s="20"/>
      <c r="G982" s="20"/>
      <c r="H982" s="17"/>
      <c r="I982" s="17"/>
      <c r="J982" s="17"/>
      <c r="K982" s="17"/>
      <c r="L982" s="17"/>
      <c r="M982" s="17"/>
      <c r="N982" s="17"/>
      <c r="O982" s="17"/>
      <c r="P982" s="17"/>
      <c r="Q982" s="17"/>
      <c r="R982" s="17"/>
      <c r="S982" s="17"/>
      <c r="T982" s="17"/>
      <c r="U982" s="17"/>
      <c r="V982" s="17"/>
      <c r="W982" s="17"/>
      <c r="X982" s="17"/>
      <c r="Y982" s="17"/>
      <c r="Z982" s="17"/>
    </row>
    <row r="983">
      <c r="A983" s="20"/>
      <c r="B983" s="17"/>
      <c r="C983" s="33"/>
      <c r="D983" s="17"/>
      <c r="E983" s="20"/>
      <c r="F983" s="20"/>
      <c r="G983" s="20"/>
      <c r="H983" s="17"/>
      <c r="I983" s="17"/>
      <c r="J983" s="17"/>
      <c r="K983" s="17"/>
      <c r="L983" s="17"/>
      <c r="M983" s="17"/>
      <c r="N983" s="17"/>
      <c r="O983" s="17"/>
      <c r="P983" s="17"/>
      <c r="Q983" s="17"/>
      <c r="R983" s="17"/>
      <c r="S983" s="17"/>
      <c r="T983" s="17"/>
      <c r="U983" s="17"/>
      <c r="V983" s="17"/>
      <c r="W983" s="17"/>
      <c r="X983" s="17"/>
      <c r="Y983" s="17"/>
      <c r="Z983" s="17"/>
    </row>
    <row r="984">
      <c r="A984" s="20"/>
      <c r="B984" s="17"/>
      <c r="C984" s="33"/>
      <c r="D984" s="17"/>
      <c r="E984" s="20"/>
      <c r="F984" s="20"/>
      <c r="G984" s="20"/>
      <c r="H984" s="17"/>
      <c r="I984" s="17"/>
      <c r="J984" s="17"/>
      <c r="K984" s="17"/>
      <c r="L984" s="17"/>
      <c r="M984" s="17"/>
      <c r="N984" s="17"/>
      <c r="O984" s="17"/>
      <c r="P984" s="17"/>
      <c r="Q984" s="17"/>
      <c r="R984" s="17"/>
      <c r="S984" s="17"/>
      <c r="T984" s="17"/>
      <c r="U984" s="17"/>
      <c r="V984" s="17"/>
      <c r="W984" s="17"/>
      <c r="X984" s="17"/>
      <c r="Y984" s="17"/>
      <c r="Z984" s="17"/>
    </row>
    <row r="985">
      <c r="A985" s="20"/>
      <c r="B985" s="17"/>
      <c r="C985" s="33"/>
      <c r="D985" s="17"/>
      <c r="E985" s="20"/>
      <c r="F985" s="20"/>
      <c r="G985" s="20"/>
      <c r="H985" s="17"/>
      <c r="I985" s="17"/>
      <c r="J985" s="17"/>
      <c r="K985" s="17"/>
      <c r="L985" s="17"/>
      <c r="M985" s="17"/>
      <c r="N985" s="17"/>
      <c r="O985" s="17"/>
      <c r="P985" s="17"/>
      <c r="Q985" s="17"/>
      <c r="R985" s="17"/>
      <c r="S985" s="17"/>
      <c r="T985" s="17"/>
      <c r="U985" s="17"/>
      <c r="V985" s="17"/>
      <c r="W985" s="17"/>
      <c r="X985" s="17"/>
      <c r="Y985" s="17"/>
      <c r="Z985" s="17"/>
    </row>
    <row r="986">
      <c r="A986" s="20"/>
      <c r="B986" s="17"/>
      <c r="C986" s="33"/>
      <c r="D986" s="17"/>
      <c r="E986" s="20"/>
      <c r="F986" s="20"/>
      <c r="G986" s="20"/>
      <c r="H986" s="17"/>
      <c r="I986" s="17"/>
      <c r="J986" s="17"/>
      <c r="K986" s="17"/>
      <c r="L986" s="17"/>
      <c r="M986" s="17"/>
      <c r="N986" s="17"/>
      <c r="O986" s="17"/>
      <c r="P986" s="17"/>
      <c r="Q986" s="17"/>
      <c r="R986" s="17"/>
      <c r="S986" s="17"/>
      <c r="T986" s="17"/>
      <c r="U986" s="17"/>
      <c r="V986" s="17"/>
      <c r="W986" s="17"/>
      <c r="X986" s="17"/>
      <c r="Y986" s="17"/>
      <c r="Z986" s="17"/>
    </row>
    <row r="987">
      <c r="A987" s="20"/>
      <c r="B987" s="17"/>
      <c r="C987" s="33"/>
      <c r="D987" s="17"/>
      <c r="E987" s="20"/>
      <c r="F987" s="20"/>
      <c r="G987" s="20"/>
      <c r="H987" s="17"/>
      <c r="I987" s="17"/>
      <c r="J987" s="17"/>
      <c r="K987" s="17"/>
      <c r="L987" s="17"/>
      <c r="M987" s="17"/>
      <c r="N987" s="17"/>
      <c r="O987" s="17"/>
      <c r="P987" s="17"/>
      <c r="Q987" s="17"/>
      <c r="R987" s="17"/>
      <c r="S987" s="17"/>
      <c r="T987" s="17"/>
      <c r="U987" s="17"/>
      <c r="V987" s="17"/>
      <c r="W987" s="17"/>
      <c r="X987" s="17"/>
      <c r="Y987" s="17"/>
      <c r="Z987" s="17"/>
    </row>
    <row r="988">
      <c r="A988" s="20"/>
      <c r="B988" s="17"/>
      <c r="C988" s="33"/>
      <c r="D988" s="17"/>
      <c r="E988" s="20"/>
      <c r="F988" s="20"/>
      <c r="G988" s="20"/>
      <c r="H988" s="17"/>
      <c r="I988" s="17"/>
      <c r="J988" s="17"/>
      <c r="K988" s="17"/>
      <c r="L988" s="17"/>
      <c r="M988" s="17"/>
      <c r="N988" s="17"/>
      <c r="O988" s="17"/>
      <c r="P988" s="17"/>
      <c r="Q988" s="17"/>
      <c r="R988" s="17"/>
      <c r="S988" s="17"/>
      <c r="T988" s="17"/>
      <c r="U988" s="17"/>
      <c r="V988" s="17"/>
      <c r="W988" s="17"/>
      <c r="X988" s="17"/>
      <c r="Y988" s="17"/>
      <c r="Z988" s="17"/>
    </row>
    <row r="989">
      <c r="A989" s="20"/>
      <c r="B989" s="17"/>
      <c r="C989" s="33"/>
      <c r="D989" s="17"/>
      <c r="E989" s="20"/>
      <c r="F989" s="20"/>
      <c r="G989" s="20"/>
      <c r="H989" s="17"/>
      <c r="I989" s="17"/>
      <c r="J989" s="17"/>
      <c r="K989" s="17"/>
      <c r="L989" s="17"/>
      <c r="M989" s="17"/>
      <c r="N989" s="17"/>
      <c r="O989" s="17"/>
      <c r="P989" s="17"/>
      <c r="Q989" s="17"/>
      <c r="R989" s="17"/>
      <c r="S989" s="17"/>
      <c r="T989" s="17"/>
      <c r="U989" s="17"/>
      <c r="V989" s="17"/>
      <c r="W989" s="17"/>
      <c r="X989" s="17"/>
      <c r="Y989" s="17"/>
      <c r="Z989" s="17"/>
    </row>
    <row r="990">
      <c r="A990" s="20"/>
      <c r="B990" s="17"/>
      <c r="C990" s="33"/>
      <c r="D990" s="17"/>
      <c r="E990" s="20"/>
      <c r="F990" s="20"/>
      <c r="G990" s="20"/>
      <c r="H990" s="17"/>
      <c r="I990" s="17"/>
      <c r="J990" s="17"/>
      <c r="K990" s="17"/>
      <c r="L990" s="17"/>
      <c r="M990" s="17"/>
      <c r="N990" s="17"/>
      <c r="O990" s="17"/>
      <c r="P990" s="17"/>
      <c r="Q990" s="17"/>
      <c r="R990" s="17"/>
      <c r="S990" s="17"/>
      <c r="T990" s="17"/>
      <c r="U990" s="17"/>
      <c r="V990" s="17"/>
      <c r="W990" s="17"/>
      <c r="X990" s="17"/>
      <c r="Y990" s="17"/>
      <c r="Z990" s="17"/>
    </row>
    <row r="991">
      <c r="A991" s="20"/>
      <c r="B991" s="17"/>
      <c r="C991" s="33"/>
      <c r="D991" s="17"/>
      <c r="E991" s="20"/>
      <c r="F991" s="20"/>
      <c r="G991" s="20"/>
      <c r="H991" s="17"/>
      <c r="I991" s="17"/>
      <c r="J991" s="17"/>
      <c r="K991" s="17"/>
      <c r="L991" s="17"/>
      <c r="M991" s="17"/>
      <c r="N991" s="17"/>
      <c r="O991" s="17"/>
      <c r="P991" s="17"/>
      <c r="Q991" s="17"/>
      <c r="R991" s="17"/>
      <c r="S991" s="17"/>
      <c r="T991" s="17"/>
      <c r="U991" s="17"/>
      <c r="V991" s="17"/>
      <c r="W991" s="17"/>
      <c r="X991" s="17"/>
      <c r="Y991" s="17"/>
      <c r="Z991" s="17"/>
    </row>
    <row r="992">
      <c r="A992" s="20"/>
      <c r="B992" s="17"/>
      <c r="C992" s="33"/>
      <c r="D992" s="17"/>
      <c r="E992" s="20"/>
      <c r="F992" s="20"/>
      <c r="G992" s="20"/>
      <c r="H992" s="17"/>
      <c r="I992" s="17"/>
      <c r="J992" s="17"/>
      <c r="K992" s="17"/>
      <c r="L992" s="17"/>
      <c r="M992" s="17"/>
      <c r="N992" s="17"/>
      <c r="O992" s="17"/>
      <c r="P992" s="17"/>
      <c r="Q992" s="17"/>
      <c r="R992" s="17"/>
      <c r="S992" s="17"/>
      <c r="T992" s="17"/>
      <c r="U992" s="17"/>
      <c r="V992" s="17"/>
      <c r="W992" s="17"/>
      <c r="X992" s="17"/>
      <c r="Y992" s="17"/>
      <c r="Z992" s="17"/>
    </row>
    <row r="993">
      <c r="A993" s="20"/>
      <c r="B993" s="17"/>
      <c r="C993" s="33"/>
      <c r="D993" s="17"/>
      <c r="E993" s="20"/>
      <c r="F993" s="20"/>
      <c r="G993" s="20"/>
      <c r="H993" s="17"/>
      <c r="I993" s="17"/>
      <c r="J993" s="17"/>
      <c r="K993" s="17"/>
      <c r="L993" s="17"/>
      <c r="M993" s="17"/>
      <c r="N993" s="17"/>
      <c r="O993" s="17"/>
      <c r="P993" s="17"/>
      <c r="Q993" s="17"/>
      <c r="R993" s="17"/>
      <c r="S993" s="17"/>
      <c r="T993" s="17"/>
      <c r="U993" s="17"/>
      <c r="V993" s="17"/>
      <c r="W993" s="17"/>
      <c r="X993" s="17"/>
      <c r="Y993" s="17"/>
      <c r="Z993" s="17"/>
    </row>
    <row r="994">
      <c r="A994" s="20"/>
      <c r="B994" s="17"/>
      <c r="C994" s="33"/>
      <c r="D994" s="17"/>
      <c r="E994" s="20"/>
      <c r="F994" s="20"/>
      <c r="G994" s="20"/>
      <c r="H994" s="17"/>
      <c r="I994" s="17"/>
      <c r="J994" s="17"/>
      <c r="K994" s="17"/>
      <c r="L994" s="17"/>
      <c r="M994" s="17"/>
      <c r="N994" s="17"/>
      <c r="O994" s="17"/>
      <c r="P994" s="17"/>
      <c r="Q994" s="17"/>
      <c r="R994" s="17"/>
      <c r="S994" s="17"/>
      <c r="T994" s="17"/>
      <c r="U994" s="17"/>
      <c r="V994" s="17"/>
      <c r="W994" s="17"/>
      <c r="X994" s="17"/>
      <c r="Y994" s="17"/>
      <c r="Z994" s="17"/>
    </row>
    <row r="995">
      <c r="A995" s="20"/>
      <c r="B995" s="17"/>
      <c r="C995" s="33"/>
      <c r="D995" s="17"/>
      <c r="E995" s="20"/>
      <c r="F995" s="20"/>
      <c r="G995" s="20"/>
      <c r="H995" s="17"/>
      <c r="I995" s="17"/>
      <c r="J995" s="17"/>
      <c r="K995" s="17"/>
      <c r="L995" s="17"/>
      <c r="M995" s="17"/>
      <c r="N995" s="17"/>
      <c r="O995" s="17"/>
      <c r="P995" s="17"/>
      <c r="Q995" s="17"/>
      <c r="R995" s="17"/>
      <c r="S995" s="17"/>
      <c r="T995" s="17"/>
      <c r="U995" s="17"/>
      <c r="V995" s="17"/>
      <c r="W995" s="17"/>
      <c r="X995" s="17"/>
      <c r="Y995" s="17"/>
      <c r="Z995" s="17"/>
    </row>
    <row r="996">
      <c r="A996" s="20"/>
      <c r="B996" s="17"/>
      <c r="C996" s="33"/>
      <c r="D996" s="17"/>
      <c r="E996" s="20"/>
      <c r="F996" s="20"/>
      <c r="G996" s="20"/>
      <c r="H996" s="17"/>
      <c r="I996" s="17"/>
      <c r="J996" s="17"/>
      <c r="K996" s="17"/>
      <c r="L996" s="17"/>
      <c r="M996" s="17"/>
      <c r="N996" s="17"/>
      <c r="O996" s="17"/>
      <c r="P996" s="17"/>
      <c r="Q996" s="17"/>
      <c r="R996" s="17"/>
      <c r="S996" s="17"/>
      <c r="T996" s="17"/>
      <c r="U996" s="17"/>
      <c r="V996" s="17"/>
      <c r="W996" s="17"/>
      <c r="X996" s="17"/>
      <c r="Y996" s="17"/>
      <c r="Z996" s="17"/>
    </row>
    <row r="997">
      <c r="A997" s="20"/>
      <c r="B997" s="17"/>
      <c r="C997" s="33"/>
      <c r="D997" s="17"/>
      <c r="E997" s="20"/>
      <c r="F997" s="20"/>
      <c r="G997" s="20"/>
      <c r="H997" s="17"/>
      <c r="I997" s="17"/>
      <c r="J997" s="17"/>
      <c r="K997" s="17"/>
      <c r="L997" s="17"/>
      <c r="M997" s="17"/>
      <c r="N997" s="17"/>
      <c r="O997" s="17"/>
      <c r="P997" s="17"/>
      <c r="Q997" s="17"/>
      <c r="R997" s="17"/>
      <c r="S997" s="17"/>
      <c r="T997" s="17"/>
      <c r="U997" s="17"/>
      <c r="V997" s="17"/>
      <c r="W997" s="17"/>
      <c r="X997" s="17"/>
      <c r="Y997" s="17"/>
      <c r="Z997" s="17"/>
    </row>
  </sheetData>
  <mergeCells count="1">
    <mergeCell ref="A1:G1"/>
  </mergeCells>
  <dataValidations>
    <dataValidation type="list" allowBlank="1" showErrorMessage="1" sqref="D5:D28">
      <formula1>"12:00:00,8:00:00,6:00:00,3:00:00,2:00:00"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16.38"/>
    <col customWidth="1" min="12" max="13" width="9.88"/>
    <col customWidth="1" min="14" max="14" width="8.63"/>
  </cols>
  <sheetData>
    <row r="1" ht="24.0" customHeight="1">
      <c r="A1" s="34" t="s">
        <v>4185</v>
      </c>
      <c r="K1" s="16"/>
      <c r="L1" s="16"/>
      <c r="M1" s="16"/>
      <c r="N1" s="16"/>
      <c r="O1" s="17"/>
      <c r="P1" s="17"/>
      <c r="Q1" s="17"/>
      <c r="R1" s="17"/>
      <c r="S1" s="17"/>
      <c r="T1" s="17"/>
      <c r="U1" s="17"/>
      <c r="V1" s="17"/>
      <c r="W1" s="17"/>
      <c r="X1" s="17"/>
      <c r="Y1" s="17"/>
      <c r="Z1" s="17"/>
      <c r="AA1" s="17"/>
      <c r="AB1" s="17"/>
      <c r="AC1" s="17"/>
      <c r="AD1" s="17"/>
      <c r="AE1" s="17"/>
      <c r="AF1" s="17"/>
      <c r="AG1" s="17"/>
      <c r="AH1" s="17"/>
      <c r="AI1" s="17"/>
      <c r="AJ1" s="17"/>
      <c r="AK1" s="17"/>
      <c r="AL1" s="17"/>
    </row>
    <row r="2">
      <c r="A2" s="18"/>
      <c r="B2" s="18" t="s">
        <v>4186</v>
      </c>
      <c r="C2" s="35">
        <v>45658.0</v>
      </c>
      <c r="D2" s="36" t="s">
        <v>4187</v>
      </c>
      <c r="E2" s="37">
        <v>45688.0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row>
    <row r="4" ht="32.25" customHeight="1">
      <c r="A4" s="23" t="s">
        <v>4155</v>
      </c>
      <c r="B4" s="23" t="s">
        <v>5</v>
      </c>
      <c r="C4" s="23" t="s">
        <v>4188</v>
      </c>
      <c r="D4" s="23" t="s">
        <v>4189</v>
      </c>
      <c r="E4" s="24" t="s">
        <v>4156</v>
      </c>
      <c r="F4" s="23" t="s">
        <v>4157</v>
      </c>
      <c r="G4" s="23" t="s">
        <v>4158</v>
      </c>
      <c r="H4" s="23" t="s">
        <v>13</v>
      </c>
      <c r="I4" s="23" t="s">
        <v>4190</v>
      </c>
      <c r="J4" s="40" t="s">
        <v>41</v>
      </c>
      <c r="M4" s="25"/>
      <c r="N4" s="25"/>
      <c r="O4" s="25"/>
      <c r="P4" s="25"/>
      <c r="Q4" s="25"/>
      <c r="R4" s="25"/>
      <c r="S4" s="25"/>
      <c r="T4" s="25"/>
      <c r="U4" s="25"/>
      <c r="V4" s="25"/>
      <c r="W4" s="25"/>
      <c r="X4" s="25"/>
      <c r="Y4" s="25"/>
      <c r="Z4" s="25"/>
      <c r="AA4" s="25"/>
    </row>
    <row r="5" ht="19.5" customHeight="1">
      <c r="A5" s="41">
        <v>1.0</v>
      </c>
      <c r="B5" s="42" t="s">
        <v>34</v>
      </c>
      <c r="C5" s="43" t="s">
        <v>4191</v>
      </c>
      <c r="D5" s="42" t="s">
        <v>4192</v>
      </c>
      <c r="E5" s="44">
        <f>sumifs('KEG. PENGAJIAN HARIAN'!$D$2:$D968,'KEG. PENGAJIAN HARIAN'!$B$2:$B968,"&gt;="&amp;$C$2,'KEG. PENGAJIAN HARIAN'!$B$2:$B968,"&lt;="&amp;$E$2,'KEG. PENGAJIAN HARIAN'!$F$2:$F968,B5)</f>
        <v>0.2798611111</v>
      </c>
      <c r="F5" s="45">
        <v>0.5</v>
      </c>
      <c r="G5" s="46">
        <f t="shared" ref="G5:G32" si="1">IFERROR(E5/F5,0)</f>
        <v>0.5597222222</v>
      </c>
      <c r="H5" s="47">
        <f>COUNTIFS('KEG. PENGAJIAN HARIAN'!$F$2:$F968,B5,'KEG. PENGAJIAN HARIAN'!$B$2:$B968,"&gt;="&amp;$C$2,'KEG. PENGAJIAN HARIAN'!$B$2:$B968,"&lt;="&amp;$E$2,'KEG. PENGAJIAN HARIAN'!$G$2:$G968,"hadir")</f>
        <v>5</v>
      </c>
      <c r="I5" s="48">
        <f>COUNTIFS('KEG. PENGAJIAN HARIAN'!$F$2:$F968,B5,'KEG. PENGAJIAN HARIAN'!$B$2:$B968,"&gt;="&amp;$C$2,'KEG. PENGAJIAN HARIAN'!$B$2:$B968,"&lt;="&amp;$E$2,'KEG. PENGAJIAN HARIAN'!$G$2:$G968,"By VN")</f>
        <v>0</v>
      </c>
      <c r="J5" s="49">
        <f>COUNTIFS('KEG. PENGAJIAN HARIAN'!$F$2:$F968,B5,'KEG. PENGAJIAN HARIAN'!$B$2:$B968,"&gt;="&amp;$C$2,'KEG. PENGAJIAN HARIAN'!$B$2:$B968,"&lt;="&amp;$E$2,'KEG. PENGAJIAN HARIAN'!$G$2:$G968,"izin (murid)")</f>
        <v>0</v>
      </c>
      <c r="L5" s="17"/>
      <c r="M5" s="17"/>
      <c r="N5" s="17"/>
      <c r="O5" s="17"/>
      <c r="P5" s="17"/>
      <c r="Q5" s="17"/>
      <c r="R5" s="50"/>
      <c r="S5" s="17"/>
      <c r="T5" s="17"/>
      <c r="U5" s="17"/>
      <c r="V5" s="17"/>
      <c r="W5" s="17"/>
      <c r="X5" s="17"/>
      <c r="Y5" s="17"/>
      <c r="Z5" s="17"/>
      <c r="AA5" s="17"/>
    </row>
    <row r="6" ht="19.5" customHeight="1">
      <c r="A6" s="41">
        <v>2.0</v>
      </c>
      <c r="B6" s="42" t="s">
        <v>72</v>
      </c>
      <c r="C6" s="43" t="s">
        <v>4193</v>
      </c>
      <c r="D6" s="42" t="s">
        <v>4194</v>
      </c>
      <c r="E6" s="44">
        <f>sumifs('KEG. PENGAJIAN HARIAN'!$D$2:$D968,'KEG. PENGAJIAN HARIAN'!$B$2:$B968,"&gt;="&amp;$C$2,'KEG. PENGAJIAN HARIAN'!$B$2:$B968,"&lt;="&amp;$E$2,'KEG. PENGAJIAN HARIAN'!$F$2:$F968,B6)</f>
        <v>0.2847222222</v>
      </c>
      <c r="F6" s="45">
        <v>0.5</v>
      </c>
      <c r="G6" s="46">
        <f t="shared" si="1"/>
        <v>0.5694444444</v>
      </c>
      <c r="H6" s="47">
        <f>COUNTIFS('KEG. PENGAJIAN HARIAN'!$F$2:$F968,B6,'KEG. PENGAJIAN HARIAN'!$B$2:$B968,"&gt;="&amp;$C$2,'KEG. PENGAJIAN HARIAN'!$B$2:$B968,"&lt;="&amp;$E$2,'KEG. PENGAJIAN HARIAN'!$G$2:$G968,"hadir")</f>
        <v>6</v>
      </c>
      <c r="I6" s="48">
        <f>COUNTIFS('KEG. PENGAJIAN HARIAN'!$F$2:$F968,B6,'KEG. PENGAJIAN HARIAN'!$B$2:$B968,"&gt;="&amp;$C$2,'KEG. PENGAJIAN HARIAN'!$B$2:$B968,"&lt;="&amp;$E$2,'KEG. PENGAJIAN HARIAN'!$G$2:$G968,"By VN")</f>
        <v>0</v>
      </c>
      <c r="J6" s="49">
        <f>COUNTIFS('KEG. PENGAJIAN HARIAN'!$F$2:$F968,B6,'KEG. PENGAJIAN HARIAN'!$B$2:$B968,"&gt;="&amp;$C$2,'KEG. PENGAJIAN HARIAN'!$B$2:$B968,"&lt;="&amp;$E$2,'KEG. PENGAJIAN HARIAN'!$G$2:$G968,"izin (murid)")</f>
        <v>0</v>
      </c>
      <c r="L6" s="17"/>
      <c r="M6" s="17"/>
      <c r="N6" s="17"/>
      <c r="O6" s="17"/>
      <c r="P6" s="17"/>
      <c r="Q6" s="17"/>
      <c r="R6" s="50"/>
      <c r="S6" s="17"/>
      <c r="T6" s="17"/>
      <c r="U6" s="17"/>
      <c r="V6" s="17"/>
      <c r="W6" s="17"/>
      <c r="X6" s="17"/>
      <c r="Y6" s="17"/>
      <c r="Z6" s="17"/>
      <c r="AA6" s="17"/>
    </row>
    <row r="7" ht="19.5" customHeight="1">
      <c r="A7" s="41">
        <v>3.0</v>
      </c>
      <c r="B7" s="42" t="s">
        <v>105</v>
      </c>
      <c r="C7" s="43" t="s">
        <v>4191</v>
      </c>
      <c r="D7" s="42" t="s">
        <v>4192</v>
      </c>
      <c r="E7" s="44">
        <f>sumifs('KEG. PENGAJIAN HARIAN'!$D$2:$D968,'KEG. PENGAJIAN HARIAN'!$B$2:$B968,"&gt;="&amp;$C$2,'KEG. PENGAJIAN HARIAN'!$B$2:$B968,"&lt;="&amp;$E$2,'KEG. PENGAJIAN HARIAN'!$F$2:$F968,B7)</f>
        <v>0.1430555556</v>
      </c>
      <c r="F7" s="45">
        <v>0.5</v>
      </c>
      <c r="G7" s="46">
        <f t="shared" si="1"/>
        <v>0.2861111111</v>
      </c>
      <c r="H7" s="47">
        <f>COUNTIFS('KEG. PENGAJIAN HARIAN'!$F$2:$F968,B7,'KEG. PENGAJIAN HARIAN'!$B$2:$B968,"&gt;="&amp;$C$2,'KEG. PENGAJIAN HARIAN'!$B$2:$B968,"&lt;="&amp;$E$2,'KEG. PENGAJIAN HARIAN'!$G$2:$G968,"hadir")</f>
        <v>4</v>
      </c>
      <c r="I7" s="48">
        <f>COUNTIFS('KEG. PENGAJIAN HARIAN'!$F$2:$F968,B7,'KEG. PENGAJIAN HARIAN'!$B$2:$B968,"&gt;="&amp;$C$2,'KEG. PENGAJIAN HARIAN'!$B$2:$B968,"&lt;="&amp;$E$2,'KEG. PENGAJIAN HARIAN'!$G$2:$G968,"By VN")</f>
        <v>0</v>
      </c>
      <c r="J7" s="49">
        <f>COUNTIFS('KEG. PENGAJIAN HARIAN'!$F$2:$F968,B7,'KEG. PENGAJIAN HARIAN'!$B$2:$B968,"&gt;="&amp;$C$2,'KEG. PENGAJIAN HARIAN'!$B$2:$B968,"&lt;="&amp;$E$2,'KEG. PENGAJIAN HARIAN'!$G$2:$G968,"izin (murid)")</f>
        <v>3</v>
      </c>
      <c r="K7" s="51" t="s">
        <v>4192</v>
      </c>
      <c r="L7" s="17">
        <f>countif(D5:D32,"PraCBR-CBR")</f>
        <v>16</v>
      </c>
      <c r="M7" s="17"/>
      <c r="N7" s="17"/>
      <c r="O7" s="17"/>
      <c r="P7" s="17"/>
      <c r="Q7" s="17"/>
      <c r="R7" s="50"/>
      <c r="S7" s="17"/>
      <c r="T7" s="17"/>
      <c r="U7" s="17"/>
      <c r="V7" s="17"/>
      <c r="W7" s="17"/>
      <c r="X7" s="17"/>
      <c r="Y7" s="17"/>
      <c r="Z7" s="17"/>
      <c r="AA7" s="17"/>
    </row>
    <row r="8" ht="19.5" customHeight="1">
      <c r="A8" s="41">
        <v>4.0</v>
      </c>
      <c r="B8" s="42" t="s">
        <v>30</v>
      </c>
      <c r="C8" s="43" t="s">
        <v>4191</v>
      </c>
      <c r="D8" s="42" t="s">
        <v>4192</v>
      </c>
      <c r="E8" s="44">
        <f>sumifs('KEG. PENGAJIAN HARIAN'!$D$2:$D968,'KEG. PENGAJIAN HARIAN'!$B$2:$B968,"&gt;="&amp;$C$2,'KEG. PENGAJIAN HARIAN'!$B$2:$B968,"&lt;="&amp;$E$2,'KEG. PENGAJIAN HARIAN'!$F$2:$F968,B8)</f>
        <v>0.4638888889</v>
      </c>
      <c r="F8" s="45">
        <v>0.5</v>
      </c>
      <c r="G8" s="46">
        <f t="shared" si="1"/>
        <v>0.9277777778</v>
      </c>
      <c r="H8" s="47">
        <f>COUNTIFS('KEG. PENGAJIAN HARIAN'!$F$2:$F968,B8,'KEG. PENGAJIAN HARIAN'!$B$2:$B968,"&gt;="&amp;$C$2,'KEG. PENGAJIAN HARIAN'!$B$2:$B968,"&lt;="&amp;$E$2,'KEG. PENGAJIAN HARIAN'!$G$2:$G968,"hadir")</f>
        <v>11</v>
      </c>
      <c r="I8" s="48">
        <f>COUNTIFS('KEG. PENGAJIAN HARIAN'!$F$2:$F968,B8,'KEG. PENGAJIAN HARIAN'!$B$2:$B968,"&gt;="&amp;$C$2,'KEG. PENGAJIAN HARIAN'!$B$2:$B968,"&lt;="&amp;$E$2,'KEG. PENGAJIAN HARIAN'!$G$2:$G968,"By VN")</f>
        <v>0</v>
      </c>
      <c r="J8" s="49">
        <f>COUNTIFS('KEG. PENGAJIAN HARIAN'!$F$2:$F968,B8,'KEG. PENGAJIAN HARIAN'!$B$2:$B968,"&gt;="&amp;$C$2,'KEG. PENGAJIAN HARIAN'!$B$2:$B968,"&lt;="&amp;$E$2,'KEG. PENGAJIAN HARIAN'!$G$2:$G968,"izin (murid)")</f>
        <v>0</v>
      </c>
      <c r="K8" s="51" t="s">
        <v>4195</v>
      </c>
      <c r="L8" s="17">
        <f>countif(D5:D32,"PraRMJ-RMJ")</f>
        <v>6</v>
      </c>
      <c r="M8" s="17"/>
      <c r="N8" s="17"/>
      <c r="O8" s="17"/>
      <c r="P8" s="17"/>
      <c r="Q8" s="17"/>
      <c r="R8" s="50"/>
      <c r="S8" s="17"/>
      <c r="T8" s="17"/>
      <c r="U8" s="17"/>
      <c r="V8" s="17"/>
      <c r="W8" s="17"/>
      <c r="X8" s="17"/>
      <c r="Y8" s="17"/>
      <c r="Z8" s="17"/>
      <c r="AA8" s="17"/>
    </row>
    <row r="9" ht="19.5" customHeight="1">
      <c r="A9" s="41">
        <v>5.0</v>
      </c>
      <c r="B9" s="52" t="s">
        <v>94</v>
      </c>
      <c r="C9" s="53" t="s">
        <v>4191</v>
      </c>
      <c r="D9" s="52" t="s">
        <v>4192</v>
      </c>
      <c r="E9" s="44">
        <f>sumifs('KEG. PENGAJIAN HARIAN'!$D$2:$D968,'KEG. PENGAJIAN HARIAN'!$B$2:$B968,"&gt;="&amp;$C$2,'KEG. PENGAJIAN HARIAN'!$B$2:$B968,"&lt;="&amp;$E$2,'KEG. PENGAJIAN HARIAN'!$F$2:$F968,B9)</f>
        <v>0.48125</v>
      </c>
      <c r="F9" s="45">
        <v>0.5</v>
      </c>
      <c r="G9" s="46">
        <f t="shared" si="1"/>
        <v>0.9625</v>
      </c>
      <c r="H9" s="47">
        <f>COUNTIFS('KEG. PENGAJIAN HARIAN'!$F$2:$F968,B9,'KEG. PENGAJIAN HARIAN'!$B$2:$B968,"&gt;="&amp;$C$2,'KEG. PENGAJIAN HARIAN'!$B$2:$B968,"&lt;="&amp;$E$2,'KEG. PENGAJIAN HARIAN'!$G$2:$G968,"hadir")</f>
        <v>12</v>
      </c>
      <c r="I9" s="48">
        <f>COUNTIFS('KEG. PENGAJIAN HARIAN'!$F$2:$F968,B9,'KEG. PENGAJIAN HARIAN'!$B$2:$B968,"&gt;="&amp;$C$2,'KEG. PENGAJIAN HARIAN'!$B$2:$B968,"&lt;="&amp;$E$2,'KEG. PENGAJIAN HARIAN'!$G$2:$G968,"By VN")</f>
        <v>0</v>
      </c>
      <c r="J9" s="49">
        <f>COUNTIFS('KEG. PENGAJIAN HARIAN'!$F$2:$F968,B9,'KEG. PENGAJIAN HARIAN'!$B$2:$B968,"&gt;="&amp;$C$2,'KEG. PENGAJIAN HARIAN'!$B$2:$B968,"&lt;="&amp;$E$2,'KEG. PENGAJIAN HARIAN'!$G$2:$G968,"izin (murid)")</f>
        <v>0</v>
      </c>
      <c r="K9" s="21" t="s">
        <v>4196</v>
      </c>
      <c r="L9" s="17">
        <f>countif(D5:D32,"PraNikah")</f>
        <v>6</v>
      </c>
      <c r="M9" s="17"/>
      <c r="N9" s="17"/>
      <c r="O9" s="17"/>
      <c r="P9" s="17"/>
      <c r="Q9" s="17"/>
      <c r="R9" s="50"/>
      <c r="S9" s="17"/>
      <c r="T9" s="17"/>
      <c r="U9" s="17"/>
      <c r="V9" s="17"/>
      <c r="W9" s="17"/>
      <c r="X9" s="17"/>
      <c r="Y9" s="17"/>
      <c r="Z9" s="17"/>
      <c r="AA9" s="17"/>
    </row>
    <row r="10" ht="19.5" customHeight="1">
      <c r="A10" s="41">
        <v>6.0</v>
      </c>
      <c r="B10" s="42" t="s">
        <v>54</v>
      </c>
      <c r="C10" s="43" t="s">
        <v>4197</v>
      </c>
      <c r="D10" s="42" t="s">
        <v>4195</v>
      </c>
      <c r="E10" s="44">
        <f>sumifs('KEG. PENGAJIAN HARIAN'!$D$2:$D968,'KEG. PENGAJIAN HARIAN'!$B$2:$B968,"&gt;="&amp;$C$2,'KEG. PENGAJIAN HARIAN'!$B$2:$B968,"&lt;="&amp;$E$2,'KEG. PENGAJIAN HARIAN'!$F$2:$F968,B10)</f>
        <v>0.3277777778</v>
      </c>
      <c r="F10" s="45">
        <v>0.5</v>
      </c>
      <c r="G10" s="46">
        <f t="shared" si="1"/>
        <v>0.6555555556</v>
      </c>
      <c r="H10" s="47">
        <f>COUNTIFS('KEG. PENGAJIAN HARIAN'!$F$2:$F968,B10,'KEG. PENGAJIAN HARIAN'!$B$2:$B968,"&gt;="&amp;$C$2,'KEG. PENGAJIAN HARIAN'!$B$2:$B968,"&lt;="&amp;$E$2,'KEG. PENGAJIAN HARIAN'!$G$2:$G968,"hadir")</f>
        <v>8</v>
      </c>
      <c r="I10" s="48">
        <f>COUNTIFS('KEG. PENGAJIAN HARIAN'!$F$2:$F968,B10,'KEG. PENGAJIAN HARIAN'!$B$2:$B968,"&gt;="&amp;$C$2,'KEG. PENGAJIAN HARIAN'!$B$2:$B968,"&lt;="&amp;$E$2,'KEG. PENGAJIAN HARIAN'!$G$2:$G968,"By VN")</f>
        <v>0</v>
      </c>
      <c r="J10" s="49">
        <f>COUNTIFS('KEG. PENGAJIAN HARIAN'!$F$2:$F968,B10,'KEG. PENGAJIAN HARIAN'!$B$2:$B968,"&gt;="&amp;$C$2,'KEG. PENGAJIAN HARIAN'!$B$2:$B968,"&lt;="&amp;$E$2,'KEG. PENGAJIAN HARIAN'!$G$2:$G968,"izin (murid)")</f>
        <v>0</v>
      </c>
      <c r="K10" s="17"/>
      <c r="L10" s="17">
        <f>sum(L7:L9)</f>
        <v>28</v>
      </c>
      <c r="M10" s="17"/>
      <c r="N10" s="17"/>
      <c r="O10" s="17"/>
      <c r="P10" s="17"/>
      <c r="Q10" s="17"/>
      <c r="R10" s="50"/>
      <c r="S10" s="17"/>
      <c r="T10" s="17"/>
      <c r="U10" s="17"/>
      <c r="V10" s="17"/>
      <c r="W10" s="17"/>
      <c r="X10" s="17"/>
      <c r="Y10" s="17"/>
      <c r="Z10" s="17"/>
      <c r="AA10" s="17"/>
    </row>
    <row r="11" ht="19.5" customHeight="1">
      <c r="A11" s="41">
        <v>7.0</v>
      </c>
      <c r="B11" s="42" t="s">
        <v>21</v>
      </c>
      <c r="C11" s="43" t="s">
        <v>4191</v>
      </c>
      <c r="D11" s="42" t="s">
        <v>4195</v>
      </c>
      <c r="E11" s="44">
        <f>sumifs('KEG. PENGAJIAN HARIAN'!$D$2:$D968,'KEG. PENGAJIAN HARIAN'!$B$2:$B968,"&gt;="&amp;$C$2,'KEG. PENGAJIAN HARIAN'!$B$2:$B968,"&lt;="&amp;$E$2,'KEG. PENGAJIAN HARIAN'!$F$2:$F968,B11)</f>
        <v>0.1222222222</v>
      </c>
      <c r="F11" s="45">
        <v>0.5</v>
      </c>
      <c r="G11" s="46">
        <f t="shared" si="1"/>
        <v>0.2444444444</v>
      </c>
      <c r="H11" s="47">
        <f>COUNTIFS('KEG. PENGAJIAN HARIAN'!$F$2:$F968,B11,'KEG. PENGAJIAN HARIAN'!$B$2:$B968,"&gt;="&amp;$C$2,'KEG. PENGAJIAN HARIAN'!$B$2:$B968,"&lt;="&amp;$E$2,'KEG. PENGAJIAN HARIAN'!$G$2:$G968,"hadir")</f>
        <v>3</v>
      </c>
      <c r="I11" s="48">
        <f>COUNTIFS('KEG. PENGAJIAN HARIAN'!$F$2:$F968,B11,'KEG. PENGAJIAN HARIAN'!$B$2:$B968,"&gt;="&amp;$C$2,'KEG. PENGAJIAN HARIAN'!$B$2:$B968,"&lt;="&amp;$E$2,'KEG. PENGAJIAN HARIAN'!$G$2:$G968,"By VN")</f>
        <v>1</v>
      </c>
      <c r="J11" s="49">
        <f>COUNTIFS('KEG. PENGAJIAN HARIAN'!$F$2:$F968,B11,'KEG. PENGAJIAN HARIAN'!$B$2:$B968,"&gt;="&amp;$C$2,'KEG. PENGAJIAN HARIAN'!$B$2:$B968,"&lt;="&amp;$E$2,'KEG. PENGAJIAN HARIAN'!$G$2:$G968,"izin (murid)")</f>
        <v>3</v>
      </c>
      <c r="K11" s="51"/>
      <c r="L11" s="17"/>
      <c r="M11" s="17"/>
      <c r="N11" s="17"/>
      <c r="O11" s="17"/>
      <c r="P11" s="17"/>
      <c r="Q11" s="17"/>
      <c r="R11" s="50"/>
      <c r="S11" s="17"/>
      <c r="T11" s="17"/>
      <c r="U11" s="17"/>
      <c r="V11" s="17"/>
      <c r="W11" s="17"/>
      <c r="X11" s="17"/>
      <c r="Y11" s="17"/>
      <c r="Z11" s="17"/>
      <c r="AA11" s="17"/>
    </row>
    <row r="12" ht="19.5" customHeight="1">
      <c r="A12" s="41">
        <v>8.0</v>
      </c>
      <c r="B12" s="52" t="s">
        <v>59</v>
      </c>
      <c r="C12" s="53" t="s">
        <v>4191</v>
      </c>
      <c r="D12" s="52" t="s">
        <v>4192</v>
      </c>
      <c r="E12" s="44">
        <f>sumifs('KEG. PENGAJIAN HARIAN'!$D$2:$D968,'KEG. PENGAJIAN HARIAN'!$B$2:$B968,"&gt;="&amp;$C$2,'KEG. PENGAJIAN HARIAN'!$B$2:$B968,"&lt;="&amp;$E$2,'KEG. PENGAJIAN HARIAN'!$F$2:$F968,B12)</f>
        <v>0.2368055556</v>
      </c>
      <c r="F12" s="45">
        <v>0.5</v>
      </c>
      <c r="G12" s="46">
        <f t="shared" si="1"/>
        <v>0.4736111111</v>
      </c>
      <c r="H12" s="47">
        <f>COUNTIFS('KEG. PENGAJIAN HARIAN'!$F$2:$F968,B12,'KEG. PENGAJIAN HARIAN'!$B$2:$B968,"&gt;="&amp;$C$2,'KEG. PENGAJIAN HARIAN'!$B$2:$B968,"&lt;="&amp;$E$2,'KEG. PENGAJIAN HARIAN'!$G$2:$G968,"hadir")</f>
        <v>6</v>
      </c>
      <c r="I12" s="48">
        <f>COUNTIFS('KEG. PENGAJIAN HARIAN'!$F$2:$F968,B12,'KEG. PENGAJIAN HARIAN'!$B$2:$B968,"&gt;="&amp;$C$2,'KEG. PENGAJIAN HARIAN'!$B$2:$B968,"&lt;="&amp;$E$2,'KEG. PENGAJIAN HARIAN'!$G$2:$G968,"By VN")</f>
        <v>0</v>
      </c>
      <c r="J12" s="49">
        <f>COUNTIFS('KEG. PENGAJIAN HARIAN'!$F$2:$F968,B12,'KEG. PENGAJIAN HARIAN'!$B$2:$B968,"&gt;="&amp;$C$2,'KEG. PENGAJIAN HARIAN'!$B$2:$B968,"&lt;="&amp;$E$2,'KEG. PENGAJIAN HARIAN'!$G$2:$G968,"izin (murid)")</f>
        <v>0</v>
      </c>
      <c r="K12" s="51"/>
      <c r="L12" s="17"/>
      <c r="M12" s="17"/>
      <c r="N12" s="17"/>
      <c r="O12" s="17"/>
      <c r="P12" s="17"/>
      <c r="Q12" s="17"/>
      <c r="R12" s="50"/>
      <c r="S12" s="17"/>
      <c r="T12" s="17"/>
      <c r="U12" s="17"/>
      <c r="V12" s="17"/>
      <c r="W12" s="17"/>
      <c r="X12" s="17"/>
      <c r="Y12" s="17"/>
      <c r="Z12" s="17"/>
      <c r="AA12" s="17"/>
    </row>
    <row r="13" ht="19.5" customHeight="1">
      <c r="A13" s="41">
        <v>9.0</v>
      </c>
      <c r="B13" s="42" t="s">
        <v>12</v>
      </c>
      <c r="C13" s="43" t="s">
        <v>4191</v>
      </c>
      <c r="D13" s="42" t="s">
        <v>4194</v>
      </c>
      <c r="E13" s="44">
        <f>sumifs('KEG. PENGAJIAN HARIAN'!$D$2:$D968,'KEG. PENGAJIAN HARIAN'!$B$2:$B968,"&gt;="&amp;$C$2,'KEG. PENGAJIAN HARIAN'!$B$2:$B968,"&lt;="&amp;$E$2,'KEG. PENGAJIAN HARIAN'!$F$2:$F968,B13)</f>
        <v>0.3368055556</v>
      </c>
      <c r="F13" s="45">
        <v>0.5</v>
      </c>
      <c r="G13" s="46">
        <f t="shared" si="1"/>
        <v>0.6736111111</v>
      </c>
      <c r="H13" s="47">
        <f>COUNTIFS('KEG. PENGAJIAN HARIAN'!$F$2:$F968,B13,'KEG. PENGAJIAN HARIAN'!$B$2:$B968,"&gt;="&amp;$C$2,'KEG. PENGAJIAN HARIAN'!$B$2:$B968,"&lt;="&amp;$E$2,'KEG. PENGAJIAN HARIAN'!$G$2:$G968,"hadir")</f>
        <v>10</v>
      </c>
      <c r="I13" s="48">
        <f>COUNTIFS('KEG. PENGAJIAN HARIAN'!$F$2:$F968,B13,'KEG. PENGAJIAN HARIAN'!$B$2:$B968,"&gt;="&amp;$C$2,'KEG. PENGAJIAN HARIAN'!$B$2:$B968,"&lt;="&amp;$E$2,'KEG. PENGAJIAN HARIAN'!$G$2:$G968,"By VN")</f>
        <v>0</v>
      </c>
      <c r="J13" s="49">
        <f>COUNTIFS('KEG. PENGAJIAN HARIAN'!$F$2:$F968,B13,'KEG. PENGAJIAN HARIAN'!$B$2:$B968,"&gt;="&amp;$C$2,'KEG. PENGAJIAN HARIAN'!$B$2:$B968,"&lt;="&amp;$E$2,'KEG. PENGAJIAN HARIAN'!$G$2:$G968,"izin (murid)")</f>
        <v>0</v>
      </c>
      <c r="K13" s="21"/>
      <c r="L13" s="17"/>
      <c r="M13" s="17"/>
      <c r="N13" s="17"/>
      <c r="O13" s="17"/>
      <c r="P13" s="17"/>
      <c r="Q13" s="17"/>
      <c r="R13" s="50"/>
      <c r="S13" s="17"/>
      <c r="T13" s="17"/>
      <c r="U13" s="17"/>
      <c r="V13" s="17"/>
      <c r="W13" s="17"/>
      <c r="X13" s="17"/>
      <c r="Y13" s="17"/>
      <c r="Z13" s="17"/>
      <c r="AA13" s="17"/>
    </row>
    <row r="14" ht="19.5" customHeight="1">
      <c r="A14" s="41">
        <v>10.0</v>
      </c>
      <c r="B14" s="42" t="s">
        <v>116</v>
      </c>
      <c r="C14" s="43" t="s">
        <v>4198</v>
      </c>
      <c r="D14" s="42" t="s">
        <v>4195</v>
      </c>
      <c r="E14" s="44">
        <f>sumifs('KEG. PENGAJIAN HARIAN'!$D$2:$D968,'KEG. PENGAJIAN HARIAN'!$B$2:$B968,"&gt;="&amp;$C$2,'KEG. PENGAJIAN HARIAN'!$B$2:$B968,"&lt;="&amp;$E$2,'KEG. PENGAJIAN HARIAN'!$F$2:$F968,B14)</f>
        <v>0.2618055556</v>
      </c>
      <c r="F14" s="45">
        <v>0.5</v>
      </c>
      <c r="G14" s="46">
        <f t="shared" si="1"/>
        <v>0.5236111111</v>
      </c>
      <c r="H14" s="47">
        <f>COUNTIFS('KEG. PENGAJIAN HARIAN'!$F$2:$F968,B14,'KEG. PENGAJIAN HARIAN'!$B$2:$B968,"&gt;="&amp;$C$2,'KEG. PENGAJIAN HARIAN'!$B$2:$B968,"&lt;="&amp;$E$2,'KEG. PENGAJIAN HARIAN'!$G$2:$G968,"hadir")</f>
        <v>8</v>
      </c>
      <c r="I14" s="48">
        <f>COUNTIFS('KEG. PENGAJIAN HARIAN'!$F$2:$F968,B14,'KEG. PENGAJIAN HARIAN'!$B$2:$B968,"&gt;="&amp;$C$2,'KEG. PENGAJIAN HARIAN'!$B$2:$B968,"&lt;="&amp;$E$2,'KEG. PENGAJIAN HARIAN'!$G$2:$G968,"By VN")</f>
        <v>0</v>
      </c>
      <c r="J14" s="49">
        <f>COUNTIFS('KEG. PENGAJIAN HARIAN'!$F$2:$F968,B14,'KEG. PENGAJIAN HARIAN'!$B$2:$B968,"&gt;="&amp;$C$2,'KEG. PENGAJIAN HARIAN'!$B$2:$B968,"&lt;="&amp;$E$2,'KEG. PENGAJIAN HARIAN'!$G$2:$G968,"izin (murid)")</f>
        <v>1</v>
      </c>
      <c r="K14" s="21"/>
      <c r="L14" s="17"/>
      <c r="M14" s="17"/>
      <c r="N14" s="17"/>
      <c r="O14" s="17"/>
      <c r="P14" s="17"/>
      <c r="Q14" s="17"/>
      <c r="R14" s="50"/>
      <c r="S14" s="17"/>
      <c r="T14" s="17"/>
      <c r="U14" s="17"/>
      <c r="V14" s="17"/>
      <c r="W14" s="17"/>
      <c r="X14" s="17"/>
      <c r="Y14" s="17"/>
      <c r="Z14" s="17"/>
      <c r="AA14" s="17"/>
    </row>
    <row r="15" ht="19.5" customHeight="1">
      <c r="A15" s="41">
        <v>11.0</v>
      </c>
      <c r="B15" s="42" t="s">
        <v>197</v>
      </c>
      <c r="C15" s="43" t="s">
        <v>4197</v>
      </c>
      <c r="D15" s="42" t="s">
        <v>4195</v>
      </c>
      <c r="E15" s="44">
        <f>sumifs('KEG. PENGAJIAN HARIAN'!$D$2:$D968,'KEG. PENGAJIAN HARIAN'!$B$2:$B968,"&gt;="&amp;$C$2,'KEG. PENGAJIAN HARIAN'!$B$2:$B968,"&lt;="&amp;$E$2,'KEG. PENGAJIAN HARIAN'!$F$2:$F968,B15)</f>
        <v>0.2243055556</v>
      </c>
      <c r="F15" s="45">
        <v>0.5</v>
      </c>
      <c r="G15" s="46">
        <f t="shared" si="1"/>
        <v>0.4486111111</v>
      </c>
      <c r="H15" s="47">
        <f>COUNTIFS('KEG. PENGAJIAN HARIAN'!$F$2:$F968,B15,'KEG. PENGAJIAN HARIAN'!$B$2:$B968,"&gt;="&amp;$C$2,'KEG. PENGAJIAN HARIAN'!$B$2:$B968,"&lt;="&amp;$E$2,'KEG. PENGAJIAN HARIAN'!$G$2:$G968,"hadir")</f>
        <v>5</v>
      </c>
      <c r="I15" s="48">
        <f>COUNTIFS('KEG. PENGAJIAN HARIAN'!$F$2:$F968,B15,'KEG. PENGAJIAN HARIAN'!$B$2:$B968,"&gt;="&amp;$C$2,'KEG. PENGAJIAN HARIAN'!$B$2:$B968,"&lt;="&amp;$E$2,'KEG. PENGAJIAN HARIAN'!$G$2:$G968,"By VN")</f>
        <v>0</v>
      </c>
      <c r="J15" s="49">
        <f>COUNTIFS('KEG. PENGAJIAN HARIAN'!$F$2:$F968,B15,'KEG. PENGAJIAN HARIAN'!$B$2:$B968,"&gt;="&amp;$C$2,'KEG. PENGAJIAN HARIAN'!$B$2:$B968,"&lt;="&amp;$E$2,'KEG. PENGAJIAN HARIAN'!$G$2:$G968,"izin (murid)")</f>
        <v>0</v>
      </c>
      <c r="K15" s="17"/>
      <c r="L15" s="17"/>
      <c r="M15" s="17"/>
      <c r="N15" s="17"/>
      <c r="O15" s="17"/>
      <c r="P15" s="17"/>
      <c r="Q15" s="17"/>
      <c r="R15" s="50"/>
      <c r="S15" s="17"/>
      <c r="T15" s="17"/>
      <c r="U15" s="17"/>
      <c r="V15" s="17"/>
      <c r="W15" s="17"/>
      <c r="X15" s="17"/>
      <c r="Y15" s="17"/>
      <c r="Z15" s="17"/>
      <c r="AA15" s="17"/>
    </row>
    <row r="16" ht="19.5" customHeight="1">
      <c r="A16" s="41">
        <v>12.0</v>
      </c>
      <c r="B16" s="42" t="s">
        <v>45</v>
      </c>
      <c r="C16" s="43" t="s">
        <v>4193</v>
      </c>
      <c r="D16" s="42" t="s">
        <v>4192</v>
      </c>
      <c r="E16" s="44">
        <f>sumifs('KEG. PENGAJIAN HARIAN'!$D$2:$D968,'KEG. PENGAJIAN HARIAN'!$B$2:$B968,"&gt;="&amp;$C$2,'KEG. PENGAJIAN HARIAN'!$B$2:$B968,"&lt;="&amp;$E$2,'KEG. PENGAJIAN HARIAN'!$F$2:$F968,B16)</f>
        <v>0.3138888889</v>
      </c>
      <c r="F16" s="45">
        <v>0.5</v>
      </c>
      <c r="G16" s="46">
        <f t="shared" si="1"/>
        <v>0.6277777778</v>
      </c>
      <c r="H16" s="47">
        <f>COUNTIFS('KEG. PENGAJIAN HARIAN'!$F$2:$F968,B16,'KEG. PENGAJIAN HARIAN'!$B$2:$B968,"&gt;="&amp;$C$2,'KEG. PENGAJIAN HARIAN'!$B$2:$B968,"&lt;="&amp;$E$2,'KEG. PENGAJIAN HARIAN'!$G$2:$G968,"hadir")</f>
        <v>14</v>
      </c>
      <c r="I16" s="48">
        <f>COUNTIFS('KEG. PENGAJIAN HARIAN'!$F$2:$F968,B16,'KEG. PENGAJIAN HARIAN'!$B$2:$B968,"&gt;="&amp;$C$2,'KEG. PENGAJIAN HARIAN'!$B$2:$B968,"&lt;="&amp;$E$2,'KEG. PENGAJIAN HARIAN'!$G$2:$G968,"By VN")</f>
        <v>0</v>
      </c>
      <c r="J16" s="49">
        <f>COUNTIFS('KEG. PENGAJIAN HARIAN'!$F$2:$F968,B16,'KEG. PENGAJIAN HARIAN'!$B$2:$B968,"&gt;="&amp;$C$2,'KEG. PENGAJIAN HARIAN'!$B$2:$B968,"&lt;="&amp;$E$2,'KEG. PENGAJIAN HARIAN'!$G$2:$G968,"izin (murid)")</f>
        <v>0</v>
      </c>
      <c r="K16" s="17"/>
      <c r="L16" s="17"/>
      <c r="M16" s="17"/>
      <c r="N16" s="17"/>
      <c r="O16" s="17"/>
      <c r="P16" s="17"/>
      <c r="Q16" s="17"/>
      <c r="R16" s="50"/>
      <c r="S16" s="17"/>
      <c r="T16" s="17"/>
      <c r="U16" s="17"/>
      <c r="V16" s="17"/>
      <c r="W16" s="17"/>
      <c r="X16" s="17"/>
      <c r="Y16" s="17"/>
      <c r="Z16" s="17"/>
      <c r="AA16" s="17"/>
    </row>
    <row r="17" ht="19.5" customHeight="1">
      <c r="A17" s="41">
        <v>13.0</v>
      </c>
      <c r="B17" s="42" t="s">
        <v>153</v>
      </c>
      <c r="C17" s="43" t="s">
        <v>4193</v>
      </c>
      <c r="D17" s="42" t="s">
        <v>4192</v>
      </c>
      <c r="E17" s="44">
        <f>sumifs('KEG. PENGAJIAN HARIAN'!$D$2:$D968,'KEG. PENGAJIAN HARIAN'!$B$2:$B968,"&gt;="&amp;$C$2,'KEG. PENGAJIAN HARIAN'!$B$2:$B968,"&lt;="&amp;$E$2,'KEG. PENGAJIAN HARIAN'!$F$2:$F968,B17)</f>
        <v>0.4347222222</v>
      </c>
      <c r="F17" s="45">
        <v>0.5</v>
      </c>
      <c r="G17" s="46">
        <f t="shared" si="1"/>
        <v>0.8694444444</v>
      </c>
      <c r="H17" s="47">
        <f>COUNTIFS('KEG. PENGAJIAN HARIAN'!$F$2:$F968,B17,'KEG. PENGAJIAN HARIAN'!$B$2:$B968,"&gt;="&amp;$C$2,'KEG. PENGAJIAN HARIAN'!$B$2:$B968,"&lt;="&amp;$E$2,'KEG. PENGAJIAN HARIAN'!$G$2:$G968,"hadir")</f>
        <v>12</v>
      </c>
      <c r="I17" s="48">
        <f>COUNTIFS('KEG. PENGAJIAN HARIAN'!$F$2:$F968,B17,'KEG. PENGAJIAN HARIAN'!$B$2:$B968,"&gt;="&amp;$C$2,'KEG. PENGAJIAN HARIAN'!$B$2:$B968,"&lt;="&amp;$E$2,'KEG. PENGAJIAN HARIAN'!$G$2:$G968,"By VN")</f>
        <v>0</v>
      </c>
      <c r="J17" s="49">
        <f>COUNTIFS('KEG. PENGAJIAN HARIAN'!$F$2:$F968,B17,'KEG. PENGAJIAN HARIAN'!$B$2:$B968,"&gt;="&amp;$C$2,'KEG. PENGAJIAN HARIAN'!$B$2:$B968,"&lt;="&amp;$E$2,'KEG. PENGAJIAN HARIAN'!$G$2:$G968,"izin (murid)")</f>
        <v>0</v>
      </c>
      <c r="K17" s="17"/>
      <c r="L17" s="17"/>
      <c r="M17" s="17"/>
      <c r="N17" s="17"/>
      <c r="O17" s="17"/>
      <c r="P17" s="17"/>
      <c r="Q17" s="17"/>
      <c r="R17" s="50"/>
      <c r="S17" s="17"/>
      <c r="T17" s="17"/>
      <c r="U17" s="17"/>
      <c r="V17" s="17"/>
      <c r="W17" s="17"/>
      <c r="X17" s="17"/>
      <c r="Y17" s="17"/>
      <c r="Z17" s="17"/>
      <c r="AA17" s="17"/>
    </row>
    <row r="18" ht="19.5" customHeight="1">
      <c r="A18" s="41">
        <v>14.0</v>
      </c>
      <c r="B18" s="42" t="s">
        <v>17</v>
      </c>
      <c r="C18" s="43" t="s">
        <v>4191</v>
      </c>
      <c r="D18" s="42" t="s">
        <v>4192</v>
      </c>
      <c r="E18" s="44">
        <f>sumifs('KEG. PENGAJIAN HARIAN'!$D$2:$D968,'KEG. PENGAJIAN HARIAN'!$B$2:$B968,"&gt;="&amp;$C$2,'KEG. PENGAJIAN HARIAN'!$B$2:$B968,"&lt;="&amp;$E$2,'KEG. PENGAJIAN HARIAN'!$F$2:$F968,B18)</f>
        <v>0.4756944444</v>
      </c>
      <c r="F18" s="45">
        <v>0.5</v>
      </c>
      <c r="G18" s="46">
        <f t="shared" si="1"/>
        <v>0.9513888889</v>
      </c>
      <c r="H18" s="47">
        <f>COUNTIFS('KEG. PENGAJIAN HARIAN'!$F$2:$F968,B18,'KEG. PENGAJIAN HARIAN'!$B$2:$B968,"&gt;="&amp;$C$2,'KEG. PENGAJIAN HARIAN'!$B$2:$B968,"&lt;="&amp;$E$2,'KEG. PENGAJIAN HARIAN'!$G$2:$G968,"hadir")</f>
        <v>13</v>
      </c>
      <c r="I18" s="48">
        <f>COUNTIFS('KEG. PENGAJIAN HARIAN'!$F$2:$F968,B18,'KEG. PENGAJIAN HARIAN'!$B$2:$B968,"&gt;="&amp;$C$2,'KEG. PENGAJIAN HARIAN'!$B$2:$B968,"&lt;="&amp;$E$2,'KEG. PENGAJIAN HARIAN'!$G$2:$G968,"By VN")</f>
        <v>0</v>
      </c>
      <c r="J18" s="49">
        <f>COUNTIFS('KEG. PENGAJIAN HARIAN'!$F$2:$F968,B18,'KEG. PENGAJIAN HARIAN'!$B$2:$B968,"&gt;="&amp;$C$2,'KEG. PENGAJIAN HARIAN'!$B$2:$B968,"&lt;="&amp;$E$2,'KEG. PENGAJIAN HARIAN'!$G$2:$G968,"izin (murid)")</f>
        <v>2</v>
      </c>
      <c r="K18" s="17"/>
      <c r="L18" s="17"/>
      <c r="M18" s="17"/>
      <c r="N18" s="17"/>
      <c r="O18" s="17"/>
      <c r="P18" s="17"/>
      <c r="Q18" s="17"/>
      <c r="R18" s="50"/>
      <c r="S18" s="17"/>
      <c r="T18" s="17"/>
      <c r="U18" s="17"/>
      <c r="V18" s="17"/>
      <c r="W18" s="17"/>
      <c r="X18" s="17"/>
      <c r="Y18" s="17"/>
      <c r="Z18" s="17"/>
      <c r="AA18" s="17"/>
    </row>
    <row r="19" ht="19.5" customHeight="1">
      <c r="A19" s="41">
        <v>15.0</v>
      </c>
      <c r="B19" s="42" t="s">
        <v>82</v>
      </c>
      <c r="C19" s="43" t="s">
        <v>4193</v>
      </c>
      <c r="D19" s="42" t="s">
        <v>4195</v>
      </c>
      <c r="E19" s="44">
        <f>sumifs('KEG. PENGAJIAN HARIAN'!$D$2:$D968,'KEG. PENGAJIAN HARIAN'!$B$2:$B968,"&gt;="&amp;$C$2,'KEG. PENGAJIAN HARIAN'!$B$2:$B968,"&lt;="&amp;$E$2,'KEG. PENGAJIAN HARIAN'!$F$2:$F968,B19)</f>
        <v>0.2895833333</v>
      </c>
      <c r="F19" s="45">
        <v>0.5</v>
      </c>
      <c r="G19" s="46">
        <f t="shared" si="1"/>
        <v>0.5791666667</v>
      </c>
      <c r="H19" s="47">
        <f>COUNTIFS('KEG. PENGAJIAN HARIAN'!$F$2:$F968,B19,'KEG. PENGAJIAN HARIAN'!$B$2:$B968,"&gt;="&amp;$C$2,'KEG. PENGAJIAN HARIAN'!$B$2:$B968,"&lt;="&amp;$E$2,'KEG. PENGAJIAN HARIAN'!$G$2:$G968,"hadir")</f>
        <v>8</v>
      </c>
      <c r="I19" s="48">
        <f>COUNTIFS('KEG. PENGAJIAN HARIAN'!$F$2:$F968,B19,'KEG. PENGAJIAN HARIAN'!$B$2:$B968,"&gt;="&amp;$C$2,'KEG. PENGAJIAN HARIAN'!$B$2:$B968,"&lt;="&amp;$E$2,'KEG. PENGAJIAN HARIAN'!$G$2:$G968,"By VN")</f>
        <v>0</v>
      </c>
      <c r="J19" s="49">
        <f>COUNTIFS('KEG. PENGAJIAN HARIAN'!$F$2:$F968,B19,'KEG. PENGAJIAN HARIAN'!$B$2:$B968,"&gt;="&amp;$C$2,'KEG. PENGAJIAN HARIAN'!$B$2:$B968,"&lt;="&amp;$E$2,'KEG. PENGAJIAN HARIAN'!$G$2:$G968,"izin (murid)")</f>
        <v>0</v>
      </c>
      <c r="K19" s="17"/>
      <c r="L19" s="17"/>
      <c r="M19" s="17"/>
      <c r="N19" s="17"/>
      <c r="O19" s="17"/>
      <c r="P19" s="17"/>
      <c r="Q19" s="17"/>
      <c r="R19" s="50"/>
      <c r="S19" s="17"/>
      <c r="T19" s="17"/>
      <c r="U19" s="17"/>
      <c r="V19" s="17"/>
      <c r="W19" s="17"/>
      <c r="X19" s="17"/>
      <c r="Y19" s="17"/>
      <c r="Z19" s="17"/>
      <c r="AA19" s="17"/>
    </row>
    <row r="20" ht="19.5" customHeight="1">
      <c r="A20" s="41">
        <v>16.0</v>
      </c>
      <c r="B20" s="42" t="s">
        <v>830</v>
      </c>
      <c r="C20" s="43" t="s">
        <v>4198</v>
      </c>
      <c r="D20" s="42" t="s">
        <v>4194</v>
      </c>
      <c r="E20" s="44">
        <f>sumifs('KEG. PENGAJIAN HARIAN'!$D$2:$D968,'KEG. PENGAJIAN HARIAN'!$B$2:$B968,"&gt;="&amp;$C$2,'KEG. PENGAJIAN HARIAN'!$B$2:$B968,"&lt;="&amp;$E$2,'KEG. PENGAJIAN HARIAN'!$F$2:$F968,B20)</f>
        <v>0</v>
      </c>
      <c r="F20" s="45">
        <v>0.5</v>
      </c>
      <c r="G20" s="46">
        <f t="shared" si="1"/>
        <v>0</v>
      </c>
      <c r="H20" s="47">
        <f>COUNTIFS('KEG. PENGAJIAN HARIAN'!$F$2:$F968,B20,'KEG. PENGAJIAN HARIAN'!$B$2:$B968,"&gt;="&amp;$C$2,'KEG. PENGAJIAN HARIAN'!$B$2:$B968,"&lt;="&amp;$E$2,'KEG. PENGAJIAN HARIAN'!$G$2:$G968,"hadir")</f>
        <v>0</v>
      </c>
      <c r="I20" s="48">
        <f>COUNTIFS('KEG. PENGAJIAN HARIAN'!$F$2:$F968,B20,'KEG. PENGAJIAN HARIAN'!$B$2:$B968,"&gt;="&amp;$C$2,'KEG. PENGAJIAN HARIAN'!$B$2:$B968,"&lt;="&amp;$E$2,'KEG. PENGAJIAN HARIAN'!$G$2:$G968,"By VN")</f>
        <v>0</v>
      </c>
      <c r="J20" s="49">
        <f>COUNTIFS('KEG. PENGAJIAN HARIAN'!$F$2:$F968,B20,'KEG. PENGAJIAN HARIAN'!$B$2:$B968,"&gt;="&amp;$C$2,'KEG. PENGAJIAN HARIAN'!$B$2:$B968,"&lt;="&amp;$E$2,'KEG. PENGAJIAN HARIAN'!$G$2:$G968,"izin (murid)")</f>
        <v>0</v>
      </c>
      <c r="K20" s="51"/>
      <c r="L20" s="17"/>
      <c r="M20" s="54"/>
      <c r="N20" s="17"/>
      <c r="O20" s="17"/>
      <c r="P20" s="17"/>
      <c r="Q20" s="17"/>
      <c r="R20" s="50"/>
      <c r="S20" s="17"/>
      <c r="T20" s="17"/>
      <c r="U20" s="17"/>
      <c r="V20" s="17"/>
      <c r="W20" s="17"/>
      <c r="X20" s="17"/>
      <c r="Y20" s="17"/>
      <c r="Z20" s="17"/>
      <c r="AA20" s="17"/>
    </row>
    <row r="21" ht="19.5" customHeight="1">
      <c r="A21" s="41">
        <v>17.0</v>
      </c>
      <c r="B21" s="42" t="s">
        <v>144</v>
      </c>
      <c r="C21" s="43" t="s">
        <v>4193</v>
      </c>
      <c r="D21" s="42" t="s">
        <v>4192</v>
      </c>
      <c r="E21" s="44">
        <f>sumifs('KEG. PENGAJIAN HARIAN'!$D$2:$D968,'KEG. PENGAJIAN HARIAN'!$B$2:$B968,"&gt;="&amp;$C$2,'KEG. PENGAJIAN HARIAN'!$B$2:$B968,"&lt;="&amp;$E$2,'KEG. PENGAJIAN HARIAN'!$F$2:$F968,B21)</f>
        <v>0.03958333333</v>
      </c>
      <c r="F21" s="45">
        <v>0.5</v>
      </c>
      <c r="G21" s="46">
        <f t="shared" si="1"/>
        <v>0.07916666667</v>
      </c>
      <c r="H21" s="47">
        <f>COUNTIFS('KEG. PENGAJIAN HARIAN'!$F$2:$F968,B21,'KEG. PENGAJIAN HARIAN'!$B$2:$B968,"&gt;="&amp;$C$2,'KEG. PENGAJIAN HARIAN'!$B$2:$B968,"&lt;="&amp;$E$2,'KEG. PENGAJIAN HARIAN'!$G$2:$G968,"hadir")</f>
        <v>2</v>
      </c>
      <c r="I21" s="48">
        <f>COUNTIFS('KEG. PENGAJIAN HARIAN'!$F$2:$F968,B21,'KEG. PENGAJIAN HARIAN'!$B$2:$B968,"&gt;="&amp;$C$2,'KEG. PENGAJIAN HARIAN'!$B$2:$B968,"&lt;="&amp;$E$2,'KEG. PENGAJIAN HARIAN'!$G$2:$G968,"By VN")</f>
        <v>0</v>
      </c>
      <c r="J21" s="49">
        <f>COUNTIFS('KEG. PENGAJIAN HARIAN'!$F$2:$F968,B21,'KEG. PENGAJIAN HARIAN'!$B$2:$B968,"&gt;="&amp;$C$2,'KEG. PENGAJIAN HARIAN'!$B$2:$B968,"&lt;="&amp;$E$2,'KEG. PENGAJIAN HARIAN'!$G$2:$G968,"izin (murid)")</f>
        <v>0</v>
      </c>
      <c r="K21" s="51"/>
      <c r="L21" s="17"/>
      <c r="M21" s="54"/>
      <c r="N21" s="17"/>
      <c r="O21" s="17"/>
      <c r="P21" s="17"/>
      <c r="Q21" s="17"/>
      <c r="R21" s="50"/>
      <c r="S21" s="17"/>
      <c r="T21" s="17"/>
      <c r="U21" s="17"/>
      <c r="V21" s="17"/>
      <c r="W21" s="17"/>
      <c r="X21" s="17"/>
      <c r="Y21" s="17"/>
      <c r="Z21" s="17"/>
      <c r="AA21" s="17"/>
    </row>
    <row r="22" ht="19.5" customHeight="1">
      <c r="A22" s="41">
        <v>18.0</v>
      </c>
      <c r="B22" s="42" t="s">
        <v>164</v>
      </c>
      <c r="C22" s="43" t="s">
        <v>4198</v>
      </c>
      <c r="D22" s="42" t="s">
        <v>4194</v>
      </c>
      <c r="E22" s="44">
        <f>sumifs('KEG. PENGAJIAN HARIAN'!$D$2:$D968,'KEG. PENGAJIAN HARIAN'!$B$2:$B968,"&gt;="&amp;$C$2,'KEG. PENGAJIAN HARIAN'!$B$2:$B968,"&lt;="&amp;$E$2,'KEG. PENGAJIAN HARIAN'!$F$2:$F968,B22)</f>
        <v>0.3104166667</v>
      </c>
      <c r="F22" s="45">
        <v>0.5</v>
      </c>
      <c r="G22" s="46">
        <f t="shared" si="1"/>
        <v>0.6208333333</v>
      </c>
      <c r="H22" s="47">
        <f>COUNTIFS('KEG. PENGAJIAN HARIAN'!$F$2:$F968,B22,'KEG. PENGAJIAN HARIAN'!$B$2:$B968,"&gt;="&amp;$C$2,'KEG. PENGAJIAN HARIAN'!$B$2:$B968,"&lt;="&amp;$E$2,'KEG. PENGAJIAN HARIAN'!$G$2:$G968,"hadir")</f>
        <v>4</v>
      </c>
      <c r="I22" s="48">
        <f>COUNTIFS('KEG. PENGAJIAN HARIAN'!$F$2:$F968,B22,'KEG. PENGAJIAN HARIAN'!$B$2:$B968,"&gt;="&amp;$C$2,'KEG. PENGAJIAN HARIAN'!$B$2:$B968,"&lt;="&amp;$E$2,'KEG. PENGAJIAN HARIAN'!$G$2:$G968,"By VN")</f>
        <v>0</v>
      </c>
      <c r="J22" s="49">
        <f>COUNTIFS('KEG. PENGAJIAN HARIAN'!$F$2:$F968,B22,'KEG. PENGAJIAN HARIAN'!$B$2:$B968,"&gt;="&amp;$C$2,'KEG. PENGAJIAN HARIAN'!$B$2:$B968,"&lt;="&amp;$E$2,'KEG. PENGAJIAN HARIAN'!$G$2:$G968,"izin (murid)")</f>
        <v>0</v>
      </c>
      <c r="K22" s="51"/>
      <c r="L22" s="17"/>
      <c r="M22" s="54"/>
      <c r="N22" s="17"/>
      <c r="O22" s="17"/>
      <c r="P22" s="17"/>
      <c r="Q22" s="17"/>
      <c r="R22" s="50"/>
      <c r="S22" s="17"/>
      <c r="T22" s="17"/>
      <c r="U22" s="17"/>
      <c r="V22" s="17"/>
      <c r="W22" s="17"/>
      <c r="X22" s="17"/>
      <c r="Y22" s="17"/>
      <c r="Z22" s="17"/>
      <c r="AA22" s="17"/>
    </row>
    <row r="23" ht="19.5" customHeight="1">
      <c r="A23" s="41">
        <v>19.0</v>
      </c>
      <c r="B23" s="42" t="s">
        <v>130</v>
      </c>
      <c r="C23" s="43" t="s">
        <v>4193</v>
      </c>
      <c r="D23" s="42" t="s">
        <v>4192</v>
      </c>
      <c r="E23" s="44">
        <f>sumifs('KEG. PENGAJIAN HARIAN'!$D$2:$D968,'KEG. PENGAJIAN HARIAN'!$B$2:$B968,"&gt;="&amp;$C$2,'KEG. PENGAJIAN HARIAN'!$B$2:$B968,"&lt;="&amp;$E$2,'KEG. PENGAJIAN HARIAN'!$F$2:$F968,B23)</f>
        <v>0.3416666667</v>
      </c>
      <c r="F23" s="45">
        <v>0.5</v>
      </c>
      <c r="G23" s="46">
        <f t="shared" si="1"/>
        <v>0.6833333333</v>
      </c>
      <c r="H23" s="47">
        <f>COUNTIFS('KEG. PENGAJIAN HARIAN'!$F$2:$F968,B23,'KEG. PENGAJIAN HARIAN'!$B$2:$B968,"&gt;="&amp;$C$2,'KEG. PENGAJIAN HARIAN'!$B$2:$B968,"&lt;="&amp;$E$2,'KEG. PENGAJIAN HARIAN'!$G$2:$G968,"hadir")</f>
        <v>13</v>
      </c>
      <c r="I23" s="48">
        <f>COUNTIFS('KEG. PENGAJIAN HARIAN'!$F$2:$F968,B23,'KEG. PENGAJIAN HARIAN'!$B$2:$B968,"&gt;="&amp;$C$2,'KEG. PENGAJIAN HARIAN'!$B$2:$B968,"&lt;="&amp;$E$2,'KEG. PENGAJIAN HARIAN'!$G$2:$G968,"By VN")</f>
        <v>1</v>
      </c>
      <c r="J23" s="49">
        <f>COUNTIFS('KEG. PENGAJIAN HARIAN'!$F$2:$F968,B23,'KEG. PENGAJIAN HARIAN'!$B$2:$B968,"&gt;="&amp;$C$2,'KEG. PENGAJIAN HARIAN'!$B$2:$B968,"&lt;="&amp;$E$2,'KEG. PENGAJIAN HARIAN'!$G$2:$G968,"izin (murid)")</f>
        <v>2</v>
      </c>
      <c r="K23" s="21"/>
      <c r="L23" s="17"/>
      <c r="M23" s="54"/>
      <c r="N23" s="17"/>
      <c r="O23" s="17"/>
      <c r="P23" s="17"/>
      <c r="Q23" s="17"/>
      <c r="R23" s="50"/>
      <c r="S23" s="17"/>
      <c r="T23" s="17"/>
      <c r="U23" s="17"/>
      <c r="V23" s="17"/>
      <c r="W23" s="17"/>
      <c r="X23" s="17"/>
      <c r="Y23" s="17"/>
      <c r="Z23" s="17"/>
      <c r="AA23" s="17"/>
    </row>
    <row r="24" ht="19.5" customHeight="1">
      <c r="A24" s="41">
        <v>20.0</v>
      </c>
      <c r="B24" s="42" t="s">
        <v>51</v>
      </c>
      <c r="C24" s="43" t="s">
        <v>4193</v>
      </c>
      <c r="D24" s="42" t="s">
        <v>4192</v>
      </c>
      <c r="E24" s="44">
        <f>sumifs('KEG. PENGAJIAN HARIAN'!$D$2:$D968,'KEG. PENGAJIAN HARIAN'!$B$2:$B968,"&gt;="&amp;$C$2,'KEG. PENGAJIAN HARIAN'!$B$2:$B968,"&lt;="&amp;$E$2,'KEG. PENGAJIAN HARIAN'!$F$2:$F968,B24)</f>
        <v>0.5708333333</v>
      </c>
      <c r="F24" s="55">
        <v>0.5</v>
      </c>
      <c r="G24" s="46">
        <f t="shared" si="1"/>
        <v>1.141666667</v>
      </c>
      <c r="H24" s="47">
        <f>COUNTIFS('KEG. PENGAJIAN HARIAN'!$F$2:$F968,B24,'KEG. PENGAJIAN HARIAN'!$B$2:$B968,"&gt;="&amp;$C$2,'KEG. PENGAJIAN HARIAN'!$B$2:$B968,"&lt;="&amp;$E$2,'KEG. PENGAJIAN HARIAN'!$G$2:$G968,"hadir")</f>
        <v>13</v>
      </c>
      <c r="I24" s="48">
        <f>COUNTIFS('KEG. PENGAJIAN HARIAN'!$F$2:$F968,B24,'KEG. PENGAJIAN HARIAN'!$B$2:$B968,"&gt;="&amp;$C$2,'KEG. PENGAJIAN HARIAN'!$B$2:$B968,"&lt;="&amp;$E$2,'KEG. PENGAJIAN HARIAN'!$G$2:$G968,"By VN")</f>
        <v>0</v>
      </c>
      <c r="J24" s="49">
        <f>COUNTIFS('KEG. PENGAJIAN HARIAN'!$F$2:$F968,B24,'KEG. PENGAJIAN HARIAN'!$B$2:$B968,"&gt;="&amp;$C$2,'KEG. PENGAJIAN HARIAN'!$B$2:$B968,"&lt;="&amp;$E$2,'KEG. PENGAJIAN HARIAN'!$G$2:$G968,"izin (murid)")</f>
        <v>1</v>
      </c>
      <c r="K24" s="21"/>
      <c r="L24" s="17"/>
      <c r="M24" s="54"/>
      <c r="N24" s="17"/>
      <c r="O24" s="17"/>
      <c r="P24" s="17"/>
      <c r="Q24" s="17"/>
      <c r="R24" s="50"/>
      <c r="S24" s="17"/>
      <c r="T24" s="17"/>
      <c r="U24" s="17"/>
      <c r="V24" s="17"/>
      <c r="W24" s="17"/>
      <c r="X24" s="17"/>
      <c r="Y24" s="17"/>
      <c r="Z24" s="17"/>
      <c r="AA24" s="17"/>
    </row>
    <row r="25">
      <c r="A25" s="41">
        <v>21.0</v>
      </c>
      <c r="B25" s="42" t="s">
        <v>148</v>
      </c>
      <c r="C25" s="43" t="s">
        <v>4193</v>
      </c>
      <c r="D25" s="42" t="s">
        <v>4192</v>
      </c>
      <c r="E25" s="44">
        <f>sumifs('KEG. PENGAJIAN HARIAN'!$D$2:$D968,'KEG. PENGAJIAN HARIAN'!$B$2:$B968,"&gt;="&amp;$C$2,'KEG. PENGAJIAN HARIAN'!$B$2:$B968,"&lt;="&amp;$E$2,'KEG. PENGAJIAN HARIAN'!$F$2:$F968,B25)</f>
        <v>0.2326388889</v>
      </c>
      <c r="F25" s="45">
        <v>0.5</v>
      </c>
      <c r="G25" s="46">
        <f t="shared" si="1"/>
        <v>0.4652777778</v>
      </c>
      <c r="H25" s="47">
        <f>COUNTIFS('KEG. PENGAJIAN HARIAN'!$F$2:$F968,B25,'KEG. PENGAJIAN HARIAN'!$B$2:$B968,"&gt;="&amp;$C$2,'KEG. PENGAJIAN HARIAN'!$B$2:$B968,"&lt;="&amp;$E$2,'KEG. PENGAJIAN HARIAN'!$G$2:$G968,"hadir")</f>
        <v>11</v>
      </c>
      <c r="I25" s="48">
        <f>COUNTIFS('KEG. PENGAJIAN HARIAN'!$F$2:$F968,B25,'KEG. PENGAJIAN HARIAN'!$B$2:$B968,"&gt;="&amp;$C$2,'KEG. PENGAJIAN HARIAN'!$B$2:$B968,"&lt;="&amp;$E$2,'KEG. PENGAJIAN HARIAN'!$G$2:$G968,"By VN")</f>
        <v>0</v>
      </c>
      <c r="J25" s="49">
        <f>COUNTIFS('KEG. PENGAJIAN HARIAN'!$F$2:$F968,B25,'KEG. PENGAJIAN HARIAN'!$B$2:$B968,"&gt;="&amp;$C$2,'KEG. PENGAJIAN HARIAN'!$B$2:$B968,"&lt;="&amp;$E$2,'KEG. PENGAJIAN HARIAN'!$G$2:$G968,"izin (murid)")</f>
        <v>1</v>
      </c>
      <c r="K25" s="17"/>
      <c r="L25" s="17"/>
      <c r="M25" s="17"/>
      <c r="N25" s="17"/>
      <c r="O25" s="17"/>
      <c r="P25" s="17"/>
      <c r="Q25" s="17"/>
      <c r="R25" s="50"/>
      <c r="S25" s="17"/>
      <c r="T25" s="17"/>
      <c r="U25" s="17"/>
      <c r="V25" s="17"/>
      <c r="W25" s="17"/>
      <c r="X25" s="17"/>
      <c r="Y25" s="17"/>
      <c r="Z25" s="17"/>
      <c r="AA25" s="17"/>
    </row>
    <row r="26">
      <c r="A26" s="41">
        <v>22.0</v>
      </c>
      <c r="B26" s="42" t="s">
        <v>38</v>
      </c>
      <c r="C26" s="43" t="s">
        <v>4193</v>
      </c>
      <c r="D26" s="42" t="s">
        <v>4192</v>
      </c>
      <c r="E26" s="44">
        <f>sumifs('KEG. PENGAJIAN HARIAN'!$D$2:$D968,'KEG. PENGAJIAN HARIAN'!$B$2:$B968,"&gt;="&amp;$C$2,'KEG. PENGAJIAN HARIAN'!$B$2:$B968,"&lt;="&amp;$E$2,'KEG. PENGAJIAN HARIAN'!$F$2:$F968,B26)</f>
        <v>0.02569444444</v>
      </c>
      <c r="F26" s="45">
        <v>0.5</v>
      </c>
      <c r="G26" s="46">
        <f t="shared" si="1"/>
        <v>0.05138888889</v>
      </c>
      <c r="H26" s="47">
        <f>COUNTIFS('KEG. PENGAJIAN HARIAN'!$F$2:$F968,B26,'KEG. PENGAJIAN HARIAN'!$B$2:$B968,"&gt;="&amp;$C$2,'KEG. PENGAJIAN HARIAN'!$B$2:$B968,"&lt;="&amp;$E$2,'KEG. PENGAJIAN HARIAN'!$G$2:$G968,"hadir")</f>
        <v>1</v>
      </c>
      <c r="I26" s="48">
        <f>COUNTIFS('KEG. PENGAJIAN HARIAN'!$F$2:$F968,B26,'KEG. PENGAJIAN HARIAN'!$B$2:$B968,"&gt;="&amp;$C$2,'KEG. PENGAJIAN HARIAN'!$B$2:$B968,"&lt;="&amp;$E$2,'KEG. PENGAJIAN HARIAN'!$G$2:$G968,"By VN")</f>
        <v>0</v>
      </c>
      <c r="J26" s="49">
        <f>COUNTIFS('KEG. PENGAJIAN HARIAN'!$F$2:$F968,B26,'KEG. PENGAJIAN HARIAN'!$B$2:$B968,"&gt;="&amp;$C$2,'KEG. PENGAJIAN HARIAN'!$B$2:$B968,"&lt;="&amp;$E$2,'KEG. PENGAJIAN HARIAN'!$G$2:$G968,"izin (murid)")</f>
        <v>2</v>
      </c>
      <c r="K26" s="17"/>
      <c r="L26" s="17"/>
      <c r="M26" s="17"/>
      <c r="N26" s="17"/>
      <c r="O26" s="17"/>
      <c r="P26" s="17"/>
      <c r="Q26" s="17"/>
      <c r="R26" s="50"/>
      <c r="S26" s="17"/>
      <c r="T26" s="17"/>
      <c r="U26" s="17"/>
      <c r="V26" s="17"/>
      <c r="W26" s="17"/>
      <c r="X26" s="17"/>
      <c r="Y26" s="17"/>
      <c r="Z26" s="17"/>
      <c r="AA26" s="17"/>
    </row>
    <row r="27">
      <c r="A27" s="41">
        <v>23.0</v>
      </c>
      <c r="B27" s="42" t="s">
        <v>67</v>
      </c>
      <c r="C27" s="43" t="s">
        <v>4193</v>
      </c>
      <c r="D27" s="42" t="s">
        <v>4192</v>
      </c>
      <c r="E27" s="44">
        <f>sumifs('KEG. PENGAJIAN HARIAN'!$D$2:$D968,'KEG. PENGAJIAN HARIAN'!$B$2:$B968,"&gt;="&amp;$C$2,'KEG. PENGAJIAN HARIAN'!$B$2:$B968,"&lt;="&amp;$E$2,'KEG. PENGAJIAN HARIAN'!$F$2:$F968,B27)</f>
        <v>0.2513888889</v>
      </c>
      <c r="F27" s="45">
        <v>0.5</v>
      </c>
      <c r="G27" s="46">
        <f t="shared" si="1"/>
        <v>0.5027777778</v>
      </c>
      <c r="H27" s="47">
        <f>COUNTIFS('KEG. PENGAJIAN HARIAN'!$F$2:$F968,B27,'KEG. PENGAJIAN HARIAN'!$B$2:$B968,"&gt;="&amp;$C$2,'KEG. PENGAJIAN HARIAN'!$B$2:$B968,"&lt;="&amp;$E$2,'KEG. PENGAJIAN HARIAN'!$G$2:$G968,"hadir")</f>
        <v>11</v>
      </c>
      <c r="I27" s="48">
        <f>COUNTIFS('KEG. PENGAJIAN HARIAN'!$F$2:$F968,B27,'KEG. PENGAJIAN HARIAN'!$B$2:$B968,"&gt;="&amp;$C$2,'KEG. PENGAJIAN HARIAN'!$B$2:$B968,"&lt;="&amp;$E$2,'KEG. PENGAJIAN HARIAN'!$G$2:$G968,"By VN")</f>
        <v>0</v>
      </c>
      <c r="J27" s="49">
        <f>COUNTIFS('KEG. PENGAJIAN HARIAN'!$F$2:$F968,B27,'KEG. PENGAJIAN HARIAN'!$B$2:$B968,"&gt;="&amp;$C$2,'KEG. PENGAJIAN HARIAN'!$B$2:$B968,"&lt;="&amp;$E$2,'KEG. PENGAJIAN HARIAN'!$G$2:$G968,"izin (murid)")</f>
        <v>0</v>
      </c>
      <c r="K27" s="17"/>
      <c r="L27" s="17"/>
      <c r="M27" s="17"/>
      <c r="N27" s="17"/>
      <c r="O27" s="17"/>
      <c r="P27" s="17"/>
      <c r="Q27" s="17"/>
      <c r="R27" s="50"/>
      <c r="S27" s="17"/>
      <c r="T27" s="17"/>
      <c r="U27" s="17"/>
      <c r="V27" s="17"/>
      <c r="W27" s="17"/>
      <c r="X27" s="17"/>
      <c r="Y27" s="17"/>
      <c r="Z27" s="17"/>
      <c r="AA27" s="17"/>
    </row>
    <row r="28">
      <c r="A28" s="41">
        <v>24.0</v>
      </c>
      <c r="B28" s="42" t="s">
        <v>62</v>
      </c>
      <c r="C28" s="43" t="s">
        <v>4193</v>
      </c>
      <c r="D28" s="42" t="s">
        <v>4192</v>
      </c>
      <c r="E28" s="44">
        <f>sumifs('KEG. PENGAJIAN HARIAN'!$D$2:$D968,'KEG. PENGAJIAN HARIAN'!$B$2:$B968,"&gt;="&amp;$C$2,'KEG. PENGAJIAN HARIAN'!$B$2:$B968,"&lt;="&amp;$E$2,'KEG. PENGAJIAN HARIAN'!$F$2:$F968,B28)</f>
        <v>0.475</v>
      </c>
      <c r="F28" s="45">
        <v>0.5</v>
      </c>
      <c r="G28" s="46">
        <f t="shared" si="1"/>
        <v>0.95</v>
      </c>
      <c r="H28" s="47">
        <f>COUNTIFS('KEG. PENGAJIAN HARIAN'!$F$2:$F968,B28,'KEG. PENGAJIAN HARIAN'!$B$2:$B968,"&gt;="&amp;$C$2,'KEG. PENGAJIAN HARIAN'!$B$2:$B968,"&lt;="&amp;$E$2,'KEG. PENGAJIAN HARIAN'!$G$2:$G968,"hadir")</f>
        <v>11</v>
      </c>
      <c r="I28" s="48">
        <f>COUNTIFS('KEG. PENGAJIAN HARIAN'!$F$2:$F968,B28,'KEG. PENGAJIAN HARIAN'!$B$2:$B968,"&gt;="&amp;$C$2,'KEG. PENGAJIAN HARIAN'!$B$2:$B968,"&lt;="&amp;$E$2,'KEG. PENGAJIAN HARIAN'!$G$2:$G968,"By VN")</f>
        <v>0</v>
      </c>
      <c r="J28" s="49">
        <f>COUNTIFS('KEG. PENGAJIAN HARIAN'!$F$2:$F968,B28,'KEG. PENGAJIAN HARIAN'!$B$2:$B968,"&gt;="&amp;$C$2,'KEG. PENGAJIAN HARIAN'!$B$2:$B968,"&lt;="&amp;$E$2,'KEG. PENGAJIAN HARIAN'!$G$2:$G968,"izin (murid)")</f>
        <v>0</v>
      </c>
      <c r="K28" s="17"/>
      <c r="L28" s="17"/>
      <c r="M28" s="17"/>
      <c r="N28" s="17"/>
      <c r="O28" s="17"/>
      <c r="P28" s="17"/>
      <c r="Q28" s="17"/>
      <c r="R28" s="50"/>
      <c r="S28" s="17"/>
      <c r="T28" s="17"/>
      <c r="U28" s="17"/>
      <c r="V28" s="17"/>
      <c r="W28" s="17"/>
      <c r="X28" s="17"/>
      <c r="Y28" s="17"/>
      <c r="Z28" s="17"/>
      <c r="AA28" s="17"/>
    </row>
    <row r="29">
      <c r="A29" s="41">
        <v>25.0</v>
      </c>
      <c r="B29" s="42" t="s">
        <v>174</v>
      </c>
      <c r="C29" s="43" t="s">
        <v>4193</v>
      </c>
      <c r="D29" s="42" t="s">
        <v>4195</v>
      </c>
      <c r="E29" s="44">
        <f>sumifs('KEG. PENGAJIAN HARIAN'!$D$2:$D968,'KEG. PENGAJIAN HARIAN'!$B$2:$B968,"&gt;="&amp;$C$2,'KEG. PENGAJIAN HARIAN'!$B$2:$B968,"&lt;="&amp;$E$2,'KEG. PENGAJIAN HARIAN'!$F$2:$F968,B29)</f>
        <v>0.1930555556</v>
      </c>
      <c r="F29" s="45">
        <v>0.5</v>
      </c>
      <c r="G29" s="46">
        <f t="shared" si="1"/>
        <v>0.3861111111</v>
      </c>
      <c r="H29" s="47">
        <f>COUNTIFS('KEG. PENGAJIAN HARIAN'!$F$2:$F968,B29,'KEG. PENGAJIAN HARIAN'!$B$2:$B968,"&gt;="&amp;$C$2,'KEG. PENGAJIAN HARIAN'!$B$2:$B968,"&lt;="&amp;$E$2,'KEG. PENGAJIAN HARIAN'!$G$2:$G968,"hadir")</f>
        <v>3</v>
      </c>
      <c r="I29" s="48">
        <f>COUNTIFS('KEG. PENGAJIAN HARIAN'!$F$2:$F968,B29,'KEG. PENGAJIAN HARIAN'!$B$2:$B968,"&gt;="&amp;$C$2,'KEG. PENGAJIAN HARIAN'!$B$2:$B968,"&lt;="&amp;$E$2,'KEG. PENGAJIAN HARIAN'!$G$2:$G968,"By VN")</f>
        <v>0</v>
      </c>
      <c r="J29" s="49">
        <f>COUNTIFS('KEG. PENGAJIAN HARIAN'!$F$2:$F968,B29,'KEG. PENGAJIAN HARIAN'!$B$2:$B968,"&gt;="&amp;$C$2,'KEG. PENGAJIAN HARIAN'!$B$2:$B968,"&lt;="&amp;$E$2,'KEG. PENGAJIAN HARIAN'!$G$2:$G968,"izin (murid)")</f>
        <v>0</v>
      </c>
      <c r="K29" s="17"/>
      <c r="L29" s="17"/>
      <c r="M29" s="17"/>
      <c r="N29" s="17"/>
      <c r="O29" s="17"/>
      <c r="P29" s="17"/>
      <c r="Q29" s="17"/>
      <c r="R29" s="50"/>
      <c r="S29" s="17"/>
      <c r="T29" s="17"/>
      <c r="U29" s="17"/>
      <c r="V29" s="17"/>
      <c r="W29" s="17"/>
      <c r="X29" s="17"/>
      <c r="Y29" s="17"/>
      <c r="Z29" s="17"/>
      <c r="AA29" s="17"/>
    </row>
    <row r="30">
      <c r="A30" s="41">
        <v>26.0</v>
      </c>
      <c r="B30" s="42" t="s">
        <v>127</v>
      </c>
      <c r="C30" s="43" t="s">
        <v>4193</v>
      </c>
      <c r="D30" s="42" t="s">
        <v>4192</v>
      </c>
      <c r="E30" s="44">
        <f>sumifs('KEG. PENGAJIAN HARIAN'!$D$2:$D968,'KEG. PENGAJIAN HARIAN'!$B$2:$B968,"&gt;="&amp;$C$2,'KEG. PENGAJIAN HARIAN'!$B$2:$B968,"&lt;="&amp;$E$2,'KEG. PENGAJIAN HARIAN'!$F$2:$F968,B30)</f>
        <v>0.4673611111</v>
      </c>
      <c r="F30" s="45">
        <v>0.5</v>
      </c>
      <c r="G30" s="46">
        <f t="shared" si="1"/>
        <v>0.9347222222</v>
      </c>
      <c r="H30" s="47">
        <f>COUNTIFS('KEG. PENGAJIAN HARIAN'!$F$2:$F968,B30,'KEG. PENGAJIAN HARIAN'!$B$2:$B968,"&gt;="&amp;$C$2,'KEG. PENGAJIAN HARIAN'!$B$2:$B968,"&lt;="&amp;$E$2,'KEG. PENGAJIAN HARIAN'!$G$2:$G968,"hadir")</f>
        <v>14</v>
      </c>
      <c r="I30" s="48">
        <f>COUNTIFS('KEG. PENGAJIAN HARIAN'!$F$2:$F968,B30,'KEG. PENGAJIAN HARIAN'!$B$2:$B968,"&gt;="&amp;$C$2,'KEG. PENGAJIAN HARIAN'!$B$2:$B968,"&lt;="&amp;$E$2,'KEG. PENGAJIAN HARIAN'!$G$2:$G968,"By VN")</f>
        <v>1</v>
      </c>
      <c r="J30" s="49">
        <f>COUNTIFS('KEG. PENGAJIAN HARIAN'!$F$2:$F968,B30,'KEG. PENGAJIAN HARIAN'!$B$2:$B968,"&gt;="&amp;$C$2,'KEG. PENGAJIAN HARIAN'!$B$2:$B968,"&lt;="&amp;$E$2,'KEG. PENGAJIAN HARIAN'!$G$2:$G968,"izin (murid)")</f>
        <v>2</v>
      </c>
      <c r="K30" s="17"/>
      <c r="L30" s="17"/>
      <c r="M30" s="17"/>
      <c r="N30" s="17"/>
      <c r="O30" s="17"/>
      <c r="P30" s="17"/>
      <c r="Q30" s="17"/>
      <c r="R30" s="50"/>
      <c r="S30" s="17"/>
      <c r="T30" s="17"/>
      <c r="U30" s="17"/>
      <c r="V30" s="17"/>
      <c r="W30" s="17"/>
      <c r="X30" s="17"/>
      <c r="Y30" s="17"/>
      <c r="Z30" s="17"/>
      <c r="AA30" s="17"/>
    </row>
    <row r="31">
      <c r="A31" s="41">
        <v>27.0</v>
      </c>
      <c r="B31" s="42" t="s">
        <v>169</v>
      </c>
      <c r="C31" s="43" t="s">
        <v>4193</v>
      </c>
      <c r="D31" s="42" t="s">
        <v>4194</v>
      </c>
      <c r="E31" s="44">
        <f>sumifs('KEG. PENGAJIAN HARIAN'!$D$2:$D968,'KEG. PENGAJIAN HARIAN'!$B$2:$B968,"&gt;="&amp;$C$2,'KEG. PENGAJIAN HARIAN'!$B$2:$B968,"&lt;="&amp;$E$2,'KEG. PENGAJIAN HARIAN'!$F$2:$F968,B31)</f>
        <v>0.2465277778</v>
      </c>
      <c r="F31" s="45">
        <v>0.5</v>
      </c>
      <c r="G31" s="46">
        <f t="shared" si="1"/>
        <v>0.4930555556</v>
      </c>
      <c r="H31" s="47">
        <f>COUNTIFS('KEG. PENGAJIAN HARIAN'!$F$2:$F968,B31,'KEG. PENGAJIAN HARIAN'!$B$2:$B968,"&gt;="&amp;$C$2,'KEG. PENGAJIAN HARIAN'!$B$2:$B968,"&lt;="&amp;$E$2,'KEG. PENGAJIAN HARIAN'!$G$2:$G968,"hadir")</f>
        <v>4</v>
      </c>
      <c r="I31" s="48">
        <f>COUNTIFS('KEG. PENGAJIAN HARIAN'!$F$2:$F968,B31,'KEG. PENGAJIAN HARIAN'!$B$2:$B968,"&gt;="&amp;$C$2,'KEG. PENGAJIAN HARIAN'!$B$2:$B968,"&lt;="&amp;$E$2,'KEG. PENGAJIAN HARIAN'!$G$2:$G968,"By VN")</f>
        <v>0</v>
      </c>
      <c r="J31" s="49">
        <f>COUNTIFS('KEG. PENGAJIAN HARIAN'!$F$2:$F968,B31,'KEG. PENGAJIAN HARIAN'!$B$2:$B968,"&gt;="&amp;$C$2,'KEG. PENGAJIAN HARIAN'!$B$2:$B968,"&lt;="&amp;$E$2,'KEG. PENGAJIAN HARIAN'!$G$2:$G968,"izin (murid)")</f>
        <v>1</v>
      </c>
      <c r="K31" s="17"/>
      <c r="L31" s="17"/>
      <c r="M31" s="17"/>
      <c r="N31" s="17"/>
      <c r="O31" s="17"/>
      <c r="P31" s="17"/>
      <c r="Q31" s="17"/>
      <c r="R31" s="50"/>
      <c r="S31" s="17"/>
      <c r="T31" s="17"/>
      <c r="U31" s="17"/>
      <c r="V31" s="17"/>
      <c r="W31" s="17"/>
      <c r="X31" s="17"/>
      <c r="Y31" s="17"/>
      <c r="Z31" s="17"/>
      <c r="AA31" s="17"/>
    </row>
    <row r="32">
      <c r="A32" s="41">
        <v>28.0</v>
      </c>
      <c r="B32" s="42" t="s">
        <v>100</v>
      </c>
      <c r="C32" s="43" t="s">
        <v>4191</v>
      </c>
      <c r="D32" s="42" t="s">
        <v>4194</v>
      </c>
      <c r="E32" s="44">
        <f>sumifs('KEG. PENGAJIAN HARIAN'!$D$2:$D968,'KEG. PENGAJIAN HARIAN'!$B$2:$B968,"&gt;="&amp;$C$2,'KEG. PENGAJIAN HARIAN'!$B$2:$B968,"&lt;="&amp;$E$2,'KEG. PENGAJIAN HARIAN'!$F$2:$F968,B32)</f>
        <v>0.3166666667</v>
      </c>
      <c r="F32" s="45">
        <v>0.5</v>
      </c>
      <c r="G32" s="46">
        <f t="shared" si="1"/>
        <v>0.6333333333</v>
      </c>
      <c r="H32" s="47">
        <f>COUNTIFS('KEG. PENGAJIAN HARIAN'!$F$2:$F968,B32,'KEG. PENGAJIAN HARIAN'!$B$2:$B968,"&gt;="&amp;$C$2,'KEG. PENGAJIAN HARIAN'!$B$2:$B968,"&lt;="&amp;$E$2,'KEG. PENGAJIAN HARIAN'!$G$2:$G968,"hadir")</f>
        <v>7</v>
      </c>
      <c r="I32" s="48">
        <f>COUNTIFS('KEG. PENGAJIAN HARIAN'!$F$2:$F968,B32,'KEG. PENGAJIAN HARIAN'!$B$2:$B968,"&gt;="&amp;$C$2,'KEG. PENGAJIAN HARIAN'!$B$2:$B968,"&lt;="&amp;$E$2,'KEG. PENGAJIAN HARIAN'!$G$2:$G968,"By VN")</f>
        <v>0</v>
      </c>
      <c r="J32" s="49">
        <f>COUNTIFS('KEG. PENGAJIAN HARIAN'!$F$2:$F968,B32,'KEG. PENGAJIAN HARIAN'!$B$2:$B968,"&gt;="&amp;$C$2,'KEG. PENGAJIAN HARIAN'!$B$2:$B968,"&lt;="&amp;$E$2,'KEG. PENGAJIAN HARIAN'!$G$2:$G968,"izin (murid)")</f>
        <v>0</v>
      </c>
      <c r="K32" s="17"/>
      <c r="L32" s="17"/>
      <c r="M32" s="17"/>
      <c r="N32" s="17"/>
      <c r="O32" s="17"/>
      <c r="P32" s="17"/>
      <c r="Q32" s="17"/>
      <c r="R32" s="50"/>
      <c r="S32" s="17"/>
      <c r="T32" s="17"/>
      <c r="U32" s="17"/>
      <c r="V32" s="17"/>
      <c r="W32" s="17"/>
      <c r="X32" s="17"/>
      <c r="Y32" s="17"/>
      <c r="Z32" s="17"/>
      <c r="AA32" s="17"/>
    </row>
    <row r="33">
      <c r="A33" s="56"/>
      <c r="B33" s="17"/>
      <c r="C33" s="17"/>
      <c r="D33" s="17"/>
      <c r="E33" s="33">
        <f t="shared" ref="E33:F33" si="2">SUM(E5:E32)</f>
        <v>8.147222222</v>
      </c>
      <c r="F33" s="33">
        <f t="shared" si="2"/>
        <v>14</v>
      </c>
      <c r="G33" s="20"/>
      <c r="H33" s="20"/>
      <c r="I33" s="20"/>
      <c r="J33" s="17"/>
      <c r="K33" s="17"/>
      <c r="L33" s="17"/>
      <c r="M33" s="17"/>
      <c r="N33" s="17"/>
      <c r="O33" s="17"/>
      <c r="P33" s="17"/>
      <c r="Q33" s="17"/>
      <c r="R33" s="50"/>
      <c r="S33" s="17"/>
      <c r="T33" s="17"/>
      <c r="U33" s="17"/>
      <c r="V33" s="17"/>
      <c r="W33" s="17"/>
      <c r="X33" s="17"/>
      <c r="Y33" s="17"/>
      <c r="Z33" s="17"/>
      <c r="AA33" s="17"/>
      <c r="AB33" s="17"/>
      <c r="AC33" s="17"/>
      <c r="AD33" s="17"/>
      <c r="AE33" s="17"/>
      <c r="AF33" s="17"/>
      <c r="AG33" s="17"/>
      <c r="AH33" s="17"/>
      <c r="AI33" s="17"/>
      <c r="AJ33" s="17"/>
      <c r="AK33" s="17"/>
    </row>
    <row r="34">
      <c r="A34" s="20"/>
      <c r="B34" s="21"/>
      <c r="C34" s="21"/>
      <c r="D34" s="21"/>
      <c r="E34" s="57">
        <f>E33/F33</f>
        <v>0.5819444444</v>
      </c>
      <c r="F34" s="20"/>
      <c r="G34" s="51"/>
      <c r="H34" s="58"/>
      <c r="I34" s="59"/>
      <c r="J34" s="17"/>
      <c r="K34" s="17"/>
      <c r="L34" s="17"/>
      <c r="M34" s="17"/>
      <c r="N34" s="17"/>
      <c r="O34" s="17"/>
      <c r="P34" s="17"/>
      <c r="Q34" s="17"/>
      <c r="R34" s="50"/>
      <c r="S34" s="17"/>
      <c r="T34" s="17"/>
      <c r="U34" s="17"/>
      <c r="V34" s="17"/>
      <c r="W34" s="17"/>
      <c r="X34" s="17"/>
      <c r="Y34" s="17"/>
      <c r="Z34" s="17"/>
      <c r="AA34" s="17"/>
      <c r="AB34" s="17"/>
      <c r="AC34" s="17"/>
      <c r="AD34" s="17"/>
      <c r="AE34" s="17"/>
      <c r="AF34" s="17"/>
      <c r="AG34" s="17"/>
      <c r="AH34" s="17"/>
      <c r="AI34" s="17"/>
      <c r="AJ34" s="17"/>
      <c r="AK34" s="17"/>
    </row>
    <row r="35">
      <c r="A35" s="13"/>
      <c r="B35" s="13"/>
      <c r="C35" s="13"/>
      <c r="D35" s="13"/>
      <c r="E35" s="13"/>
      <c r="F35" s="13"/>
      <c r="G35" s="51"/>
      <c r="H35" s="60"/>
      <c r="I35" s="59"/>
      <c r="J35" s="13"/>
      <c r="K35" s="13"/>
      <c r="L35" s="13"/>
      <c r="M35" s="17"/>
      <c r="N35" s="17"/>
      <c r="O35" s="17"/>
      <c r="P35" s="17"/>
      <c r="Q35" s="17"/>
      <c r="R35" s="50"/>
      <c r="S35" s="17"/>
      <c r="T35" s="17"/>
      <c r="U35" s="17"/>
      <c r="V35" s="17"/>
      <c r="W35" s="17"/>
      <c r="X35" s="17"/>
      <c r="Y35" s="17"/>
      <c r="Z35" s="17"/>
      <c r="AA35" s="17"/>
      <c r="AB35" s="17"/>
      <c r="AC35" s="17"/>
      <c r="AD35" s="17"/>
      <c r="AE35" s="17"/>
      <c r="AF35" s="17"/>
      <c r="AG35" s="17"/>
      <c r="AH35" s="17"/>
      <c r="AI35" s="17"/>
      <c r="AJ35" s="17"/>
      <c r="AK35" s="17"/>
      <c r="AL35" s="17"/>
    </row>
    <row r="36">
      <c r="A36" s="61"/>
      <c r="B36" s="61"/>
      <c r="C36" s="61" t="s">
        <v>4193</v>
      </c>
      <c r="D36" s="61">
        <f t="shared" ref="D36:D39" si="3">COUNTIF($C$5:$C$32,C36)</f>
        <v>14</v>
      </c>
      <c r="E36" s="13"/>
      <c r="F36" s="13"/>
      <c r="G36" s="51"/>
      <c r="H36" s="60"/>
      <c r="I36" s="62" t="s">
        <v>4199</v>
      </c>
      <c r="J36" s="39"/>
      <c r="K36" s="17"/>
      <c r="L36" s="17"/>
      <c r="M36" s="17"/>
      <c r="N36" s="17"/>
      <c r="O36" s="17"/>
      <c r="P36" s="17"/>
      <c r="Q36" s="17"/>
      <c r="R36" s="50"/>
      <c r="S36" s="17"/>
      <c r="T36" s="17"/>
      <c r="U36" s="17"/>
      <c r="V36" s="17"/>
      <c r="W36" s="17"/>
      <c r="X36" s="17"/>
      <c r="Y36" s="17"/>
      <c r="Z36" s="17"/>
      <c r="AA36" s="17"/>
      <c r="AB36" s="17"/>
      <c r="AC36" s="17"/>
      <c r="AD36" s="17"/>
      <c r="AE36" s="17"/>
      <c r="AF36" s="17"/>
      <c r="AG36" s="17"/>
      <c r="AH36" s="17"/>
      <c r="AI36" s="17"/>
      <c r="AJ36" s="17"/>
      <c r="AK36" s="17"/>
      <c r="AL36" s="17"/>
    </row>
    <row r="37">
      <c r="A37" s="18"/>
      <c r="C37" s="61" t="s">
        <v>4191</v>
      </c>
      <c r="D37" s="61">
        <f t="shared" si="3"/>
        <v>9</v>
      </c>
      <c r="E37" s="61" t="s">
        <v>4193</v>
      </c>
      <c r="F37" s="22">
        <f t="shared" ref="F37:F40" si="4">SUMIF($C$5:$C$32,E37,$F$5:$F$32)</f>
        <v>7</v>
      </c>
      <c r="G37" s="61" t="s">
        <v>4193</v>
      </c>
      <c r="H37" s="63">
        <f>SUMIF($C$5:$C$32,G37,$E$5:$E$32)</f>
        <v>4.166666667</v>
      </c>
      <c r="I37" s="64">
        <f t="shared" ref="I37:I40" si="5">H37/F37</f>
        <v>0.5952380952</v>
      </c>
      <c r="J37" s="39"/>
      <c r="K37" s="17"/>
      <c r="L37" s="17"/>
      <c r="M37" s="17"/>
      <c r="N37" s="17"/>
      <c r="O37" s="17"/>
      <c r="P37" s="17"/>
      <c r="Q37" s="17"/>
      <c r="R37" s="50"/>
      <c r="S37" s="17"/>
      <c r="T37" s="17"/>
      <c r="U37" s="17"/>
      <c r="V37" s="17"/>
      <c r="W37" s="17"/>
      <c r="X37" s="17"/>
      <c r="Y37" s="17"/>
      <c r="Z37" s="17"/>
      <c r="AA37" s="17"/>
      <c r="AB37" s="17"/>
      <c r="AC37" s="17"/>
      <c r="AD37" s="17"/>
      <c r="AE37" s="17"/>
      <c r="AF37" s="17"/>
      <c r="AG37" s="17"/>
      <c r="AH37" s="17"/>
      <c r="AI37" s="17"/>
      <c r="AJ37" s="17"/>
      <c r="AK37" s="17"/>
      <c r="AL37" s="17"/>
    </row>
    <row r="38">
      <c r="A38" s="18"/>
      <c r="C38" s="61" t="s">
        <v>4198</v>
      </c>
      <c r="D38" s="61">
        <f t="shared" si="3"/>
        <v>3</v>
      </c>
      <c r="E38" s="61" t="s">
        <v>4191</v>
      </c>
      <c r="F38" s="22">
        <f t="shared" si="4"/>
        <v>4.5</v>
      </c>
      <c r="G38" s="61" t="s">
        <v>4191</v>
      </c>
      <c r="H38" s="63">
        <f t="shared" ref="H38:H40" si="6">SUMIF(C7:C34,G38,E7:E34)</f>
        <v>2.576388889</v>
      </c>
      <c r="I38" s="64">
        <f t="shared" si="5"/>
        <v>0.5725308642</v>
      </c>
      <c r="J38" s="39"/>
      <c r="K38" s="17"/>
      <c r="L38" s="17"/>
      <c r="M38" s="17"/>
      <c r="N38" s="17"/>
      <c r="O38" s="17"/>
      <c r="P38" s="17"/>
      <c r="Q38" s="17"/>
      <c r="R38" s="50"/>
      <c r="S38" s="17"/>
      <c r="T38" s="17"/>
      <c r="U38" s="17"/>
      <c r="V38" s="17"/>
      <c r="W38" s="17"/>
      <c r="X38" s="17"/>
      <c r="Y38" s="17"/>
      <c r="Z38" s="17"/>
      <c r="AA38" s="17"/>
      <c r="AB38" s="17"/>
      <c r="AC38" s="17"/>
      <c r="AD38" s="17"/>
      <c r="AE38" s="17"/>
      <c r="AF38" s="17"/>
      <c r="AG38" s="17"/>
      <c r="AH38" s="17"/>
      <c r="AI38" s="17"/>
      <c r="AJ38" s="17"/>
      <c r="AK38" s="17"/>
      <c r="AL38" s="17"/>
    </row>
    <row r="39">
      <c r="A39" s="18"/>
      <c r="C39" s="61" t="s">
        <v>4197</v>
      </c>
      <c r="D39" s="61">
        <f t="shared" si="3"/>
        <v>2</v>
      </c>
      <c r="E39" s="61" t="s">
        <v>4198</v>
      </c>
      <c r="F39" s="22">
        <f t="shared" si="4"/>
        <v>1.5</v>
      </c>
      <c r="G39" s="61" t="s">
        <v>4198</v>
      </c>
      <c r="H39" s="63">
        <f t="shared" si="6"/>
        <v>0.5722222222</v>
      </c>
      <c r="I39" s="64">
        <f t="shared" si="5"/>
        <v>0.3814814815</v>
      </c>
      <c r="J39" s="39"/>
      <c r="K39" s="17"/>
      <c r="L39" s="17"/>
      <c r="M39" s="17"/>
      <c r="N39" s="17"/>
      <c r="O39" s="17"/>
      <c r="P39" s="17"/>
      <c r="Q39" s="17"/>
      <c r="R39" s="50"/>
      <c r="S39" s="17"/>
      <c r="T39" s="17"/>
      <c r="U39" s="17"/>
      <c r="V39" s="17"/>
      <c r="W39" s="17"/>
      <c r="X39" s="17"/>
      <c r="Y39" s="17"/>
      <c r="Z39" s="17"/>
      <c r="AA39" s="17"/>
      <c r="AB39" s="17"/>
      <c r="AC39" s="17"/>
      <c r="AD39" s="17"/>
      <c r="AE39" s="17"/>
      <c r="AF39" s="17"/>
      <c r="AG39" s="17"/>
      <c r="AH39" s="17"/>
      <c r="AI39" s="17"/>
      <c r="AJ39" s="17"/>
      <c r="AK39" s="17"/>
      <c r="AL39" s="17"/>
    </row>
    <row r="40">
      <c r="A40" s="61"/>
      <c r="B40" s="61"/>
      <c r="C40" s="65" t="s">
        <v>4200</v>
      </c>
      <c r="D40" s="65">
        <f>sum(D36:D39)</f>
        <v>28</v>
      </c>
      <c r="E40" s="61" t="s">
        <v>4197</v>
      </c>
      <c r="F40" s="22">
        <f t="shared" si="4"/>
        <v>1</v>
      </c>
      <c r="G40" s="61" t="s">
        <v>4197</v>
      </c>
      <c r="H40" s="63">
        <f t="shared" si="6"/>
        <v>0.5520833333</v>
      </c>
      <c r="I40" s="64">
        <f t="shared" si="5"/>
        <v>0.5520833333</v>
      </c>
      <c r="J40" s="39"/>
      <c r="K40" s="17"/>
      <c r="L40" s="17"/>
      <c r="M40" s="17"/>
      <c r="N40" s="17"/>
      <c r="O40" s="17"/>
      <c r="P40" s="17"/>
      <c r="Q40" s="17"/>
      <c r="R40" s="50"/>
      <c r="S40" s="17"/>
      <c r="T40" s="17"/>
      <c r="U40" s="17"/>
      <c r="V40" s="17"/>
      <c r="W40" s="17"/>
      <c r="X40" s="17"/>
      <c r="Y40" s="17"/>
      <c r="Z40" s="17"/>
      <c r="AA40" s="17"/>
      <c r="AB40" s="17"/>
      <c r="AC40" s="17"/>
      <c r="AD40" s="17"/>
      <c r="AE40" s="17"/>
      <c r="AF40" s="17"/>
      <c r="AG40" s="17"/>
      <c r="AH40" s="17"/>
      <c r="AI40" s="17"/>
      <c r="AJ40" s="17"/>
      <c r="AK40" s="17"/>
      <c r="AL40" s="17"/>
    </row>
    <row r="41">
      <c r="A41" s="18"/>
      <c r="C41" s="18"/>
      <c r="D41" s="18"/>
      <c r="E41" s="66"/>
      <c r="F41" s="20"/>
      <c r="G41" s="20"/>
      <c r="H41" s="20"/>
      <c r="I41" s="20"/>
      <c r="J41" s="39"/>
      <c r="K41" s="17"/>
      <c r="L41" s="17"/>
      <c r="M41" s="17"/>
      <c r="N41" s="17"/>
      <c r="O41" s="17"/>
      <c r="P41" s="17"/>
      <c r="Q41" s="17"/>
      <c r="R41" s="50"/>
      <c r="S41" s="17"/>
      <c r="T41" s="17"/>
      <c r="U41" s="17"/>
      <c r="V41" s="17"/>
      <c r="W41" s="17"/>
      <c r="X41" s="17"/>
      <c r="Y41" s="17"/>
      <c r="Z41" s="17"/>
      <c r="AA41" s="17"/>
      <c r="AB41" s="17"/>
      <c r="AC41" s="17"/>
      <c r="AD41" s="17"/>
      <c r="AE41" s="17"/>
      <c r="AF41" s="17"/>
      <c r="AG41" s="17"/>
      <c r="AH41" s="17"/>
      <c r="AI41" s="17"/>
      <c r="AJ41" s="17"/>
      <c r="AK41" s="17"/>
      <c r="AL41" s="17"/>
    </row>
    <row r="42">
      <c r="A42" s="18"/>
      <c r="C42" s="18"/>
      <c r="D42" s="18"/>
      <c r="E42" s="66"/>
      <c r="F42" s="20"/>
      <c r="G42" s="20"/>
      <c r="H42" s="20"/>
      <c r="I42" s="20"/>
      <c r="J42" s="39"/>
      <c r="K42" s="17"/>
      <c r="L42" s="17"/>
      <c r="M42" s="17"/>
      <c r="N42" s="17"/>
      <c r="O42" s="17"/>
      <c r="P42" s="17"/>
      <c r="Q42" s="17"/>
      <c r="R42" s="50"/>
      <c r="S42" s="17"/>
      <c r="T42" s="17"/>
      <c r="U42" s="17"/>
      <c r="V42" s="17"/>
      <c r="W42" s="17"/>
      <c r="X42" s="17"/>
      <c r="Y42" s="17"/>
      <c r="Z42" s="17"/>
      <c r="AA42" s="17"/>
      <c r="AB42" s="17"/>
      <c r="AC42" s="17"/>
      <c r="AD42" s="17"/>
      <c r="AE42" s="17"/>
      <c r="AF42" s="17"/>
      <c r="AG42" s="17"/>
      <c r="AH42" s="17"/>
      <c r="AI42" s="17"/>
      <c r="AJ42" s="17"/>
      <c r="AK42" s="17"/>
      <c r="AL42" s="17"/>
    </row>
    <row r="43">
      <c r="A43" s="18"/>
      <c r="C43" s="18"/>
      <c r="D43" s="18"/>
      <c r="E43" s="66"/>
      <c r="F43" s="20"/>
      <c r="G43" s="20"/>
      <c r="H43" s="20"/>
      <c r="I43" s="20"/>
      <c r="J43" s="39"/>
      <c r="K43" s="17"/>
      <c r="L43" s="17"/>
      <c r="M43" s="17"/>
      <c r="N43" s="17"/>
      <c r="O43" s="17"/>
      <c r="P43" s="17"/>
      <c r="Q43" s="17"/>
      <c r="R43" s="50"/>
      <c r="S43" s="17"/>
      <c r="T43" s="17"/>
      <c r="U43" s="17"/>
      <c r="V43" s="17"/>
      <c r="W43" s="17"/>
      <c r="X43" s="17"/>
      <c r="Y43" s="17"/>
      <c r="Z43" s="17"/>
      <c r="AA43" s="17"/>
      <c r="AB43" s="17"/>
      <c r="AC43" s="17"/>
      <c r="AD43" s="17"/>
      <c r="AE43" s="17"/>
      <c r="AF43" s="17"/>
      <c r="AG43" s="17"/>
      <c r="AH43" s="17"/>
      <c r="AI43" s="17"/>
      <c r="AJ43" s="17"/>
      <c r="AK43" s="17"/>
      <c r="AL43" s="17"/>
    </row>
    <row r="44">
      <c r="A44" s="20"/>
      <c r="B44" s="17"/>
      <c r="C44" s="17"/>
      <c r="D44" s="17"/>
      <c r="E44" s="33"/>
      <c r="F44" s="20"/>
      <c r="G44" s="20"/>
      <c r="H44" s="20"/>
      <c r="I44" s="20"/>
      <c r="J44" s="39"/>
      <c r="K44" s="17"/>
      <c r="L44" s="17"/>
      <c r="M44" s="17"/>
      <c r="N44" s="17"/>
      <c r="O44" s="17"/>
      <c r="P44" s="17"/>
      <c r="Q44" s="17"/>
      <c r="R44" s="50"/>
      <c r="S44" s="17"/>
      <c r="T44" s="17"/>
      <c r="U44" s="17"/>
      <c r="V44" s="17"/>
      <c r="W44" s="17"/>
      <c r="X44" s="17"/>
      <c r="Y44" s="17"/>
      <c r="Z44" s="17"/>
      <c r="AA44" s="17"/>
      <c r="AB44" s="17"/>
      <c r="AC44" s="17"/>
      <c r="AD44" s="17"/>
      <c r="AE44" s="17"/>
      <c r="AF44" s="17"/>
      <c r="AG44" s="17"/>
      <c r="AH44" s="17"/>
      <c r="AI44" s="17"/>
      <c r="AJ44" s="17"/>
      <c r="AK44" s="17"/>
      <c r="AL44" s="17"/>
    </row>
    <row r="45">
      <c r="A45" s="20"/>
      <c r="B45" s="17"/>
      <c r="C45" s="17"/>
      <c r="D45" s="17"/>
      <c r="E45" s="33"/>
      <c r="F45" s="20"/>
      <c r="G45" s="20"/>
      <c r="H45" s="20"/>
      <c r="I45" s="20"/>
      <c r="J45" s="39"/>
      <c r="K45" s="17"/>
      <c r="L45" s="17"/>
      <c r="M45" s="17"/>
      <c r="N45" s="17"/>
      <c r="O45" s="17"/>
      <c r="P45" s="17"/>
      <c r="Q45" s="17"/>
      <c r="R45" s="50"/>
      <c r="S45" s="17"/>
      <c r="T45" s="17"/>
      <c r="U45" s="17"/>
      <c r="V45" s="17"/>
      <c r="W45" s="17"/>
      <c r="X45" s="17"/>
      <c r="Y45" s="17"/>
      <c r="Z45" s="17"/>
      <c r="AA45" s="17"/>
      <c r="AB45" s="17"/>
      <c r="AC45" s="17"/>
      <c r="AD45" s="17"/>
      <c r="AE45" s="17"/>
      <c r="AF45" s="17"/>
      <c r="AG45" s="17"/>
      <c r="AH45" s="17"/>
      <c r="AI45" s="17"/>
      <c r="AJ45" s="17"/>
      <c r="AK45" s="17"/>
      <c r="AL45" s="17"/>
    </row>
    <row r="46">
      <c r="A46" s="20"/>
      <c r="B46" s="67"/>
      <c r="C46" s="17"/>
      <c r="D46" s="17"/>
      <c r="E46" s="33"/>
      <c r="F46" s="20"/>
      <c r="G46" s="20"/>
      <c r="H46" s="20"/>
      <c r="I46" s="20"/>
      <c r="J46" s="39"/>
      <c r="K46" s="17"/>
      <c r="L46" s="17"/>
      <c r="M46" s="17"/>
      <c r="N46" s="17"/>
      <c r="O46" s="17"/>
      <c r="P46" s="17"/>
      <c r="Q46" s="17"/>
      <c r="R46" s="50"/>
      <c r="S46" s="17"/>
      <c r="T46" s="17"/>
      <c r="U46" s="17"/>
      <c r="V46" s="17"/>
      <c r="W46" s="17"/>
      <c r="X46" s="17"/>
      <c r="Y46" s="17"/>
      <c r="Z46" s="17"/>
      <c r="AA46" s="17"/>
      <c r="AB46" s="17"/>
      <c r="AC46" s="17"/>
      <c r="AD46" s="17"/>
      <c r="AE46" s="17"/>
      <c r="AF46" s="17"/>
      <c r="AG46" s="17"/>
      <c r="AH46" s="17"/>
      <c r="AI46" s="17"/>
      <c r="AJ46" s="17"/>
      <c r="AK46" s="17"/>
      <c r="AL46" s="17"/>
    </row>
    <row r="47">
      <c r="A47" s="20"/>
      <c r="B47" s="51"/>
      <c r="C47" s="17"/>
      <c r="D47" s="17"/>
      <c r="E47" s="33"/>
      <c r="F47" s="20"/>
      <c r="G47" s="20"/>
      <c r="H47" s="20"/>
      <c r="I47" s="20"/>
      <c r="J47" s="39"/>
      <c r="K47" s="17"/>
      <c r="L47" s="17"/>
      <c r="M47" s="17"/>
      <c r="N47" s="17"/>
      <c r="O47" s="17"/>
      <c r="P47" s="17"/>
      <c r="Q47" s="17"/>
      <c r="R47" s="50"/>
      <c r="S47" s="17"/>
      <c r="T47" s="17"/>
      <c r="U47" s="17"/>
      <c r="V47" s="17"/>
      <c r="W47" s="17"/>
      <c r="X47" s="17"/>
      <c r="Y47" s="17"/>
      <c r="Z47" s="17"/>
      <c r="AA47" s="17"/>
      <c r="AB47" s="17"/>
      <c r="AC47" s="17"/>
      <c r="AD47" s="17"/>
      <c r="AE47" s="17"/>
      <c r="AF47" s="17"/>
      <c r="AG47" s="17"/>
      <c r="AH47" s="17"/>
      <c r="AI47" s="17"/>
      <c r="AJ47" s="17"/>
      <c r="AK47" s="17"/>
      <c r="AL47" s="17"/>
    </row>
    <row r="48">
      <c r="A48" s="20"/>
      <c r="B48" s="51"/>
      <c r="C48" s="17"/>
      <c r="D48" s="17"/>
      <c r="E48" s="33"/>
      <c r="F48" s="20"/>
      <c r="G48" s="20"/>
      <c r="H48" s="20"/>
      <c r="I48" s="20"/>
      <c r="J48" s="39"/>
      <c r="K48" s="17"/>
      <c r="L48" s="17"/>
      <c r="M48" s="17"/>
      <c r="N48" s="17"/>
      <c r="O48" s="17"/>
      <c r="P48" s="17"/>
      <c r="Q48" s="17"/>
      <c r="R48" s="50"/>
      <c r="S48" s="17"/>
      <c r="T48" s="17"/>
      <c r="U48" s="17"/>
      <c r="V48" s="17"/>
      <c r="W48" s="17"/>
      <c r="X48" s="17"/>
      <c r="Y48" s="17"/>
      <c r="Z48" s="17"/>
      <c r="AA48" s="17"/>
      <c r="AB48" s="17"/>
      <c r="AC48" s="17"/>
      <c r="AD48" s="17"/>
      <c r="AE48" s="17"/>
      <c r="AF48" s="17"/>
      <c r="AG48" s="17"/>
      <c r="AH48" s="17"/>
      <c r="AI48" s="17"/>
      <c r="AJ48" s="17"/>
      <c r="AK48" s="17"/>
      <c r="AL48" s="17"/>
    </row>
    <row r="49">
      <c r="A49" s="20"/>
      <c r="B49" s="17"/>
      <c r="C49" s="17"/>
      <c r="D49" s="17"/>
      <c r="E49" s="33"/>
      <c r="F49" s="20"/>
      <c r="G49" s="20"/>
      <c r="H49" s="20"/>
      <c r="I49" s="20"/>
      <c r="J49" s="39"/>
      <c r="K49" s="17"/>
      <c r="L49" s="17"/>
      <c r="M49" s="17"/>
      <c r="N49" s="17"/>
      <c r="O49" s="17"/>
      <c r="P49" s="17"/>
      <c r="Q49" s="17"/>
      <c r="R49" s="50"/>
      <c r="S49" s="17"/>
      <c r="T49" s="17"/>
      <c r="U49" s="17"/>
      <c r="V49" s="17"/>
      <c r="W49" s="17"/>
      <c r="X49" s="17"/>
      <c r="Y49" s="17"/>
      <c r="Z49" s="17"/>
      <c r="AA49" s="17"/>
      <c r="AB49" s="17"/>
      <c r="AC49" s="17"/>
      <c r="AD49" s="17"/>
      <c r="AE49" s="17"/>
      <c r="AF49" s="17"/>
      <c r="AG49" s="17"/>
      <c r="AH49" s="17"/>
      <c r="AI49" s="17"/>
      <c r="AJ49" s="17"/>
      <c r="AK49" s="17"/>
      <c r="AL49" s="17"/>
    </row>
    <row r="50">
      <c r="A50" s="20"/>
      <c r="B50" s="17"/>
      <c r="C50" s="17"/>
      <c r="D50" s="17"/>
      <c r="E50" s="33"/>
      <c r="F50" s="20"/>
      <c r="G50" s="20"/>
      <c r="H50" s="20"/>
      <c r="I50" s="20"/>
      <c r="J50" s="39"/>
      <c r="K50" s="17"/>
      <c r="L50" s="17"/>
      <c r="M50" s="17"/>
      <c r="N50" s="17"/>
      <c r="O50" s="17"/>
      <c r="P50" s="17"/>
      <c r="Q50" s="17"/>
      <c r="R50" s="50"/>
      <c r="S50" s="17"/>
      <c r="T50" s="17"/>
      <c r="U50" s="17"/>
      <c r="V50" s="17"/>
      <c r="W50" s="17"/>
      <c r="X50" s="17"/>
      <c r="Y50" s="17"/>
      <c r="Z50" s="17"/>
      <c r="AA50" s="17"/>
      <c r="AB50" s="17"/>
      <c r="AC50" s="17"/>
      <c r="AD50" s="17"/>
      <c r="AE50" s="17"/>
      <c r="AF50" s="17"/>
      <c r="AG50" s="17"/>
      <c r="AH50" s="17"/>
      <c r="AI50" s="17"/>
      <c r="AJ50" s="17"/>
      <c r="AK50" s="17"/>
      <c r="AL50" s="17"/>
    </row>
    <row r="51">
      <c r="A51" s="20"/>
      <c r="B51" s="17"/>
      <c r="C51" s="17"/>
      <c r="D51" s="17"/>
      <c r="E51" s="33"/>
      <c r="F51" s="20"/>
      <c r="G51" s="20"/>
      <c r="H51" s="20"/>
      <c r="I51" s="20"/>
      <c r="J51" s="39"/>
      <c r="K51" s="17"/>
      <c r="L51" s="17"/>
      <c r="M51" s="17"/>
      <c r="N51" s="17"/>
      <c r="O51" s="17"/>
      <c r="P51" s="17"/>
      <c r="Q51" s="17"/>
      <c r="R51" s="50"/>
      <c r="S51" s="17"/>
      <c r="T51" s="17"/>
      <c r="U51" s="17"/>
      <c r="V51" s="17"/>
      <c r="W51" s="17"/>
      <c r="X51" s="17"/>
      <c r="Y51" s="17"/>
      <c r="Z51" s="17"/>
      <c r="AA51" s="17"/>
      <c r="AB51" s="17"/>
      <c r="AC51" s="17"/>
      <c r="AD51" s="17"/>
      <c r="AE51" s="17"/>
      <c r="AF51" s="17"/>
      <c r="AG51" s="17"/>
      <c r="AH51" s="17"/>
      <c r="AI51" s="17"/>
      <c r="AJ51" s="17"/>
      <c r="AK51" s="17"/>
      <c r="AL51" s="17"/>
    </row>
    <row r="52">
      <c r="A52" s="20"/>
      <c r="B52" s="17"/>
      <c r="C52" s="17"/>
      <c r="D52" s="17"/>
      <c r="E52" s="33"/>
      <c r="F52" s="20"/>
      <c r="G52" s="20"/>
      <c r="H52" s="20"/>
      <c r="I52" s="20"/>
      <c r="J52" s="39"/>
      <c r="K52" s="17"/>
      <c r="L52" s="17"/>
      <c r="M52" s="17"/>
      <c r="N52" s="17"/>
      <c r="O52" s="17"/>
      <c r="P52" s="17"/>
      <c r="Q52" s="17"/>
      <c r="R52" s="50"/>
      <c r="S52" s="17"/>
      <c r="T52" s="17"/>
      <c r="U52" s="17"/>
      <c r="V52" s="17"/>
      <c r="W52" s="17"/>
      <c r="X52" s="17"/>
      <c r="Y52" s="17"/>
      <c r="Z52" s="17"/>
      <c r="AA52" s="17"/>
      <c r="AB52" s="17"/>
      <c r="AC52" s="17"/>
      <c r="AD52" s="17"/>
      <c r="AE52" s="17"/>
      <c r="AF52" s="17"/>
      <c r="AG52" s="17"/>
      <c r="AH52" s="17"/>
      <c r="AI52" s="17"/>
      <c r="AJ52" s="17"/>
      <c r="AK52" s="17"/>
      <c r="AL52" s="17"/>
    </row>
    <row r="53">
      <c r="A53" s="20"/>
      <c r="B53" s="17"/>
      <c r="C53" s="17"/>
      <c r="D53" s="17"/>
      <c r="E53" s="33"/>
      <c r="F53" s="20"/>
      <c r="G53" s="20"/>
      <c r="H53" s="20"/>
      <c r="I53" s="20"/>
      <c r="J53" s="39"/>
      <c r="K53" s="17"/>
      <c r="L53" s="17"/>
      <c r="M53" s="17"/>
      <c r="N53" s="17"/>
      <c r="O53" s="17"/>
      <c r="P53" s="17"/>
      <c r="Q53" s="17"/>
      <c r="R53" s="50"/>
      <c r="S53" s="17"/>
      <c r="T53" s="17"/>
      <c r="U53" s="17"/>
      <c r="V53" s="17"/>
      <c r="W53" s="17"/>
      <c r="X53" s="17"/>
      <c r="Y53" s="17"/>
      <c r="Z53" s="17"/>
      <c r="AA53" s="17"/>
      <c r="AB53" s="17"/>
      <c r="AC53" s="17"/>
      <c r="AD53" s="17"/>
      <c r="AE53" s="17"/>
      <c r="AF53" s="17"/>
      <c r="AG53" s="17"/>
      <c r="AH53" s="17"/>
      <c r="AI53" s="17"/>
      <c r="AJ53" s="17"/>
      <c r="AK53" s="17"/>
      <c r="AL53" s="17"/>
    </row>
    <row r="54">
      <c r="A54" s="20"/>
      <c r="B54" s="17"/>
      <c r="C54" s="17"/>
      <c r="D54" s="17"/>
      <c r="E54" s="33"/>
      <c r="F54" s="20"/>
      <c r="G54" s="20"/>
      <c r="H54" s="20"/>
      <c r="I54" s="20"/>
      <c r="J54" s="39"/>
      <c r="K54" s="17"/>
      <c r="L54" s="17"/>
      <c r="M54" s="17"/>
      <c r="N54" s="17"/>
      <c r="O54" s="17"/>
      <c r="P54" s="17"/>
      <c r="Q54" s="17"/>
      <c r="R54" s="50"/>
      <c r="S54" s="17"/>
      <c r="T54" s="17"/>
      <c r="U54" s="17"/>
      <c r="V54" s="17"/>
      <c r="W54" s="17"/>
      <c r="X54" s="17"/>
      <c r="Y54" s="17"/>
      <c r="Z54" s="17"/>
      <c r="AA54" s="17"/>
      <c r="AB54" s="17"/>
      <c r="AC54" s="17"/>
      <c r="AD54" s="17"/>
      <c r="AE54" s="17"/>
      <c r="AF54" s="17"/>
      <c r="AG54" s="17"/>
      <c r="AH54" s="17"/>
      <c r="AI54" s="17"/>
      <c r="AJ54" s="17"/>
      <c r="AK54" s="17"/>
      <c r="AL54" s="17"/>
    </row>
    <row r="55">
      <c r="A55" s="20"/>
      <c r="B55" s="17"/>
      <c r="C55" s="17"/>
      <c r="D55" s="17"/>
      <c r="E55" s="33"/>
      <c r="F55" s="20"/>
      <c r="G55" s="20"/>
      <c r="H55" s="20"/>
      <c r="I55" s="20"/>
      <c r="J55" s="39"/>
      <c r="K55" s="17"/>
      <c r="L55" s="17"/>
      <c r="M55" s="17"/>
      <c r="N55" s="17"/>
      <c r="O55" s="17"/>
      <c r="P55" s="17"/>
      <c r="Q55" s="17"/>
      <c r="R55" s="50"/>
      <c r="S55" s="17"/>
      <c r="T55" s="17"/>
      <c r="U55" s="17"/>
      <c r="V55" s="17"/>
      <c r="W55" s="17"/>
      <c r="X55" s="17"/>
      <c r="Y55" s="17"/>
      <c r="Z55" s="17"/>
      <c r="AA55" s="17"/>
      <c r="AB55" s="17"/>
      <c r="AC55" s="17"/>
      <c r="AD55" s="17"/>
      <c r="AE55" s="17"/>
      <c r="AF55" s="17"/>
      <c r="AG55" s="17"/>
      <c r="AH55" s="17"/>
      <c r="AI55" s="17"/>
      <c r="AJ55" s="17"/>
      <c r="AK55" s="17"/>
      <c r="AL55" s="17"/>
    </row>
    <row r="56">
      <c r="A56" s="20"/>
      <c r="B56" s="17"/>
      <c r="C56" s="17"/>
      <c r="D56" s="17"/>
      <c r="E56" s="33"/>
      <c r="F56" s="20"/>
      <c r="G56" s="20"/>
      <c r="H56" s="20"/>
      <c r="I56" s="20"/>
      <c r="J56" s="39"/>
      <c r="K56" s="17"/>
      <c r="L56" s="17"/>
      <c r="M56" s="17"/>
      <c r="N56" s="17"/>
      <c r="O56" s="17"/>
      <c r="P56" s="17"/>
      <c r="Q56" s="17"/>
      <c r="R56" s="50"/>
      <c r="S56" s="17"/>
      <c r="T56" s="17"/>
      <c r="U56" s="17"/>
      <c r="V56" s="17"/>
      <c r="W56" s="17"/>
      <c r="X56" s="17"/>
      <c r="Y56" s="17"/>
      <c r="Z56" s="17"/>
      <c r="AA56" s="17"/>
      <c r="AB56" s="17"/>
      <c r="AC56" s="17"/>
      <c r="AD56" s="17"/>
      <c r="AE56" s="17"/>
      <c r="AF56" s="17"/>
      <c r="AG56" s="17"/>
      <c r="AH56" s="17"/>
      <c r="AI56" s="17"/>
      <c r="AJ56" s="17"/>
      <c r="AK56" s="17"/>
      <c r="AL56" s="17"/>
    </row>
    <row r="57">
      <c r="A57" s="20"/>
      <c r="B57" s="17"/>
      <c r="C57" s="17"/>
      <c r="D57" s="17"/>
      <c r="E57" s="33"/>
      <c r="F57" s="20"/>
      <c r="G57" s="20"/>
      <c r="H57" s="20"/>
      <c r="I57" s="20"/>
      <c r="J57" s="39"/>
      <c r="K57" s="17"/>
      <c r="L57" s="17"/>
      <c r="M57" s="17"/>
      <c r="N57" s="17"/>
      <c r="O57" s="17"/>
      <c r="P57" s="17"/>
      <c r="Q57" s="17"/>
      <c r="R57" s="50"/>
      <c r="S57" s="17"/>
      <c r="T57" s="17"/>
      <c r="U57" s="17"/>
      <c r="V57" s="17"/>
      <c r="W57" s="17"/>
      <c r="X57" s="17"/>
      <c r="Y57" s="17"/>
      <c r="Z57" s="17"/>
      <c r="AA57" s="17"/>
      <c r="AB57" s="17"/>
      <c r="AC57" s="17"/>
      <c r="AD57" s="17"/>
      <c r="AE57" s="17"/>
      <c r="AF57" s="17"/>
      <c r="AG57" s="17"/>
      <c r="AH57" s="17"/>
      <c r="AI57" s="17"/>
      <c r="AJ57" s="17"/>
      <c r="AK57" s="17"/>
      <c r="AL57" s="17"/>
    </row>
    <row r="58">
      <c r="A58" s="20"/>
      <c r="B58" s="17"/>
      <c r="C58" s="17"/>
      <c r="D58" s="17"/>
      <c r="E58" s="33"/>
      <c r="F58" s="20"/>
      <c r="G58" s="20"/>
      <c r="H58" s="20"/>
      <c r="I58" s="20"/>
      <c r="J58" s="39"/>
      <c r="K58" s="17"/>
      <c r="L58" s="17"/>
      <c r="M58" s="17"/>
      <c r="N58" s="17"/>
      <c r="O58" s="17"/>
      <c r="P58" s="17"/>
      <c r="Q58" s="17"/>
      <c r="R58" s="50"/>
      <c r="S58" s="17"/>
      <c r="T58" s="17"/>
      <c r="U58" s="17"/>
      <c r="V58" s="17"/>
      <c r="W58" s="17"/>
      <c r="X58" s="17"/>
      <c r="Y58" s="17"/>
      <c r="Z58" s="17"/>
      <c r="AA58" s="17"/>
      <c r="AB58" s="17"/>
      <c r="AC58" s="17"/>
      <c r="AD58" s="17"/>
      <c r="AE58" s="17"/>
      <c r="AF58" s="17"/>
      <c r="AG58" s="17"/>
      <c r="AH58" s="17"/>
      <c r="AI58" s="17"/>
      <c r="AJ58" s="17"/>
      <c r="AK58" s="17"/>
      <c r="AL58" s="17"/>
    </row>
    <row r="59">
      <c r="A59" s="20"/>
      <c r="B59" s="17"/>
      <c r="C59" s="17"/>
      <c r="D59" s="17"/>
      <c r="E59" s="33"/>
      <c r="F59" s="20"/>
      <c r="G59" s="20"/>
      <c r="H59" s="20"/>
      <c r="I59" s="20"/>
      <c r="J59" s="39"/>
      <c r="K59" s="17"/>
      <c r="L59" s="17"/>
      <c r="M59" s="17"/>
      <c r="N59" s="17"/>
      <c r="O59" s="17"/>
      <c r="P59" s="17"/>
      <c r="Q59" s="17"/>
      <c r="R59" s="50"/>
      <c r="S59" s="17"/>
      <c r="T59" s="17"/>
      <c r="U59" s="17"/>
      <c r="V59" s="17"/>
      <c r="W59" s="17"/>
      <c r="X59" s="17"/>
      <c r="Y59" s="17"/>
      <c r="Z59" s="17"/>
      <c r="AA59" s="17"/>
      <c r="AB59" s="17"/>
      <c r="AC59" s="17"/>
      <c r="AD59" s="17"/>
      <c r="AE59" s="17"/>
      <c r="AF59" s="17"/>
      <c r="AG59" s="17"/>
      <c r="AH59" s="17"/>
      <c r="AI59" s="17"/>
      <c r="AJ59" s="17"/>
      <c r="AK59" s="17"/>
      <c r="AL59" s="17"/>
    </row>
    <row r="60">
      <c r="A60" s="20"/>
      <c r="B60" s="17"/>
      <c r="C60" s="17"/>
      <c r="D60" s="17"/>
      <c r="E60" s="33"/>
      <c r="F60" s="20"/>
      <c r="G60" s="20"/>
      <c r="H60" s="20"/>
      <c r="I60" s="20"/>
      <c r="J60" s="39"/>
      <c r="K60" s="17"/>
      <c r="L60" s="17"/>
      <c r="M60" s="17"/>
      <c r="N60" s="17"/>
      <c r="O60" s="17"/>
      <c r="P60" s="17"/>
      <c r="Q60" s="17"/>
      <c r="R60" s="50"/>
      <c r="S60" s="17"/>
      <c r="T60" s="17"/>
      <c r="U60" s="17"/>
      <c r="V60" s="17"/>
      <c r="W60" s="17"/>
      <c r="X60" s="17"/>
      <c r="Y60" s="17"/>
      <c r="Z60" s="17"/>
      <c r="AA60" s="17"/>
      <c r="AB60" s="17"/>
      <c r="AC60" s="17"/>
      <c r="AD60" s="17"/>
      <c r="AE60" s="17"/>
      <c r="AF60" s="17"/>
      <c r="AG60" s="17"/>
      <c r="AH60" s="17"/>
      <c r="AI60" s="17"/>
      <c r="AJ60" s="17"/>
      <c r="AK60" s="17"/>
      <c r="AL60" s="17"/>
    </row>
    <row r="61">
      <c r="A61" s="20"/>
      <c r="B61" s="17"/>
      <c r="C61" s="17"/>
      <c r="D61" s="17"/>
      <c r="E61" s="33"/>
      <c r="F61" s="20"/>
      <c r="G61" s="20"/>
      <c r="H61" s="20"/>
      <c r="I61" s="20"/>
      <c r="J61" s="39"/>
      <c r="K61" s="17"/>
      <c r="L61" s="17"/>
      <c r="M61" s="17"/>
      <c r="N61" s="17"/>
      <c r="O61" s="17"/>
      <c r="P61" s="17"/>
      <c r="Q61" s="17"/>
      <c r="R61" s="50"/>
      <c r="S61" s="17"/>
      <c r="T61" s="17"/>
      <c r="U61" s="17"/>
      <c r="V61" s="17"/>
      <c r="W61" s="17"/>
      <c r="X61" s="17"/>
      <c r="Y61" s="17"/>
      <c r="Z61" s="17"/>
      <c r="AA61" s="17"/>
      <c r="AB61" s="17"/>
      <c r="AC61" s="17"/>
      <c r="AD61" s="17"/>
      <c r="AE61" s="17"/>
      <c r="AF61" s="17"/>
      <c r="AG61" s="17"/>
      <c r="AH61" s="17"/>
      <c r="AI61" s="17"/>
      <c r="AJ61" s="17"/>
      <c r="AK61" s="17"/>
      <c r="AL61" s="17"/>
    </row>
    <row r="62">
      <c r="A62" s="20"/>
      <c r="B62" s="17"/>
      <c r="C62" s="17"/>
      <c r="D62" s="17"/>
      <c r="E62" s="33"/>
      <c r="F62" s="20"/>
      <c r="G62" s="20"/>
      <c r="H62" s="20"/>
      <c r="I62" s="20"/>
      <c r="J62" s="39"/>
      <c r="K62" s="17"/>
      <c r="L62" s="17"/>
      <c r="M62" s="17"/>
      <c r="N62" s="17"/>
      <c r="O62" s="17"/>
      <c r="P62" s="17"/>
      <c r="Q62" s="17"/>
      <c r="R62" s="50"/>
      <c r="S62" s="17"/>
      <c r="T62" s="17"/>
      <c r="U62" s="17"/>
      <c r="V62" s="17"/>
      <c r="W62" s="17"/>
      <c r="X62" s="17"/>
      <c r="Y62" s="17"/>
      <c r="Z62" s="17"/>
      <c r="AA62" s="17"/>
      <c r="AB62" s="17"/>
      <c r="AC62" s="17"/>
      <c r="AD62" s="17"/>
      <c r="AE62" s="17"/>
      <c r="AF62" s="17"/>
      <c r="AG62" s="17"/>
      <c r="AH62" s="17"/>
      <c r="AI62" s="17"/>
      <c r="AJ62" s="17"/>
      <c r="AK62" s="17"/>
      <c r="AL62" s="17"/>
    </row>
    <row r="63">
      <c r="A63" s="20"/>
      <c r="B63" s="17"/>
      <c r="C63" s="17"/>
      <c r="D63" s="17"/>
      <c r="E63" s="33"/>
      <c r="F63" s="20"/>
      <c r="G63" s="20"/>
      <c r="H63" s="20"/>
      <c r="I63" s="20"/>
      <c r="J63" s="39"/>
      <c r="K63" s="17"/>
      <c r="L63" s="17"/>
      <c r="M63" s="17"/>
      <c r="N63" s="17"/>
      <c r="O63" s="17"/>
      <c r="P63" s="17"/>
      <c r="Q63" s="17"/>
      <c r="R63" s="50"/>
      <c r="S63" s="17"/>
      <c r="T63" s="17"/>
      <c r="U63" s="17"/>
      <c r="V63" s="17"/>
      <c r="W63" s="17"/>
      <c r="X63" s="17"/>
      <c r="Y63" s="17"/>
      <c r="Z63" s="17"/>
      <c r="AA63" s="17"/>
      <c r="AB63" s="17"/>
      <c r="AC63" s="17"/>
      <c r="AD63" s="17"/>
      <c r="AE63" s="17"/>
      <c r="AF63" s="17"/>
      <c r="AG63" s="17"/>
      <c r="AH63" s="17"/>
      <c r="AI63" s="17"/>
      <c r="AJ63" s="17"/>
      <c r="AK63" s="17"/>
      <c r="AL63" s="17"/>
    </row>
    <row r="64">
      <c r="A64" s="20"/>
      <c r="B64" s="17"/>
      <c r="C64" s="17"/>
      <c r="D64" s="17"/>
      <c r="E64" s="33"/>
      <c r="F64" s="20"/>
      <c r="G64" s="20"/>
      <c r="H64" s="20"/>
      <c r="I64" s="20"/>
      <c r="J64" s="39"/>
      <c r="K64" s="17"/>
      <c r="L64" s="17"/>
      <c r="M64" s="17"/>
      <c r="N64" s="17"/>
      <c r="O64" s="17"/>
      <c r="P64" s="17"/>
      <c r="Q64" s="17"/>
      <c r="R64" s="50"/>
      <c r="S64" s="17"/>
      <c r="T64" s="17"/>
      <c r="U64" s="17"/>
      <c r="V64" s="17"/>
      <c r="W64" s="17"/>
      <c r="X64" s="17"/>
      <c r="Y64" s="17"/>
      <c r="Z64" s="17"/>
      <c r="AA64" s="17"/>
      <c r="AB64" s="17"/>
      <c r="AC64" s="17"/>
      <c r="AD64" s="17"/>
      <c r="AE64" s="17"/>
      <c r="AF64" s="17"/>
      <c r="AG64" s="17"/>
      <c r="AH64" s="17"/>
      <c r="AI64" s="17"/>
      <c r="AJ64" s="17"/>
      <c r="AK64" s="17"/>
      <c r="AL64" s="17"/>
    </row>
    <row r="65">
      <c r="A65" s="20"/>
      <c r="B65" s="17"/>
      <c r="C65" s="17"/>
      <c r="D65" s="17"/>
      <c r="E65" s="33"/>
      <c r="F65" s="20"/>
      <c r="G65" s="20"/>
      <c r="H65" s="20"/>
      <c r="I65" s="20"/>
      <c r="J65" s="39"/>
      <c r="K65" s="17"/>
      <c r="L65" s="17"/>
      <c r="M65" s="17"/>
      <c r="N65" s="17"/>
      <c r="O65" s="17"/>
      <c r="P65" s="17"/>
      <c r="Q65" s="17"/>
      <c r="R65" s="50"/>
      <c r="S65" s="17"/>
      <c r="T65" s="17"/>
      <c r="U65" s="17"/>
      <c r="V65" s="17"/>
      <c r="W65" s="17"/>
      <c r="X65" s="17"/>
      <c r="Y65" s="17"/>
      <c r="Z65" s="17"/>
      <c r="AA65" s="17"/>
      <c r="AB65" s="17"/>
      <c r="AC65" s="17"/>
      <c r="AD65" s="17"/>
      <c r="AE65" s="17"/>
      <c r="AF65" s="17"/>
      <c r="AG65" s="17"/>
      <c r="AH65" s="17"/>
      <c r="AI65" s="17"/>
      <c r="AJ65" s="17"/>
      <c r="AK65" s="17"/>
      <c r="AL65" s="17"/>
    </row>
    <row r="66">
      <c r="A66" s="20"/>
      <c r="B66" s="17"/>
      <c r="C66" s="17"/>
      <c r="D66" s="17"/>
      <c r="E66" s="33"/>
      <c r="F66" s="20"/>
      <c r="G66" s="20"/>
      <c r="H66" s="20"/>
      <c r="I66" s="20"/>
      <c r="J66" s="39"/>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sheetData>
  <mergeCells count="7">
    <mergeCell ref="A1:J1"/>
    <mergeCell ref="A37:B37"/>
    <mergeCell ref="A38:B38"/>
    <mergeCell ref="A39:B39"/>
    <mergeCell ref="A41:B41"/>
    <mergeCell ref="A42:B42"/>
    <mergeCell ref="A43:B43"/>
  </mergeCells>
  <conditionalFormatting sqref="E34">
    <cfRule type="cellIs" dxfId="0" priority="1" operator="between">
      <formula>"1%"</formula>
      <formula>"25%"</formula>
    </cfRule>
  </conditionalFormatting>
  <conditionalFormatting sqref="E34">
    <cfRule type="cellIs" dxfId="1" priority="2" operator="between">
      <formula>"26%"</formula>
      <formula>"50%"</formula>
    </cfRule>
  </conditionalFormatting>
  <conditionalFormatting sqref="E34">
    <cfRule type="cellIs" dxfId="2" priority="3" operator="between">
      <formula>"51%"</formula>
      <formula>"75%"</formula>
    </cfRule>
  </conditionalFormatting>
  <conditionalFormatting sqref="E34">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16.38"/>
    <col customWidth="1" min="12" max="13" width="9.88"/>
    <col customWidth="1" min="14" max="14" width="8.63"/>
  </cols>
  <sheetData>
    <row r="1" ht="24.0" customHeight="1">
      <c r="A1" s="34" t="s">
        <v>4185</v>
      </c>
      <c r="K1" s="16"/>
      <c r="L1" s="16"/>
      <c r="M1" s="16"/>
      <c r="N1" s="16"/>
      <c r="O1" s="17"/>
      <c r="P1" s="17"/>
      <c r="Q1" s="17"/>
      <c r="R1" s="17"/>
      <c r="S1" s="17"/>
      <c r="T1" s="17"/>
      <c r="U1" s="17"/>
      <c r="V1" s="17"/>
      <c r="W1" s="17"/>
      <c r="X1" s="17"/>
      <c r="Y1" s="17"/>
      <c r="Z1" s="17"/>
      <c r="AA1" s="17"/>
      <c r="AB1" s="17"/>
      <c r="AC1" s="17"/>
      <c r="AD1" s="17"/>
      <c r="AE1" s="17"/>
      <c r="AF1" s="17"/>
      <c r="AG1" s="17"/>
      <c r="AH1" s="17"/>
      <c r="AI1" s="17"/>
      <c r="AJ1" s="17"/>
      <c r="AK1" s="17"/>
      <c r="AL1" s="17"/>
    </row>
    <row r="2">
      <c r="A2" s="18"/>
      <c r="B2" s="18" t="s">
        <v>4186</v>
      </c>
      <c r="C2" s="35">
        <v>45689.0</v>
      </c>
      <c r="D2" s="36" t="s">
        <v>4187</v>
      </c>
      <c r="E2" s="37">
        <v>45716.0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row>
    <row r="4" ht="32.25" customHeight="1">
      <c r="A4" s="23" t="s">
        <v>4155</v>
      </c>
      <c r="B4" s="23" t="s">
        <v>5</v>
      </c>
      <c r="C4" s="23" t="s">
        <v>4188</v>
      </c>
      <c r="D4" s="23" t="s">
        <v>4189</v>
      </c>
      <c r="E4" s="24" t="s">
        <v>4156</v>
      </c>
      <c r="F4" s="23" t="s">
        <v>4157</v>
      </c>
      <c r="G4" s="23" t="s">
        <v>4158</v>
      </c>
      <c r="H4" s="23" t="s">
        <v>13</v>
      </c>
      <c r="I4" s="23" t="s">
        <v>4190</v>
      </c>
      <c r="J4" s="40" t="s">
        <v>41</v>
      </c>
      <c r="M4" s="25"/>
      <c r="N4" s="25"/>
      <c r="O4" s="25"/>
      <c r="P4" s="25"/>
      <c r="Q4" s="25"/>
      <c r="R4" s="25"/>
      <c r="S4" s="25"/>
      <c r="T4" s="25"/>
      <c r="U4" s="25"/>
      <c r="V4" s="25"/>
      <c r="W4" s="25"/>
      <c r="X4" s="25"/>
      <c r="Y4" s="25"/>
      <c r="Z4" s="25"/>
      <c r="AA4" s="25"/>
    </row>
    <row r="5" ht="19.5" customHeight="1">
      <c r="A5" s="41">
        <v>1.0</v>
      </c>
      <c r="B5" s="42" t="s">
        <v>34</v>
      </c>
      <c r="C5" s="43" t="s">
        <v>4191</v>
      </c>
      <c r="D5" s="42" t="s">
        <v>4192</v>
      </c>
      <c r="E5" s="44">
        <f>sumifs('KEG. PENGAJIAN HARIAN'!$D$2:$D968,'KEG. PENGAJIAN HARIAN'!$B$2:$B968,"&gt;="&amp;$C$2,'KEG. PENGAJIAN HARIAN'!$B$2:$B968,"&lt;="&amp;$E$2,'KEG. PENGAJIAN HARIAN'!$F$2:$F968,B5)</f>
        <v>0.4097222222</v>
      </c>
      <c r="F5" s="45">
        <v>0.5</v>
      </c>
      <c r="G5" s="46">
        <f t="shared" ref="G5:G32" si="1">IFERROR(E5/F5,0)</f>
        <v>0.8194444444</v>
      </c>
      <c r="H5" s="47">
        <f>COUNTIFS('KEG. PENGAJIAN HARIAN'!$F$2:$F968,B5,'KEG. PENGAJIAN HARIAN'!$B$2:$B968,"&gt;="&amp;$C$2,'KEG. PENGAJIAN HARIAN'!$B$2:$B968,"&lt;="&amp;$E$2,'KEG. PENGAJIAN HARIAN'!$G$2:$G968,"hadir")</f>
        <v>6</v>
      </c>
      <c r="I5" s="48">
        <f>COUNTIFS('KEG. PENGAJIAN HARIAN'!$F$2:$F968,B5,'KEG. PENGAJIAN HARIAN'!$B$2:$B968,"&gt;="&amp;$C$2,'KEG. PENGAJIAN HARIAN'!$B$2:$B968,"&lt;="&amp;$E$2,'KEG. PENGAJIAN HARIAN'!$G$2:$G968,"By VN")</f>
        <v>0</v>
      </c>
      <c r="J5" s="49">
        <f>COUNTIFS('KEG. PENGAJIAN HARIAN'!$F$2:$F968,B5,'KEG. PENGAJIAN HARIAN'!$B$2:$B968,"&gt;="&amp;$C$2,'KEG. PENGAJIAN HARIAN'!$B$2:$B968,"&lt;="&amp;$E$2,'KEG. PENGAJIAN HARIAN'!$G$2:$G968,"izin (murid)")</f>
        <v>0</v>
      </c>
      <c r="L5" s="17"/>
      <c r="M5" s="17"/>
      <c r="N5" s="17"/>
      <c r="O5" s="17"/>
      <c r="P5" s="17"/>
      <c r="Q5" s="17"/>
      <c r="R5" s="50"/>
      <c r="S5" s="17"/>
      <c r="T5" s="17"/>
      <c r="U5" s="17"/>
      <c r="V5" s="17"/>
      <c r="W5" s="17"/>
      <c r="X5" s="17"/>
      <c r="Y5" s="17"/>
      <c r="Z5" s="17"/>
      <c r="AA5" s="17"/>
    </row>
    <row r="6" ht="19.5" customHeight="1">
      <c r="A6" s="41">
        <v>2.0</v>
      </c>
      <c r="B6" s="42" t="s">
        <v>72</v>
      </c>
      <c r="C6" s="43" t="s">
        <v>4193</v>
      </c>
      <c r="D6" s="42" t="s">
        <v>4194</v>
      </c>
      <c r="E6" s="44">
        <f>sumifs('KEG. PENGAJIAN HARIAN'!$D$2:$D968,'KEG. PENGAJIAN HARIAN'!$B$2:$B968,"&gt;="&amp;$C$2,'KEG. PENGAJIAN HARIAN'!$B$2:$B968,"&lt;="&amp;$E$2,'KEG. PENGAJIAN HARIAN'!$F$2:$F968,B6)</f>
        <v>0.3090277778</v>
      </c>
      <c r="F6" s="45">
        <v>0.5</v>
      </c>
      <c r="G6" s="46">
        <f t="shared" si="1"/>
        <v>0.6180555556</v>
      </c>
      <c r="H6" s="47">
        <f>COUNTIFS('KEG. PENGAJIAN HARIAN'!$F$2:$F968,B6,'KEG. PENGAJIAN HARIAN'!$B$2:$B968,"&gt;="&amp;$C$2,'KEG. PENGAJIAN HARIAN'!$B$2:$B968,"&lt;="&amp;$E$2,'KEG. PENGAJIAN HARIAN'!$G$2:$G968,"hadir")</f>
        <v>7</v>
      </c>
      <c r="I6" s="48">
        <f>COUNTIFS('KEG. PENGAJIAN HARIAN'!$F$2:$F968,B6,'KEG. PENGAJIAN HARIAN'!$B$2:$B968,"&gt;="&amp;$C$2,'KEG. PENGAJIAN HARIAN'!$B$2:$B968,"&lt;="&amp;$E$2,'KEG. PENGAJIAN HARIAN'!$G$2:$G968,"By VN")</f>
        <v>0</v>
      </c>
      <c r="J6" s="49">
        <f>COUNTIFS('KEG. PENGAJIAN HARIAN'!$F$2:$F968,B6,'KEG. PENGAJIAN HARIAN'!$B$2:$B968,"&gt;="&amp;$C$2,'KEG. PENGAJIAN HARIAN'!$B$2:$B968,"&lt;="&amp;$E$2,'KEG. PENGAJIAN HARIAN'!$G$2:$G968,"izin (murid)")</f>
        <v>0</v>
      </c>
      <c r="L6" s="17"/>
      <c r="M6" s="17"/>
      <c r="N6" s="17"/>
      <c r="O6" s="17"/>
      <c r="P6" s="17"/>
      <c r="Q6" s="17"/>
      <c r="R6" s="50"/>
      <c r="S6" s="17"/>
      <c r="T6" s="17"/>
      <c r="U6" s="17"/>
      <c r="V6" s="17"/>
      <c r="W6" s="17"/>
      <c r="X6" s="17"/>
      <c r="Y6" s="17"/>
      <c r="Z6" s="17"/>
      <c r="AA6" s="17"/>
    </row>
    <row r="7" ht="19.5" customHeight="1">
      <c r="A7" s="41">
        <v>3.0</v>
      </c>
      <c r="B7" s="42" t="s">
        <v>105</v>
      </c>
      <c r="C7" s="43" t="s">
        <v>4191</v>
      </c>
      <c r="D7" s="42" t="s">
        <v>4192</v>
      </c>
      <c r="E7" s="44">
        <f>sumifs('KEG. PENGAJIAN HARIAN'!$D$2:$D968,'KEG. PENGAJIAN HARIAN'!$B$2:$B968,"&gt;="&amp;$C$2,'KEG. PENGAJIAN HARIAN'!$B$2:$B968,"&lt;="&amp;$E$2,'KEG. PENGAJIAN HARIAN'!$F$2:$F968,B7)</f>
        <v>0.1708333333</v>
      </c>
      <c r="F7" s="45">
        <v>0.5</v>
      </c>
      <c r="G7" s="46">
        <f t="shared" si="1"/>
        <v>0.3416666667</v>
      </c>
      <c r="H7" s="47">
        <f>COUNTIFS('KEG. PENGAJIAN HARIAN'!$F$2:$F968,B7,'KEG. PENGAJIAN HARIAN'!$B$2:$B968,"&gt;="&amp;$C$2,'KEG. PENGAJIAN HARIAN'!$B$2:$B968,"&lt;="&amp;$E$2,'KEG. PENGAJIAN HARIAN'!$G$2:$G968,"hadir")</f>
        <v>5</v>
      </c>
      <c r="I7" s="48">
        <f>COUNTIFS('KEG. PENGAJIAN HARIAN'!$F$2:$F968,B7,'KEG. PENGAJIAN HARIAN'!$B$2:$B968,"&gt;="&amp;$C$2,'KEG. PENGAJIAN HARIAN'!$B$2:$B968,"&lt;="&amp;$E$2,'KEG. PENGAJIAN HARIAN'!$G$2:$G968,"By VN")</f>
        <v>0</v>
      </c>
      <c r="J7" s="49">
        <f>COUNTIFS('KEG. PENGAJIAN HARIAN'!$F$2:$F968,B7,'KEG. PENGAJIAN HARIAN'!$B$2:$B968,"&gt;="&amp;$C$2,'KEG. PENGAJIAN HARIAN'!$B$2:$B968,"&lt;="&amp;$E$2,'KEG. PENGAJIAN HARIAN'!$G$2:$G968,"izin (murid)")</f>
        <v>1</v>
      </c>
      <c r="K7" s="51" t="s">
        <v>4192</v>
      </c>
      <c r="L7" s="17">
        <f>countif(D5:D32,"PraCBR-CBR")</f>
        <v>16</v>
      </c>
      <c r="M7" s="17"/>
      <c r="N7" s="17"/>
      <c r="O7" s="17"/>
      <c r="P7" s="17"/>
      <c r="Q7" s="17"/>
      <c r="R7" s="50"/>
      <c r="S7" s="17"/>
      <c r="T7" s="17"/>
      <c r="U7" s="17"/>
      <c r="V7" s="17"/>
      <c r="W7" s="17"/>
      <c r="X7" s="17"/>
      <c r="Y7" s="17"/>
      <c r="Z7" s="17"/>
      <c r="AA7" s="17"/>
    </row>
    <row r="8" ht="19.5" customHeight="1">
      <c r="A8" s="41">
        <v>4.0</v>
      </c>
      <c r="B8" s="42" t="s">
        <v>30</v>
      </c>
      <c r="C8" s="43" t="s">
        <v>4191</v>
      </c>
      <c r="D8" s="42" t="s">
        <v>4192</v>
      </c>
      <c r="E8" s="44">
        <f>sumifs('KEG. PENGAJIAN HARIAN'!$D$2:$D968,'KEG. PENGAJIAN HARIAN'!$B$2:$B968,"&gt;="&amp;$C$2,'KEG. PENGAJIAN HARIAN'!$B$2:$B968,"&lt;="&amp;$E$2,'KEG. PENGAJIAN HARIAN'!$F$2:$F968,B8)</f>
        <v>0.2958333333</v>
      </c>
      <c r="F8" s="45">
        <v>0.5</v>
      </c>
      <c r="G8" s="46">
        <f t="shared" si="1"/>
        <v>0.5916666667</v>
      </c>
      <c r="H8" s="47">
        <f>COUNTIFS('KEG. PENGAJIAN HARIAN'!$F$2:$F968,B8,'KEG. PENGAJIAN HARIAN'!$B$2:$B968,"&gt;="&amp;$C$2,'KEG. PENGAJIAN HARIAN'!$B$2:$B968,"&lt;="&amp;$E$2,'KEG. PENGAJIAN HARIAN'!$G$2:$G968,"hadir")</f>
        <v>9</v>
      </c>
      <c r="I8" s="48">
        <f>COUNTIFS('KEG. PENGAJIAN HARIAN'!$F$2:$F968,B8,'KEG. PENGAJIAN HARIAN'!$B$2:$B968,"&gt;="&amp;$C$2,'KEG. PENGAJIAN HARIAN'!$B$2:$B968,"&lt;="&amp;$E$2,'KEG. PENGAJIAN HARIAN'!$G$2:$G968,"By VN")</f>
        <v>0</v>
      </c>
      <c r="J8" s="49">
        <f>COUNTIFS('KEG. PENGAJIAN HARIAN'!$F$2:$F968,B8,'KEG. PENGAJIAN HARIAN'!$B$2:$B968,"&gt;="&amp;$C$2,'KEG. PENGAJIAN HARIAN'!$B$2:$B968,"&lt;="&amp;$E$2,'KEG. PENGAJIAN HARIAN'!$G$2:$G968,"izin (murid)")</f>
        <v>2</v>
      </c>
      <c r="K8" s="51" t="s">
        <v>4195</v>
      </c>
      <c r="L8" s="17">
        <f>countif(D5:D32,"PraRMJ-RMJ")</f>
        <v>6</v>
      </c>
      <c r="M8" s="17"/>
      <c r="N8" s="17"/>
      <c r="O8" s="17"/>
      <c r="P8" s="17"/>
      <c r="Q8" s="17"/>
      <c r="R8" s="50"/>
      <c r="S8" s="17"/>
      <c r="T8" s="17"/>
      <c r="U8" s="17"/>
      <c r="V8" s="17"/>
      <c r="W8" s="17"/>
      <c r="X8" s="17"/>
      <c r="Y8" s="17"/>
      <c r="Z8" s="17"/>
      <c r="AA8" s="17"/>
    </row>
    <row r="9" ht="19.5" customHeight="1">
      <c r="A9" s="41">
        <v>5.0</v>
      </c>
      <c r="B9" s="52" t="s">
        <v>94</v>
      </c>
      <c r="C9" s="53" t="s">
        <v>4191</v>
      </c>
      <c r="D9" s="52" t="s">
        <v>4192</v>
      </c>
      <c r="E9" s="44">
        <f>sumifs('KEG. PENGAJIAN HARIAN'!$D$2:$D968,'KEG. PENGAJIAN HARIAN'!$B$2:$B968,"&gt;="&amp;$C$2,'KEG. PENGAJIAN HARIAN'!$B$2:$B968,"&lt;="&amp;$E$2,'KEG. PENGAJIAN HARIAN'!$F$2:$F968,B9)</f>
        <v>0.3902777778</v>
      </c>
      <c r="F9" s="45">
        <v>0.5</v>
      </c>
      <c r="G9" s="46">
        <f t="shared" si="1"/>
        <v>0.7805555556</v>
      </c>
      <c r="H9" s="47">
        <f>COUNTIFS('KEG. PENGAJIAN HARIAN'!$F$2:$F968,B9,'KEG. PENGAJIAN HARIAN'!$B$2:$B968,"&gt;="&amp;$C$2,'KEG. PENGAJIAN HARIAN'!$B$2:$B968,"&lt;="&amp;$E$2,'KEG. PENGAJIAN HARIAN'!$G$2:$G968,"hadir")</f>
        <v>10</v>
      </c>
      <c r="I9" s="48">
        <f>COUNTIFS('KEG. PENGAJIAN HARIAN'!$F$2:$F968,B9,'KEG. PENGAJIAN HARIAN'!$B$2:$B968,"&gt;="&amp;$C$2,'KEG. PENGAJIAN HARIAN'!$B$2:$B968,"&lt;="&amp;$E$2,'KEG. PENGAJIAN HARIAN'!$G$2:$G968,"By VN")</f>
        <v>0</v>
      </c>
      <c r="J9" s="49">
        <f>COUNTIFS('KEG. PENGAJIAN HARIAN'!$F$2:$F968,B9,'KEG. PENGAJIAN HARIAN'!$B$2:$B968,"&gt;="&amp;$C$2,'KEG. PENGAJIAN HARIAN'!$B$2:$B968,"&lt;="&amp;$E$2,'KEG. PENGAJIAN HARIAN'!$G$2:$G968,"izin (murid)")</f>
        <v>2</v>
      </c>
      <c r="K9" s="21" t="s">
        <v>4194</v>
      </c>
      <c r="L9" s="17">
        <f>countif(D5:D32,"PraNikah")</f>
        <v>6</v>
      </c>
      <c r="M9" s="17"/>
      <c r="N9" s="17"/>
      <c r="O9" s="17"/>
      <c r="P9" s="17"/>
      <c r="Q9" s="17"/>
      <c r="R9" s="50"/>
      <c r="S9" s="17"/>
      <c r="T9" s="17"/>
      <c r="U9" s="17"/>
      <c r="V9" s="17"/>
      <c r="W9" s="17"/>
      <c r="X9" s="17"/>
      <c r="Y9" s="17"/>
      <c r="Z9" s="17"/>
      <c r="AA9" s="17"/>
    </row>
    <row r="10" ht="19.5" customHeight="1">
      <c r="A10" s="41">
        <v>6.0</v>
      </c>
      <c r="B10" s="42" t="s">
        <v>54</v>
      </c>
      <c r="C10" s="43" t="s">
        <v>4197</v>
      </c>
      <c r="D10" s="42" t="s">
        <v>4195</v>
      </c>
      <c r="E10" s="44">
        <f>sumifs('KEG. PENGAJIAN HARIAN'!$D$2:$D968,'KEG. PENGAJIAN HARIAN'!$B$2:$B968,"&gt;="&amp;$C$2,'KEG. PENGAJIAN HARIAN'!$B$2:$B968,"&lt;="&amp;$E$2,'KEG. PENGAJIAN HARIAN'!$F$2:$F968,B10)</f>
        <v>0.2854166667</v>
      </c>
      <c r="F10" s="45">
        <v>0.5</v>
      </c>
      <c r="G10" s="46">
        <f t="shared" si="1"/>
        <v>0.5708333333</v>
      </c>
      <c r="H10" s="47">
        <f>COUNTIFS('KEG. PENGAJIAN HARIAN'!$F$2:$F968,B10,'KEG. PENGAJIAN HARIAN'!$B$2:$B968,"&gt;="&amp;$C$2,'KEG. PENGAJIAN HARIAN'!$B$2:$B968,"&lt;="&amp;$E$2,'KEG. PENGAJIAN HARIAN'!$G$2:$G968,"hadir")</f>
        <v>7</v>
      </c>
      <c r="I10" s="48">
        <f>COUNTIFS('KEG. PENGAJIAN HARIAN'!$F$2:$F968,B10,'KEG. PENGAJIAN HARIAN'!$B$2:$B968,"&gt;="&amp;$C$2,'KEG. PENGAJIAN HARIAN'!$B$2:$B968,"&lt;="&amp;$E$2,'KEG. PENGAJIAN HARIAN'!$G$2:$G968,"By VN")</f>
        <v>0</v>
      </c>
      <c r="J10" s="49">
        <f>COUNTIFS('KEG. PENGAJIAN HARIAN'!$F$2:$F968,B10,'KEG. PENGAJIAN HARIAN'!$B$2:$B968,"&gt;="&amp;$C$2,'KEG. PENGAJIAN HARIAN'!$B$2:$B968,"&lt;="&amp;$E$2,'KEG. PENGAJIAN HARIAN'!$G$2:$G968,"izin (murid)")</f>
        <v>0</v>
      </c>
      <c r="K10" s="17"/>
      <c r="L10" s="17">
        <f>sum(L7:L9)</f>
        <v>28</v>
      </c>
      <c r="M10" s="17"/>
      <c r="N10" s="17"/>
      <c r="O10" s="17"/>
      <c r="P10" s="17"/>
      <c r="Q10" s="17"/>
      <c r="R10" s="50"/>
      <c r="S10" s="17"/>
      <c r="T10" s="17"/>
      <c r="U10" s="17"/>
      <c r="V10" s="17"/>
      <c r="W10" s="17"/>
      <c r="X10" s="17"/>
      <c r="Y10" s="17"/>
      <c r="Z10" s="17"/>
      <c r="AA10" s="17"/>
    </row>
    <row r="11" ht="19.5" customHeight="1">
      <c r="A11" s="41">
        <v>7.0</v>
      </c>
      <c r="B11" s="42" t="s">
        <v>21</v>
      </c>
      <c r="C11" s="43" t="s">
        <v>4191</v>
      </c>
      <c r="D11" s="42" t="s">
        <v>4195</v>
      </c>
      <c r="E11" s="44">
        <f>sumifs('KEG. PENGAJIAN HARIAN'!$D$2:$D968,'KEG. PENGAJIAN HARIAN'!$B$2:$B968,"&gt;="&amp;$C$2,'KEG. PENGAJIAN HARIAN'!$B$2:$B968,"&lt;="&amp;$E$2,'KEG. PENGAJIAN HARIAN'!$F$2:$F968,B11)</f>
        <v>0.1076388889</v>
      </c>
      <c r="F11" s="45">
        <v>0.5</v>
      </c>
      <c r="G11" s="46">
        <f t="shared" si="1"/>
        <v>0.2152777778</v>
      </c>
      <c r="H11" s="47">
        <f>COUNTIFS('KEG. PENGAJIAN HARIAN'!$F$2:$F968,B11,'KEG. PENGAJIAN HARIAN'!$B$2:$B968,"&gt;="&amp;$C$2,'KEG. PENGAJIAN HARIAN'!$B$2:$B968,"&lt;="&amp;$E$2,'KEG. PENGAJIAN HARIAN'!$G$2:$G968,"hadir")</f>
        <v>1</v>
      </c>
      <c r="I11" s="48">
        <f>COUNTIFS('KEG. PENGAJIAN HARIAN'!$F$2:$F968,B11,'KEG. PENGAJIAN HARIAN'!$B$2:$B968,"&gt;="&amp;$C$2,'KEG. PENGAJIAN HARIAN'!$B$2:$B968,"&lt;="&amp;$E$2,'KEG. PENGAJIAN HARIAN'!$G$2:$G968,"By VN")</f>
        <v>2</v>
      </c>
      <c r="J11" s="49">
        <f>COUNTIFS('KEG. PENGAJIAN HARIAN'!$F$2:$F968,B11,'KEG. PENGAJIAN HARIAN'!$B$2:$B968,"&gt;="&amp;$C$2,'KEG. PENGAJIAN HARIAN'!$B$2:$B968,"&lt;="&amp;$E$2,'KEG. PENGAJIAN HARIAN'!$G$2:$G968,"izin (murid)")</f>
        <v>0</v>
      </c>
      <c r="K11" s="51"/>
      <c r="L11" s="17"/>
      <c r="M11" s="17"/>
      <c r="N11" s="17"/>
      <c r="O11" s="17"/>
      <c r="P11" s="17"/>
      <c r="Q11" s="17"/>
      <c r="R11" s="50"/>
      <c r="S11" s="17"/>
      <c r="T11" s="17"/>
      <c r="U11" s="17"/>
      <c r="V11" s="17"/>
      <c r="W11" s="17"/>
      <c r="X11" s="17"/>
      <c r="Y11" s="17"/>
      <c r="Z11" s="17"/>
      <c r="AA11" s="17"/>
    </row>
    <row r="12" ht="19.5" customHeight="1">
      <c r="A12" s="41">
        <v>8.0</v>
      </c>
      <c r="B12" s="52" t="s">
        <v>59</v>
      </c>
      <c r="C12" s="53" t="s">
        <v>4191</v>
      </c>
      <c r="D12" s="52" t="s">
        <v>4192</v>
      </c>
      <c r="E12" s="44">
        <f>sumifs('KEG. PENGAJIAN HARIAN'!$D$2:$D968,'KEG. PENGAJIAN HARIAN'!$B$2:$B968,"&gt;="&amp;$C$2,'KEG. PENGAJIAN HARIAN'!$B$2:$B968,"&lt;="&amp;$E$2,'KEG. PENGAJIAN HARIAN'!$F$2:$F968,B12)</f>
        <v>0.2020833333</v>
      </c>
      <c r="F12" s="45">
        <v>0.5</v>
      </c>
      <c r="G12" s="46">
        <f t="shared" si="1"/>
        <v>0.4041666667</v>
      </c>
      <c r="H12" s="47">
        <f>COUNTIFS('KEG. PENGAJIAN HARIAN'!$F$2:$F968,B12,'KEG. PENGAJIAN HARIAN'!$B$2:$B968,"&gt;="&amp;$C$2,'KEG. PENGAJIAN HARIAN'!$B$2:$B968,"&lt;="&amp;$E$2,'KEG. PENGAJIAN HARIAN'!$G$2:$G968,"hadir")</f>
        <v>5</v>
      </c>
      <c r="I12" s="48">
        <f>COUNTIFS('KEG. PENGAJIAN HARIAN'!$F$2:$F968,B12,'KEG. PENGAJIAN HARIAN'!$B$2:$B968,"&gt;="&amp;$C$2,'KEG. PENGAJIAN HARIAN'!$B$2:$B968,"&lt;="&amp;$E$2,'KEG. PENGAJIAN HARIAN'!$G$2:$G968,"By VN")</f>
        <v>0</v>
      </c>
      <c r="J12" s="49">
        <f>COUNTIFS('KEG. PENGAJIAN HARIAN'!$F$2:$F968,B12,'KEG. PENGAJIAN HARIAN'!$B$2:$B968,"&gt;="&amp;$C$2,'KEG. PENGAJIAN HARIAN'!$B$2:$B968,"&lt;="&amp;$E$2,'KEG. PENGAJIAN HARIAN'!$G$2:$G968,"izin (murid)")</f>
        <v>0</v>
      </c>
      <c r="K12" s="51" t="s">
        <v>4201</v>
      </c>
      <c r="L12" s="17"/>
      <c r="M12" s="17"/>
      <c r="N12" s="17"/>
      <c r="O12" s="17"/>
      <c r="P12" s="17"/>
      <c r="Q12" s="17"/>
      <c r="R12" s="50"/>
      <c r="S12" s="17"/>
      <c r="T12" s="17"/>
      <c r="U12" s="17"/>
      <c r="V12" s="17"/>
      <c r="W12" s="17"/>
      <c r="X12" s="17"/>
      <c r="Y12" s="17"/>
      <c r="Z12" s="17"/>
      <c r="AA12" s="17"/>
    </row>
    <row r="13" ht="19.5" customHeight="1">
      <c r="A13" s="41">
        <v>9.0</v>
      </c>
      <c r="B13" s="42" t="s">
        <v>12</v>
      </c>
      <c r="C13" s="43" t="s">
        <v>4191</v>
      </c>
      <c r="D13" s="42" t="s">
        <v>4194</v>
      </c>
      <c r="E13" s="44">
        <f>sumifs('KEG. PENGAJIAN HARIAN'!$D$2:$D968,'KEG. PENGAJIAN HARIAN'!$B$2:$B968,"&gt;="&amp;$C$2,'KEG. PENGAJIAN HARIAN'!$B$2:$B968,"&lt;="&amp;$E$2,'KEG. PENGAJIAN HARIAN'!$F$2:$F968,B13)</f>
        <v>0.07708333333</v>
      </c>
      <c r="F13" s="45">
        <v>0.5</v>
      </c>
      <c r="G13" s="46">
        <f t="shared" si="1"/>
        <v>0.1541666667</v>
      </c>
      <c r="H13" s="47">
        <f>COUNTIFS('KEG. PENGAJIAN HARIAN'!$F$2:$F968,B13,'KEG. PENGAJIAN HARIAN'!$B$2:$B968,"&gt;="&amp;$C$2,'KEG. PENGAJIAN HARIAN'!$B$2:$B968,"&lt;="&amp;$E$2,'KEG. PENGAJIAN HARIAN'!$G$2:$G968,"hadir")</f>
        <v>2</v>
      </c>
      <c r="I13" s="48">
        <f>COUNTIFS('KEG. PENGAJIAN HARIAN'!$F$2:$F968,B13,'KEG. PENGAJIAN HARIAN'!$B$2:$B968,"&gt;="&amp;$C$2,'KEG. PENGAJIAN HARIAN'!$B$2:$B968,"&lt;="&amp;$E$2,'KEG. PENGAJIAN HARIAN'!$G$2:$G968,"By VN")</f>
        <v>0</v>
      </c>
      <c r="J13" s="49">
        <f>COUNTIFS('KEG. PENGAJIAN HARIAN'!$F$2:$F968,B13,'KEG. PENGAJIAN HARIAN'!$B$2:$B968,"&gt;="&amp;$C$2,'KEG. PENGAJIAN HARIAN'!$B$2:$B968,"&lt;="&amp;$E$2,'KEG. PENGAJIAN HARIAN'!$G$2:$G968,"izin (murid)")</f>
        <v>0</v>
      </c>
      <c r="K13" s="21" t="s">
        <v>4202</v>
      </c>
      <c r="L13" s="17" t="str">
        <f>IFERROR(__xludf.DUMMYFUNCTION("INDEX(FILTER($B$5:$B$32, $D$5:$D$32=""PraCBR-CBR""), MATCH(MAX(FILTER($G$5:$G$32, $D$5:$D$32=""PraCBR-CBR"")), FILTER($G$5:$G$32, $D$5:$D$32=""PraCBR-CBR""), 0))
"),"Hafiz-PTM")</f>
        <v>Hafiz-PTM</v>
      </c>
      <c r="M13" s="68">
        <v>1.0569444444444445</v>
      </c>
      <c r="N13" s="17"/>
      <c r="O13" s="17"/>
      <c r="P13" s="17"/>
      <c r="Q13" s="17"/>
      <c r="R13" s="50"/>
      <c r="S13" s="17"/>
      <c r="T13" s="17"/>
      <c r="U13" s="17"/>
      <c r="V13" s="17"/>
      <c r="W13" s="17"/>
      <c r="X13" s="17"/>
      <c r="Y13" s="17"/>
      <c r="Z13" s="17"/>
      <c r="AA13" s="17"/>
    </row>
    <row r="14" ht="19.5" customHeight="1">
      <c r="A14" s="41">
        <v>10.0</v>
      </c>
      <c r="B14" s="42" t="s">
        <v>116</v>
      </c>
      <c r="C14" s="43" t="s">
        <v>4198</v>
      </c>
      <c r="D14" s="42" t="s">
        <v>4195</v>
      </c>
      <c r="E14" s="44">
        <f>sumifs('KEG. PENGAJIAN HARIAN'!$D$2:$D968,'KEG. PENGAJIAN HARIAN'!$B$2:$B968,"&gt;="&amp;$C$2,'KEG. PENGAJIAN HARIAN'!$B$2:$B968,"&lt;="&amp;$E$2,'KEG. PENGAJIAN HARIAN'!$F$2:$F968,B14)</f>
        <v>0.1208333333</v>
      </c>
      <c r="F14" s="45">
        <v>0.5</v>
      </c>
      <c r="G14" s="46">
        <f t="shared" si="1"/>
        <v>0.2416666667</v>
      </c>
      <c r="H14" s="47">
        <f>COUNTIFS('KEG. PENGAJIAN HARIAN'!$F$2:$F968,B14,'KEG. PENGAJIAN HARIAN'!$B$2:$B968,"&gt;="&amp;$C$2,'KEG. PENGAJIAN HARIAN'!$B$2:$B968,"&lt;="&amp;$E$2,'KEG. PENGAJIAN HARIAN'!$G$2:$G968,"hadir")</f>
        <v>5</v>
      </c>
      <c r="I14" s="48">
        <f>COUNTIFS('KEG. PENGAJIAN HARIAN'!$F$2:$F968,B14,'KEG. PENGAJIAN HARIAN'!$B$2:$B968,"&gt;="&amp;$C$2,'KEG. PENGAJIAN HARIAN'!$B$2:$B968,"&lt;="&amp;$E$2,'KEG. PENGAJIAN HARIAN'!$G$2:$G968,"By VN")</f>
        <v>0</v>
      </c>
      <c r="J14" s="49">
        <f>COUNTIFS('KEG. PENGAJIAN HARIAN'!$F$2:$F968,B14,'KEG. PENGAJIAN HARIAN'!$B$2:$B968,"&gt;="&amp;$C$2,'KEG. PENGAJIAN HARIAN'!$B$2:$B968,"&lt;="&amp;$E$2,'KEG. PENGAJIAN HARIAN'!$G$2:$G968,"izin (murid)")</f>
        <v>0</v>
      </c>
      <c r="K14" s="21" t="s">
        <v>4203</v>
      </c>
      <c r="L14" s="17" t="str">
        <f>IFERROR(__xludf.DUMMYFUNCTION("INDEX(FILTER($B$5:$B$32, $D$5:$D$32=""PraRMJ-RMJ""), MATCH(MAX(FILTER($G$5:$G$32, $D$5:$D$32=""PraRMJ-RMJ"")), FILTER($G$5:$G$32, $D$5:$D$32=""PraRMJ-RMJ""), 0))
"),"Fitri-CND")</f>
        <v>Fitri-CND</v>
      </c>
      <c r="M14" s="68">
        <v>1.2125</v>
      </c>
      <c r="N14" s="17"/>
      <c r="O14" s="17"/>
      <c r="P14" s="17"/>
      <c r="Q14" s="17"/>
      <c r="R14" s="50"/>
      <c r="S14" s="17"/>
      <c r="T14" s="17"/>
      <c r="U14" s="17"/>
      <c r="V14" s="17"/>
      <c r="W14" s="17"/>
      <c r="X14" s="17"/>
      <c r="Y14" s="17"/>
      <c r="Z14" s="17"/>
      <c r="AA14" s="17"/>
    </row>
    <row r="15" ht="19.5" customHeight="1">
      <c r="A15" s="41">
        <v>11.0</v>
      </c>
      <c r="B15" s="42" t="s">
        <v>197</v>
      </c>
      <c r="C15" s="43" t="s">
        <v>4197</v>
      </c>
      <c r="D15" s="42" t="s">
        <v>4195</v>
      </c>
      <c r="E15" s="44">
        <f>sumifs('KEG. PENGAJIAN HARIAN'!$D$2:$D968,'KEG. PENGAJIAN HARIAN'!$B$2:$B968,"&gt;="&amp;$C$2,'KEG. PENGAJIAN HARIAN'!$B$2:$B968,"&lt;="&amp;$E$2,'KEG. PENGAJIAN HARIAN'!$F$2:$F968,B15)</f>
        <v>0.60625</v>
      </c>
      <c r="F15" s="45">
        <v>0.5</v>
      </c>
      <c r="G15" s="46">
        <f t="shared" si="1"/>
        <v>1.2125</v>
      </c>
      <c r="H15" s="47">
        <f>COUNTIFS('KEG. PENGAJIAN HARIAN'!$F$2:$F968,B15,'KEG. PENGAJIAN HARIAN'!$B$2:$B968,"&gt;="&amp;$C$2,'KEG. PENGAJIAN HARIAN'!$B$2:$B968,"&lt;="&amp;$E$2,'KEG. PENGAJIAN HARIAN'!$G$2:$G968,"hadir")</f>
        <v>14</v>
      </c>
      <c r="I15" s="48">
        <f>COUNTIFS('KEG. PENGAJIAN HARIAN'!$F$2:$F968,B15,'KEG. PENGAJIAN HARIAN'!$B$2:$B968,"&gt;="&amp;$C$2,'KEG. PENGAJIAN HARIAN'!$B$2:$B968,"&lt;="&amp;$E$2,'KEG. PENGAJIAN HARIAN'!$G$2:$G968,"By VN")</f>
        <v>0</v>
      </c>
      <c r="J15" s="49">
        <f>COUNTIFS('KEG. PENGAJIAN HARIAN'!$F$2:$F968,B15,'KEG. PENGAJIAN HARIAN'!$B$2:$B968,"&gt;="&amp;$C$2,'KEG. PENGAJIAN HARIAN'!$B$2:$B968,"&lt;="&amp;$E$2,'KEG. PENGAJIAN HARIAN'!$G$2:$G968,"izin (murid)")</f>
        <v>0</v>
      </c>
      <c r="K15" s="21" t="s">
        <v>4204</v>
      </c>
      <c r="L15" s="17" t="str">
        <f>IFERROR(__xludf.DUMMYFUNCTION("INDEX(FILTER($B$5:$B$32, $D$5:$D$32=""PraNikah""), MATCH(MAX(FILTER($G$5:$G$32, $D$5:$D$32=""PraNikah"")), FILTER($G$5:$G$32, $D$5:$D$32=""PraNikah""), 0))
"),"Kayla-CA")</f>
        <v>Kayla-CA</v>
      </c>
      <c r="M15" s="68">
        <v>0.6861111111111111</v>
      </c>
      <c r="N15" s="17"/>
      <c r="O15" s="17"/>
      <c r="P15" s="17"/>
      <c r="Q15" s="17"/>
      <c r="R15" s="50"/>
      <c r="S15" s="17"/>
      <c r="T15" s="17"/>
      <c r="U15" s="17"/>
      <c r="V15" s="17"/>
      <c r="W15" s="17"/>
      <c r="X15" s="17"/>
      <c r="Y15" s="17"/>
      <c r="Z15" s="17"/>
      <c r="AA15" s="17"/>
    </row>
    <row r="16" ht="19.5" customHeight="1">
      <c r="A16" s="41">
        <v>12.0</v>
      </c>
      <c r="B16" s="42" t="s">
        <v>45</v>
      </c>
      <c r="C16" s="43" t="s">
        <v>4193</v>
      </c>
      <c r="D16" s="42" t="s">
        <v>4192</v>
      </c>
      <c r="E16" s="44">
        <f>sumifs('KEG. PENGAJIAN HARIAN'!$D$2:$D968,'KEG. PENGAJIAN HARIAN'!$B$2:$B968,"&gt;="&amp;$C$2,'KEG. PENGAJIAN HARIAN'!$B$2:$B968,"&lt;="&amp;$E$2,'KEG. PENGAJIAN HARIAN'!$F$2:$F968,B16)</f>
        <v>0.1875</v>
      </c>
      <c r="F16" s="45">
        <v>0.5</v>
      </c>
      <c r="G16" s="46">
        <f t="shared" si="1"/>
        <v>0.375</v>
      </c>
      <c r="H16" s="47">
        <f>COUNTIFS('KEG. PENGAJIAN HARIAN'!$F$2:$F968,B16,'KEG. PENGAJIAN HARIAN'!$B$2:$B968,"&gt;="&amp;$C$2,'KEG. PENGAJIAN HARIAN'!$B$2:$B968,"&lt;="&amp;$E$2,'KEG. PENGAJIAN HARIAN'!$G$2:$G968,"hadir")</f>
        <v>9</v>
      </c>
      <c r="I16" s="48">
        <f>COUNTIFS('KEG. PENGAJIAN HARIAN'!$F$2:$F968,B16,'KEG. PENGAJIAN HARIAN'!$B$2:$B968,"&gt;="&amp;$C$2,'KEG. PENGAJIAN HARIAN'!$B$2:$B968,"&lt;="&amp;$E$2,'KEG. PENGAJIAN HARIAN'!$G$2:$G968,"By VN")</f>
        <v>0</v>
      </c>
      <c r="J16" s="49">
        <f>COUNTIFS('KEG. PENGAJIAN HARIAN'!$F$2:$F968,B16,'KEG. PENGAJIAN HARIAN'!$B$2:$B968,"&gt;="&amp;$C$2,'KEG. PENGAJIAN HARIAN'!$B$2:$B968,"&lt;="&amp;$E$2,'KEG. PENGAJIAN HARIAN'!$G$2:$G968,"izin (murid)")</f>
        <v>0</v>
      </c>
      <c r="K16" s="17"/>
      <c r="L16" s="17"/>
      <c r="M16" s="17"/>
      <c r="N16" s="17"/>
      <c r="O16" s="17"/>
      <c r="P16" s="17"/>
      <c r="Q16" s="17"/>
      <c r="R16" s="50"/>
      <c r="S16" s="17"/>
      <c r="T16" s="17"/>
      <c r="U16" s="17"/>
      <c r="V16" s="17"/>
      <c r="W16" s="17"/>
      <c r="X16" s="17"/>
      <c r="Y16" s="17"/>
      <c r="Z16" s="17"/>
      <c r="AA16" s="17"/>
    </row>
    <row r="17" ht="19.5" customHeight="1">
      <c r="A17" s="41">
        <v>13.0</v>
      </c>
      <c r="B17" s="42" t="s">
        <v>153</v>
      </c>
      <c r="C17" s="43" t="s">
        <v>4193</v>
      </c>
      <c r="D17" s="42" t="s">
        <v>4192</v>
      </c>
      <c r="E17" s="44">
        <f>sumifs('KEG. PENGAJIAN HARIAN'!$D$2:$D968,'KEG. PENGAJIAN HARIAN'!$B$2:$B968,"&gt;="&amp;$C$2,'KEG. PENGAJIAN HARIAN'!$B$2:$B968,"&lt;="&amp;$E$2,'KEG. PENGAJIAN HARIAN'!$F$2:$F968,B17)</f>
        <v>0.3375</v>
      </c>
      <c r="F17" s="45">
        <v>0.5</v>
      </c>
      <c r="G17" s="46">
        <f t="shared" si="1"/>
        <v>0.675</v>
      </c>
      <c r="H17" s="47">
        <f>COUNTIFS('KEG. PENGAJIAN HARIAN'!$F$2:$F968,B17,'KEG. PENGAJIAN HARIAN'!$B$2:$B968,"&gt;="&amp;$C$2,'KEG. PENGAJIAN HARIAN'!$B$2:$B968,"&lt;="&amp;$E$2,'KEG. PENGAJIAN HARIAN'!$G$2:$G968,"hadir")</f>
        <v>9</v>
      </c>
      <c r="I17" s="48">
        <f>COUNTIFS('KEG. PENGAJIAN HARIAN'!$F$2:$F968,B17,'KEG. PENGAJIAN HARIAN'!$B$2:$B968,"&gt;="&amp;$C$2,'KEG. PENGAJIAN HARIAN'!$B$2:$B968,"&lt;="&amp;$E$2,'KEG. PENGAJIAN HARIAN'!$G$2:$G968,"By VN")</f>
        <v>0</v>
      </c>
      <c r="J17" s="49">
        <f>COUNTIFS('KEG. PENGAJIAN HARIAN'!$F$2:$F968,B17,'KEG. PENGAJIAN HARIAN'!$B$2:$B968,"&gt;="&amp;$C$2,'KEG. PENGAJIAN HARIAN'!$B$2:$B968,"&lt;="&amp;$E$2,'KEG. PENGAJIAN HARIAN'!$G$2:$G968,"izin (murid)")</f>
        <v>1</v>
      </c>
      <c r="K17" s="17"/>
      <c r="L17" s="17"/>
      <c r="M17" s="17"/>
      <c r="N17" s="17"/>
      <c r="O17" s="17"/>
      <c r="P17" s="17"/>
      <c r="Q17" s="17"/>
      <c r="R17" s="50"/>
      <c r="S17" s="17"/>
      <c r="T17" s="17"/>
      <c r="U17" s="17"/>
      <c r="V17" s="17"/>
      <c r="W17" s="17"/>
      <c r="X17" s="17"/>
      <c r="Y17" s="17"/>
      <c r="Z17" s="17"/>
      <c r="AA17" s="17"/>
    </row>
    <row r="18" ht="19.5" customHeight="1">
      <c r="A18" s="41">
        <v>14.0</v>
      </c>
      <c r="B18" s="42" t="s">
        <v>17</v>
      </c>
      <c r="C18" s="43" t="s">
        <v>4191</v>
      </c>
      <c r="D18" s="42" t="s">
        <v>4192</v>
      </c>
      <c r="E18" s="44">
        <f>sumifs('KEG. PENGAJIAN HARIAN'!$D$2:$D968,'KEG. PENGAJIAN HARIAN'!$B$2:$B968,"&gt;="&amp;$C$2,'KEG. PENGAJIAN HARIAN'!$B$2:$B968,"&lt;="&amp;$E$2,'KEG. PENGAJIAN HARIAN'!$F$2:$F968,B18)</f>
        <v>0.5284722222</v>
      </c>
      <c r="F18" s="45">
        <v>0.5</v>
      </c>
      <c r="G18" s="46">
        <f t="shared" si="1"/>
        <v>1.056944444</v>
      </c>
      <c r="H18" s="47">
        <f>COUNTIFS('KEG. PENGAJIAN HARIAN'!$F$2:$F968,B18,'KEG. PENGAJIAN HARIAN'!$B$2:$B968,"&gt;="&amp;$C$2,'KEG. PENGAJIAN HARIAN'!$B$2:$B968,"&lt;="&amp;$E$2,'KEG. PENGAJIAN HARIAN'!$G$2:$G968,"hadir")</f>
        <v>13</v>
      </c>
      <c r="I18" s="48">
        <f>COUNTIFS('KEG. PENGAJIAN HARIAN'!$F$2:$F968,B18,'KEG. PENGAJIAN HARIAN'!$B$2:$B968,"&gt;="&amp;$C$2,'KEG. PENGAJIAN HARIAN'!$B$2:$B968,"&lt;="&amp;$E$2,'KEG. PENGAJIAN HARIAN'!$G$2:$G968,"By VN")</f>
        <v>0</v>
      </c>
      <c r="J18" s="49">
        <f>COUNTIFS('KEG. PENGAJIAN HARIAN'!$F$2:$F968,B18,'KEG. PENGAJIAN HARIAN'!$B$2:$B968,"&gt;="&amp;$C$2,'KEG. PENGAJIAN HARIAN'!$B$2:$B968,"&lt;="&amp;$E$2,'KEG. PENGAJIAN HARIAN'!$G$2:$G968,"izin (murid)")</f>
        <v>1</v>
      </c>
      <c r="K18" s="17"/>
      <c r="L18" s="17"/>
      <c r="M18" s="17"/>
      <c r="N18" s="17"/>
      <c r="O18" s="17"/>
      <c r="P18" s="17"/>
      <c r="Q18" s="17"/>
      <c r="R18" s="50"/>
      <c r="S18" s="17"/>
      <c r="T18" s="17"/>
      <c r="U18" s="17"/>
      <c r="V18" s="17"/>
      <c r="W18" s="17"/>
      <c r="X18" s="17"/>
      <c r="Y18" s="17"/>
      <c r="Z18" s="17"/>
      <c r="AA18" s="17"/>
    </row>
    <row r="19" ht="19.5" customHeight="1">
      <c r="A19" s="41">
        <v>15.0</v>
      </c>
      <c r="B19" s="42" t="s">
        <v>82</v>
      </c>
      <c r="C19" s="43" t="s">
        <v>4193</v>
      </c>
      <c r="D19" s="42" t="s">
        <v>4195</v>
      </c>
      <c r="E19" s="44">
        <f>sumifs('KEG. PENGAJIAN HARIAN'!$D$2:$D968,'KEG. PENGAJIAN HARIAN'!$B$2:$B968,"&gt;="&amp;$C$2,'KEG. PENGAJIAN HARIAN'!$B$2:$B968,"&lt;="&amp;$E$2,'KEG. PENGAJIAN HARIAN'!$F$2:$F968,B19)</f>
        <v>0.3520833333</v>
      </c>
      <c r="F19" s="45">
        <v>0.5</v>
      </c>
      <c r="G19" s="46">
        <f t="shared" si="1"/>
        <v>0.7041666667</v>
      </c>
      <c r="H19" s="47">
        <f>COUNTIFS('KEG. PENGAJIAN HARIAN'!$F$2:$F968,B19,'KEG. PENGAJIAN HARIAN'!$B$2:$B968,"&gt;="&amp;$C$2,'KEG. PENGAJIAN HARIAN'!$B$2:$B968,"&lt;="&amp;$E$2,'KEG. PENGAJIAN HARIAN'!$G$2:$G968,"hadir")</f>
        <v>11</v>
      </c>
      <c r="I19" s="48">
        <f>COUNTIFS('KEG. PENGAJIAN HARIAN'!$F$2:$F968,B19,'KEG. PENGAJIAN HARIAN'!$B$2:$B968,"&gt;="&amp;$C$2,'KEG. PENGAJIAN HARIAN'!$B$2:$B968,"&lt;="&amp;$E$2,'KEG. PENGAJIAN HARIAN'!$G$2:$G968,"By VN")</f>
        <v>0</v>
      </c>
      <c r="J19" s="49">
        <f>COUNTIFS('KEG. PENGAJIAN HARIAN'!$F$2:$F968,B19,'KEG. PENGAJIAN HARIAN'!$B$2:$B968,"&gt;="&amp;$C$2,'KEG. PENGAJIAN HARIAN'!$B$2:$B968,"&lt;="&amp;$E$2,'KEG. PENGAJIAN HARIAN'!$G$2:$G968,"izin (murid)")</f>
        <v>0</v>
      </c>
      <c r="K19" s="17"/>
      <c r="L19" s="17"/>
      <c r="M19" s="17"/>
      <c r="N19" s="17"/>
      <c r="O19" s="17"/>
      <c r="P19" s="17"/>
      <c r="Q19" s="17"/>
      <c r="R19" s="50"/>
      <c r="S19" s="17"/>
      <c r="T19" s="17"/>
      <c r="U19" s="17"/>
      <c r="V19" s="17"/>
      <c r="W19" s="17"/>
      <c r="X19" s="17"/>
      <c r="Y19" s="17"/>
      <c r="Z19" s="17"/>
      <c r="AA19" s="17"/>
    </row>
    <row r="20" ht="19.5" customHeight="1">
      <c r="A20" s="41">
        <v>16.0</v>
      </c>
      <c r="B20" s="42" t="s">
        <v>830</v>
      </c>
      <c r="C20" s="43" t="s">
        <v>4198</v>
      </c>
      <c r="D20" s="42" t="s">
        <v>4194</v>
      </c>
      <c r="E20" s="44">
        <f>sumifs('KEG. PENGAJIAN HARIAN'!$D$2:$D968,'KEG. PENGAJIAN HARIAN'!$B$2:$B968,"&gt;="&amp;$C$2,'KEG. PENGAJIAN HARIAN'!$B$2:$B968,"&lt;="&amp;$E$2,'KEG. PENGAJIAN HARIAN'!$F$2:$F968,B20)</f>
        <v>0.05208333333</v>
      </c>
      <c r="F20" s="45">
        <v>0.5</v>
      </c>
      <c r="G20" s="46">
        <f t="shared" si="1"/>
        <v>0.1041666667</v>
      </c>
      <c r="H20" s="47">
        <f>COUNTIFS('KEG. PENGAJIAN HARIAN'!$F$2:$F968,B20,'KEG. PENGAJIAN HARIAN'!$B$2:$B968,"&gt;="&amp;$C$2,'KEG. PENGAJIAN HARIAN'!$B$2:$B968,"&lt;="&amp;$E$2,'KEG. PENGAJIAN HARIAN'!$G$2:$G968,"hadir")</f>
        <v>1</v>
      </c>
      <c r="I20" s="48">
        <f>COUNTIFS('KEG. PENGAJIAN HARIAN'!$F$2:$F968,B20,'KEG. PENGAJIAN HARIAN'!$B$2:$B968,"&gt;="&amp;$C$2,'KEG. PENGAJIAN HARIAN'!$B$2:$B968,"&lt;="&amp;$E$2,'KEG. PENGAJIAN HARIAN'!$G$2:$G968,"By VN")</f>
        <v>0</v>
      </c>
      <c r="J20" s="49">
        <f>COUNTIFS('KEG. PENGAJIAN HARIAN'!$F$2:$F968,B20,'KEG. PENGAJIAN HARIAN'!$B$2:$B968,"&gt;="&amp;$C$2,'KEG. PENGAJIAN HARIAN'!$B$2:$B968,"&lt;="&amp;$E$2,'KEG. PENGAJIAN HARIAN'!$G$2:$G968,"izin (murid)")</f>
        <v>0</v>
      </c>
      <c r="K20" s="51"/>
      <c r="L20" s="17"/>
      <c r="M20" s="54"/>
      <c r="N20" s="17"/>
      <c r="O20" s="17"/>
      <c r="P20" s="17"/>
      <c r="Q20" s="17"/>
      <c r="R20" s="50"/>
      <c r="S20" s="17"/>
      <c r="T20" s="17"/>
      <c r="U20" s="17"/>
      <c r="V20" s="17"/>
      <c r="W20" s="17"/>
      <c r="X20" s="17"/>
      <c r="Y20" s="17"/>
      <c r="Z20" s="17"/>
      <c r="AA20" s="17"/>
    </row>
    <row r="21" ht="19.5" customHeight="1">
      <c r="A21" s="41">
        <v>17.0</v>
      </c>
      <c r="B21" s="42" t="s">
        <v>144</v>
      </c>
      <c r="C21" s="43" t="s">
        <v>4193</v>
      </c>
      <c r="D21" s="42" t="s">
        <v>4192</v>
      </c>
      <c r="E21" s="44">
        <f>sumifs('KEG. PENGAJIAN HARIAN'!$D$2:$D968,'KEG. PENGAJIAN HARIAN'!$B$2:$B968,"&gt;="&amp;$C$2,'KEG. PENGAJIAN HARIAN'!$B$2:$B968,"&lt;="&amp;$E$2,'KEG. PENGAJIAN HARIAN'!$F$2:$F968,B21)</f>
        <v>0.08125</v>
      </c>
      <c r="F21" s="45">
        <v>0.5</v>
      </c>
      <c r="G21" s="46">
        <f t="shared" si="1"/>
        <v>0.1625</v>
      </c>
      <c r="H21" s="47">
        <f>COUNTIFS('KEG. PENGAJIAN HARIAN'!$F$2:$F968,B21,'KEG. PENGAJIAN HARIAN'!$B$2:$B968,"&gt;="&amp;$C$2,'KEG. PENGAJIAN HARIAN'!$B$2:$B968,"&lt;="&amp;$E$2,'KEG. PENGAJIAN HARIAN'!$G$2:$G968,"hadir")</f>
        <v>3</v>
      </c>
      <c r="I21" s="48">
        <f>COUNTIFS('KEG. PENGAJIAN HARIAN'!$F$2:$F968,B21,'KEG. PENGAJIAN HARIAN'!$B$2:$B968,"&gt;="&amp;$C$2,'KEG. PENGAJIAN HARIAN'!$B$2:$B968,"&lt;="&amp;$E$2,'KEG. PENGAJIAN HARIAN'!$G$2:$G968,"By VN")</f>
        <v>0</v>
      </c>
      <c r="J21" s="49">
        <f>COUNTIFS('KEG. PENGAJIAN HARIAN'!$F$2:$F968,B21,'KEG. PENGAJIAN HARIAN'!$B$2:$B968,"&gt;="&amp;$C$2,'KEG. PENGAJIAN HARIAN'!$B$2:$B968,"&lt;="&amp;$E$2,'KEG. PENGAJIAN HARIAN'!$G$2:$G968,"izin (murid)")</f>
        <v>0</v>
      </c>
      <c r="K21" s="51"/>
      <c r="L21" s="17"/>
      <c r="M21" s="54"/>
      <c r="N21" s="17"/>
      <c r="O21" s="17"/>
      <c r="P21" s="17"/>
      <c r="Q21" s="17"/>
      <c r="R21" s="50"/>
      <c r="S21" s="17"/>
      <c r="T21" s="17"/>
      <c r="U21" s="17"/>
      <c r="V21" s="17"/>
      <c r="W21" s="17"/>
      <c r="X21" s="17"/>
      <c r="Y21" s="17"/>
      <c r="Z21" s="17"/>
      <c r="AA21" s="17"/>
    </row>
    <row r="22" ht="19.5" customHeight="1">
      <c r="A22" s="41">
        <v>18.0</v>
      </c>
      <c r="B22" s="42" t="s">
        <v>164</v>
      </c>
      <c r="C22" s="43" t="s">
        <v>4198</v>
      </c>
      <c r="D22" s="42" t="s">
        <v>4194</v>
      </c>
      <c r="E22" s="44">
        <f>sumifs('KEG. PENGAJIAN HARIAN'!$D$2:$D968,'KEG. PENGAJIAN HARIAN'!$B$2:$B968,"&gt;="&amp;$C$2,'KEG. PENGAJIAN HARIAN'!$B$2:$B968,"&lt;="&amp;$E$2,'KEG. PENGAJIAN HARIAN'!$F$2:$F968,B22)</f>
        <v>0.3430555556</v>
      </c>
      <c r="F22" s="45">
        <v>0.5</v>
      </c>
      <c r="G22" s="46">
        <f t="shared" si="1"/>
        <v>0.6861111111</v>
      </c>
      <c r="H22" s="47">
        <f>COUNTIFS('KEG. PENGAJIAN HARIAN'!$F$2:$F968,B22,'KEG. PENGAJIAN HARIAN'!$B$2:$B968,"&gt;="&amp;$C$2,'KEG. PENGAJIAN HARIAN'!$B$2:$B968,"&lt;="&amp;$E$2,'KEG. PENGAJIAN HARIAN'!$G$2:$G968,"hadir")</f>
        <v>5</v>
      </c>
      <c r="I22" s="48">
        <f>COUNTIFS('KEG. PENGAJIAN HARIAN'!$F$2:$F968,B22,'KEG. PENGAJIAN HARIAN'!$B$2:$B968,"&gt;="&amp;$C$2,'KEG. PENGAJIAN HARIAN'!$B$2:$B968,"&lt;="&amp;$E$2,'KEG. PENGAJIAN HARIAN'!$G$2:$G968,"By VN")</f>
        <v>0</v>
      </c>
      <c r="J22" s="49">
        <f>COUNTIFS('KEG. PENGAJIAN HARIAN'!$F$2:$F968,B22,'KEG. PENGAJIAN HARIAN'!$B$2:$B968,"&gt;="&amp;$C$2,'KEG. PENGAJIAN HARIAN'!$B$2:$B968,"&lt;="&amp;$E$2,'KEG. PENGAJIAN HARIAN'!$G$2:$G968,"izin (murid)")</f>
        <v>0</v>
      </c>
      <c r="K22" s="51"/>
      <c r="L22" s="17"/>
      <c r="M22" s="54"/>
      <c r="N22" s="17"/>
      <c r="O22" s="17"/>
      <c r="P22" s="17"/>
      <c r="Q22" s="17"/>
      <c r="R22" s="50"/>
      <c r="S22" s="17"/>
      <c r="T22" s="17"/>
      <c r="U22" s="17"/>
      <c r="V22" s="17"/>
      <c r="W22" s="17"/>
      <c r="X22" s="17"/>
      <c r="Y22" s="17"/>
      <c r="Z22" s="17"/>
      <c r="AA22" s="17"/>
    </row>
    <row r="23" ht="19.5" customHeight="1">
      <c r="A23" s="41">
        <v>19.0</v>
      </c>
      <c r="B23" s="42" t="s">
        <v>130</v>
      </c>
      <c r="C23" s="43" t="s">
        <v>4193</v>
      </c>
      <c r="D23" s="42" t="s">
        <v>4192</v>
      </c>
      <c r="E23" s="44">
        <f>sumifs('KEG. PENGAJIAN HARIAN'!$D$2:$D968,'KEG. PENGAJIAN HARIAN'!$B$2:$B968,"&gt;="&amp;$C$2,'KEG. PENGAJIAN HARIAN'!$B$2:$B968,"&lt;="&amp;$E$2,'KEG. PENGAJIAN HARIAN'!$F$2:$F968,B23)</f>
        <v>0.2972222222</v>
      </c>
      <c r="F23" s="45">
        <v>0.5</v>
      </c>
      <c r="G23" s="46">
        <f t="shared" si="1"/>
        <v>0.5944444444</v>
      </c>
      <c r="H23" s="47">
        <f>COUNTIFS('KEG. PENGAJIAN HARIAN'!$F$2:$F968,B23,'KEG. PENGAJIAN HARIAN'!$B$2:$B968,"&gt;="&amp;$C$2,'KEG. PENGAJIAN HARIAN'!$B$2:$B968,"&lt;="&amp;$E$2,'KEG. PENGAJIAN HARIAN'!$G$2:$G968,"hadir")</f>
        <v>14</v>
      </c>
      <c r="I23" s="48">
        <f>COUNTIFS('KEG. PENGAJIAN HARIAN'!$F$2:$F968,B23,'KEG. PENGAJIAN HARIAN'!$B$2:$B968,"&gt;="&amp;$C$2,'KEG. PENGAJIAN HARIAN'!$B$2:$B968,"&lt;="&amp;$E$2,'KEG. PENGAJIAN HARIAN'!$G$2:$G968,"By VN")</f>
        <v>0</v>
      </c>
      <c r="J23" s="49">
        <f>COUNTIFS('KEG. PENGAJIAN HARIAN'!$F$2:$F968,B23,'KEG. PENGAJIAN HARIAN'!$B$2:$B968,"&gt;="&amp;$C$2,'KEG. PENGAJIAN HARIAN'!$B$2:$B968,"&lt;="&amp;$E$2,'KEG. PENGAJIAN HARIAN'!$G$2:$G968,"izin (murid)")</f>
        <v>2</v>
      </c>
      <c r="K23" s="21"/>
      <c r="L23" s="17"/>
      <c r="M23" s="54"/>
      <c r="N23" s="17"/>
      <c r="O23" s="17"/>
      <c r="P23" s="17"/>
      <c r="Q23" s="17"/>
      <c r="R23" s="50"/>
      <c r="S23" s="17"/>
      <c r="T23" s="17"/>
      <c r="U23" s="17"/>
      <c r="V23" s="17"/>
      <c r="W23" s="17"/>
      <c r="X23" s="17"/>
      <c r="Y23" s="17"/>
      <c r="Z23" s="17"/>
      <c r="AA23" s="17"/>
    </row>
    <row r="24" ht="19.5" customHeight="1">
      <c r="A24" s="41">
        <v>20.0</v>
      </c>
      <c r="B24" s="42" t="s">
        <v>51</v>
      </c>
      <c r="C24" s="43" t="s">
        <v>4193</v>
      </c>
      <c r="D24" s="42" t="s">
        <v>4192</v>
      </c>
      <c r="E24" s="44">
        <f>sumifs('KEG. PENGAJIAN HARIAN'!$D$2:$D968,'KEG. PENGAJIAN HARIAN'!$B$2:$B968,"&gt;="&amp;$C$2,'KEG. PENGAJIAN HARIAN'!$B$2:$B968,"&lt;="&amp;$E$2,'KEG. PENGAJIAN HARIAN'!$F$2:$F968,B24)</f>
        <v>0.4263888889</v>
      </c>
      <c r="F24" s="55">
        <v>0.5</v>
      </c>
      <c r="G24" s="46">
        <f t="shared" si="1"/>
        <v>0.8527777778</v>
      </c>
      <c r="H24" s="47">
        <f>COUNTIFS('KEG. PENGAJIAN HARIAN'!$F$2:$F968,B24,'KEG. PENGAJIAN HARIAN'!$B$2:$B968,"&gt;="&amp;$C$2,'KEG. PENGAJIAN HARIAN'!$B$2:$B968,"&lt;="&amp;$E$2,'KEG. PENGAJIAN HARIAN'!$G$2:$G968,"hadir")</f>
        <v>11</v>
      </c>
      <c r="I24" s="48">
        <f>COUNTIFS('KEG. PENGAJIAN HARIAN'!$F$2:$F968,B24,'KEG. PENGAJIAN HARIAN'!$B$2:$B968,"&gt;="&amp;$C$2,'KEG. PENGAJIAN HARIAN'!$B$2:$B968,"&lt;="&amp;$E$2,'KEG. PENGAJIAN HARIAN'!$G$2:$G968,"By VN")</f>
        <v>0</v>
      </c>
      <c r="J24" s="49">
        <f>COUNTIFS('KEG. PENGAJIAN HARIAN'!$F$2:$F968,B24,'KEG. PENGAJIAN HARIAN'!$B$2:$B968,"&gt;="&amp;$C$2,'KEG. PENGAJIAN HARIAN'!$B$2:$B968,"&lt;="&amp;$E$2,'KEG. PENGAJIAN HARIAN'!$G$2:$G968,"izin (murid)")</f>
        <v>2</v>
      </c>
      <c r="K24" s="21"/>
      <c r="L24" s="17"/>
      <c r="M24" s="54"/>
      <c r="N24" s="17"/>
      <c r="O24" s="17"/>
      <c r="P24" s="17"/>
      <c r="Q24" s="17"/>
      <c r="R24" s="50"/>
      <c r="S24" s="17"/>
      <c r="T24" s="17"/>
      <c r="U24" s="17"/>
      <c r="V24" s="17"/>
      <c r="W24" s="17"/>
      <c r="X24" s="17"/>
      <c r="Y24" s="17"/>
      <c r="Z24" s="17"/>
      <c r="AA24" s="17"/>
    </row>
    <row r="25">
      <c r="A25" s="41">
        <v>21.0</v>
      </c>
      <c r="B25" s="42" t="s">
        <v>148</v>
      </c>
      <c r="C25" s="43" t="s">
        <v>4193</v>
      </c>
      <c r="D25" s="42" t="s">
        <v>4192</v>
      </c>
      <c r="E25" s="44">
        <f>sumifs('KEG. PENGAJIAN HARIAN'!$D$2:$D968,'KEG. PENGAJIAN HARIAN'!$B$2:$B968,"&gt;="&amp;$C$2,'KEG. PENGAJIAN HARIAN'!$B$2:$B968,"&lt;="&amp;$E$2,'KEG. PENGAJIAN HARIAN'!$F$2:$F968,B25)</f>
        <v>0.24375</v>
      </c>
      <c r="F25" s="45">
        <v>0.5</v>
      </c>
      <c r="G25" s="46">
        <f t="shared" si="1"/>
        <v>0.4875</v>
      </c>
      <c r="H25" s="47">
        <f>COUNTIFS('KEG. PENGAJIAN HARIAN'!$F$2:$F968,B25,'KEG. PENGAJIAN HARIAN'!$B$2:$B968,"&gt;="&amp;$C$2,'KEG. PENGAJIAN HARIAN'!$B$2:$B968,"&lt;="&amp;$E$2,'KEG. PENGAJIAN HARIAN'!$G$2:$G968,"hadir")</f>
        <v>11</v>
      </c>
      <c r="I25" s="48">
        <f>COUNTIFS('KEG. PENGAJIAN HARIAN'!$F$2:$F968,B25,'KEG. PENGAJIAN HARIAN'!$B$2:$B968,"&gt;="&amp;$C$2,'KEG. PENGAJIAN HARIAN'!$B$2:$B968,"&lt;="&amp;$E$2,'KEG. PENGAJIAN HARIAN'!$G$2:$G968,"By VN")</f>
        <v>0</v>
      </c>
      <c r="J25" s="49">
        <f>COUNTIFS('KEG. PENGAJIAN HARIAN'!$F$2:$F968,B25,'KEG. PENGAJIAN HARIAN'!$B$2:$B968,"&gt;="&amp;$C$2,'KEG. PENGAJIAN HARIAN'!$B$2:$B968,"&lt;="&amp;$E$2,'KEG. PENGAJIAN HARIAN'!$G$2:$G968,"izin (murid)")</f>
        <v>1</v>
      </c>
      <c r="K25" s="17"/>
      <c r="L25" s="17"/>
      <c r="M25" s="17"/>
      <c r="N25" s="17"/>
      <c r="O25" s="17"/>
      <c r="P25" s="17"/>
      <c r="Q25" s="17"/>
      <c r="R25" s="50"/>
      <c r="S25" s="17"/>
      <c r="T25" s="17"/>
      <c r="U25" s="17"/>
      <c r="V25" s="17"/>
      <c r="W25" s="17"/>
      <c r="X25" s="17"/>
      <c r="Y25" s="17"/>
      <c r="Z25" s="17"/>
      <c r="AA25" s="17"/>
    </row>
    <row r="26">
      <c r="A26" s="41">
        <v>22.0</v>
      </c>
      <c r="B26" s="42" t="s">
        <v>38</v>
      </c>
      <c r="C26" s="43" t="s">
        <v>4193</v>
      </c>
      <c r="D26" s="42" t="s">
        <v>4192</v>
      </c>
      <c r="E26" s="44">
        <f>sumifs('KEG. PENGAJIAN HARIAN'!$D$2:$D968,'KEG. PENGAJIAN HARIAN'!$B$2:$B968,"&gt;="&amp;$C$2,'KEG. PENGAJIAN HARIAN'!$B$2:$B968,"&lt;="&amp;$E$2,'KEG. PENGAJIAN HARIAN'!$F$2:$F968,B26)</f>
        <v>0</v>
      </c>
      <c r="F26" s="45">
        <v>0.5</v>
      </c>
      <c r="G26" s="46">
        <f t="shared" si="1"/>
        <v>0</v>
      </c>
      <c r="H26" s="47">
        <f>COUNTIFS('KEG. PENGAJIAN HARIAN'!$F$2:$F968,B26,'KEG. PENGAJIAN HARIAN'!$B$2:$B968,"&gt;="&amp;$C$2,'KEG. PENGAJIAN HARIAN'!$B$2:$B968,"&lt;="&amp;$E$2,'KEG. PENGAJIAN HARIAN'!$G$2:$G968,"hadir")</f>
        <v>0</v>
      </c>
      <c r="I26" s="48">
        <f>COUNTIFS('KEG. PENGAJIAN HARIAN'!$F$2:$F968,B26,'KEG. PENGAJIAN HARIAN'!$B$2:$B968,"&gt;="&amp;$C$2,'KEG. PENGAJIAN HARIAN'!$B$2:$B968,"&lt;="&amp;$E$2,'KEG. PENGAJIAN HARIAN'!$G$2:$G968,"By VN")</f>
        <v>0</v>
      </c>
      <c r="J26" s="49">
        <f>COUNTIFS('KEG. PENGAJIAN HARIAN'!$F$2:$F968,B26,'KEG. PENGAJIAN HARIAN'!$B$2:$B968,"&gt;="&amp;$C$2,'KEG. PENGAJIAN HARIAN'!$B$2:$B968,"&lt;="&amp;$E$2,'KEG. PENGAJIAN HARIAN'!$G$2:$G968,"izin (murid)")</f>
        <v>0</v>
      </c>
      <c r="K26" s="17"/>
      <c r="L26" s="17"/>
      <c r="M26" s="17"/>
      <c r="N26" s="17"/>
      <c r="O26" s="17"/>
      <c r="P26" s="17"/>
      <c r="Q26" s="17"/>
      <c r="R26" s="50"/>
      <c r="S26" s="17"/>
      <c r="T26" s="17"/>
      <c r="U26" s="17"/>
      <c r="V26" s="17"/>
      <c r="W26" s="17"/>
      <c r="X26" s="17"/>
      <c r="Y26" s="17"/>
      <c r="Z26" s="17"/>
      <c r="AA26" s="17"/>
    </row>
    <row r="27">
      <c r="A27" s="41">
        <v>23.0</v>
      </c>
      <c r="B27" s="42" t="s">
        <v>67</v>
      </c>
      <c r="C27" s="43" t="s">
        <v>4193</v>
      </c>
      <c r="D27" s="42" t="s">
        <v>4192</v>
      </c>
      <c r="E27" s="44">
        <f>sumifs('KEG. PENGAJIAN HARIAN'!$D$2:$D968,'KEG. PENGAJIAN HARIAN'!$B$2:$B968,"&gt;="&amp;$C$2,'KEG. PENGAJIAN HARIAN'!$B$2:$B968,"&lt;="&amp;$E$2,'KEG. PENGAJIAN HARIAN'!$F$2:$F968,B27)</f>
        <v>0.1951388889</v>
      </c>
      <c r="F27" s="45">
        <v>0.5</v>
      </c>
      <c r="G27" s="46">
        <f t="shared" si="1"/>
        <v>0.3902777778</v>
      </c>
      <c r="H27" s="47">
        <f>COUNTIFS('KEG. PENGAJIAN HARIAN'!$F$2:$F968,B27,'KEG. PENGAJIAN HARIAN'!$B$2:$B968,"&gt;="&amp;$C$2,'KEG. PENGAJIAN HARIAN'!$B$2:$B968,"&lt;="&amp;$E$2,'KEG. PENGAJIAN HARIAN'!$G$2:$G968,"hadir")</f>
        <v>10</v>
      </c>
      <c r="I27" s="48">
        <f>COUNTIFS('KEG. PENGAJIAN HARIAN'!$F$2:$F968,B27,'KEG. PENGAJIAN HARIAN'!$B$2:$B968,"&gt;="&amp;$C$2,'KEG. PENGAJIAN HARIAN'!$B$2:$B968,"&lt;="&amp;$E$2,'KEG. PENGAJIAN HARIAN'!$G$2:$G968,"By VN")</f>
        <v>0</v>
      </c>
      <c r="J27" s="49">
        <f>COUNTIFS('KEG. PENGAJIAN HARIAN'!$F$2:$F968,B27,'KEG. PENGAJIAN HARIAN'!$B$2:$B968,"&gt;="&amp;$C$2,'KEG. PENGAJIAN HARIAN'!$B$2:$B968,"&lt;="&amp;$E$2,'KEG. PENGAJIAN HARIAN'!$G$2:$G968,"izin (murid)")</f>
        <v>0</v>
      </c>
      <c r="K27" s="17"/>
      <c r="L27" s="17"/>
      <c r="M27" s="17"/>
      <c r="N27" s="17"/>
      <c r="O27" s="17"/>
      <c r="P27" s="17"/>
      <c r="Q27" s="17"/>
      <c r="R27" s="50"/>
      <c r="S27" s="17"/>
      <c r="T27" s="17"/>
      <c r="U27" s="17"/>
      <c r="V27" s="17"/>
      <c r="W27" s="17"/>
      <c r="X27" s="17"/>
      <c r="Y27" s="17"/>
      <c r="Z27" s="17"/>
      <c r="AA27" s="17"/>
    </row>
    <row r="28">
      <c r="A28" s="41">
        <v>24.0</v>
      </c>
      <c r="B28" s="42" t="s">
        <v>62</v>
      </c>
      <c r="C28" s="43" t="s">
        <v>4193</v>
      </c>
      <c r="D28" s="42" t="s">
        <v>4192</v>
      </c>
      <c r="E28" s="44">
        <f>sumifs('KEG. PENGAJIAN HARIAN'!$D$2:$D968,'KEG. PENGAJIAN HARIAN'!$B$2:$B968,"&gt;="&amp;$C$2,'KEG. PENGAJIAN HARIAN'!$B$2:$B968,"&lt;="&amp;$E$2,'KEG. PENGAJIAN HARIAN'!$F$2:$F968,B28)</f>
        <v>0.4361111111</v>
      </c>
      <c r="F28" s="45">
        <v>0.5</v>
      </c>
      <c r="G28" s="46">
        <f t="shared" si="1"/>
        <v>0.8722222222</v>
      </c>
      <c r="H28" s="47">
        <f>COUNTIFS('KEG. PENGAJIAN HARIAN'!$F$2:$F968,B28,'KEG. PENGAJIAN HARIAN'!$B$2:$B968,"&gt;="&amp;$C$2,'KEG. PENGAJIAN HARIAN'!$B$2:$B968,"&lt;="&amp;$E$2,'KEG. PENGAJIAN HARIAN'!$G$2:$G968,"hadir")</f>
        <v>12</v>
      </c>
      <c r="I28" s="48">
        <f>COUNTIFS('KEG. PENGAJIAN HARIAN'!$F$2:$F968,B28,'KEG. PENGAJIAN HARIAN'!$B$2:$B968,"&gt;="&amp;$C$2,'KEG. PENGAJIAN HARIAN'!$B$2:$B968,"&lt;="&amp;$E$2,'KEG. PENGAJIAN HARIAN'!$G$2:$G968,"By VN")</f>
        <v>0</v>
      </c>
      <c r="J28" s="49">
        <f>COUNTIFS('KEG. PENGAJIAN HARIAN'!$F$2:$F968,B28,'KEG. PENGAJIAN HARIAN'!$B$2:$B968,"&gt;="&amp;$C$2,'KEG. PENGAJIAN HARIAN'!$B$2:$B968,"&lt;="&amp;$E$2,'KEG. PENGAJIAN HARIAN'!$G$2:$G968,"izin (murid)")</f>
        <v>0</v>
      </c>
      <c r="K28" s="17"/>
      <c r="L28" s="17"/>
      <c r="M28" s="17"/>
      <c r="N28" s="17"/>
      <c r="O28" s="17"/>
      <c r="P28" s="17"/>
      <c r="Q28" s="17"/>
      <c r="R28" s="50"/>
      <c r="S28" s="17"/>
      <c r="T28" s="17"/>
      <c r="U28" s="17"/>
      <c r="V28" s="17"/>
      <c r="W28" s="17"/>
      <c r="X28" s="17"/>
      <c r="Y28" s="17"/>
      <c r="Z28" s="17"/>
      <c r="AA28" s="17"/>
    </row>
    <row r="29">
      <c r="A29" s="41">
        <v>25.0</v>
      </c>
      <c r="B29" s="42" t="s">
        <v>174</v>
      </c>
      <c r="C29" s="43" t="s">
        <v>4193</v>
      </c>
      <c r="D29" s="42" t="s">
        <v>4195</v>
      </c>
      <c r="E29" s="44">
        <f>sumifs('KEG. PENGAJIAN HARIAN'!$D$2:$D968,'KEG. PENGAJIAN HARIAN'!$B$2:$B968,"&gt;="&amp;$C$2,'KEG. PENGAJIAN HARIAN'!$B$2:$B968,"&lt;="&amp;$E$2,'KEG. PENGAJIAN HARIAN'!$F$2:$F968,B29)</f>
        <v>0.1048611111</v>
      </c>
      <c r="F29" s="45">
        <v>0.5</v>
      </c>
      <c r="G29" s="46">
        <f t="shared" si="1"/>
        <v>0.2097222222</v>
      </c>
      <c r="H29" s="47">
        <f>COUNTIFS('KEG. PENGAJIAN HARIAN'!$F$2:$F968,B29,'KEG. PENGAJIAN HARIAN'!$B$2:$B968,"&gt;="&amp;$C$2,'KEG. PENGAJIAN HARIAN'!$B$2:$B968,"&lt;="&amp;$E$2,'KEG. PENGAJIAN HARIAN'!$G$2:$G968,"hadir")</f>
        <v>2</v>
      </c>
      <c r="I29" s="48">
        <f>COUNTIFS('KEG. PENGAJIAN HARIAN'!$F$2:$F968,B29,'KEG. PENGAJIAN HARIAN'!$B$2:$B968,"&gt;="&amp;$C$2,'KEG. PENGAJIAN HARIAN'!$B$2:$B968,"&lt;="&amp;$E$2,'KEG. PENGAJIAN HARIAN'!$G$2:$G968,"By VN")</f>
        <v>0</v>
      </c>
      <c r="J29" s="49">
        <f>COUNTIFS('KEG. PENGAJIAN HARIAN'!$F$2:$F968,B29,'KEG. PENGAJIAN HARIAN'!$B$2:$B968,"&gt;="&amp;$C$2,'KEG. PENGAJIAN HARIAN'!$B$2:$B968,"&lt;="&amp;$E$2,'KEG. PENGAJIAN HARIAN'!$G$2:$G968,"izin (murid)")</f>
        <v>0</v>
      </c>
      <c r="K29" s="17"/>
      <c r="L29" s="17"/>
      <c r="M29" s="17"/>
      <c r="N29" s="17"/>
      <c r="O29" s="17"/>
      <c r="P29" s="17"/>
      <c r="Q29" s="17"/>
      <c r="R29" s="50"/>
      <c r="S29" s="17"/>
      <c r="T29" s="17"/>
      <c r="U29" s="17"/>
      <c r="V29" s="17"/>
      <c r="W29" s="17"/>
      <c r="X29" s="17"/>
      <c r="Y29" s="17"/>
      <c r="Z29" s="17"/>
      <c r="AA29" s="17"/>
    </row>
    <row r="30">
      <c r="A30" s="41">
        <v>26.0</v>
      </c>
      <c r="B30" s="42" t="s">
        <v>127</v>
      </c>
      <c r="C30" s="43" t="s">
        <v>4193</v>
      </c>
      <c r="D30" s="42" t="s">
        <v>4192</v>
      </c>
      <c r="E30" s="44">
        <f>sumifs('KEG. PENGAJIAN HARIAN'!$D$2:$D968,'KEG. PENGAJIAN HARIAN'!$B$2:$B968,"&gt;="&amp;$C$2,'KEG. PENGAJIAN HARIAN'!$B$2:$B968,"&lt;="&amp;$E$2,'KEG. PENGAJIAN HARIAN'!$F$2:$F968,B30)</f>
        <v>0.3881944444</v>
      </c>
      <c r="F30" s="45">
        <v>0.5</v>
      </c>
      <c r="G30" s="46">
        <f t="shared" si="1"/>
        <v>0.7763888889</v>
      </c>
      <c r="H30" s="47">
        <f>COUNTIFS('KEG. PENGAJIAN HARIAN'!$F$2:$F968,B30,'KEG. PENGAJIAN HARIAN'!$B$2:$B968,"&gt;="&amp;$C$2,'KEG. PENGAJIAN HARIAN'!$B$2:$B968,"&lt;="&amp;$E$2,'KEG. PENGAJIAN HARIAN'!$G$2:$G968,"hadir")</f>
        <v>12</v>
      </c>
      <c r="I30" s="48">
        <f>COUNTIFS('KEG. PENGAJIAN HARIAN'!$F$2:$F968,B30,'KEG. PENGAJIAN HARIAN'!$B$2:$B968,"&gt;="&amp;$C$2,'KEG. PENGAJIAN HARIAN'!$B$2:$B968,"&lt;="&amp;$E$2,'KEG. PENGAJIAN HARIAN'!$G$2:$G968,"By VN")</f>
        <v>1</v>
      </c>
      <c r="J30" s="49">
        <f>COUNTIFS('KEG. PENGAJIAN HARIAN'!$F$2:$F968,B30,'KEG. PENGAJIAN HARIAN'!$B$2:$B968,"&gt;="&amp;$C$2,'KEG. PENGAJIAN HARIAN'!$B$2:$B968,"&lt;="&amp;$E$2,'KEG. PENGAJIAN HARIAN'!$G$2:$G968,"izin (murid)")</f>
        <v>2</v>
      </c>
      <c r="K30" s="17"/>
      <c r="L30" s="17"/>
      <c r="M30" s="17"/>
      <c r="N30" s="17"/>
      <c r="O30" s="17"/>
      <c r="P30" s="17"/>
      <c r="Q30" s="17"/>
      <c r="R30" s="50"/>
      <c r="S30" s="17"/>
      <c r="T30" s="17"/>
      <c r="U30" s="17"/>
      <c r="V30" s="17"/>
      <c r="W30" s="17"/>
      <c r="X30" s="17"/>
      <c r="Y30" s="17"/>
      <c r="Z30" s="17"/>
      <c r="AA30" s="17"/>
    </row>
    <row r="31">
      <c r="A31" s="41">
        <v>27.0</v>
      </c>
      <c r="B31" s="42" t="s">
        <v>169</v>
      </c>
      <c r="C31" s="43" t="s">
        <v>4193</v>
      </c>
      <c r="D31" s="42" t="s">
        <v>4194</v>
      </c>
      <c r="E31" s="44">
        <f>sumifs('KEG. PENGAJIAN HARIAN'!$D$2:$D968,'KEG. PENGAJIAN HARIAN'!$B$2:$B968,"&gt;="&amp;$C$2,'KEG. PENGAJIAN HARIAN'!$B$2:$B968,"&lt;="&amp;$E$2,'KEG. PENGAJIAN HARIAN'!$F$2:$F968,B31)</f>
        <v>0.3055555556</v>
      </c>
      <c r="F31" s="45">
        <v>0.5</v>
      </c>
      <c r="G31" s="46">
        <f t="shared" si="1"/>
        <v>0.6111111111</v>
      </c>
      <c r="H31" s="47">
        <f>COUNTIFS('KEG. PENGAJIAN HARIAN'!$F$2:$F968,B31,'KEG. PENGAJIAN HARIAN'!$B$2:$B968,"&gt;="&amp;$C$2,'KEG. PENGAJIAN HARIAN'!$B$2:$B968,"&lt;="&amp;$E$2,'KEG. PENGAJIAN HARIAN'!$G$2:$G968,"hadir")</f>
        <v>6</v>
      </c>
      <c r="I31" s="48">
        <f>COUNTIFS('KEG. PENGAJIAN HARIAN'!$F$2:$F968,B31,'KEG. PENGAJIAN HARIAN'!$B$2:$B968,"&gt;="&amp;$C$2,'KEG. PENGAJIAN HARIAN'!$B$2:$B968,"&lt;="&amp;$E$2,'KEG. PENGAJIAN HARIAN'!$G$2:$G968,"By VN")</f>
        <v>0</v>
      </c>
      <c r="J31" s="49">
        <f>COUNTIFS('KEG. PENGAJIAN HARIAN'!$F$2:$F968,B31,'KEG. PENGAJIAN HARIAN'!$B$2:$B968,"&gt;="&amp;$C$2,'KEG. PENGAJIAN HARIAN'!$B$2:$B968,"&lt;="&amp;$E$2,'KEG. PENGAJIAN HARIAN'!$G$2:$G968,"izin (murid)")</f>
        <v>0</v>
      </c>
      <c r="K31" s="17"/>
      <c r="L31" s="17"/>
      <c r="M31" s="17"/>
      <c r="N31" s="17"/>
      <c r="O31" s="17"/>
      <c r="P31" s="17"/>
      <c r="Q31" s="17"/>
      <c r="R31" s="50"/>
      <c r="S31" s="17"/>
      <c r="T31" s="17"/>
      <c r="U31" s="17"/>
      <c r="V31" s="17"/>
      <c r="W31" s="17"/>
      <c r="X31" s="17"/>
      <c r="Y31" s="17"/>
      <c r="Z31" s="17"/>
      <c r="AA31" s="17"/>
    </row>
    <row r="32">
      <c r="A32" s="41">
        <v>28.0</v>
      </c>
      <c r="B32" s="42" t="s">
        <v>100</v>
      </c>
      <c r="C32" s="43" t="s">
        <v>4191</v>
      </c>
      <c r="D32" s="42" t="s">
        <v>4194</v>
      </c>
      <c r="E32" s="44">
        <f>sumifs('KEG. PENGAJIAN HARIAN'!$D$2:$D968,'KEG. PENGAJIAN HARIAN'!$B$2:$B968,"&gt;="&amp;$C$2,'KEG. PENGAJIAN HARIAN'!$B$2:$B968,"&lt;="&amp;$E$2,'KEG. PENGAJIAN HARIAN'!$F$2:$F968,B32)</f>
        <v>0.2472222222</v>
      </c>
      <c r="F32" s="45">
        <v>0.5</v>
      </c>
      <c r="G32" s="46">
        <f t="shared" si="1"/>
        <v>0.4944444444</v>
      </c>
      <c r="H32" s="47">
        <f>COUNTIFS('KEG. PENGAJIAN HARIAN'!$F$2:$F968,B32,'KEG. PENGAJIAN HARIAN'!$B$2:$B968,"&gt;="&amp;$C$2,'KEG. PENGAJIAN HARIAN'!$B$2:$B968,"&lt;="&amp;$E$2,'KEG. PENGAJIAN HARIAN'!$G$2:$G968,"hadir")</f>
        <v>5</v>
      </c>
      <c r="I32" s="48">
        <f>COUNTIFS('KEG. PENGAJIAN HARIAN'!$F$2:$F968,B32,'KEG. PENGAJIAN HARIAN'!$B$2:$B968,"&gt;="&amp;$C$2,'KEG. PENGAJIAN HARIAN'!$B$2:$B968,"&lt;="&amp;$E$2,'KEG. PENGAJIAN HARIAN'!$G$2:$G968,"By VN")</f>
        <v>1</v>
      </c>
      <c r="J32" s="49">
        <f>COUNTIFS('KEG. PENGAJIAN HARIAN'!$F$2:$F968,B32,'KEG. PENGAJIAN HARIAN'!$B$2:$B968,"&gt;="&amp;$C$2,'KEG. PENGAJIAN HARIAN'!$B$2:$B968,"&lt;="&amp;$E$2,'KEG. PENGAJIAN HARIAN'!$G$2:$G968,"izin (murid)")</f>
        <v>0</v>
      </c>
      <c r="K32" s="17"/>
      <c r="L32" s="17"/>
      <c r="M32" s="17"/>
      <c r="N32" s="17"/>
      <c r="O32" s="17"/>
      <c r="P32" s="17"/>
      <c r="Q32" s="17"/>
      <c r="R32" s="50"/>
      <c r="S32" s="17"/>
      <c r="T32" s="17"/>
      <c r="U32" s="17"/>
      <c r="V32" s="17"/>
      <c r="W32" s="17"/>
      <c r="X32" s="17"/>
      <c r="Y32" s="17"/>
      <c r="Z32" s="17"/>
      <c r="AA32" s="17"/>
    </row>
    <row r="33">
      <c r="A33" s="56"/>
      <c r="B33" s="17"/>
      <c r="C33" s="17"/>
      <c r="D33" s="17"/>
      <c r="E33" s="33">
        <f t="shared" ref="E33:F33" si="2">SUM(E5:E32)</f>
        <v>7.501388889</v>
      </c>
      <c r="F33" s="33">
        <f t="shared" si="2"/>
        <v>14</v>
      </c>
      <c r="G33" s="20"/>
      <c r="H33" s="20"/>
      <c r="I33" s="20"/>
      <c r="J33" s="17"/>
      <c r="K33" s="17"/>
      <c r="L33" s="17"/>
      <c r="M33" s="17"/>
      <c r="N33" s="17"/>
      <c r="O33" s="17"/>
      <c r="P33" s="17"/>
      <c r="Q33" s="17"/>
      <c r="R33" s="50"/>
      <c r="S33" s="17"/>
      <c r="T33" s="17"/>
      <c r="U33" s="17"/>
      <c r="V33" s="17"/>
      <c r="W33" s="17"/>
      <c r="X33" s="17"/>
      <c r="Y33" s="17"/>
      <c r="Z33" s="17"/>
      <c r="AA33" s="17"/>
      <c r="AB33" s="17"/>
      <c r="AC33" s="17"/>
      <c r="AD33" s="17"/>
      <c r="AE33" s="17"/>
      <c r="AF33" s="17"/>
      <c r="AG33" s="17"/>
      <c r="AH33" s="17"/>
      <c r="AI33" s="17"/>
      <c r="AJ33" s="17"/>
      <c r="AK33" s="17"/>
    </row>
    <row r="34">
      <c r="A34" s="20"/>
      <c r="B34" s="21"/>
      <c r="C34" s="21"/>
      <c r="D34" s="21"/>
      <c r="E34" s="57">
        <f>E33/F33</f>
        <v>0.5358134921</v>
      </c>
      <c r="F34" s="20"/>
      <c r="G34" s="51"/>
      <c r="H34" s="58"/>
      <c r="I34" s="59"/>
      <c r="J34" s="17"/>
      <c r="K34" s="17"/>
      <c r="L34" s="17"/>
      <c r="M34" s="17"/>
      <c r="N34" s="17"/>
      <c r="O34" s="17"/>
      <c r="P34" s="17"/>
      <c r="Q34" s="17"/>
      <c r="R34" s="50"/>
      <c r="S34" s="17"/>
      <c r="T34" s="17"/>
      <c r="U34" s="17"/>
      <c r="V34" s="17"/>
      <c r="W34" s="17"/>
      <c r="X34" s="17"/>
      <c r="Y34" s="17"/>
      <c r="Z34" s="17"/>
      <c r="AA34" s="17"/>
      <c r="AB34" s="17"/>
      <c r="AC34" s="17"/>
      <c r="AD34" s="17"/>
      <c r="AE34" s="17"/>
      <c r="AF34" s="17"/>
      <c r="AG34" s="17"/>
      <c r="AH34" s="17"/>
      <c r="AI34" s="17"/>
      <c r="AJ34" s="17"/>
      <c r="AK34" s="17"/>
    </row>
    <row r="35">
      <c r="A35" s="13"/>
      <c r="B35" s="13"/>
      <c r="C35" s="13"/>
      <c r="D35" s="13"/>
      <c r="E35" s="13"/>
      <c r="F35" s="13"/>
      <c r="G35" s="51"/>
      <c r="H35" s="60"/>
      <c r="I35" s="59"/>
      <c r="J35" s="13"/>
      <c r="K35" s="13"/>
      <c r="L35" s="13"/>
      <c r="M35" s="17"/>
      <c r="N35" s="17"/>
      <c r="O35" s="17"/>
      <c r="P35" s="17"/>
      <c r="Q35" s="17"/>
      <c r="R35" s="50"/>
      <c r="S35" s="17"/>
      <c r="T35" s="17"/>
      <c r="U35" s="17"/>
      <c r="V35" s="17"/>
      <c r="W35" s="17"/>
      <c r="X35" s="17"/>
      <c r="Y35" s="17"/>
      <c r="Z35" s="17"/>
      <c r="AA35" s="17"/>
      <c r="AB35" s="17"/>
      <c r="AC35" s="17"/>
      <c r="AD35" s="17"/>
      <c r="AE35" s="17"/>
      <c r="AF35" s="17"/>
      <c r="AG35" s="17"/>
      <c r="AH35" s="17"/>
      <c r="AI35" s="17"/>
      <c r="AJ35" s="17"/>
      <c r="AK35" s="17"/>
      <c r="AL35" s="17"/>
    </row>
    <row r="36">
      <c r="A36" s="61"/>
      <c r="B36" s="61"/>
      <c r="C36" s="61" t="s">
        <v>4193</v>
      </c>
      <c r="D36" s="61">
        <f t="shared" ref="D36:D39" si="3">COUNTIF($C$5:$C$32,C36)</f>
        <v>14</v>
      </c>
      <c r="E36" s="13"/>
      <c r="F36" s="13"/>
      <c r="G36" s="51"/>
      <c r="H36" s="60"/>
      <c r="I36" s="62" t="s">
        <v>4199</v>
      </c>
      <c r="J36" s="39"/>
      <c r="K36" s="17"/>
      <c r="L36" s="17"/>
      <c r="M36" s="17"/>
      <c r="N36" s="17"/>
      <c r="O36" s="17"/>
      <c r="P36" s="17"/>
      <c r="Q36" s="17"/>
      <c r="R36" s="50"/>
      <c r="S36" s="17"/>
      <c r="T36" s="17"/>
      <c r="U36" s="17"/>
      <c r="V36" s="17"/>
      <c r="W36" s="17"/>
      <c r="X36" s="17"/>
      <c r="Y36" s="17"/>
      <c r="Z36" s="17"/>
      <c r="AA36" s="17"/>
      <c r="AB36" s="17"/>
      <c r="AC36" s="17"/>
      <c r="AD36" s="17"/>
      <c r="AE36" s="17"/>
      <c r="AF36" s="17"/>
      <c r="AG36" s="17"/>
      <c r="AH36" s="17"/>
      <c r="AI36" s="17"/>
      <c r="AJ36" s="17"/>
      <c r="AK36" s="17"/>
      <c r="AL36" s="17"/>
    </row>
    <row r="37">
      <c r="A37" s="18"/>
      <c r="C37" s="61" t="s">
        <v>4191</v>
      </c>
      <c r="D37" s="61">
        <f t="shared" si="3"/>
        <v>9</v>
      </c>
      <c r="E37" s="61" t="s">
        <v>4193</v>
      </c>
      <c r="F37" s="22">
        <f t="shared" ref="F37:F40" si="4">SUMIF($C$5:$C$32,E37,$F$5:$F$32)</f>
        <v>7</v>
      </c>
      <c r="G37" s="61" t="s">
        <v>4193</v>
      </c>
      <c r="H37" s="63">
        <f>SUMIF($C$5:$C$32,G37,$E$5:$E$32)</f>
        <v>3.664583333</v>
      </c>
      <c r="I37" s="64">
        <f t="shared" ref="I37:I40" si="5">H37/F37</f>
        <v>0.5235119048</v>
      </c>
      <c r="J37" s="39"/>
      <c r="K37" s="17"/>
      <c r="L37" s="17"/>
      <c r="M37" s="17"/>
      <c r="N37" s="17"/>
      <c r="O37" s="17"/>
      <c r="P37" s="17"/>
      <c r="Q37" s="17"/>
      <c r="R37" s="50"/>
      <c r="S37" s="17"/>
      <c r="T37" s="17"/>
      <c r="U37" s="17"/>
      <c r="V37" s="17"/>
      <c r="W37" s="17"/>
      <c r="X37" s="17"/>
      <c r="Y37" s="17"/>
      <c r="Z37" s="17"/>
      <c r="AA37" s="17"/>
      <c r="AB37" s="17"/>
      <c r="AC37" s="17"/>
      <c r="AD37" s="17"/>
      <c r="AE37" s="17"/>
      <c r="AF37" s="17"/>
      <c r="AG37" s="17"/>
      <c r="AH37" s="17"/>
      <c r="AI37" s="17"/>
      <c r="AJ37" s="17"/>
      <c r="AK37" s="17"/>
      <c r="AL37" s="17"/>
    </row>
    <row r="38">
      <c r="A38" s="18"/>
      <c r="C38" s="61" t="s">
        <v>4198</v>
      </c>
      <c r="D38" s="61">
        <f t="shared" si="3"/>
        <v>3</v>
      </c>
      <c r="E38" s="61" t="s">
        <v>4191</v>
      </c>
      <c r="F38" s="22">
        <f t="shared" si="4"/>
        <v>4.5</v>
      </c>
      <c r="G38" s="61" t="s">
        <v>4191</v>
      </c>
      <c r="H38" s="63">
        <f t="shared" ref="H38:H40" si="6">SUMIF(C7:C34,G38,E7:E34)</f>
        <v>2.019444444</v>
      </c>
      <c r="I38" s="64">
        <f t="shared" si="5"/>
        <v>0.4487654321</v>
      </c>
      <c r="J38" s="39"/>
      <c r="K38" s="17"/>
      <c r="L38" s="17"/>
      <c r="M38" s="17"/>
      <c r="N38" s="17"/>
      <c r="O38" s="17"/>
      <c r="P38" s="17"/>
      <c r="Q38" s="17"/>
      <c r="R38" s="50"/>
      <c r="S38" s="17"/>
      <c r="T38" s="17"/>
      <c r="U38" s="17"/>
      <c r="V38" s="17"/>
      <c r="W38" s="17"/>
      <c r="X38" s="17"/>
      <c r="Y38" s="17"/>
      <c r="Z38" s="17"/>
      <c r="AA38" s="17"/>
      <c r="AB38" s="17"/>
      <c r="AC38" s="17"/>
      <c r="AD38" s="17"/>
      <c r="AE38" s="17"/>
      <c r="AF38" s="17"/>
      <c r="AG38" s="17"/>
      <c r="AH38" s="17"/>
      <c r="AI38" s="17"/>
      <c r="AJ38" s="17"/>
      <c r="AK38" s="17"/>
      <c r="AL38" s="17"/>
    </row>
    <row r="39">
      <c r="A39" s="18"/>
      <c r="C39" s="61" t="s">
        <v>4197</v>
      </c>
      <c r="D39" s="61">
        <f t="shared" si="3"/>
        <v>2</v>
      </c>
      <c r="E39" s="61" t="s">
        <v>4198</v>
      </c>
      <c r="F39" s="22">
        <f t="shared" si="4"/>
        <v>1.5</v>
      </c>
      <c r="G39" s="61" t="s">
        <v>4198</v>
      </c>
      <c r="H39" s="63">
        <f t="shared" si="6"/>
        <v>0.5159722222</v>
      </c>
      <c r="I39" s="64">
        <f t="shared" si="5"/>
        <v>0.3439814815</v>
      </c>
      <c r="J39" s="39"/>
      <c r="K39" s="17"/>
      <c r="L39" s="17"/>
      <c r="M39" s="17"/>
      <c r="N39" s="17"/>
      <c r="O39" s="17"/>
      <c r="P39" s="17"/>
      <c r="Q39" s="17"/>
      <c r="R39" s="50"/>
      <c r="S39" s="17"/>
      <c r="T39" s="17"/>
      <c r="U39" s="17"/>
      <c r="V39" s="17"/>
      <c r="W39" s="17"/>
      <c r="X39" s="17"/>
      <c r="Y39" s="17"/>
      <c r="Z39" s="17"/>
      <c r="AA39" s="17"/>
      <c r="AB39" s="17"/>
      <c r="AC39" s="17"/>
      <c r="AD39" s="17"/>
      <c r="AE39" s="17"/>
      <c r="AF39" s="17"/>
      <c r="AG39" s="17"/>
      <c r="AH39" s="17"/>
      <c r="AI39" s="17"/>
      <c r="AJ39" s="17"/>
      <c r="AK39" s="17"/>
      <c r="AL39" s="17"/>
    </row>
    <row r="40">
      <c r="A40" s="61"/>
      <c r="B40" s="61"/>
      <c r="C40" s="65" t="s">
        <v>4200</v>
      </c>
      <c r="D40" s="65">
        <f>sum(D36:D39)</f>
        <v>28</v>
      </c>
      <c r="E40" s="61" t="s">
        <v>4197</v>
      </c>
      <c r="F40" s="22">
        <f t="shared" si="4"/>
        <v>1</v>
      </c>
      <c r="G40" s="61" t="s">
        <v>4197</v>
      </c>
      <c r="H40" s="63">
        <f t="shared" si="6"/>
        <v>0.8916666667</v>
      </c>
      <c r="I40" s="64">
        <f t="shared" si="5"/>
        <v>0.8916666667</v>
      </c>
      <c r="J40" s="39"/>
      <c r="K40" s="17"/>
      <c r="L40" s="17"/>
      <c r="M40" s="17"/>
      <c r="N40" s="17"/>
      <c r="O40" s="17"/>
      <c r="P40" s="17"/>
      <c r="Q40" s="17"/>
      <c r="R40" s="50"/>
      <c r="S40" s="17"/>
      <c r="T40" s="17"/>
      <c r="U40" s="17"/>
      <c r="V40" s="17"/>
      <c r="W40" s="17"/>
      <c r="X40" s="17"/>
      <c r="Y40" s="17"/>
      <c r="Z40" s="17"/>
      <c r="AA40" s="17"/>
      <c r="AB40" s="17"/>
      <c r="AC40" s="17"/>
      <c r="AD40" s="17"/>
      <c r="AE40" s="17"/>
      <c r="AF40" s="17"/>
      <c r="AG40" s="17"/>
      <c r="AH40" s="17"/>
      <c r="AI40" s="17"/>
      <c r="AJ40" s="17"/>
      <c r="AK40" s="17"/>
      <c r="AL40" s="17"/>
    </row>
    <row r="41">
      <c r="A41" s="18"/>
      <c r="C41" s="18"/>
      <c r="D41" s="18"/>
      <c r="E41" s="66"/>
      <c r="F41" s="20"/>
      <c r="G41" s="20"/>
      <c r="H41" s="20"/>
      <c r="I41" s="20"/>
      <c r="J41" s="39"/>
      <c r="K41" s="17"/>
      <c r="L41" s="17"/>
      <c r="M41" s="17"/>
      <c r="N41" s="17"/>
      <c r="O41" s="17"/>
      <c r="P41" s="17"/>
      <c r="Q41" s="17"/>
      <c r="R41" s="50"/>
      <c r="S41" s="17"/>
      <c r="T41" s="17"/>
      <c r="U41" s="17"/>
      <c r="V41" s="17"/>
      <c r="W41" s="17"/>
      <c r="X41" s="17"/>
      <c r="Y41" s="17"/>
      <c r="Z41" s="17"/>
      <c r="AA41" s="17"/>
      <c r="AB41" s="17"/>
      <c r="AC41" s="17"/>
      <c r="AD41" s="17"/>
      <c r="AE41" s="17"/>
      <c r="AF41" s="17"/>
      <c r="AG41" s="17"/>
      <c r="AH41" s="17"/>
      <c r="AI41" s="17"/>
      <c r="AJ41" s="17"/>
      <c r="AK41" s="17"/>
      <c r="AL41" s="17"/>
    </row>
    <row r="42">
      <c r="A42" s="18"/>
      <c r="C42" s="18"/>
      <c r="D42" s="18"/>
      <c r="E42" s="66"/>
      <c r="F42" s="20"/>
      <c r="G42" s="20"/>
      <c r="H42" s="20"/>
      <c r="I42" s="20"/>
      <c r="J42" s="39"/>
      <c r="K42" s="17"/>
      <c r="L42" s="17"/>
      <c r="M42" s="17"/>
      <c r="N42" s="17"/>
      <c r="O42" s="17"/>
      <c r="P42" s="17"/>
      <c r="Q42" s="17"/>
      <c r="R42" s="50"/>
      <c r="S42" s="17"/>
      <c r="T42" s="17"/>
      <c r="U42" s="17"/>
      <c r="V42" s="17"/>
      <c r="W42" s="17"/>
      <c r="X42" s="17"/>
      <c r="Y42" s="17"/>
      <c r="Z42" s="17"/>
      <c r="AA42" s="17"/>
      <c r="AB42" s="17"/>
      <c r="AC42" s="17"/>
      <c r="AD42" s="17"/>
      <c r="AE42" s="17"/>
      <c r="AF42" s="17"/>
      <c r="AG42" s="17"/>
      <c r="AH42" s="17"/>
      <c r="AI42" s="17"/>
      <c r="AJ42" s="17"/>
      <c r="AK42" s="17"/>
      <c r="AL42" s="17"/>
    </row>
    <row r="43">
      <c r="A43" s="18"/>
      <c r="C43" s="18"/>
      <c r="D43" s="18"/>
      <c r="E43" s="66"/>
      <c r="F43" s="20"/>
      <c r="G43" s="20"/>
      <c r="H43" s="20"/>
      <c r="I43" s="20"/>
      <c r="J43" s="39"/>
      <c r="K43" s="17"/>
      <c r="L43" s="17"/>
      <c r="M43" s="17"/>
      <c r="N43" s="17"/>
      <c r="O43" s="17"/>
      <c r="P43" s="17"/>
      <c r="Q43" s="17"/>
      <c r="R43" s="50"/>
      <c r="S43" s="17"/>
      <c r="T43" s="17"/>
      <c r="U43" s="17"/>
      <c r="V43" s="17"/>
      <c r="W43" s="17"/>
      <c r="X43" s="17"/>
      <c r="Y43" s="17"/>
      <c r="Z43" s="17"/>
      <c r="AA43" s="17"/>
      <c r="AB43" s="17"/>
      <c r="AC43" s="17"/>
      <c r="AD43" s="17"/>
      <c r="AE43" s="17"/>
      <c r="AF43" s="17"/>
      <c r="AG43" s="17"/>
      <c r="AH43" s="17"/>
      <c r="AI43" s="17"/>
      <c r="AJ43" s="17"/>
      <c r="AK43" s="17"/>
      <c r="AL43" s="17"/>
    </row>
    <row r="44">
      <c r="A44" s="20"/>
      <c r="B44" s="17"/>
      <c r="C44" s="17"/>
      <c r="D44" s="17"/>
      <c r="E44" s="33"/>
      <c r="F44" s="20"/>
      <c r="G44" s="20"/>
      <c r="H44" s="20"/>
      <c r="I44" s="20"/>
      <c r="J44" s="39"/>
      <c r="K44" s="17"/>
      <c r="L44" s="17"/>
      <c r="M44" s="17"/>
      <c r="N44" s="17"/>
      <c r="O44" s="17"/>
      <c r="P44" s="17"/>
      <c r="Q44" s="17"/>
      <c r="R44" s="50"/>
      <c r="S44" s="17"/>
      <c r="T44" s="17"/>
      <c r="U44" s="17"/>
      <c r="V44" s="17"/>
      <c r="W44" s="17"/>
      <c r="X44" s="17"/>
      <c r="Y44" s="17"/>
      <c r="Z44" s="17"/>
      <c r="AA44" s="17"/>
      <c r="AB44" s="17"/>
      <c r="AC44" s="17"/>
      <c r="AD44" s="17"/>
      <c r="AE44" s="17"/>
      <c r="AF44" s="17"/>
      <c r="AG44" s="17"/>
      <c r="AH44" s="17"/>
      <c r="AI44" s="17"/>
      <c r="AJ44" s="17"/>
      <c r="AK44" s="17"/>
      <c r="AL44" s="17"/>
    </row>
    <row r="45">
      <c r="A45" s="20"/>
      <c r="B45" s="17"/>
      <c r="C45" s="17"/>
      <c r="D45" s="17"/>
      <c r="E45" s="33"/>
      <c r="F45" s="20"/>
      <c r="G45" s="20"/>
      <c r="H45" s="20"/>
      <c r="I45" s="20"/>
      <c r="J45" s="39"/>
      <c r="K45" s="17"/>
      <c r="L45" s="17"/>
      <c r="M45" s="17"/>
      <c r="N45" s="17"/>
      <c r="O45" s="17"/>
      <c r="P45" s="17"/>
      <c r="Q45" s="17"/>
      <c r="R45" s="50"/>
      <c r="S45" s="17"/>
      <c r="T45" s="17"/>
      <c r="U45" s="17"/>
      <c r="V45" s="17"/>
      <c r="W45" s="17"/>
      <c r="X45" s="17"/>
      <c r="Y45" s="17"/>
      <c r="Z45" s="17"/>
      <c r="AA45" s="17"/>
      <c r="AB45" s="17"/>
      <c r="AC45" s="17"/>
      <c r="AD45" s="17"/>
      <c r="AE45" s="17"/>
      <c r="AF45" s="17"/>
      <c r="AG45" s="17"/>
      <c r="AH45" s="17"/>
      <c r="AI45" s="17"/>
      <c r="AJ45" s="17"/>
      <c r="AK45" s="17"/>
      <c r="AL45" s="17"/>
    </row>
    <row r="46">
      <c r="A46" s="20"/>
      <c r="B46" s="67"/>
      <c r="C46" s="17"/>
      <c r="D46" s="17"/>
      <c r="E46" s="33"/>
      <c r="F46" s="20"/>
      <c r="G46" s="20"/>
      <c r="H46" s="20"/>
      <c r="I46" s="20"/>
      <c r="J46" s="39"/>
      <c r="K46" s="17"/>
      <c r="L46" s="17"/>
      <c r="M46" s="17"/>
      <c r="N46" s="17"/>
      <c r="O46" s="17"/>
      <c r="P46" s="17"/>
      <c r="Q46" s="17"/>
      <c r="R46" s="50"/>
      <c r="S46" s="17"/>
      <c r="T46" s="17"/>
      <c r="U46" s="17"/>
      <c r="V46" s="17"/>
      <c r="W46" s="17"/>
      <c r="X46" s="17"/>
      <c r="Y46" s="17"/>
      <c r="Z46" s="17"/>
      <c r="AA46" s="17"/>
      <c r="AB46" s="17"/>
      <c r="AC46" s="17"/>
      <c r="AD46" s="17"/>
      <c r="AE46" s="17"/>
      <c r="AF46" s="17"/>
      <c r="AG46" s="17"/>
      <c r="AH46" s="17"/>
      <c r="AI46" s="17"/>
      <c r="AJ46" s="17"/>
      <c r="AK46" s="17"/>
      <c r="AL46" s="17"/>
    </row>
    <row r="47">
      <c r="A47" s="20"/>
      <c r="B47" s="51"/>
      <c r="C47" s="17"/>
      <c r="D47" s="17"/>
      <c r="E47" s="33"/>
      <c r="F47" s="20"/>
      <c r="G47" s="20"/>
      <c r="H47" s="20"/>
      <c r="I47" s="20"/>
      <c r="J47" s="39"/>
      <c r="K47" s="17"/>
      <c r="L47" s="17"/>
      <c r="M47" s="17"/>
      <c r="N47" s="17"/>
      <c r="O47" s="17"/>
      <c r="P47" s="17"/>
      <c r="Q47" s="17"/>
      <c r="R47" s="50"/>
      <c r="S47" s="17"/>
      <c r="T47" s="17"/>
      <c r="U47" s="17"/>
      <c r="V47" s="17"/>
      <c r="W47" s="17"/>
      <c r="X47" s="17"/>
      <c r="Y47" s="17"/>
      <c r="Z47" s="17"/>
      <c r="AA47" s="17"/>
      <c r="AB47" s="17"/>
      <c r="AC47" s="17"/>
      <c r="AD47" s="17"/>
      <c r="AE47" s="17"/>
      <c r="AF47" s="17"/>
      <c r="AG47" s="17"/>
      <c r="AH47" s="17"/>
      <c r="AI47" s="17"/>
      <c r="AJ47" s="17"/>
      <c r="AK47" s="17"/>
      <c r="AL47" s="17"/>
    </row>
    <row r="48">
      <c r="A48" s="20"/>
      <c r="B48" s="51"/>
      <c r="C48" s="17"/>
      <c r="D48" s="17"/>
      <c r="E48" s="33"/>
      <c r="F48" s="20"/>
      <c r="G48" s="20"/>
      <c r="H48" s="20"/>
      <c r="I48" s="20"/>
      <c r="J48" s="39"/>
      <c r="K48" s="17"/>
      <c r="L48" s="17"/>
      <c r="M48" s="17"/>
      <c r="N48" s="17"/>
      <c r="O48" s="17"/>
      <c r="P48" s="17"/>
      <c r="Q48" s="17"/>
      <c r="R48" s="50"/>
      <c r="S48" s="17"/>
      <c r="T48" s="17"/>
      <c r="U48" s="17"/>
      <c r="V48" s="17"/>
      <c r="W48" s="17"/>
      <c r="X48" s="17"/>
      <c r="Y48" s="17"/>
      <c r="Z48" s="17"/>
      <c r="AA48" s="17"/>
      <c r="AB48" s="17"/>
      <c r="AC48" s="17"/>
      <c r="AD48" s="17"/>
      <c r="AE48" s="17"/>
      <c r="AF48" s="17"/>
      <c r="AG48" s="17"/>
      <c r="AH48" s="17"/>
      <c r="AI48" s="17"/>
      <c r="AJ48" s="17"/>
      <c r="AK48" s="17"/>
      <c r="AL48" s="17"/>
    </row>
    <row r="49">
      <c r="A49" s="20"/>
      <c r="B49" s="17"/>
      <c r="C49" s="17"/>
      <c r="D49" s="17"/>
      <c r="E49" s="33"/>
      <c r="F49" s="20"/>
      <c r="G49" s="20"/>
      <c r="H49" s="20"/>
      <c r="I49" s="20"/>
      <c r="J49" s="39"/>
      <c r="K49" s="17"/>
      <c r="L49" s="17"/>
      <c r="M49" s="17"/>
      <c r="N49" s="17"/>
      <c r="O49" s="17"/>
      <c r="P49" s="17"/>
      <c r="Q49" s="17"/>
      <c r="R49" s="50"/>
      <c r="S49" s="17"/>
      <c r="T49" s="17"/>
      <c r="U49" s="17"/>
      <c r="V49" s="17"/>
      <c r="W49" s="17"/>
      <c r="X49" s="17"/>
      <c r="Y49" s="17"/>
      <c r="Z49" s="17"/>
      <c r="AA49" s="17"/>
      <c r="AB49" s="17"/>
      <c r="AC49" s="17"/>
      <c r="AD49" s="17"/>
      <c r="AE49" s="17"/>
      <c r="AF49" s="17"/>
      <c r="AG49" s="17"/>
      <c r="AH49" s="17"/>
      <c r="AI49" s="17"/>
      <c r="AJ49" s="17"/>
      <c r="AK49" s="17"/>
      <c r="AL49" s="17"/>
    </row>
    <row r="50">
      <c r="A50" s="20"/>
      <c r="B50" s="17"/>
      <c r="C50" s="17"/>
      <c r="D50" s="17"/>
      <c r="E50" s="33"/>
      <c r="F50" s="20"/>
      <c r="G50" s="20"/>
      <c r="H50" s="20"/>
      <c r="I50" s="20"/>
      <c r="J50" s="39"/>
      <c r="K50" s="17"/>
      <c r="L50" s="17"/>
      <c r="M50" s="17"/>
      <c r="N50" s="17"/>
      <c r="O50" s="17"/>
      <c r="P50" s="17"/>
      <c r="Q50" s="17"/>
      <c r="R50" s="50"/>
      <c r="S50" s="17"/>
      <c r="T50" s="17"/>
      <c r="U50" s="17"/>
      <c r="V50" s="17"/>
      <c r="W50" s="17"/>
      <c r="X50" s="17"/>
      <c r="Y50" s="17"/>
      <c r="Z50" s="17"/>
      <c r="AA50" s="17"/>
      <c r="AB50" s="17"/>
      <c r="AC50" s="17"/>
      <c r="AD50" s="17"/>
      <c r="AE50" s="17"/>
      <c r="AF50" s="17"/>
      <c r="AG50" s="17"/>
      <c r="AH50" s="17"/>
      <c r="AI50" s="17"/>
      <c r="AJ50" s="17"/>
      <c r="AK50" s="17"/>
      <c r="AL50" s="17"/>
    </row>
    <row r="51">
      <c r="A51" s="20"/>
      <c r="B51" s="17"/>
      <c r="C51" s="17"/>
      <c r="D51" s="17"/>
      <c r="E51" s="33"/>
      <c r="F51" s="20"/>
      <c r="G51" s="20"/>
      <c r="H51" s="20"/>
      <c r="I51" s="20"/>
      <c r="J51" s="39"/>
      <c r="K51" s="17"/>
      <c r="L51" s="17"/>
      <c r="M51" s="17"/>
      <c r="N51" s="17"/>
      <c r="O51" s="17"/>
      <c r="P51" s="17"/>
      <c r="Q51" s="17"/>
      <c r="R51" s="50"/>
      <c r="S51" s="17"/>
      <c r="T51" s="17"/>
      <c r="U51" s="17"/>
      <c r="V51" s="17"/>
      <c r="W51" s="17"/>
      <c r="X51" s="17"/>
      <c r="Y51" s="17"/>
      <c r="Z51" s="17"/>
      <c r="AA51" s="17"/>
      <c r="AB51" s="17"/>
      <c r="AC51" s="17"/>
      <c r="AD51" s="17"/>
      <c r="AE51" s="17"/>
      <c r="AF51" s="17"/>
      <c r="AG51" s="17"/>
      <c r="AH51" s="17"/>
      <c r="AI51" s="17"/>
      <c r="AJ51" s="17"/>
      <c r="AK51" s="17"/>
      <c r="AL51" s="17"/>
    </row>
    <row r="52">
      <c r="A52" s="20"/>
      <c r="B52" s="17"/>
      <c r="C52" s="17"/>
      <c r="D52" s="17"/>
      <c r="E52" s="33"/>
      <c r="F52" s="20"/>
      <c r="G52" s="20"/>
      <c r="H52" s="20"/>
      <c r="I52" s="20"/>
      <c r="J52" s="39"/>
      <c r="K52" s="17"/>
      <c r="L52" s="17"/>
      <c r="M52" s="17"/>
      <c r="N52" s="17"/>
      <c r="O52" s="17"/>
      <c r="P52" s="17"/>
      <c r="Q52" s="17"/>
      <c r="R52" s="50"/>
      <c r="S52" s="17"/>
      <c r="T52" s="17"/>
      <c r="U52" s="17"/>
      <c r="V52" s="17"/>
      <c r="W52" s="17"/>
      <c r="X52" s="17"/>
      <c r="Y52" s="17"/>
      <c r="Z52" s="17"/>
      <c r="AA52" s="17"/>
      <c r="AB52" s="17"/>
      <c r="AC52" s="17"/>
      <c r="AD52" s="17"/>
      <c r="AE52" s="17"/>
      <c r="AF52" s="17"/>
      <c r="AG52" s="17"/>
      <c r="AH52" s="17"/>
      <c r="AI52" s="17"/>
      <c r="AJ52" s="17"/>
      <c r="AK52" s="17"/>
      <c r="AL52" s="17"/>
    </row>
    <row r="53">
      <c r="A53" s="20"/>
      <c r="B53" s="17"/>
      <c r="C53" s="17"/>
      <c r="D53" s="17"/>
      <c r="E53" s="33"/>
      <c r="F53" s="20"/>
      <c r="G53" s="20"/>
      <c r="H53" s="20"/>
      <c r="I53" s="20"/>
      <c r="J53" s="39"/>
      <c r="K53" s="17"/>
      <c r="L53" s="17"/>
      <c r="M53" s="17"/>
      <c r="N53" s="17"/>
      <c r="O53" s="17"/>
      <c r="P53" s="17"/>
      <c r="Q53" s="17"/>
      <c r="R53" s="50"/>
      <c r="S53" s="17"/>
      <c r="T53" s="17"/>
      <c r="U53" s="17"/>
      <c r="V53" s="17"/>
      <c r="W53" s="17"/>
      <c r="X53" s="17"/>
      <c r="Y53" s="17"/>
      <c r="Z53" s="17"/>
      <c r="AA53" s="17"/>
      <c r="AB53" s="17"/>
      <c r="AC53" s="17"/>
      <c r="AD53" s="17"/>
      <c r="AE53" s="17"/>
      <c r="AF53" s="17"/>
      <c r="AG53" s="17"/>
      <c r="AH53" s="17"/>
      <c r="AI53" s="17"/>
      <c r="AJ53" s="17"/>
      <c r="AK53" s="17"/>
      <c r="AL53" s="17"/>
    </row>
    <row r="54">
      <c r="A54" s="20"/>
      <c r="B54" s="17"/>
      <c r="C54" s="17"/>
      <c r="D54" s="17"/>
      <c r="E54" s="33"/>
      <c r="F54" s="20"/>
      <c r="G54" s="20"/>
      <c r="H54" s="20"/>
      <c r="I54" s="20"/>
      <c r="J54" s="39"/>
      <c r="K54" s="17"/>
      <c r="L54" s="17"/>
      <c r="M54" s="17"/>
      <c r="N54" s="17"/>
      <c r="O54" s="17"/>
      <c r="P54" s="17"/>
      <c r="Q54" s="17"/>
      <c r="R54" s="50"/>
      <c r="S54" s="17"/>
      <c r="T54" s="17"/>
      <c r="U54" s="17"/>
      <c r="V54" s="17"/>
      <c r="W54" s="17"/>
      <c r="X54" s="17"/>
      <c r="Y54" s="17"/>
      <c r="Z54" s="17"/>
      <c r="AA54" s="17"/>
      <c r="AB54" s="17"/>
      <c r="AC54" s="17"/>
      <c r="AD54" s="17"/>
      <c r="AE54" s="17"/>
      <c r="AF54" s="17"/>
      <c r="AG54" s="17"/>
      <c r="AH54" s="17"/>
      <c r="AI54" s="17"/>
      <c r="AJ54" s="17"/>
      <c r="AK54" s="17"/>
      <c r="AL54" s="17"/>
    </row>
    <row r="55">
      <c r="A55" s="20"/>
      <c r="B55" s="17"/>
      <c r="C55" s="17"/>
      <c r="D55" s="17"/>
      <c r="E55" s="33"/>
      <c r="F55" s="20"/>
      <c r="G55" s="20"/>
      <c r="H55" s="20"/>
      <c r="I55" s="20"/>
      <c r="J55" s="39"/>
      <c r="K55" s="17"/>
      <c r="L55" s="17"/>
      <c r="M55" s="17"/>
      <c r="N55" s="17"/>
      <c r="O55" s="17"/>
      <c r="P55" s="17"/>
      <c r="Q55" s="17"/>
      <c r="R55" s="50"/>
      <c r="S55" s="17"/>
      <c r="T55" s="17"/>
      <c r="U55" s="17"/>
      <c r="V55" s="17"/>
      <c r="W55" s="17"/>
      <c r="X55" s="17"/>
      <c r="Y55" s="17"/>
      <c r="Z55" s="17"/>
      <c r="AA55" s="17"/>
      <c r="AB55" s="17"/>
      <c r="AC55" s="17"/>
      <c r="AD55" s="17"/>
      <c r="AE55" s="17"/>
      <c r="AF55" s="17"/>
      <c r="AG55" s="17"/>
      <c r="AH55" s="17"/>
      <c r="AI55" s="17"/>
      <c r="AJ55" s="17"/>
      <c r="AK55" s="17"/>
      <c r="AL55" s="17"/>
    </row>
    <row r="56">
      <c r="A56" s="20"/>
      <c r="B56" s="17"/>
      <c r="C56" s="17"/>
      <c r="D56" s="17"/>
      <c r="E56" s="33"/>
      <c r="F56" s="20"/>
      <c r="G56" s="20"/>
      <c r="H56" s="20"/>
      <c r="I56" s="20"/>
      <c r="J56" s="39"/>
      <c r="K56" s="17"/>
      <c r="L56" s="17"/>
      <c r="M56" s="17"/>
      <c r="N56" s="17"/>
      <c r="O56" s="17"/>
      <c r="P56" s="17"/>
      <c r="Q56" s="17"/>
      <c r="R56" s="50"/>
      <c r="S56" s="17"/>
      <c r="T56" s="17"/>
      <c r="U56" s="17"/>
      <c r="V56" s="17"/>
      <c r="W56" s="17"/>
      <c r="X56" s="17"/>
      <c r="Y56" s="17"/>
      <c r="Z56" s="17"/>
      <c r="AA56" s="17"/>
      <c r="AB56" s="17"/>
      <c r="AC56" s="17"/>
      <c r="AD56" s="17"/>
      <c r="AE56" s="17"/>
      <c r="AF56" s="17"/>
      <c r="AG56" s="17"/>
      <c r="AH56" s="17"/>
      <c r="AI56" s="17"/>
      <c r="AJ56" s="17"/>
      <c r="AK56" s="17"/>
      <c r="AL56" s="17"/>
    </row>
    <row r="57">
      <c r="A57" s="20"/>
      <c r="B57" s="17"/>
      <c r="C57" s="17"/>
      <c r="D57" s="17"/>
      <c r="E57" s="33"/>
      <c r="F57" s="20"/>
      <c r="G57" s="20"/>
      <c r="H57" s="20"/>
      <c r="I57" s="20"/>
      <c r="J57" s="39"/>
      <c r="K57" s="17"/>
      <c r="L57" s="17"/>
      <c r="M57" s="17"/>
      <c r="N57" s="17"/>
      <c r="O57" s="17"/>
      <c r="P57" s="17"/>
      <c r="Q57" s="17"/>
      <c r="R57" s="50"/>
      <c r="S57" s="17"/>
      <c r="T57" s="17"/>
      <c r="U57" s="17"/>
      <c r="V57" s="17"/>
      <c r="W57" s="17"/>
      <c r="X57" s="17"/>
      <c r="Y57" s="17"/>
      <c r="Z57" s="17"/>
      <c r="AA57" s="17"/>
      <c r="AB57" s="17"/>
      <c r="AC57" s="17"/>
      <c r="AD57" s="17"/>
      <c r="AE57" s="17"/>
      <c r="AF57" s="17"/>
      <c r="AG57" s="17"/>
      <c r="AH57" s="17"/>
      <c r="AI57" s="17"/>
      <c r="AJ57" s="17"/>
      <c r="AK57" s="17"/>
      <c r="AL57" s="17"/>
    </row>
    <row r="58">
      <c r="A58" s="20"/>
      <c r="B58" s="17"/>
      <c r="C58" s="17"/>
      <c r="D58" s="17"/>
      <c r="E58" s="33"/>
      <c r="F58" s="20"/>
      <c r="G58" s="20"/>
      <c r="H58" s="20"/>
      <c r="I58" s="20"/>
      <c r="J58" s="39"/>
      <c r="K58" s="17"/>
      <c r="L58" s="17"/>
      <c r="M58" s="17"/>
      <c r="N58" s="17"/>
      <c r="O58" s="17"/>
      <c r="P58" s="17"/>
      <c r="Q58" s="17"/>
      <c r="R58" s="50"/>
      <c r="S58" s="17"/>
      <c r="T58" s="17"/>
      <c r="U58" s="17"/>
      <c r="V58" s="17"/>
      <c r="W58" s="17"/>
      <c r="X58" s="17"/>
      <c r="Y58" s="17"/>
      <c r="Z58" s="17"/>
      <c r="AA58" s="17"/>
      <c r="AB58" s="17"/>
      <c r="AC58" s="17"/>
      <c r="AD58" s="17"/>
      <c r="AE58" s="17"/>
      <c r="AF58" s="17"/>
      <c r="AG58" s="17"/>
      <c r="AH58" s="17"/>
      <c r="AI58" s="17"/>
      <c r="AJ58" s="17"/>
      <c r="AK58" s="17"/>
      <c r="AL58" s="17"/>
    </row>
    <row r="59">
      <c r="A59" s="20"/>
      <c r="B59" s="17"/>
      <c r="C59" s="17"/>
      <c r="D59" s="17"/>
      <c r="E59" s="33"/>
      <c r="F59" s="20"/>
      <c r="G59" s="20"/>
      <c r="H59" s="20"/>
      <c r="I59" s="20"/>
      <c r="J59" s="39"/>
      <c r="K59" s="17"/>
      <c r="L59" s="17"/>
      <c r="M59" s="17"/>
      <c r="N59" s="17"/>
      <c r="O59" s="17"/>
      <c r="P59" s="17"/>
      <c r="Q59" s="17"/>
      <c r="R59" s="50"/>
      <c r="S59" s="17"/>
      <c r="T59" s="17"/>
      <c r="U59" s="17"/>
      <c r="V59" s="17"/>
      <c r="W59" s="17"/>
      <c r="X59" s="17"/>
      <c r="Y59" s="17"/>
      <c r="Z59" s="17"/>
      <c r="AA59" s="17"/>
      <c r="AB59" s="17"/>
      <c r="AC59" s="17"/>
      <c r="AD59" s="17"/>
      <c r="AE59" s="17"/>
      <c r="AF59" s="17"/>
      <c r="AG59" s="17"/>
      <c r="AH59" s="17"/>
      <c r="AI59" s="17"/>
      <c r="AJ59" s="17"/>
      <c r="AK59" s="17"/>
      <c r="AL59" s="17"/>
    </row>
    <row r="60">
      <c r="A60" s="20"/>
      <c r="B60" s="17"/>
      <c r="C60" s="17"/>
      <c r="D60" s="17"/>
      <c r="E60" s="33"/>
      <c r="F60" s="20"/>
      <c r="G60" s="20"/>
      <c r="H60" s="20"/>
      <c r="I60" s="20"/>
      <c r="J60" s="39"/>
      <c r="K60" s="17"/>
      <c r="L60" s="17"/>
      <c r="M60" s="17"/>
      <c r="N60" s="17"/>
      <c r="O60" s="17"/>
      <c r="P60" s="17"/>
      <c r="Q60" s="17"/>
      <c r="R60" s="50"/>
      <c r="S60" s="17"/>
      <c r="T60" s="17"/>
      <c r="U60" s="17"/>
      <c r="V60" s="17"/>
      <c r="W60" s="17"/>
      <c r="X60" s="17"/>
      <c r="Y60" s="17"/>
      <c r="Z60" s="17"/>
      <c r="AA60" s="17"/>
      <c r="AB60" s="17"/>
      <c r="AC60" s="17"/>
      <c r="AD60" s="17"/>
      <c r="AE60" s="17"/>
      <c r="AF60" s="17"/>
      <c r="AG60" s="17"/>
      <c r="AH60" s="17"/>
      <c r="AI60" s="17"/>
      <c r="AJ60" s="17"/>
      <c r="AK60" s="17"/>
      <c r="AL60" s="17"/>
    </row>
    <row r="61">
      <c r="A61" s="20"/>
      <c r="B61" s="17"/>
      <c r="C61" s="17"/>
      <c r="D61" s="17"/>
      <c r="E61" s="33"/>
      <c r="F61" s="20"/>
      <c r="G61" s="20"/>
      <c r="H61" s="20"/>
      <c r="I61" s="20"/>
      <c r="J61" s="39"/>
      <c r="K61" s="17"/>
      <c r="L61" s="17"/>
      <c r="M61" s="17"/>
      <c r="N61" s="17"/>
      <c r="O61" s="17"/>
      <c r="P61" s="17"/>
      <c r="Q61" s="17"/>
      <c r="R61" s="50"/>
      <c r="S61" s="17"/>
      <c r="T61" s="17"/>
      <c r="U61" s="17"/>
      <c r="V61" s="17"/>
      <c r="W61" s="17"/>
      <c r="X61" s="17"/>
      <c r="Y61" s="17"/>
      <c r="Z61" s="17"/>
      <c r="AA61" s="17"/>
      <c r="AB61" s="17"/>
      <c r="AC61" s="17"/>
      <c r="AD61" s="17"/>
      <c r="AE61" s="17"/>
      <c r="AF61" s="17"/>
      <c r="AG61" s="17"/>
      <c r="AH61" s="17"/>
      <c r="AI61" s="17"/>
      <c r="AJ61" s="17"/>
      <c r="AK61" s="17"/>
      <c r="AL61" s="17"/>
    </row>
    <row r="62">
      <c r="A62" s="20"/>
      <c r="B62" s="17"/>
      <c r="C62" s="17"/>
      <c r="D62" s="17"/>
      <c r="E62" s="33"/>
      <c r="F62" s="20"/>
      <c r="G62" s="20"/>
      <c r="H62" s="20"/>
      <c r="I62" s="20"/>
      <c r="J62" s="39"/>
      <c r="K62" s="17"/>
      <c r="L62" s="17"/>
      <c r="M62" s="17"/>
      <c r="N62" s="17"/>
      <c r="O62" s="17"/>
      <c r="P62" s="17"/>
      <c r="Q62" s="17"/>
      <c r="R62" s="50"/>
      <c r="S62" s="17"/>
      <c r="T62" s="17"/>
      <c r="U62" s="17"/>
      <c r="V62" s="17"/>
      <c r="W62" s="17"/>
      <c r="X62" s="17"/>
      <c r="Y62" s="17"/>
      <c r="Z62" s="17"/>
      <c r="AA62" s="17"/>
      <c r="AB62" s="17"/>
      <c r="AC62" s="17"/>
      <c r="AD62" s="17"/>
      <c r="AE62" s="17"/>
      <c r="AF62" s="17"/>
      <c r="AG62" s="17"/>
      <c r="AH62" s="17"/>
      <c r="AI62" s="17"/>
      <c r="AJ62" s="17"/>
      <c r="AK62" s="17"/>
      <c r="AL62" s="17"/>
    </row>
    <row r="63">
      <c r="A63" s="20"/>
      <c r="B63" s="17"/>
      <c r="C63" s="17"/>
      <c r="D63" s="17"/>
      <c r="E63" s="33"/>
      <c r="F63" s="20"/>
      <c r="G63" s="20"/>
      <c r="H63" s="20"/>
      <c r="I63" s="20"/>
      <c r="J63" s="39"/>
      <c r="K63" s="17"/>
      <c r="L63" s="17"/>
      <c r="M63" s="17"/>
      <c r="N63" s="17"/>
      <c r="O63" s="17"/>
      <c r="P63" s="17"/>
      <c r="Q63" s="17"/>
      <c r="R63" s="50"/>
      <c r="S63" s="17"/>
      <c r="T63" s="17"/>
      <c r="U63" s="17"/>
      <c r="V63" s="17"/>
      <c r="W63" s="17"/>
      <c r="X63" s="17"/>
      <c r="Y63" s="17"/>
      <c r="Z63" s="17"/>
      <c r="AA63" s="17"/>
      <c r="AB63" s="17"/>
      <c r="AC63" s="17"/>
      <c r="AD63" s="17"/>
      <c r="AE63" s="17"/>
      <c r="AF63" s="17"/>
      <c r="AG63" s="17"/>
      <c r="AH63" s="17"/>
      <c r="AI63" s="17"/>
      <c r="AJ63" s="17"/>
      <c r="AK63" s="17"/>
      <c r="AL63" s="17"/>
    </row>
    <row r="64">
      <c r="A64" s="20"/>
      <c r="B64" s="17"/>
      <c r="C64" s="17"/>
      <c r="D64" s="17"/>
      <c r="E64" s="33"/>
      <c r="F64" s="20"/>
      <c r="G64" s="20"/>
      <c r="H64" s="20"/>
      <c r="I64" s="20"/>
      <c r="J64" s="39"/>
      <c r="K64" s="17"/>
      <c r="L64" s="17"/>
      <c r="M64" s="17"/>
      <c r="N64" s="17"/>
      <c r="O64" s="17"/>
      <c r="P64" s="17"/>
      <c r="Q64" s="17"/>
      <c r="R64" s="50"/>
      <c r="S64" s="17"/>
      <c r="T64" s="17"/>
      <c r="U64" s="17"/>
      <c r="V64" s="17"/>
      <c r="W64" s="17"/>
      <c r="X64" s="17"/>
      <c r="Y64" s="17"/>
      <c r="Z64" s="17"/>
      <c r="AA64" s="17"/>
      <c r="AB64" s="17"/>
      <c r="AC64" s="17"/>
      <c r="AD64" s="17"/>
      <c r="AE64" s="17"/>
      <c r="AF64" s="17"/>
      <c r="AG64" s="17"/>
      <c r="AH64" s="17"/>
      <c r="AI64" s="17"/>
      <c r="AJ64" s="17"/>
      <c r="AK64" s="17"/>
      <c r="AL64" s="17"/>
    </row>
    <row r="65">
      <c r="A65" s="20"/>
      <c r="B65" s="17"/>
      <c r="C65" s="17"/>
      <c r="D65" s="17"/>
      <c r="E65" s="33"/>
      <c r="F65" s="20"/>
      <c r="G65" s="20"/>
      <c r="H65" s="20"/>
      <c r="I65" s="20"/>
      <c r="J65" s="39"/>
      <c r="K65" s="17"/>
      <c r="L65" s="17"/>
      <c r="M65" s="17"/>
      <c r="N65" s="17"/>
      <c r="O65" s="17"/>
      <c r="P65" s="17"/>
      <c r="Q65" s="17"/>
      <c r="R65" s="50"/>
      <c r="S65" s="17"/>
      <c r="T65" s="17"/>
      <c r="U65" s="17"/>
      <c r="V65" s="17"/>
      <c r="W65" s="17"/>
      <c r="X65" s="17"/>
      <c r="Y65" s="17"/>
      <c r="Z65" s="17"/>
      <c r="AA65" s="17"/>
      <c r="AB65" s="17"/>
      <c r="AC65" s="17"/>
      <c r="AD65" s="17"/>
      <c r="AE65" s="17"/>
      <c r="AF65" s="17"/>
      <c r="AG65" s="17"/>
      <c r="AH65" s="17"/>
      <c r="AI65" s="17"/>
      <c r="AJ65" s="17"/>
      <c r="AK65" s="17"/>
      <c r="AL65" s="17"/>
    </row>
    <row r="66">
      <c r="A66" s="20"/>
      <c r="B66" s="17"/>
      <c r="C66" s="17"/>
      <c r="D66" s="17"/>
      <c r="E66" s="33"/>
      <c r="F66" s="20"/>
      <c r="G66" s="20"/>
      <c r="H66" s="20"/>
      <c r="I66" s="20"/>
      <c r="J66" s="39"/>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sheetData>
  <mergeCells count="7">
    <mergeCell ref="A1:J1"/>
    <mergeCell ref="A37:B37"/>
    <mergeCell ref="A38:B38"/>
    <mergeCell ref="A39:B39"/>
    <mergeCell ref="A41:B41"/>
    <mergeCell ref="A42:B42"/>
    <mergeCell ref="A43:B43"/>
  </mergeCells>
  <conditionalFormatting sqref="E34">
    <cfRule type="cellIs" dxfId="0" priority="1" operator="between">
      <formula>"1%"</formula>
      <formula>"25%"</formula>
    </cfRule>
  </conditionalFormatting>
  <conditionalFormatting sqref="E34">
    <cfRule type="cellIs" dxfId="1" priority="2" operator="between">
      <formula>"26%"</formula>
      <formula>"50%"</formula>
    </cfRule>
  </conditionalFormatting>
  <conditionalFormatting sqref="E34">
    <cfRule type="cellIs" dxfId="2" priority="3" operator="between">
      <formula>"51%"</formula>
      <formula>"75%"</formula>
    </cfRule>
  </conditionalFormatting>
  <conditionalFormatting sqref="E34">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16.38"/>
    <col customWidth="1" min="12" max="12" width="9.88"/>
    <col customWidth="1" min="13" max="13" width="12.25"/>
    <col customWidth="1" min="14" max="14" width="8.63"/>
  </cols>
  <sheetData>
    <row r="1" ht="24.0" customHeight="1">
      <c r="A1" s="34" t="s">
        <v>4185</v>
      </c>
      <c r="K1" s="16"/>
      <c r="L1" s="16"/>
      <c r="M1" s="16"/>
      <c r="N1" s="16"/>
      <c r="O1" s="17"/>
      <c r="P1" s="17"/>
      <c r="Q1" s="17"/>
      <c r="R1" s="17"/>
      <c r="S1" s="17"/>
      <c r="T1" s="17"/>
      <c r="U1" s="17"/>
      <c r="V1" s="17"/>
      <c r="W1" s="17"/>
      <c r="X1" s="17"/>
      <c r="Y1" s="17"/>
      <c r="Z1" s="17"/>
      <c r="AA1" s="17"/>
      <c r="AB1" s="17"/>
      <c r="AC1" s="17"/>
      <c r="AD1" s="17"/>
      <c r="AE1" s="17"/>
      <c r="AF1" s="17"/>
      <c r="AG1" s="17"/>
      <c r="AH1" s="17"/>
      <c r="AI1" s="17"/>
      <c r="AJ1" s="17"/>
      <c r="AK1" s="17"/>
      <c r="AL1" s="17"/>
    </row>
    <row r="2">
      <c r="A2" s="18"/>
      <c r="B2" s="18" t="s">
        <v>4186</v>
      </c>
      <c r="C2" s="35">
        <v>45717.0</v>
      </c>
      <c r="D2" s="36" t="s">
        <v>4187</v>
      </c>
      <c r="E2" s="37">
        <v>45747.0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row>
    <row r="4" ht="32.25" customHeight="1">
      <c r="A4" s="23" t="s">
        <v>4155</v>
      </c>
      <c r="B4" s="23" t="s">
        <v>5</v>
      </c>
      <c r="C4" s="23" t="s">
        <v>4188</v>
      </c>
      <c r="D4" s="23" t="s">
        <v>4189</v>
      </c>
      <c r="E4" s="24" t="s">
        <v>4156</v>
      </c>
      <c r="F4" s="23" t="s">
        <v>4157</v>
      </c>
      <c r="G4" s="23" t="s">
        <v>4158</v>
      </c>
      <c r="H4" s="23" t="s">
        <v>13</v>
      </c>
      <c r="I4" s="23" t="s">
        <v>4190</v>
      </c>
      <c r="J4" s="40" t="s">
        <v>41</v>
      </c>
      <c r="M4" s="25"/>
      <c r="N4" s="25"/>
      <c r="O4" s="25"/>
      <c r="P4" s="25"/>
      <c r="Q4" s="25"/>
      <c r="R4" s="25"/>
      <c r="S4" s="25"/>
      <c r="T4" s="25"/>
      <c r="U4" s="25"/>
      <c r="V4" s="25"/>
      <c r="W4" s="25"/>
      <c r="X4" s="25"/>
      <c r="Y4" s="25"/>
      <c r="Z4" s="25"/>
      <c r="AA4" s="25"/>
    </row>
    <row r="5" ht="19.5" customHeight="1">
      <c r="A5" s="41">
        <v>1.0</v>
      </c>
      <c r="B5" s="42" t="s">
        <v>34</v>
      </c>
      <c r="C5" s="43" t="s">
        <v>4191</v>
      </c>
      <c r="D5" s="42" t="s">
        <v>4192</v>
      </c>
      <c r="E5" s="44">
        <f>sumifs('KEG. PENGAJIAN HARIAN'!$D$2:$D968,'KEG. PENGAJIAN HARIAN'!$B$2:$B968,"&gt;="&amp;$C$2,'KEG. PENGAJIAN HARIAN'!$B$2:$B968,"&lt;="&amp;$E$2,'KEG. PENGAJIAN HARIAN'!$F$2:$F968,B5)</f>
        <v>0.7395833333</v>
      </c>
      <c r="F5" s="45">
        <v>0.5</v>
      </c>
      <c r="G5" s="46">
        <f t="shared" ref="G5:G32" si="1">IFERROR(E5/F5,0)</f>
        <v>1.479166667</v>
      </c>
      <c r="H5" s="47">
        <f>COUNTIFS('KEG. PENGAJIAN HARIAN'!$F$2:$F968,B5,'KEG. PENGAJIAN HARIAN'!$B$2:$B968,"&gt;="&amp;$C$2,'KEG. PENGAJIAN HARIAN'!$B$2:$B968,"&lt;="&amp;$E$2,'KEG. PENGAJIAN HARIAN'!$G$2:$G968,"hadir")</f>
        <v>9</v>
      </c>
      <c r="I5" s="48">
        <f>COUNTIFS('KEG. PENGAJIAN HARIAN'!$F$2:$F968,B5,'KEG. PENGAJIAN HARIAN'!$B$2:$B968,"&gt;="&amp;$C$2,'KEG. PENGAJIAN HARIAN'!$B$2:$B968,"&lt;="&amp;$E$2,'KEG. PENGAJIAN HARIAN'!$G$2:$G968,"By VN")</f>
        <v>0</v>
      </c>
      <c r="J5" s="49">
        <f>COUNTIFS('KEG. PENGAJIAN HARIAN'!$F$2:$F968,B5,'KEG. PENGAJIAN HARIAN'!$B$2:$B968,"&gt;="&amp;$C$2,'KEG. PENGAJIAN HARIAN'!$B$2:$B968,"&lt;="&amp;$E$2,'KEG. PENGAJIAN HARIAN'!$G$2:$G968,"izin (murid)")</f>
        <v>0</v>
      </c>
      <c r="K5" s="21" t="s">
        <v>4205</v>
      </c>
      <c r="L5" s="17"/>
      <c r="N5" s="17"/>
      <c r="O5" s="17"/>
      <c r="P5" s="17"/>
      <c r="Q5" s="17"/>
      <c r="R5" s="50"/>
      <c r="S5" s="17"/>
      <c r="T5" s="17"/>
      <c r="U5" s="17"/>
      <c r="V5" s="17"/>
      <c r="W5" s="17"/>
      <c r="X5" s="17"/>
      <c r="Y5" s="17"/>
      <c r="Z5" s="17"/>
      <c r="AA5" s="17"/>
    </row>
    <row r="6" ht="19.5" customHeight="1">
      <c r="A6" s="41">
        <v>2.0</v>
      </c>
      <c r="B6" s="42" t="s">
        <v>72</v>
      </c>
      <c r="C6" s="43" t="s">
        <v>4193</v>
      </c>
      <c r="D6" s="42" t="s">
        <v>4194</v>
      </c>
      <c r="E6" s="44">
        <f>sumifs('KEG. PENGAJIAN HARIAN'!$D$2:$D968,'KEG. PENGAJIAN HARIAN'!$B$2:$B968,"&gt;="&amp;$C$2,'KEG. PENGAJIAN HARIAN'!$B$2:$B968,"&lt;="&amp;$E$2,'KEG. PENGAJIAN HARIAN'!$F$2:$F968,B6)</f>
        <v>0</v>
      </c>
      <c r="F6" s="45">
        <v>0.5</v>
      </c>
      <c r="G6" s="46">
        <f t="shared" si="1"/>
        <v>0</v>
      </c>
      <c r="H6" s="69" t="s">
        <v>4206</v>
      </c>
      <c r="I6" s="70"/>
      <c r="J6" s="71"/>
      <c r="L6" s="17"/>
      <c r="M6" s="21"/>
      <c r="N6" s="17"/>
      <c r="O6" s="17"/>
      <c r="P6" s="17"/>
      <c r="Q6" s="17"/>
      <c r="R6" s="50"/>
      <c r="S6" s="17"/>
      <c r="T6" s="17"/>
      <c r="U6" s="17"/>
      <c r="V6" s="17"/>
      <c r="W6" s="17"/>
      <c r="X6" s="17"/>
      <c r="Y6" s="17"/>
      <c r="Z6" s="17"/>
      <c r="AA6" s="17"/>
    </row>
    <row r="7" ht="19.5" customHeight="1">
      <c r="A7" s="41">
        <v>3.0</v>
      </c>
      <c r="B7" s="42" t="s">
        <v>105</v>
      </c>
      <c r="C7" s="43" t="s">
        <v>4191</v>
      </c>
      <c r="D7" s="42" t="s">
        <v>4192</v>
      </c>
      <c r="E7" s="44">
        <f>sumifs('KEG. PENGAJIAN HARIAN'!$D$2:$D968,'KEG. PENGAJIAN HARIAN'!$B$2:$B968,"&gt;="&amp;$C$2,'KEG. PENGAJIAN HARIAN'!$B$2:$B968,"&lt;="&amp;$E$2,'KEG. PENGAJIAN HARIAN'!$F$2:$F968,B7)</f>
        <v>0.03472222222</v>
      </c>
      <c r="F7" s="45">
        <v>0.5</v>
      </c>
      <c r="G7" s="46">
        <f t="shared" si="1"/>
        <v>0.06944444444</v>
      </c>
      <c r="H7" s="47">
        <f>COUNTIFS('KEG. PENGAJIAN HARIAN'!$F$2:$F968,B7,'KEG. PENGAJIAN HARIAN'!$B$2:$B968,"&gt;="&amp;$C$2,'KEG. PENGAJIAN HARIAN'!$B$2:$B968,"&lt;="&amp;$E$2,'KEG. PENGAJIAN HARIAN'!$G$2:$G968,"hadir")</f>
        <v>1</v>
      </c>
      <c r="I7" s="48">
        <f>COUNTIFS('KEG. PENGAJIAN HARIAN'!$F$2:$F968,B7,'KEG. PENGAJIAN HARIAN'!$B$2:$B968,"&gt;="&amp;$C$2,'KEG. PENGAJIAN HARIAN'!$B$2:$B968,"&lt;="&amp;$E$2,'KEG. PENGAJIAN HARIAN'!$G$2:$G968,"By VN")</f>
        <v>0</v>
      </c>
      <c r="J7" s="49">
        <f>COUNTIFS('KEG. PENGAJIAN HARIAN'!$F$2:$F968,B7,'KEG. PENGAJIAN HARIAN'!$B$2:$B968,"&gt;="&amp;$C$2,'KEG. PENGAJIAN HARIAN'!$B$2:$B968,"&lt;="&amp;$E$2,'KEG. PENGAJIAN HARIAN'!$G$2:$G968,"izin (murid)")</f>
        <v>1</v>
      </c>
      <c r="K7" s="51" t="s">
        <v>4192</v>
      </c>
      <c r="L7" s="17">
        <f>countif($D$5:$D$32,"PraCBR-CBR")</f>
        <v>16</v>
      </c>
      <c r="M7" s="21"/>
      <c r="N7" s="17"/>
      <c r="O7" s="17"/>
      <c r="P7" s="17"/>
      <c r="Q7" s="17"/>
      <c r="R7" s="50"/>
      <c r="S7" s="17"/>
      <c r="T7" s="17"/>
      <c r="U7" s="17"/>
      <c r="V7" s="17"/>
      <c r="W7" s="17"/>
      <c r="X7" s="17"/>
      <c r="Y7" s="17"/>
      <c r="Z7" s="17"/>
      <c r="AA7" s="17"/>
    </row>
    <row r="8" ht="19.5" customHeight="1">
      <c r="A8" s="41">
        <v>4.0</v>
      </c>
      <c r="B8" s="42" t="s">
        <v>30</v>
      </c>
      <c r="C8" s="43" t="s">
        <v>4191</v>
      </c>
      <c r="D8" s="42" t="s">
        <v>4192</v>
      </c>
      <c r="E8" s="44">
        <f>sumifs('KEG. PENGAJIAN HARIAN'!$D$2:$D968,'KEG. PENGAJIAN HARIAN'!$B$2:$B968,"&gt;="&amp;$C$2,'KEG. PENGAJIAN HARIAN'!$B$2:$B968,"&lt;="&amp;$E$2,'KEG. PENGAJIAN HARIAN'!$F$2:$F968,B8)</f>
        <v>0.0625</v>
      </c>
      <c r="F8" s="45">
        <v>0.5</v>
      </c>
      <c r="G8" s="46">
        <f t="shared" si="1"/>
        <v>0.125</v>
      </c>
      <c r="H8" s="47">
        <f>COUNTIFS('KEG. PENGAJIAN HARIAN'!$F$2:$F968,B8,'KEG. PENGAJIAN HARIAN'!$B$2:$B968,"&gt;="&amp;$C$2,'KEG. PENGAJIAN HARIAN'!$B$2:$B968,"&lt;="&amp;$E$2,'KEG. PENGAJIAN HARIAN'!$G$2:$G968,"hadir")</f>
        <v>3</v>
      </c>
      <c r="I8" s="72" t="s">
        <v>4207</v>
      </c>
      <c r="J8" s="71"/>
      <c r="K8" s="51" t="s">
        <v>4195</v>
      </c>
      <c r="L8" s="17">
        <f>countif($D$5:$D$32,"PraRMJ-RMJ")</f>
        <v>6</v>
      </c>
      <c r="M8" s="21"/>
      <c r="N8" s="17"/>
      <c r="O8" s="17"/>
      <c r="P8" s="17"/>
      <c r="Q8" s="17"/>
      <c r="R8" s="50"/>
      <c r="S8" s="17"/>
      <c r="T8" s="17"/>
      <c r="U8" s="17"/>
      <c r="V8" s="17"/>
      <c r="W8" s="17"/>
      <c r="X8" s="17"/>
      <c r="Y8" s="17"/>
      <c r="Z8" s="17"/>
      <c r="AA8" s="17"/>
    </row>
    <row r="9" ht="19.5" customHeight="1">
      <c r="A9" s="41">
        <v>5.0</v>
      </c>
      <c r="B9" s="52" t="s">
        <v>94</v>
      </c>
      <c r="C9" s="53" t="s">
        <v>4191</v>
      </c>
      <c r="D9" s="52" t="s">
        <v>4192</v>
      </c>
      <c r="E9" s="44">
        <f>sumifs('KEG. PENGAJIAN HARIAN'!$D$2:$D968,'KEG. PENGAJIAN HARIAN'!$B$2:$B968,"&gt;="&amp;$C$2,'KEG. PENGAJIAN HARIAN'!$B$2:$B968,"&lt;="&amp;$E$2,'KEG. PENGAJIAN HARIAN'!$F$2:$F968,B9)</f>
        <v>0</v>
      </c>
      <c r="F9" s="45">
        <v>0.5</v>
      </c>
      <c r="G9" s="46">
        <f t="shared" si="1"/>
        <v>0</v>
      </c>
      <c r="H9" s="69" t="s">
        <v>4206</v>
      </c>
      <c r="I9" s="70"/>
      <c r="J9" s="71"/>
      <c r="K9" s="21" t="s">
        <v>4196</v>
      </c>
      <c r="L9" s="17">
        <f>countif($D$5:$D$32,"PraNikah")</f>
        <v>6</v>
      </c>
      <c r="M9" s="21"/>
      <c r="N9" s="17"/>
      <c r="O9" s="17"/>
      <c r="P9" s="17"/>
      <c r="Q9" s="17"/>
      <c r="R9" s="50"/>
      <c r="S9" s="17"/>
      <c r="T9" s="17"/>
      <c r="U9" s="17"/>
      <c r="V9" s="17"/>
      <c r="W9" s="17"/>
      <c r="X9" s="17"/>
      <c r="Y9" s="17"/>
      <c r="Z9" s="17"/>
      <c r="AA9" s="17"/>
    </row>
    <row r="10" ht="19.5" customHeight="1">
      <c r="A10" s="41">
        <v>6.0</v>
      </c>
      <c r="B10" s="42" t="s">
        <v>54</v>
      </c>
      <c r="C10" s="43" t="s">
        <v>4197</v>
      </c>
      <c r="D10" s="42" t="s">
        <v>4195</v>
      </c>
      <c r="E10" s="44">
        <f>sumifs('KEG. PENGAJIAN HARIAN'!$D$2:$D968,'KEG. PENGAJIAN HARIAN'!$B$2:$B968,"&gt;="&amp;$C$2,'KEG. PENGAJIAN HARIAN'!$B$2:$B968,"&lt;="&amp;$E$2,'KEG. PENGAJIAN HARIAN'!$F$2:$F968,B10)</f>
        <v>0.1833333333</v>
      </c>
      <c r="F10" s="45">
        <v>0.5</v>
      </c>
      <c r="G10" s="46">
        <f t="shared" si="1"/>
        <v>0.3666666667</v>
      </c>
      <c r="H10" s="47">
        <f>COUNTIFS('KEG. PENGAJIAN HARIAN'!$F$2:$F968,B10,'KEG. PENGAJIAN HARIAN'!$B$2:$B968,"&gt;="&amp;$C$2,'KEG. PENGAJIAN HARIAN'!$B$2:$B968,"&lt;="&amp;$E$2,'KEG. PENGAJIAN HARIAN'!$G$2:$G968,"hadir")</f>
        <v>5</v>
      </c>
      <c r="I10" s="48">
        <f>COUNTIFS('KEG. PENGAJIAN HARIAN'!$F$2:$F968,B10,'KEG. PENGAJIAN HARIAN'!$B$2:$B968,"&gt;="&amp;$C$2,'KEG. PENGAJIAN HARIAN'!$B$2:$B968,"&lt;="&amp;$E$2,'KEG. PENGAJIAN HARIAN'!$G$2:$G968,"By VN")</f>
        <v>0</v>
      </c>
      <c r="J10" s="49">
        <f>COUNTIFS('KEG. PENGAJIAN HARIAN'!$F$2:$F968,B10,'KEG. PENGAJIAN HARIAN'!$B$2:$B968,"&gt;="&amp;$C$2,'KEG. PENGAJIAN HARIAN'!$B$2:$B968,"&lt;="&amp;$E$2,'KEG. PENGAJIAN HARIAN'!$G$2:$G968,"izin (murid)")</f>
        <v>0</v>
      </c>
      <c r="K10" s="17"/>
      <c r="L10" s="17">
        <f>sum(L7:L9)</f>
        <v>28</v>
      </c>
      <c r="M10" s="17"/>
      <c r="N10" s="17"/>
      <c r="O10" s="17"/>
      <c r="P10" s="17"/>
      <c r="Q10" s="17"/>
      <c r="R10" s="50"/>
      <c r="S10" s="17"/>
      <c r="T10" s="17"/>
      <c r="U10" s="17"/>
      <c r="V10" s="17"/>
      <c r="W10" s="17"/>
      <c r="X10" s="17"/>
      <c r="Y10" s="17"/>
      <c r="Z10" s="17"/>
      <c r="AA10" s="17"/>
    </row>
    <row r="11" ht="19.5" customHeight="1">
      <c r="A11" s="41">
        <v>7.0</v>
      </c>
      <c r="B11" s="42" t="s">
        <v>21</v>
      </c>
      <c r="C11" s="43" t="s">
        <v>4191</v>
      </c>
      <c r="D11" s="42" t="s">
        <v>4195</v>
      </c>
      <c r="E11" s="44">
        <f>sumifs('KEG. PENGAJIAN HARIAN'!$D$2:$D968,'KEG. PENGAJIAN HARIAN'!$B$2:$B968,"&gt;="&amp;$C$2,'KEG. PENGAJIAN HARIAN'!$B$2:$B968,"&lt;="&amp;$E$2,'KEG. PENGAJIAN HARIAN'!$F$2:$F968,B11)</f>
        <v>0</v>
      </c>
      <c r="F11" s="45">
        <v>0.5</v>
      </c>
      <c r="G11" s="46">
        <f t="shared" si="1"/>
        <v>0</v>
      </c>
      <c r="H11" s="69" t="s">
        <v>4206</v>
      </c>
      <c r="I11" s="70"/>
      <c r="J11" s="71"/>
      <c r="K11" s="51" t="s">
        <v>4193</v>
      </c>
      <c r="L11" s="17">
        <f>countif(C5:C27,"Chicago")</f>
        <v>10</v>
      </c>
      <c r="M11" s="17"/>
      <c r="N11" s="17"/>
      <c r="O11" s="17"/>
      <c r="P11" s="17"/>
      <c r="Q11" s="17"/>
      <c r="R11" s="50"/>
      <c r="S11" s="17"/>
      <c r="T11" s="17"/>
      <c r="U11" s="17"/>
      <c r="V11" s="17"/>
      <c r="W11" s="17"/>
      <c r="X11" s="17"/>
      <c r="Y11" s="17"/>
      <c r="Z11" s="17"/>
      <c r="AA11" s="17"/>
    </row>
    <row r="12" ht="19.5" customHeight="1">
      <c r="A12" s="41">
        <v>8.0</v>
      </c>
      <c r="B12" s="52" t="s">
        <v>59</v>
      </c>
      <c r="C12" s="53" t="s">
        <v>4191</v>
      </c>
      <c r="D12" s="52" t="s">
        <v>4192</v>
      </c>
      <c r="E12" s="44">
        <f>sumifs('KEG. PENGAJIAN HARIAN'!$D$2:$D968,'KEG. PENGAJIAN HARIAN'!$B$2:$B968,"&gt;="&amp;$C$2,'KEG. PENGAJIAN HARIAN'!$B$2:$B968,"&lt;="&amp;$E$2,'KEG. PENGAJIAN HARIAN'!$F$2:$F968,B12)</f>
        <v>0</v>
      </c>
      <c r="F12" s="45">
        <v>0.5</v>
      </c>
      <c r="G12" s="46">
        <f t="shared" si="1"/>
        <v>0</v>
      </c>
      <c r="H12" s="69" t="s">
        <v>4206</v>
      </c>
      <c r="I12" s="70"/>
      <c r="J12" s="71"/>
      <c r="K12" s="51" t="s">
        <v>4198</v>
      </c>
      <c r="L12" s="17">
        <f>countif(C5:C27,"California")</f>
        <v>3</v>
      </c>
      <c r="M12" s="17"/>
      <c r="N12" s="17"/>
      <c r="O12" s="17"/>
      <c r="P12" s="17"/>
      <c r="Q12" s="17"/>
      <c r="R12" s="50"/>
      <c r="S12" s="17"/>
      <c r="T12" s="17"/>
      <c r="U12" s="17"/>
      <c r="V12" s="17"/>
      <c r="W12" s="17"/>
      <c r="X12" s="17"/>
      <c r="Y12" s="17"/>
      <c r="Z12" s="17"/>
      <c r="AA12" s="17"/>
    </row>
    <row r="13" ht="19.5" customHeight="1">
      <c r="A13" s="41">
        <v>9.0</v>
      </c>
      <c r="B13" s="42" t="s">
        <v>12</v>
      </c>
      <c r="C13" s="43" t="s">
        <v>4191</v>
      </c>
      <c r="D13" s="42" t="s">
        <v>4194</v>
      </c>
      <c r="E13" s="44">
        <f>sumifs('KEG. PENGAJIAN HARIAN'!$D$2:$D968,'KEG. PENGAJIAN HARIAN'!$B$2:$B968,"&gt;="&amp;$C$2,'KEG. PENGAJIAN HARIAN'!$B$2:$B968,"&lt;="&amp;$E$2,'KEG. PENGAJIAN HARIAN'!$F$2:$F968,B13)</f>
        <v>0</v>
      </c>
      <c r="F13" s="45">
        <v>0.5</v>
      </c>
      <c r="G13" s="46">
        <f t="shared" si="1"/>
        <v>0</v>
      </c>
      <c r="H13" s="69" t="s">
        <v>4206</v>
      </c>
      <c r="I13" s="70"/>
      <c r="J13" s="71"/>
      <c r="K13" s="21" t="s">
        <v>4191</v>
      </c>
      <c r="L13" s="17">
        <f>countif(C5:C27,"New Hampshire")</f>
        <v>8</v>
      </c>
      <c r="M13" s="17"/>
      <c r="N13" s="17"/>
      <c r="O13" s="17"/>
      <c r="P13" s="17"/>
      <c r="Q13" s="17"/>
      <c r="R13" s="50"/>
      <c r="S13" s="17"/>
      <c r="T13" s="17"/>
      <c r="U13" s="17"/>
      <c r="V13" s="17"/>
      <c r="W13" s="17"/>
      <c r="X13" s="17"/>
      <c r="Y13" s="17"/>
      <c r="Z13" s="17"/>
      <c r="AA13" s="17"/>
    </row>
    <row r="14" ht="19.5" customHeight="1">
      <c r="A14" s="41">
        <v>10.0</v>
      </c>
      <c r="B14" s="42" t="s">
        <v>116</v>
      </c>
      <c r="C14" s="43" t="s">
        <v>4198</v>
      </c>
      <c r="D14" s="42" t="s">
        <v>4195</v>
      </c>
      <c r="E14" s="44">
        <f>sumifs('KEG. PENGAJIAN HARIAN'!$D$2:$D968,'KEG. PENGAJIAN HARIAN'!$B$2:$B968,"&gt;="&amp;$C$2,'KEG. PENGAJIAN HARIAN'!$B$2:$B968,"&lt;="&amp;$E$2,'KEG. PENGAJIAN HARIAN'!$F$2:$F968,B14)</f>
        <v>0</v>
      </c>
      <c r="F14" s="45">
        <v>0.5</v>
      </c>
      <c r="G14" s="46">
        <f t="shared" si="1"/>
        <v>0</v>
      </c>
      <c r="H14" s="69" t="s">
        <v>4206</v>
      </c>
      <c r="I14" s="70"/>
      <c r="J14" s="71"/>
      <c r="K14" s="21" t="s">
        <v>4197</v>
      </c>
      <c r="L14" s="17">
        <f>countif(C5:C27,"Canada")</f>
        <v>2</v>
      </c>
      <c r="M14" s="17"/>
      <c r="N14" s="17"/>
      <c r="O14" s="17"/>
      <c r="P14" s="17"/>
      <c r="Q14" s="17"/>
      <c r="R14" s="50"/>
      <c r="S14" s="17"/>
      <c r="T14" s="17"/>
      <c r="U14" s="17"/>
      <c r="V14" s="17"/>
      <c r="W14" s="17"/>
      <c r="X14" s="17"/>
      <c r="Y14" s="17"/>
      <c r="Z14" s="17"/>
      <c r="AA14" s="17"/>
    </row>
    <row r="15" ht="19.5" customHeight="1">
      <c r="A15" s="41">
        <v>11.0</v>
      </c>
      <c r="B15" s="42" t="s">
        <v>197</v>
      </c>
      <c r="C15" s="43" t="s">
        <v>4197</v>
      </c>
      <c r="D15" s="42" t="s">
        <v>4195</v>
      </c>
      <c r="E15" s="44">
        <f>sumifs('KEG. PENGAJIAN HARIAN'!$D$2:$D968,'KEG. PENGAJIAN HARIAN'!$B$2:$B968,"&gt;="&amp;$C$2,'KEG. PENGAJIAN HARIAN'!$B$2:$B968,"&lt;="&amp;$E$2,'KEG. PENGAJIAN HARIAN'!$F$2:$F968,B15)</f>
        <v>0.1972222222</v>
      </c>
      <c r="F15" s="45">
        <v>0.5</v>
      </c>
      <c r="G15" s="46">
        <f t="shared" si="1"/>
        <v>0.3944444444</v>
      </c>
      <c r="H15" s="47">
        <f>COUNTIFS('KEG. PENGAJIAN HARIAN'!$F$2:$F968,B15,'KEG. PENGAJIAN HARIAN'!$B$2:$B968,"&gt;="&amp;$C$2,'KEG. PENGAJIAN HARIAN'!$B$2:$B968,"&lt;="&amp;$E$2,'KEG. PENGAJIAN HARIAN'!$G$2:$G968,"hadir")</f>
        <v>5</v>
      </c>
      <c r="I15" s="48">
        <f>COUNTIFS('KEG. PENGAJIAN HARIAN'!$F$2:$F968,B15,'KEG. PENGAJIAN HARIAN'!$B$2:$B968,"&gt;="&amp;$C$2,'KEG. PENGAJIAN HARIAN'!$B$2:$B968,"&lt;="&amp;$E$2,'KEG. PENGAJIAN HARIAN'!$G$2:$G968,"By VN")</f>
        <v>0</v>
      </c>
      <c r="J15" s="49">
        <f>COUNTIFS('KEG. PENGAJIAN HARIAN'!$F$2:$F968,B15,'KEG. PENGAJIAN HARIAN'!$B$2:$B968,"&gt;="&amp;$C$2,'KEG. PENGAJIAN HARIAN'!$B$2:$B968,"&lt;="&amp;$E$2,'KEG. PENGAJIAN HARIAN'!$G$2:$G968,"izin (murid)")</f>
        <v>0</v>
      </c>
      <c r="K15" s="51" t="s">
        <v>4201</v>
      </c>
      <c r="L15" s="17"/>
      <c r="M15" s="17"/>
      <c r="N15" s="17"/>
      <c r="O15" s="17"/>
      <c r="P15" s="17"/>
      <c r="Q15" s="17"/>
      <c r="R15" s="50"/>
      <c r="S15" s="17"/>
      <c r="T15" s="17"/>
      <c r="U15" s="17"/>
      <c r="V15" s="17"/>
      <c r="W15" s="17"/>
      <c r="X15" s="17"/>
      <c r="Y15" s="17"/>
      <c r="Z15" s="17"/>
      <c r="AA15" s="17"/>
    </row>
    <row r="16" ht="19.5" customHeight="1">
      <c r="A16" s="41">
        <v>12.0</v>
      </c>
      <c r="B16" s="42" t="s">
        <v>45</v>
      </c>
      <c r="C16" s="43" t="s">
        <v>4193</v>
      </c>
      <c r="D16" s="42" t="s">
        <v>4192</v>
      </c>
      <c r="E16" s="44">
        <f>sumifs('KEG. PENGAJIAN HARIAN'!$D$2:$D968,'KEG. PENGAJIAN HARIAN'!$B$2:$B968,"&gt;="&amp;$C$2,'KEG. PENGAJIAN HARIAN'!$B$2:$B968,"&lt;="&amp;$E$2,'KEG. PENGAJIAN HARIAN'!$F$2:$F968,B16)</f>
        <v>0</v>
      </c>
      <c r="F16" s="45">
        <v>0.5</v>
      </c>
      <c r="G16" s="46">
        <f t="shared" si="1"/>
        <v>0</v>
      </c>
      <c r="H16" s="69" t="s">
        <v>4206</v>
      </c>
      <c r="I16" s="70"/>
      <c r="J16" s="71"/>
      <c r="K16" s="21" t="s">
        <v>4202</v>
      </c>
      <c r="L16" s="17" t="str">
        <f>IFERROR(__xludf.DUMMYFUNCTION("INDEX(FILTER($B$5:$B$32, $D$5:$D$32=""PraCBR-CBR""), MATCH(MAX(FILTER($G$5:$G$32, $D$5:$D$32=""PraCBR-CBR"")), FILTER($G$5:$G$32, $D$5:$D$32=""PraCBR-CBR""), 0))
"),"Abell-NH")</f>
        <v>Abell-NH</v>
      </c>
      <c r="M16" s="68">
        <v>1.4791666666666667</v>
      </c>
      <c r="N16" s="17"/>
      <c r="O16" s="17"/>
      <c r="P16" s="17"/>
      <c r="Q16" s="17"/>
      <c r="R16" s="50"/>
      <c r="S16" s="17"/>
      <c r="T16" s="17"/>
      <c r="U16" s="17"/>
      <c r="V16" s="17"/>
      <c r="W16" s="17"/>
      <c r="X16" s="17"/>
      <c r="Y16" s="17"/>
      <c r="Z16" s="17"/>
      <c r="AA16" s="17"/>
    </row>
    <row r="17" ht="19.5" customHeight="1">
      <c r="A17" s="41">
        <v>13.0</v>
      </c>
      <c r="B17" s="42" t="s">
        <v>153</v>
      </c>
      <c r="C17" s="43" t="s">
        <v>4193</v>
      </c>
      <c r="D17" s="42" t="s">
        <v>4192</v>
      </c>
      <c r="E17" s="44">
        <f>sumifs('KEG. PENGAJIAN HARIAN'!$D$2:$D968,'KEG. PENGAJIAN HARIAN'!$B$2:$B968,"&gt;="&amp;$C$2,'KEG. PENGAJIAN HARIAN'!$B$2:$B968,"&lt;="&amp;$E$2,'KEG. PENGAJIAN HARIAN'!$F$2:$F968,B17)</f>
        <v>0.1638888889</v>
      </c>
      <c r="F17" s="45">
        <v>0.5</v>
      </c>
      <c r="G17" s="46">
        <f t="shared" si="1"/>
        <v>0.3277777778</v>
      </c>
      <c r="H17" s="47">
        <f>COUNTIFS('KEG. PENGAJIAN HARIAN'!$F$2:$F968,B17,'KEG. PENGAJIAN HARIAN'!$B$2:$B968,"&gt;="&amp;$C$2,'KEG. PENGAJIAN HARIAN'!$B$2:$B968,"&lt;="&amp;$E$2,'KEG. PENGAJIAN HARIAN'!$G$2:$G968,"hadir")</f>
        <v>5</v>
      </c>
      <c r="I17" s="48">
        <f>COUNTIFS('KEG. PENGAJIAN HARIAN'!$F$2:$F968,B17,'KEG. PENGAJIAN HARIAN'!$B$2:$B968,"&gt;="&amp;$C$2,'KEG. PENGAJIAN HARIAN'!$B$2:$B968,"&lt;="&amp;$E$2,'KEG. PENGAJIAN HARIAN'!$G$2:$G968,"By VN")</f>
        <v>0</v>
      </c>
      <c r="J17" s="49">
        <f>COUNTIFS('KEG. PENGAJIAN HARIAN'!$F$2:$F968,B17,'KEG. PENGAJIAN HARIAN'!$B$2:$B968,"&gt;="&amp;$C$2,'KEG. PENGAJIAN HARIAN'!$B$2:$B968,"&lt;="&amp;$E$2,'KEG. PENGAJIAN HARIAN'!$G$2:$G968,"izin (murid)")</f>
        <v>0</v>
      </c>
      <c r="K17" s="21" t="s">
        <v>4203</v>
      </c>
      <c r="L17" s="17" t="str">
        <f>IFERROR(__xludf.DUMMYFUNCTION("INDEX(FILTER($B$5:$B$32, $D$5:$D$32=""PraRMJ-RMJ""), MATCH(MAX(FILTER($G$5:$G$32, $D$5:$D$32=""PraRMJ-RMJ"")), FILTER($G$5:$G$32, $D$5:$D$32=""PraRMJ-RMJ""), 0))
"),"Fitri-CND")</f>
        <v>Fitri-CND</v>
      </c>
      <c r="M17" s="68">
        <v>0.3944444444444445</v>
      </c>
      <c r="N17" s="17"/>
      <c r="O17" s="17"/>
      <c r="P17" s="17"/>
      <c r="Q17" s="17"/>
      <c r="R17" s="50"/>
      <c r="S17" s="17"/>
      <c r="T17" s="17"/>
      <c r="U17" s="17"/>
      <c r="V17" s="17"/>
      <c r="W17" s="17"/>
      <c r="X17" s="17"/>
      <c r="Y17" s="17"/>
      <c r="Z17" s="17"/>
      <c r="AA17" s="17"/>
    </row>
    <row r="18" ht="19.5" customHeight="1">
      <c r="A18" s="41">
        <v>14.0</v>
      </c>
      <c r="B18" s="42" t="s">
        <v>17</v>
      </c>
      <c r="C18" s="43" t="s">
        <v>4191</v>
      </c>
      <c r="D18" s="42" t="s">
        <v>4192</v>
      </c>
      <c r="E18" s="44">
        <f>sumifs('KEG. PENGAJIAN HARIAN'!$D$2:$D968,'KEG. PENGAJIAN HARIAN'!$B$2:$B968,"&gt;="&amp;$C$2,'KEG. PENGAJIAN HARIAN'!$B$2:$B968,"&lt;="&amp;$E$2,'KEG. PENGAJIAN HARIAN'!$F$2:$F968,B18)</f>
        <v>0</v>
      </c>
      <c r="F18" s="45">
        <v>0.5</v>
      </c>
      <c r="G18" s="46">
        <f t="shared" si="1"/>
        <v>0</v>
      </c>
      <c r="H18" s="69" t="s">
        <v>4206</v>
      </c>
      <c r="I18" s="70"/>
      <c r="J18" s="71"/>
      <c r="K18" s="21" t="s">
        <v>4204</v>
      </c>
      <c r="L18" s="17" t="str">
        <f>IFERROR(__xludf.DUMMYFUNCTION("INDEX(FILTER($B$5:$B$32, $D$5:$D$32=""PraNikah""), MATCH(MAX(FILTER($G$5:$G$32, $D$5:$D$32=""PraNikah"")), FILTER($G$5:$G$32, $D$5:$D$32=""PraNikah""), 0))
"),"Kayla-CA")</f>
        <v>Kayla-CA</v>
      </c>
      <c r="M18" s="68">
        <v>0.5402777777777777</v>
      </c>
      <c r="N18" s="17"/>
      <c r="O18" s="17"/>
      <c r="P18" s="17"/>
      <c r="Q18" s="17"/>
      <c r="R18" s="50"/>
      <c r="S18" s="17"/>
      <c r="T18" s="17"/>
      <c r="U18" s="17"/>
      <c r="V18" s="17"/>
      <c r="W18" s="17"/>
      <c r="X18" s="17"/>
      <c r="Y18" s="17"/>
      <c r="Z18" s="17"/>
      <c r="AA18" s="17"/>
    </row>
    <row r="19" ht="19.5" customHeight="1">
      <c r="A19" s="41">
        <v>15.0</v>
      </c>
      <c r="B19" s="42" t="s">
        <v>82</v>
      </c>
      <c r="C19" s="43" t="s">
        <v>4193</v>
      </c>
      <c r="D19" s="42" t="s">
        <v>4195</v>
      </c>
      <c r="E19" s="44">
        <f>sumifs('KEG. PENGAJIAN HARIAN'!$D$2:$D968,'KEG. PENGAJIAN HARIAN'!$B$2:$B968,"&gt;="&amp;$C$2,'KEG. PENGAJIAN HARIAN'!$B$2:$B968,"&lt;="&amp;$E$2,'KEG. PENGAJIAN HARIAN'!$F$2:$F968,B19)</f>
        <v>0</v>
      </c>
      <c r="F19" s="45">
        <v>0.5</v>
      </c>
      <c r="G19" s="46">
        <f t="shared" si="1"/>
        <v>0</v>
      </c>
      <c r="H19" s="69" t="s">
        <v>4206</v>
      </c>
      <c r="I19" s="70"/>
      <c r="J19" s="71"/>
      <c r="K19" s="17"/>
      <c r="L19" s="17"/>
      <c r="M19" s="17"/>
      <c r="N19" s="17"/>
      <c r="O19" s="17"/>
      <c r="P19" s="17"/>
      <c r="Q19" s="17"/>
      <c r="R19" s="50"/>
      <c r="S19" s="17"/>
      <c r="T19" s="17"/>
      <c r="U19" s="17"/>
      <c r="V19" s="17"/>
      <c r="W19" s="17"/>
      <c r="X19" s="17"/>
      <c r="Y19" s="17"/>
      <c r="Z19" s="17"/>
      <c r="AA19" s="17"/>
    </row>
    <row r="20" ht="19.5" customHeight="1">
      <c r="A20" s="41">
        <v>16.0</v>
      </c>
      <c r="B20" s="42" t="s">
        <v>830</v>
      </c>
      <c r="C20" s="43" t="s">
        <v>4198</v>
      </c>
      <c r="D20" s="42" t="s">
        <v>4194</v>
      </c>
      <c r="E20" s="44">
        <f>sumifs('KEG. PENGAJIAN HARIAN'!$D$2:$D968,'KEG. PENGAJIAN HARIAN'!$B$2:$B968,"&gt;="&amp;$C$2,'KEG. PENGAJIAN HARIAN'!$B$2:$B968,"&lt;="&amp;$E$2,'KEG. PENGAJIAN HARIAN'!$F$2:$F968,B20)</f>
        <v>0</v>
      </c>
      <c r="F20" s="45">
        <v>0.5</v>
      </c>
      <c r="G20" s="46">
        <f t="shared" si="1"/>
        <v>0</v>
      </c>
      <c r="H20" s="69" t="s">
        <v>4206</v>
      </c>
      <c r="I20" s="70"/>
      <c r="J20" s="71"/>
      <c r="K20" s="51"/>
      <c r="L20" s="17"/>
      <c r="M20" s="54"/>
      <c r="N20" s="17"/>
      <c r="O20" s="17"/>
      <c r="P20" s="17"/>
      <c r="Q20" s="17"/>
      <c r="R20" s="50"/>
      <c r="S20" s="17"/>
      <c r="T20" s="17"/>
      <c r="U20" s="17"/>
      <c r="V20" s="17"/>
      <c r="W20" s="17"/>
      <c r="X20" s="17"/>
      <c r="Y20" s="17"/>
      <c r="Z20" s="17"/>
      <c r="AA20" s="17"/>
    </row>
    <row r="21" ht="19.5" customHeight="1">
      <c r="A21" s="41">
        <v>17.0</v>
      </c>
      <c r="B21" s="42" t="s">
        <v>144</v>
      </c>
      <c r="C21" s="43" t="s">
        <v>4193</v>
      </c>
      <c r="D21" s="42" t="s">
        <v>4192</v>
      </c>
      <c r="E21" s="44">
        <f>sumifs('KEG. PENGAJIAN HARIAN'!$D$2:$D968,'KEG. PENGAJIAN HARIAN'!$B$2:$B968,"&gt;="&amp;$C$2,'KEG. PENGAJIAN HARIAN'!$B$2:$B968,"&lt;="&amp;$E$2,'KEG. PENGAJIAN HARIAN'!$F$2:$F968,B21)</f>
        <v>0.04236111111</v>
      </c>
      <c r="F21" s="45">
        <v>0.5</v>
      </c>
      <c r="G21" s="46">
        <f t="shared" si="1"/>
        <v>0.08472222222</v>
      </c>
      <c r="H21" s="47">
        <f>COUNTIFS('KEG. PENGAJIAN HARIAN'!$F$2:$F968,B21,'KEG. PENGAJIAN HARIAN'!$B$2:$B968,"&gt;="&amp;$C$2,'KEG. PENGAJIAN HARIAN'!$B$2:$B968,"&lt;="&amp;$E$2,'KEG. PENGAJIAN HARIAN'!$G$2:$G968,"hadir")</f>
        <v>2</v>
      </c>
      <c r="I21" s="48">
        <f>COUNTIFS('KEG. PENGAJIAN HARIAN'!$F$2:$F968,B21,'KEG. PENGAJIAN HARIAN'!$B$2:$B968,"&gt;="&amp;$C$2,'KEG. PENGAJIAN HARIAN'!$B$2:$B968,"&lt;="&amp;$E$2,'KEG. PENGAJIAN HARIAN'!$G$2:$G968,"By VN")</f>
        <v>0</v>
      </c>
      <c r="J21" s="49">
        <f>COUNTIFS('KEG. PENGAJIAN HARIAN'!$F$2:$F968,B21,'KEG. PENGAJIAN HARIAN'!$B$2:$B968,"&gt;="&amp;$C$2,'KEG. PENGAJIAN HARIAN'!$B$2:$B968,"&lt;="&amp;$E$2,'KEG. PENGAJIAN HARIAN'!$G$2:$G968,"izin (murid)")</f>
        <v>0</v>
      </c>
      <c r="K21" s="51"/>
      <c r="L21" s="17"/>
      <c r="M21" s="54"/>
      <c r="N21" s="17"/>
      <c r="O21" s="17"/>
      <c r="P21" s="17"/>
      <c r="Q21" s="17"/>
      <c r="R21" s="50"/>
      <c r="S21" s="17"/>
      <c r="T21" s="17"/>
      <c r="U21" s="17"/>
      <c r="V21" s="17"/>
      <c r="W21" s="17"/>
      <c r="X21" s="17"/>
      <c r="Y21" s="17"/>
      <c r="Z21" s="17"/>
      <c r="AA21" s="17"/>
    </row>
    <row r="22" ht="19.5" customHeight="1">
      <c r="A22" s="41">
        <v>18.0</v>
      </c>
      <c r="B22" s="42" t="s">
        <v>164</v>
      </c>
      <c r="C22" s="43" t="s">
        <v>4198</v>
      </c>
      <c r="D22" s="42" t="s">
        <v>4194</v>
      </c>
      <c r="E22" s="44">
        <f>sumifs('KEG. PENGAJIAN HARIAN'!$D$2:$D968,'KEG. PENGAJIAN HARIAN'!$B$2:$B968,"&gt;="&amp;$C$2,'KEG. PENGAJIAN HARIAN'!$B$2:$B968,"&lt;="&amp;$E$2,'KEG. PENGAJIAN HARIAN'!$F$2:$F968,B22)</f>
        <v>0.2701388889</v>
      </c>
      <c r="F22" s="45">
        <v>0.5</v>
      </c>
      <c r="G22" s="46">
        <f t="shared" si="1"/>
        <v>0.5402777778</v>
      </c>
      <c r="H22" s="47">
        <f>COUNTIFS('KEG. PENGAJIAN HARIAN'!$F$2:$F968,B22,'KEG. PENGAJIAN HARIAN'!$B$2:$B968,"&gt;="&amp;$C$2,'KEG. PENGAJIAN HARIAN'!$B$2:$B968,"&lt;="&amp;$E$2,'KEG. PENGAJIAN HARIAN'!$G$2:$G968,"hadir")</f>
        <v>3</v>
      </c>
      <c r="I22" s="48">
        <f>COUNTIFS('KEG. PENGAJIAN HARIAN'!$F$2:$F968,B22,'KEG. PENGAJIAN HARIAN'!$B$2:$B968,"&gt;="&amp;$C$2,'KEG. PENGAJIAN HARIAN'!$B$2:$B968,"&lt;="&amp;$E$2,'KEG. PENGAJIAN HARIAN'!$G$2:$G968,"By VN")</f>
        <v>0</v>
      </c>
      <c r="J22" s="49">
        <f>COUNTIFS('KEG. PENGAJIAN HARIAN'!$F$2:$F968,B22,'KEG. PENGAJIAN HARIAN'!$B$2:$B968,"&gt;="&amp;$C$2,'KEG. PENGAJIAN HARIAN'!$B$2:$B968,"&lt;="&amp;$E$2,'KEG. PENGAJIAN HARIAN'!$G$2:$G968,"izin (murid)")</f>
        <v>0</v>
      </c>
      <c r="K22" s="51"/>
      <c r="L22" s="17"/>
      <c r="M22" s="54"/>
      <c r="N22" s="17"/>
      <c r="O22" s="17"/>
      <c r="P22" s="17"/>
      <c r="Q22" s="17"/>
      <c r="R22" s="50"/>
      <c r="S22" s="17"/>
      <c r="T22" s="17"/>
      <c r="U22" s="17"/>
      <c r="V22" s="17"/>
      <c r="W22" s="17"/>
      <c r="X22" s="17"/>
      <c r="Y22" s="17"/>
      <c r="Z22" s="17"/>
      <c r="AA22" s="17"/>
    </row>
    <row r="23" ht="19.5" customHeight="1">
      <c r="A23" s="41">
        <v>19.0</v>
      </c>
      <c r="B23" s="42" t="s">
        <v>130</v>
      </c>
      <c r="C23" s="43" t="s">
        <v>4193</v>
      </c>
      <c r="D23" s="42" t="s">
        <v>4192</v>
      </c>
      <c r="E23" s="44">
        <f>sumifs('KEG. PENGAJIAN HARIAN'!$D$2:$D968,'KEG. PENGAJIAN HARIAN'!$B$2:$B968,"&gt;="&amp;$C$2,'KEG. PENGAJIAN HARIAN'!$B$2:$B968,"&lt;="&amp;$E$2,'KEG. PENGAJIAN HARIAN'!$F$2:$F968,B23)</f>
        <v>0.1326388889</v>
      </c>
      <c r="F23" s="45">
        <v>0.5</v>
      </c>
      <c r="G23" s="46">
        <f t="shared" si="1"/>
        <v>0.2652777778</v>
      </c>
      <c r="H23" s="47">
        <f>COUNTIFS('KEG. PENGAJIAN HARIAN'!$F$2:$F968,B23,'KEG. PENGAJIAN HARIAN'!$B$2:$B968,"&gt;="&amp;$C$2,'KEG. PENGAJIAN HARIAN'!$B$2:$B968,"&lt;="&amp;$E$2,'KEG. PENGAJIAN HARIAN'!$G$2:$G968,"hadir")</f>
        <v>7</v>
      </c>
      <c r="I23" s="48">
        <f>COUNTIFS('KEG. PENGAJIAN HARIAN'!$F$2:$F968,B23,'KEG. PENGAJIAN HARIAN'!$B$2:$B968,"&gt;="&amp;$C$2,'KEG. PENGAJIAN HARIAN'!$B$2:$B968,"&lt;="&amp;$E$2,'KEG. PENGAJIAN HARIAN'!$G$2:$G968,"By VN")</f>
        <v>0</v>
      </c>
      <c r="J23" s="49">
        <f>COUNTIFS('KEG. PENGAJIAN HARIAN'!$F$2:$F968,B23,'KEG. PENGAJIAN HARIAN'!$B$2:$B968,"&gt;="&amp;$C$2,'KEG. PENGAJIAN HARIAN'!$B$2:$B968,"&lt;="&amp;$E$2,'KEG. PENGAJIAN HARIAN'!$G$2:$G968,"izin (murid)")</f>
        <v>0</v>
      </c>
      <c r="K23" s="21"/>
      <c r="L23" s="17"/>
      <c r="M23" s="54"/>
      <c r="N23" s="17"/>
      <c r="O23" s="17"/>
      <c r="P23" s="17"/>
      <c r="Q23" s="17"/>
      <c r="R23" s="50"/>
      <c r="S23" s="17"/>
      <c r="T23" s="17"/>
      <c r="U23" s="17"/>
      <c r="V23" s="17"/>
      <c r="W23" s="17"/>
      <c r="X23" s="17"/>
      <c r="Y23" s="17"/>
      <c r="Z23" s="17"/>
      <c r="AA23" s="17"/>
    </row>
    <row r="24" ht="19.5" customHeight="1">
      <c r="A24" s="41">
        <v>20.0</v>
      </c>
      <c r="B24" s="42" t="s">
        <v>51</v>
      </c>
      <c r="C24" s="43" t="s">
        <v>4193</v>
      </c>
      <c r="D24" s="42" t="s">
        <v>4192</v>
      </c>
      <c r="E24" s="44">
        <f>sumifs('KEG. PENGAJIAN HARIAN'!$D$2:$D968,'KEG. PENGAJIAN HARIAN'!$B$2:$B968,"&gt;="&amp;$C$2,'KEG. PENGAJIAN HARIAN'!$B$2:$B968,"&lt;="&amp;$E$2,'KEG. PENGAJIAN HARIAN'!$F$2:$F968,B24)</f>
        <v>0.1743055556</v>
      </c>
      <c r="F24" s="55">
        <v>0.5</v>
      </c>
      <c r="G24" s="46">
        <f t="shared" si="1"/>
        <v>0.3486111111</v>
      </c>
      <c r="H24" s="47">
        <f>COUNTIFS('KEG. PENGAJIAN HARIAN'!$F$2:$F968,B24,'KEG. PENGAJIAN HARIAN'!$B$2:$B968,"&gt;="&amp;$C$2,'KEG. PENGAJIAN HARIAN'!$B$2:$B968,"&lt;="&amp;$E$2,'KEG. PENGAJIAN HARIAN'!$G$2:$G968,"hadir")</f>
        <v>4</v>
      </c>
      <c r="I24" s="48">
        <f>COUNTIFS('KEG. PENGAJIAN HARIAN'!$F$2:$F968,B24,'KEG. PENGAJIAN HARIAN'!$B$2:$B968,"&gt;="&amp;$C$2,'KEG. PENGAJIAN HARIAN'!$B$2:$B968,"&lt;="&amp;$E$2,'KEG. PENGAJIAN HARIAN'!$G$2:$G968,"By VN")</f>
        <v>0</v>
      </c>
      <c r="J24" s="49">
        <f>COUNTIFS('KEG. PENGAJIAN HARIAN'!$F$2:$F968,B24,'KEG. PENGAJIAN HARIAN'!$B$2:$B968,"&gt;="&amp;$C$2,'KEG. PENGAJIAN HARIAN'!$B$2:$B968,"&lt;="&amp;$E$2,'KEG. PENGAJIAN HARIAN'!$G$2:$G968,"izin (murid)")</f>
        <v>0</v>
      </c>
      <c r="K24" s="21"/>
      <c r="L24" s="17"/>
      <c r="M24" s="54"/>
      <c r="N24" s="17"/>
      <c r="O24" s="17"/>
      <c r="P24" s="17"/>
      <c r="Q24" s="17"/>
      <c r="R24" s="50"/>
      <c r="S24" s="17"/>
      <c r="T24" s="17"/>
      <c r="U24" s="17"/>
      <c r="V24" s="17"/>
      <c r="W24" s="17"/>
      <c r="X24" s="17"/>
      <c r="Y24" s="17"/>
      <c r="Z24" s="17"/>
      <c r="AA24" s="17"/>
    </row>
    <row r="25">
      <c r="A25" s="41">
        <v>21.0</v>
      </c>
      <c r="B25" s="42" t="s">
        <v>148</v>
      </c>
      <c r="C25" s="43" t="s">
        <v>4193</v>
      </c>
      <c r="D25" s="42" t="s">
        <v>4192</v>
      </c>
      <c r="E25" s="44">
        <f>sumifs('KEG. PENGAJIAN HARIAN'!$D$2:$D968,'KEG. PENGAJIAN HARIAN'!$B$2:$B968,"&gt;="&amp;$C$2,'KEG. PENGAJIAN HARIAN'!$B$2:$B968,"&lt;="&amp;$E$2,'KEG. PENGAJIAN HARIAN'!$F$2:$F968,B25)</f>
        <v>0</v>
      </c>
      <c r="F25" s="45">
        <v>0.5</v>
      </c>
      <c r="G25" s="46">
        <f t="shared" si="1"/>
        <v>0</v>
      </c>
      <c r="H25" s="69" t="s">
        <v>4206</v>
      </c>
      <c r="I25" s="70"/>
      <c r="J25" s="71"/>
      <c r="K25" s="17"/>
      <c r="L25" s="17"/>
      <c r="M25" s="17"/>
      <c r="N25" s="17"/>
      <c r="O25" s="17"/>
      <c r="P25" s="17"/>
      <c r="Q25" s="17"/>
      <c r="R25" s="50"/>
      <c r="S25" s="17"/>
      <c r="T25" s="17"/>
      <c r="U25" s="17"/>
      <c r="V25" s="17"/>
      <c r="W25" s="17"/>
      <c r="X25" s="17"/>
      <c r="Y25" s="17"/>
      <c r="Z25" s="17"/>
      <c r="AA25" s="17"/>
    </row>
    <row r="26">
      <c r="A26" s="41">
        <v>22.0</v>
      </c>
      <c r="B26" s="42" t="s">
        <v>38</v>
      </c>
      <c r="C26" s="43" t="s">
        <v>4193</v>
      </c>
      <c r="D26" s="42" t="s">
        <v>4192</v>
      </c>
      <c r="E26" s="44">
        <f>sumifs('KEG. PENGAJIAN HARIAN'!$D$2:$D968,'KEG. PENGAJIAN HARIAN'!$B$2:$B968,"&gt;="&amp;$C$2,'KEG. PENGAJIAN HARIAN'!$B$2:$B968,"&lt;="&amp;$E$2,'KEG. PENGAJIAN HARIAN'!$F$2:$F968,B26)</f>
        <v>0</v>
      </c>
      <c r="F26" s="45">
        <v>0.5</v>
      </c>
      <c r="G26" s="46">
        <f t="shared" si="1"/>
        <v>0</v>
      </c>
      <c r="H26" s="69" t="s">
        <v>4206</v>
      </c>
      <c r="I26" s="70"/>
      <c r="J26" s="71"/>
      <c r="K26" s="17"/>
      <c r="L26" s="17"/>
      <c r="M26" s="17"/>
      <c r="N26" s="17"/>
      <c r="O26" s="17"/>
      <c r="P26" s="17"/>
      <c r="Q26" s="17"/>
      <c r="R26" s="50"/>
      <c r="S26" s="17"/>
      <c r="T26" s="17"/>
      <c r="U26" s="17"/>
      <c r="V26" s="17"/>
      <c r="W26" s="17"/>
      <c r="X26" s="17"/>
      <c r="Y26" s="17"/>
      <c r="Z26" s="17"/>
      <c r="AA26" s="17"/>
    </row>
    <row r="27">
      <c r="A27" s="41">
        <v>23.0</v>
      </c>
      <c r="B27" s="42" t="s">
        <v>67</v>
      </c>
      <c r="C27" s="43" t="s">
        <v>4193</v>
      </c>
      <c r="D27" s="42" t="s">
        <v>4192</v>
      </c>
      <c r="E27" s="44">
        <f>sumifs('KEG. PENGAJIAN HARIAN'!$D$2:$D968,'KEG. PENGAJIAN HARIAN'!$B$2:$B968,"&gt;="&amp;$C$2,'KEG. PENGAJIAN HARIAN'!$B$2:$B968,"&lt;="&amp;$E$2,'KEG. PENGAJIAN HARIAN'!$F$2:$F968,B27)</f>
        <v>0</v>
      </c>
      <c r="F27" s="45">
        <v>0.5</v>
      </c>
      <c r="G27" s="46">
        <f t="shared" si="1"/>
        <v>0</v>
      </c>
      <c r="H27" s="69" t="s">
        <v>4206</v>
      </c>
      <c r="I27" s="70"/>
      <c r="J27" s="71"/>
      <c r="K27" s="17"/>
      <c r="L27" s="17"/>
      <c r="M27" s="17"/>
      <c r="N27" s="17"/>
      <c r="O27" s="17"/>
      <c r="P27" s="17"/>
      <c r="Q27" s="17"/>
      <c r="R27" s="50"/>
      <c r="S27" s="17"/>
      <c r="T27" s="17"/>
      <c r="U27" s="17"/>
      <c r="V27" s="17"/>
      <c r="W27" s="17"/>
      <c r="X27" s="17"/>
      <c r="Y27" s="17"/>
      <c r="Z27" s="17"/>
      <c r="AA27" s="17"/>
    </row>
    <row r="28">
      <c r="A28" s="41">
        <v>24.0</v>
      </c>
      <c r="B28" s="42" t="s">
        <v>62</v>
      </c>
      <c r="C28" s="43" t="s">
        <v>4193</v>
      </c>
      <c r="D28" s="42" t="s">
        <v>4192</v>
      </c>
      <c r="E28" s="44">
        <f>sumifs('KEG. PENGAJIAN HARIAN'!$D$2:$D968,'KEG. PENGAJIAN HARIAN'!$B$2:$B968,"&gt;="&amp;$C$2,'KEG. PENGAJIAN HARIAN'!$B$2:$B968,"&lt;="&amp;$E$2,'KEG. PENGAJIAN HARIAN'!$F$2:$F968,B28)</f>
        <v>0</v>
      </c>
      <c r="F28" s="45">
        <v>0.5</v>
      </c>
      <c r="G28" s="46">
        <f t="shared" si="1"/>
        <v>0</v>
      </c>
      <c r="H28" s="69" t="s">
        <v>4206</v>
      </c>
      <c r="I28" s="70"/>
      <c r="J28" s="71"/>
      <c r="K28" s="17"/>
      <c r="L28" s="17"/>
      <c r="M28" s="17"/>
      <c r="N28" s="17"/>
      <c r="O28" s="17"/>
      <c r="P28" s="17"/>
      <c r="Q28" s="17"/>
      <c r="R28" s="50"/>
      <c r="S28" s="17"/>
      <c r="T28" s="17"/>
      <c r="U28" s="17"/>
      <c r="V28" s="17"/>
      <c r="W28" s="17"/>
      <c r="X28" s="17"/>
      <c r="Y28" s="17"/>
      <c r="Z28" s="17"/>
      <c r="AA28" s="17"/>
    </row>
    <row r="29">
      <c r="A29" s="41">
        <v>25.0</v>
      </c>
      <c r="B29" s="42" t="s">
        <v>174</v>
      </c>
      <c r="C29" s="43" t="s">
        <v>4193</v>
      </c>
      <c r="D29" s="42" t="s">
        <v>4195</v>
      </c>
      <c r="E29" s="44">
        <f>sumifs('KEG. PENGAJIAN HARIAN'!$D$2:$D968,'KEG. PENGAJIAN HARIAN'!$B$2:$B968,"&gt;="&amp;$C$2,'KEG. PENGAJIAN HARIAN'!$B$2:$B968,"&lt;="&amp;$E$2,'KEG. PENGAJIAN HARIAN'!$F$2:$F968,B29)</f>
        <v>0</v>
      </c>
      <c r="F29" s="45">
        <v>0.5</v>
      </c>
      <c r="G29" s="46">
        <f t="shared" si="1"/>
        <v>0</v>
      </c>
      <c r="H29" s="69" t="s">
        <v>4206</v>
      </c>
      <c r="I29" s="70"/>
      <c r="J29" s="71"/>
      <c r="K29" s="17"/>
      <c r="L29" s="17"/>
      <c r="M29" s="17"/>
      <c r="N29" s="17"/>
      <c r="O29" s="17"/>
      <c r="P29" s="17"/>
      <c r="Q29" s="17"/>
      <c r="R29" s="50"/>
      <c r="S29" s="17"/>
      <c r="T29" s="17"/>
      <c r="U29" s="17"/>
      <c r="V29" s="17"/>
      <c r="W29" s="17"/>
      <c r="X29" s="17"/>
      <c r="Y29" s="17"/>
      <c r="Z29" s="17"/>
      <c r="AA29" s="17"/>
    </row>
    <row r="30">
      <c r="A30" s="41">
        <v>26.0</v>
      </c>
      <c r="B30" s="42" t="s">
        <v>127</v>
      </c>
      <c r="C30" s="43" t="s">
        <v>4193</v>
      </c>
      <c r="D30" s="42" t="s">
        <v>4192</v>
      </c>
      <c r="E30" s="44">
        <f>sumifs('KEG. PENGAJIAN HARIAN'!$D$2:$D968,'KEG. PENGAJIAN HARIAN'!$B$2:$B968,"&gt;="&amp;$C$2,'KEG. PENGAJIAN HARIAN'!$B$2:$B968,"&lt;="&amp;$E$2,'KEG. PENGAJIAN HARIAN'!$F$2:$F968,B30)</f>
        <v>0.1277777778</v>
      </c>
      <c r="F30" s="45">
        <v>0.5</v>
      </c>
      <c r="G30" s="46">
        <f t="shared" si="1"/>
        <v>0.2555555556</v>
      </c>
      <c r="H30" s="47">
        <f>COUNTIFS('KEG. PENGAJIAN HARIAN'!$F$2:$F968,B30,'KEG. PENGAJIAN HARIAN'!$B$2:$B968,"&gt;="&amp;$C$2,'KEG. PENGAJIAN HARIAN'!$B$2:$B968,"&lt;="&amp;$E$2,'KEG. PENGAJIAN HARIAN'!$G$2:$G968,"hadir")</f>
        <v>7</v>
      </c>
      <c r="I30" s="48">
        <f>COUNTIFS('KEG. PENGAJIAN HARIAN'!$F$2:$F968,B30,'KEG. PENGAJIAN HARIAN'!$B$2:$B968,"&gt;="&amp;$C$2,'KEG. PENGAJIAN HARIAN'!$B$2:$B968,"&lt;="&amp;$E$2,'KEG. PENGAJIAN HARIAN'!$G$2:$G968,"By VN")</f>
        <v>0</v>
      </c>
      <c r="J30" s="49">
        <f>COUNTIFS('KEG. PENGAJIAN HARIAN'!$F$2:$F968,B30,'KEG. PENGAJIAN HARIAN'!$B$2:$B968,"&gt;="&amp;$C$2,'KEG. PENGAJIAN HARIAN'!$B$2:$B968,"&lt;="&amp;$E$2,'KEG. PENGAJIAN HARIAN'!$G$2:$G968,"izin (murid)")</f>
        <v>1</v>
      </c>
      <c r="K30" s="17"/>
      <c r="L30" s="17"/>
      <c r="M30" s="17"/>
      <c r="N30" s="17"/>
      <c r="O30" s="17"/>
      <c r="P30" s="17"/>
      <c r="Q30" s="17"/>
      <c r="R30" s="50"/>
      <c r="S30" s="17"/>
      <c r="T30" s="17"/>
      <c r="U30" s="17"/>
      <c r="V30" s="17"/>
      <c r="W30" s="17"/>
      <c r="X30" s="17"/>
      <c r="Y30" s="17"/>
      <c r="Z30" s="17"/>
      <c r="AA30" s="17"/>
    </row>
    <row r="31">
      <c r="A31" s="41">
        <v>27.0</v>
      </c>
      <c r="B31" s="42" t="s">
        <v>169</v>
      </c>
      <c r="C31" s="43" t="s">
        <v>4193</v>
      </c>
      <c r="D31" s="42" t="s">
        <v>4194</v>
      </c>
      <c r="E31" s="44">
        <f>sumifs('KEG. PENGAJIAN HARIAN'!$D$2:$D968,'KEG. PENGAJIAN HARIAN'!$B$2:$B968,"&gt;="&amp;$C$2,'KEG. PENGAJIAN HARIAN'!$B$2:$B968,"&lt;="&amp;$E$2,'KEG. PENGAJIAN HARIAN'!$F$2:$F968,B31)</f>
        <v>0</v>
      </c>
      <c r="F31" s="45">
        <v>0.5</v>
      </c>
      <c r="G31" s="46">
        <f t="shared" si="1"/>
        <v>0</v>
      </c>
      <c r="H31" s="69" t="s">
        <v>4206</v>
      </c>
      <c r="I31" s="70"/>
      <c r="J31" s="71"/>
      <c r="K31" s="17"/>
      <c r="L31" s="17"/>
      <c r="M31" s="17"/>
      <c r="N31" s="17"/>
      <c r="O31" s="17"/>
      <c r="P31" s="17"/>
      <c r="Q31" s="17"/>
      <c r="R31" s="50"/>
      <c r="S31" s="17"/>
      <c r="T31" s="17"/>
      <c r="U31" s="17"/>
      <c r="V31" s="17"/>
      <c r="W31" s="17"/>
      <c r="X31" s="17"/>
      <c r="Y31" s="17"/>
      <c r="Z31" s="17"/>
      <c r="AA31" s="17"/>
    </row>
    <row r="32">
      <c r="A32" s="41">
        <v>28.0</v>
      </c>
      <c r="B32" s="42" t="s">
        <v>100</v>
      </c>
      <c r="C32" s="43" t="s">
        <v>4191</v>
      </c>
      <c r="D32" s="42" t="s">
        <v>4194</v>
      </c>
      <c r="E32" s="44">
        <f>sumifs('KEG. PENGAJIAN HARIAN'!$D$2:$D968,'KEG. PENGAJIAN HARIAN'!$B$2:$B968,"&gt;="&amp;$C$2,'KEG. PENGAJIAN HARIAN'!$B$2:$B968,"&lt;="&amp;$E$2,'KEG. PENGAJIAN HARIAN'!$F$2:$F968,B32)</f>
        <v>0.1326388889</v>
      </c>
      <c r="F32" s="45">
        <v>0.5</v>
      </c>
      <c r="G32" s="46">
        <f t="shared" si="1"/>
        <v>0.2652777778</v>
      </c>
      <c r="H32" s="47">
        <f>COUNTIFS('KEG. PENGAJIAN HARIAN'!$F$2:$F968,B32,'KEG. PENGAJIAN HARIAN'!$B$2:$B968,"&gt;="&amp;$C$2,'KEG. PENGAJIAN HARIAN'!$B$2:$B968,"&lt;="&amp;$E$2,'KEG. PENGAJIAN HARIAN'!$G$2:$G968,"hadir")</f>
        <v>2</v>
      </c>
      <c r="I32" s="48">
        <f>COUNTIFS('KEG. PENGAJIAN HARIAN'!$F$2:$F968,B32,'KEG. PENGAJIAN HARIAN'!$B$2:$B968,"&gt;="&amp;$C$2,'KEG. PENGAJIAN HARIAN'!$B$2:$B968,"&lt;="&amp;$E$2,'KEG. PENGAJIAN HARIAN'!$G$2:$G968,"By VN")</f>
        <v>1</v>
      </c>
      <c r="J32" s="49">
        <f>COUNTIFS('KEG. PENGAJIAN HARIAN'!$F$2:$F968,B32,'KEG. PENGAJIAN HARIAN'!$B$2:$B968,"&gt;="&amp;$C$2,'KEG. PENGAJIAN HARIAN'!$B$2:$B968,"&lt;="&amp;$E$2,'KEG. PENGAJIAN HARIAN'!$G$2:$G968,"izin (murid)")</f>
        <v>0</v>
      </c>
      <c r="K32" s="17"/>
      <c r="L32" s="17"/>
      <c r="M32" s="17"/>
      <c r="N32" s="17"/>
      <c r="O32" s="17"/>
      <c r="P32" s="17"/>
      <c r="Q32" s="17"/>
      <c r="R32" s="50"/>
      <c r="S32" s="17"/>
      <c r="T32" s="17"/>
      <c r="U32" s="17"/>
      <c r="V32" s="17"/>
      <c r="W32" s="17"/>
      <c r="X32" s="17"/>
      <c r="Y32" s="17"/>
      <c r="Z32" s="17"/>
      <c r="AA32" s="17"/>
    </row>
    <row r="33">
      <c r="A33" s="56"/>
      <c r="B33" s="17"/>
      <c r="C33" s="17"/>
      <c r="D33" s="17"/>
      <c r="E33" s="33">
        <f t="shared" ref="E33:F33" si="2">SUM(E5:E32)</f>
        <v>2.261111111</v>
      </c>
      <c r="F33" s="33">
        <f t="shared" si="2"/>
        <v>14</v>
      </c>
      <c r="G33" s="20"/>
      <c r="H33" s="20"/>
      <c r="I33" s="20"/>
      <c r="J33" s="17"/>
      <c r="K33" s="17"/>
      <c r="L33" s="17"/>
      <c r="M33" s="17"/>
      <c r="N33" s="17"/>
      <c r="O33" s="17"/>
      <c r="P33" s="17"/>
      <c r="Q33" s="17"/>
      <c r="R33" s="50"/>
      <c r="S33" s="17"/>
      <c r="T33" s="17"/>
      <c r="U33" s="17"/>
      <c r="V33" s="17"/>
      <c r="W33" s="17"/>
      <c r="X33" s="17"/>
      <c r="Y33" s="17"/>
      <c r="Z33" s="17"/>
      <c r="AA33" s="17"/>
      <c r="AB33" s="17"/>
      <c r="AC33" s="17"/>
      <c r="AD33" s="17"/>
      <c r="AE33" s="17"/>
      <c r="AF33" s="17"/>
      <c r="AG33" s="17"/>
      <c r="AH33" s="17"/>
      <c r="AI33" s="17"/>
      <c r="AJ33" s="17"/>
      <c r="AK33" s="17"/>
    </row>
    <row r="34">
      <c r="A34" s="20"/>
      <c r="B34" s="21"/>
      <c r="C34" s="21"/>
      <c r="D34" s="21"/>
      <c r="E34" s="57">
        <f>E33/F33</f>
        <v>0.1615079365</v>
      </c>
      <c r="F34" s="20"/>
      <c r="G34" s="51"/>
      <c r="H34" s="58"/>
      <c r="I34" s="59"/>
      <c r="J34" s="17"/>
      <c r="K34" s="17"/>
      <c r="L34" s="17"/>
      <c r="M34" s="17"/>
      <c r="N34" s="17"/>
      <c r="O34" s="17"/>
      <c r="P34" s="17"/>
      <c r="Q34" s="17"/>
      <c r="R34" s="50"/>
      <c r="S34" s="17"/>
      <c r="T34" s="17"/>
      <c r="U34" s="17"/>
      <c r="V34" s="17"/>
      <c r="W34" s="17"/>
      <c r="X34" s="17"/>
      <c r="Y34" s="17"/>
      <c r="Z34" s="17"/>
      <c r="AA34" s="17"/>
      <c r="AB34" s="17"/>
      <c r="AC34" s="17"/>
      <c r="AD34" s="17"/>
      <c r="AE34" s="17"/>
      <c r="AF34" s="17"/>
      <c r="AG34" s="17"/>
      <c r="AH34" s="17"/>
      <c r="AI34" s="17"/>
      <c r="AJ34" s="17"/>
      <c r="AK34" s="17"/>
    </row>
    <row r="35">
      <c r="A35" s="13"/>
      <c r="B35" s="13"/>
      <c r="C35" s="13"/>
      <c r="D35" s="13"/>
      <c r="E35" s="13"/>
      <c r="F35" s="13"/>
      <c r="G35" s="51"/>
      <c r="H35" s="60"/>
      <c r="I35" s="59"/>
      <c r="J35" s="13"/>
      <c r="K35" s="13"/>
      <c r="L35" s="13"/>
      <c r="M35" s="17"/>
      <c r="N35" s="17"/>
      <c r="O35" s="17"/>
      <c r="P35" s="17"/>
      <c r="Q35" s="17"/>
      <c r="R35" s="50"/>
      <c r="S35" s="17"/>
      <c r="T35" s="17"/>
      <c r="U35" s="17"/>
      <c r="V35" s="17"/>
      <c r="W35" s="17"/>
      <c r="X35" s="17"/>
      <c r="Y35" s="17"/>
      <c r="Z35" s="17"/>
      <c r="AA35" s="17"/>
      <c r="AB35" s="17"/>
      <c r="AC35" s="17"/>
      <c r="AD35" s="17"/>
      <c r="AE35" s="17"/>
      <c r="AF35" s="17"/>
      <c r="AG35" s="17"/>
      <c r="AH35" s="17"/>
      <c r="AI35" s="17"/>
      <c r="AJ35" s="17"/>
      <c r="AK35" s="17"/>
      <c r="AL35" s="17"/>
    </row>
    <row r="36">
      <c r="A36" s="61"/>
      <c r="B36" s="61"/>
      <c r="C36" s="61" t="s">
        <v>4193</v>
      </c>
      <c r="D36" s="61">
        <f t="shared" ref="D36:D39" si="3">COUNTIF($C$5:$C$32,C36)</f>
        <v>14</v>
      </c>
      <c r="E36" s="13"/>
      <c r="F36" s="13"/>
      <c r="G36" s="51"/>
      <c r="H36" s="60"/>
      <c r="I36" s="62" t="s">
        <v>4199</v>
      </c>
      <c r="J36" s="39"/>
      <c r="K36" s="17"/>
      <c r="L36" s="17"/>
      <c r="M36" s="17"/>
      <c r="N36" s="17"/>
      <c r="O36" s="17"/>
      <c r="P36" s="17"/>
      <c r="Q36" s="17"/>
      <c r="R36" s="50"/>
      <c r="S36" s="17"/>
      <c r="T36" s="17"/>
      <c r="U36" s="17"/>
      <c r="V36" s="17"/>
      <c r="W36" s="17"/>
      <c r="X36" s="17"/>
      <c r="Y36" s="17"/>
      <c r="Z36" s="17"/>
      <c r="AA36" s="17"/>
      <c r="AB36" s="17"/>
      <c r="AC36" s="17"/>
      <c r="AD36" s="17"/>
      <c r="AE36" s="17"/>
      <c r="AF36" s="17"/>
      <c r="AG36" s="17"/>
      <c r="AH36" s="17"/>
      <c r="AI36" s="17"/>
      <c r="AJ36" s="17"/>
      <c r="AK36" s="17"/>
      <c r="AL36" s="17"/>
    </row>
    <row r="37">
      <c r="A37" s="18"/>
      <c r="C37" s="61" t="s">
        <v>4191</v>
      </c>
      <c r="D37" s="61">
        <f t="shared" si="3"/>
        <v>9</v>
      </c>
      <c r="E37" s="61" t="s">
        <v>4193</v>
      </c>
      <c r="F37" s="22">
        <f t="shared" ref="F37:F40" si="4">SUMIF($C$5:$C$32,E37,$F$5:$F$32)</f>
        <v>7</v>
      </c>
      <c r="G37" s="61" t="s">
        <v>4193</v>
      </c>
      <c r="H37" s="63">
        <f>SUMIF($C$5:$C$32,G37,$E$5:$E$32)</f>
        <v>0.6409722222</v>
      </c>
      <c r="I37" s="64">
        <f t="shared" ref="I37:I40" si="5">H37/F37</f>
        <v>0.09156746032</v>
      </c>
      <c r="J37" s="39"/>
      <c r="K37" s="17"/>
      <c r="L37" s="17"/>
      <c r="M37" s="17"/>
      <c r="N37" s="17"/>
      <c r="O37" s="17"/>
      <c r="P37" s="17"/>
      <c r="Q37" s="17"/>
      <c r="R37" s="50"/>
      <c r="S37" s="17"/>
      <c r="T37" s="17"/>
      <c r="U37" s="17"/>
      <c r="V37" s="17"/>
      <c r="W37" s="17"/>
      <c r="X37" s="17"/>
      <c r="Y37" s="17"/>
      <c r="Z37" s="17"/>
      <c r="AA37" s="17"/>
      <c r="AB37" s="17"/>
      <c r="AC37" s="17"/>
      <c r="AD37" s="17"/>
      <c r="AE37" s="17"/>
      <c r="AF37" s="17"/>
      <c r="AG37" s="17"/>
      <c r="AH37" s="17"/>
      <c r="AI37" s="17"/>
      <c r="AJ37" s="17"/>
      <c r="AK37" s="17"/>
      <c r="AL37" s="17"/>
    </row>
    <row r="38">
      <c r="A38" s="18"/>
      <c r="C38" s="61" t="s">
        <v>4198</v>
      </c>
      <c r="D38" s="61">
        <f t="shared" si="3"/>
        <v>3</v>
      </c>
      <c r="E38" s="61" t="s">
        <v>4191</v>
      </c>
      <c r="F38" s="22">
        <f t="shared" si="4"/>
        <v>4.5</v>
      </c>
      <c r="G38" s="61" t="s">
        <v>4191</v>
      </c>
      <c r="H38" s="63">
        <f t="shared" ref="H38:H40" si="6">SUMIF(C7:C34,G38,E7:E34)</f>
        <v>0.2298611111</v>
      </c>
      <c r="I38" s="64">
        <f t="shared" si="5"/>
        <v>0.05108024691</v>
      </c>
      <c r="J38" s="39"/>
      <c r="K38" s="17"/>
      <c r="L38" s="17"/>
      <c r="M38" s="17"/>
      <c r="N38" s="17"/>
      <c r="O38" s="17"/>
      <c r="P38" s="17"/>
      <c r="Q38" s="17"/>
      <c r="R38" s="50"/>
      <c r="S38" s="17"/>
      <c r="T38" s="17"/>
      <c r="U38" s="17"/>
      <c r="V38" s="17"/>
      <c r="W38" s="17"/>
      <c r="X38" s="17"/>
      <c r="Y38" s="17"/>
      <c r="Z38" s="17"/>
      <c r="AA38" s="17"/>
      <c r="AB38" s="17"/>
      <c r="AC38" s="17"/>
      <c r="AD38" s="17"/>
      <c r="AE38" s="17"/>
      <c r="AF38" s="17"/>
      <c r="AG38" s="17"/>
      <c r="AH38" s="17"/>
      <c r="AI38" s="17"/>
      <c r="AJ38" s="17"/>
      <c r="AK38" s="17"/>
      <c r="AL38" s="17"/>
    </row>
    <row r="39">
      <c r="A39" s="18"/>
      <c r="C39" s="61" t="s">
        <v>4197</v>
      </c>
      <c r="D39" s="61">
        <f t="shared" si="3"/>
        <v>2</v>
      </c>
      <c r="E39" s="61" t="s">
        <v>4198</v>
      </c>
      <c r="F39" s="22">
        <f t="shared" si="4"/>
        <v>1.5</v>
      </c>
      <c r="G39" s="61" t="s">
        <v>4198</v>
      </c>
      <c r="H39" s="63">
        <f t="shared" si="6"/>
        <v>0.2701388889</v>
      </c>
      <c r="I39" s="64">
        <f t="shared" si="5"/>
        <v>0.1800925926</v>
      </c>
      <c r="J39" s="39"/>
      <c r="K39" s="17"/>
      <c r="L39" s="17"/>
      <c r="M39" s="17"/>
      <c r="N39" s="17"/>
      <c r="O39" s="17"/>
      <c r="P39" s="17"/>
      <c r="Q39" s="17"/>
      <c r="R39" s="50"/>
      <c r="S39" s="17"/>
      <c r="T39" s="17"/>
      <c r="U39" s="17"/>
      <c r="V39" s="17"/>
      <c r="W39" s="17"/>
      <c r="X39" s="17"/>
      <c r="Y39" s="17"/>
      <c r="Z39" s="17"/>
      <c r="AA39" s="17"/>
      <c r="AB39" s="17"/>
      <c r="AC39" s="17"/>
      <c r="AD39" s="17"/>
      <c r="AE39" s="17"/>
      <c r="AF39" s="17"/>
      <c r="AG39" s="17"/>
      <c r="AH39" s="17"/>
      <c r="AI39" s="17"/>
      <c r="AJ39" s="17"/>
      <c r="AK39" s="17"/>
      <c r="AL39" s="17"/>
    </row>
    <row r="40">
      <c r="A40" s="61"/>
      <c r="B40" s="61"/>
      <c r="C40" s="65" t="s">
        <v>4200</v>
      </c>
      <c r="D40" s="65">
        <f>sum(D36:D39)</f>
        <v>28</v>
      </c>
      <c r="E40" s="61" t="s">
        <v>4197</v>
      </c>
      <c r="F40" s="22">
        <f t="shared" si="4"/>
        <v>1</v>
      </c>
      <c r="G40" s="61" t="s">
        <v>4197</v>
      </c>
      <c r="H40" s="63">
        <f t="shared" si="6"/>
        <v>0.3805555556</v>
      </c>
      <c r="I40" s="64">
        <f t="shared" si="5"/>
        <v>0.3805555556</v>
      </c>
      <c r="J40" s="39"/>
      <c r="K40" s="17"/>
      <c r="L40" s="17"/>
      <c r="M40" s="17"/>
      <c r="N40" s="17"/>
      <c r="O40" s="17"/>
      <c r="P40" s="17"/>
      <c r="Q40" s="17"/>
      <c r="R40" s="50"/>
      <c r="S40" s="17"/>
      <c r="T40" s="17"/>
      <c r="U40" s="17"/>
      <c r="V40" s="17"/>
      <c r="W40" s="17"/>
      <c r="X40" s="17"/>
      <c r="Y40" s="17"/>
      <c r="Z40" s="17"/>
      <c r="AA40" s="17"/>
      <c r="AB40" s="17"/>
      <c r="AC40" s="17"/>
      <c r="AD40" s="17"/>
      <c r="AE40" s="17"/>
      <c r="AF40" s="17"/>
      <c r="AG40" s="17"/>
      <c r="AH40" s="17"/>
      <c r="AI40" s="17"/>
      <c r="AJ40" s="17"/>
      <c r="AK40" s="17"/>
      <c r="AL40" s="17"/>
    </row>
    <row r="41">
      <c r="A41" s="18"/>
      <c r="C41" s="18"/>
      <c r="D41" s="18"/>
      <c r="E41" s="66"/>
      <c r="F41" s="20"/>
      <c r="G41" s="20"/>
      <c r="H41" s="20"/>
      <c r="I41" s="20"/>
      <c r="J41" s="39"/>
      <c r="K41" s="17"/>
      <c r="L41" s="17"/>
      <c r="M41" s="17"/>
      <c r="N41" s="17"/>
      <c r="O41" s="17"/>
      <c r="P41" s="17"/>
      <c r="Q41" s="17"/>
      <c r="R41" s="50"/>
      <c r="S41" s="17"/>
      <c r="T41" s="17"/>
      <c r="U41" s="17"/>
      <c r="V41" s="17"/>
      <c r="W41" s="17"/>
      <c r="X41" s="17"/>
      <c r="Y41" s="17"/>
      <c r="Z41" s="17"/>
      <c r="AA41" s="17"/>
      <c r="AB41" s="17"/>
      <c r="AC41" s="17"/>
      <c r="AD41" s="17"/>
      <c r="AE41" s="17"/>
      <c r="AF41" s="17"/>
      <c r="AG41" s="17"/>
      <c r="AH41" s="17"/>
      <c r="AI41" s="17"/>
      <c r="AJ41" s="17"/>
      <c r="AK41" s="17"/>
      <c r="AL41" s="17"/>
    </row>
    <row r="42">
      <c r="A42" s="18"/>
      <c r="C42" s="18"/>
      <c r="D42" s="18"/>
      <c r="E42" s="66"/>
      <c r="F42" s="20"/>
      <c r="G42" s="20"/>
      <c r="H42" s="20"/>
      <c r="I42" s="20"/>
      <c r="J42" s="39"/>
      <c r="K42" s="17"/>
      <c r="L42" s="17"/>
      <c r="M42" s="17"/>
      <c r="N42" s="17"/>
      <c r="O42" s="17"/>
      <c r="P42" s="17"/>
      <c r="Q42" s="17"/>
      <c r="R42" s="50"/>
      <c r="S42" s="17"/>
      <c r="T42" s="17"/>
      <c r="U42" s="17"/>
      <c r="V42" s="17"/>
      <c r="W42" s="17"/>
      <c r="X42" s="17"/>
      <c r="Y42" s="17"/>
      <c r="Z42" s="17"/>
      <c r="AA42" s="17"/>
      <c r="AB42" s="17"/>
      <c r="AC42" s="17"/>
      <c r="AD42" s="17"/>
      <c r="AE42" s="17"/>
      <c r="AF42" s="17"/>
      <c r="AG42" s="17"/>
      <c r="AH42" s="17"/>
      <c r="AI42" s="17"/>
      <c r="AJ42" s="17"/>
      <c r="AK42" s="17"/>
      <c r="AL42" s="17"/>
    </row>
    <row r="43">
      <c r="A43" s="18"/>
      <c r="C43" s="18"/>
      <c r="D43" s="18"/>
      <c r="E43" s="66"/>
      <c r="F43" s="20"/>
      <c r="G43" s="20"/>
      <c r="H43" s="20"/>
      <c r="I43" s="20"/>
      <c r="J43" s="39"/>
      <c r="K43" s="17"/>
      <c r="L43" s="17"/>
      <c r="M43" s="17"/>
      <c r="N43" s="17"/>
      <c r="O43" s="17"/>
      <c r="P43" s="17"/>
      <c r="Q43" s="17"/>
      <c r="R43" s="50"/>
      <c r="S43" s="17"/>
      <c r="T43" s="17"/>
      <c r="U43" s="17"/>
      <c r="V43" s="17"/>
      <c r="W43" s="17"/>
      <c r="X43" s="17"/>
      <c r="Y43" s="17"/>
      <c r="Z43" s="17"/>
      <c r="AA43" s="17"/>
      <c r="AB43" s="17"/>
      <c r="AC43" s="17"/>
      <c r="AD43" s="17"/>
      <c r="AE43" s="17"/>
      <c r="AF43" s="17"/>
      <c r="AG43" s="17"/>
      <c r="AH43" s="17"/>
      <c r="AI43" s="17"/>
      <c r="AJ43" s="17"/>
      <c r="AK43" s="17"/>
      <c r="AL43" s="17"/>
    </row>
    <row r="44">
      <c r="A44" s="20"/>
      <c r="B44" s="17"/>
      <c r="C44" s="17"/>
      <c r="D44" s="17"/>
      <c r="E44" s="33"/>
      <c r="F44" s="20"/>
      <c r="G44" s="20"/>
      <c r="H44" s="20"/>
      <c r="I44" s="20"/>
      <c r="J44" s="39"/>
      <c r="K44" s="17"/>
      <c r="L44" s="17"/>
      <c r="M44" s="17"/>
      <c r="N44" s="17"/>
      <c r="O44" s="17"/>
      <c r="P44" s="17"/>
      <c r="Q44" s="17"/>
      <c r="R44" s="50"/>
      <c r="S44" s="17"/>
      <c r="T44" s="17"/>
      <c r="U44" s="17"/>
      <c r="V44" s="17"/>
      <c r="W44" s="17"/>
      <c r="X44" s="17"/>
      <c r="Y44" s="17"/>
      <c r="Z44" s="17"/>
      <c r="AA44" s="17"/>
      <c r="AB44" s="17"/>
      <c r="AC44" s="17"/>
      <c r="AD44" s="17"/>
      <c r="AE44" s="17"/>
      <c r="AF44" s="17"/>
      <c r="AG44" s="17"/>
      <c r="AH44" s="17"/>
      <c r="AI44" s="17"/>
      <c r="AJ44" s="17"/>
      <c r="AK44" s="17"/>
      <c r="AL44" s="17"/>
    </row>
    <row r="45">
      <c r="A45" s="20"/>
      <c r="B45" s="17"/>
      <c r="C45" s="17"/>
      <c r="D45" s="17"/>
      <c r="E45" s="33"/>
      <c r="F45" s="20"/>
      <c r="G45" s="20"/>
      <c r="H45" s="20"/>
      <c r="I45" s="20"/>
      <c r="J45" s="39"/>
      <c r="K45" s="17"/>
      <c r="L45" s="17"/>
      <c r="M45" s="17"/>
      <c r="N45" s="17"/>
      <c r="O45" s="17"/>
      <c r="P45" s="17"/>
      <c r="Q45" s="17"/>
      <c r="R45" s="50"/>
      <c r="S45" s="17"/>
      <c r="T45" s="17"/>
      <c r="U45" s="17"/>
      <c r="V45" s="17"/>
      <c r="W45" s="17"/>
      <c r="X45" s="17"/>
      <c r="Y45" s="17"/>
      <c r="Z45" s="17"/>
      <c r="AA45" s="17"/>
      <c r="AB45" s="17"/>
      <c r="AC45" s="17"/>
      <c r="AD45" s="17"/>
      <c r="AE45" s="17"/>
      <c r="AF45" s="17"/>
      <c r="AG45" s="17"/>
      <c r="AH45" s="17"/>
      <c r="AI45" s="17"/>
      <c r="AJ45" s="17"/>
      <c r="AK45" s="17"/>
      <c r="AL45" s="17"/>
    </row>
    <row r="46">
      <c r="A46" s="20"/>
      <c r="B46" s="67"/>
      <c r="C46" s="17"/>
      <c r="D46" s="17"/>
      <c r="E46" s="33"/>
      <c r="F46" s="20"/>
      <c r="G46" s="20"/>
      <c r="H46" s="20"/>
      <c r="I46" s="20"/>
      <c r="J46" s="39"/>
      <c r="K46" s="17"/>
      <c r="L46" s="17"/>
      <c r="M46" s="17"/>
      <c r="N46" s="17"/>
      <c r="O46" s="17"/>
      <c r="P46" s="17"/>
      <c r="Q46" s="17"/>
      <c r="R46" s="50"/>
      <c r="S46" s="17"/>
      <c r="T46" s="17"/>
      <c r="U46" s="17"/>
      <c r="V46" s="17"/>
      <c r="W46" s="17"/>
      <c r="X46" s="17"/>
      <c r="Y46" s="17"/>
      <c r="Z46" s="17"/>
      <c r="AA46" s="17"/>
      <c r="AB46" s="17"/>
      <c r="AC46" s="17"/>
      <c r="AD46" s="17"/>
      <c r="AE46" s="17"/>
      <c r="AF46" s="17"/>
      <c r="AG46" s="17"/>
      <c r="AH46" s="17"/>
      <c r="AI46" s="17"/>
      <c r="AJ46" s="17"/>
      <c r="AK46" s="17"/>
      <c r="AL46" s="17"/>
    </row>
    <row r="47">
      <c r="A47" s="20"/>
      <c r="B47" s="51"/>
      <c r="C47" s="17"/>
      <c r="D47" s="17"/>
      <c r="E47" s="33"/>
      <c r="F47" s="20"/>
      <c r="G47" s="20"/>
      <c r="H47" s="20"/>
      <c r="I47" s="20"/>
      <c r="J47" s="39"/>
      <c r="K47" s="17"/>
      <c r="L47" s="17"/>
      <c r="M47" s="17"/>
      <c r="N47" s="17"/>
      <c r="O47" s="17"/>
      <c r="P47" s="17"/>
      <c r="Q47" s="17"/>
      <c r="R47" s="50"/>
      <c r="S47" s="17"/>
      <c r="T47" s="17"/>
      <c r="U47" s="17"/>
      <c r="V47" s="17"/>
      <c r="W47" s="17"/>
      <c r="X47" s="17"/>
      <c r="Y47" s="17"/>
      <c r="Z47" s="17"/>
      <c r="AA47" s="17"/>
      <c r="AB47" s="17"/>
      <c r="AC47" s="17"/>
      <c r="AD47" s="17"/>
      <c r="AE47" s="17"/>
      <c r="AF47" s="17"/>
      <c r="AG47" s="17"/>
      <c r="AH47" s="17"/>
      <c r="AI47" s="17"/>
      <c r="AJ47" s="17"/>
      <c r="AK47" s="17"/>
      <c r="AL47" s="17"/>
    </row>
    <row r="48">
      <c r="A48" s="20"/>
      <c r="B48" s="51"/>
      <c r="C48" s="17"/>
      <c r="D48" s="17"/>
      <c r="E48" s="33"/>
      <c r="F48" s="20"/>
      <c r="G48" s="20"/>
      <c r="H48" s="20"/>
      <c r="I48" s="20"/>
      <c r="J48" s="39"/>
      <c r="K48" s="17"/>
      <c r="L48" s="17"/>
      <c r="M48" s="17"/>
      <c r="N48" s="17"/>
      <c r="O48" s="17"/>
      <c r="P48" s="17"/>
      <c r="Q48" s="17"/>
      <c r="R48" s="50"/>
      <c r="S48" s="17"/>
      <c r="T48" s="17"/>
      <c r="U48" s="17"/>
      <c r="V48" s="17"/>
      <c r="W48" s="17"/>
      <c r="X48" s="17"/>
      <c r="Y48" s="17"/>
      <c r="Z48" s="17"/>
      <c r="AA48" s="17"/>
      <c r="AB48" s="17"/>
      <c r="AC48" s="17"/>
      <c r="AD48" s="17"/>
      <c r="AE48" s="17"/>
      <c r="AF48" s="17"/>
      <c r="AG48" s="17"/>
      <c r="AH48" s="17"/>
      <c r="AI48" s="17"/>
      <c r="AJ48" s="17"/>
      <c r="AK48" s="17"/>
      <c r="AL48" s="17"/>
    </row>
    <row r="49">
      <c r="A49" s="20"/>
      <c r="B49" s="17"/>
      <c r="C49" s="17"/>
      <c r="D49" s="17"/>
      <c r="E49" s="33"/>
      <c r="F49" s="20"/>
      <c r="G49" s="20"/>
      <c r="H49" s="20"/>
      <c r="I49" s="20"/>
      <c r="J49" s="39"/>
      <c r="K49" s="17"/>
      <c r="L49" s="17"/>
      <c r="M49" s="17"/>
      <c r="N49" s="17"/>
      <c r="O49" s="17"/>
      <c r="P49" s="17"/>
      <c r="Q49" s="17"/>
      <c r="R49" s="50"/>
      <c r="S49" s="17"/>
      <c r="T49" s="17"/>
      <c r="U49" s="17"/>
      <c r="V49" s="17"/>
      <c r="W49" s="17"/>
      <c r="X49" s="17"/>
      <c r="Y49" s="17"/>
      <c r="Z49" s="17"/>
      <c r="AA49" s="17"/>
      <c r="AB49" s="17"/>
      <c r="AC49" s="17"/>
      <c r="AD49" s="17"/>
      <c r="AE49" s="17"/>
      <c r="AF49" s="17"/>
      <c r="AG49" s="17"/>
      <c r="AH49" s="17"/>
      <c r="AI49" s="17"/>
      <c r="AJ49" s="17"/>
      <c r="AK49" s="17"/>
      <c r="AL49" s="17"/>
    </row>
    <row r="50">
      <c r="A50" s="20"/>
      <c r="B50" s="17"/>
      <c r="C50" s="17"/>
      <c r="D50" s="17"/>
      <c r="E50" s="33"/>
      <c r="F50" s="20"/>
      <c r="G50" s="20"/>
      <c r="H50" s="20"/>
      <c r="I50" s="20"/>
      <c r="J50" s="39"/>
      <c r="K50" s="17"/>
      <c r="L50" s="17"/>
      <c r="M50" s="17"/>
      <c r="N50" s="17"/>
      <c r="O50" s="17"/>
      <c r="P50" s="17"/>
      <c r="Q50" s="17"/>
      <c r="R50" s="50"/>
      <c r="S50" s="17"/>
      <c r="T50" s="17"/>
      <c r="U50" s="17"/>
      <c r="V50" s="17"/>
      <c r="W50" s="17"/>
      <c r="X50" s="17"/>
      <c r="Y50" s="17"/>
      <c r="Z50" s="17"/>
      <c r="AA50" s="17"/>
      <c r="AB50" s="17"/>
      <c r="AC50" s="17"/>
      <c r="AD50" s="17"/>
      <c r="AE50" s="17"/>
      <c r="AF50" s="17"/>
      <c r="AG50" s="17"/>
      <c r="AH50" s="17"/>
      <c r="AI50" s="17"/>
      <c r="AJ50" s="17"/>
      <c r="AK50" s="17"/>
      <c r="AL50" s="17"/>
    </row>
    <row r="51">
      <c r="A51" s="20"/>
      <c r="B51" s="17"/>
      <c r="C51" s="17"/>
      <c r="D51" s="17"/>
      <c r="E51" s="33"/>
      <c r="F51" s="20"/>
      <c r="G51" s="20"/>
      <c r="H51" s="20"/>
      <c r="I51" s="20"/>
      <c r="J51" s="39"/>
      <c r="K51" s="17"/>
      <c r="L51" s="17"/>
      <c r="M51" s="17"/>
      <c r="N51" s="17"/>
      <c r="O51" s="17"/>
      <c r="P51" s="17"/>
      <c r="Q51" s="17"/>
      <c r="R51" s="50"/>
      <c r="S51" s="17"/>
      <c r="T51" s="17"/>
      <c r="U51" s="17"/>
      <c r="V51" s="17"/>
      <c r="W51" s="17"/>
      <c r="X51" s="17"/>
      <c r="Y51" s="17"/>
      <c r="Z51" s="17"/>
      <c r="AA51" s="17"/>
      <c r="AB51" s="17"/>
      <c r="AC51" s="17"/>
      <c r="AD51" s="17"/>
      <c r="AE51" s="17"/>
      <c r="AF51" s="17"/>
      <c r="AG51" s="17"/>
      <c r="AH51" s="17"/>
      <c r="AI51" s="17"/>
      <c r="AJ51" s="17"/>
      <c r="AK51" s="17"/>
      <c r="AL51" s="17"/>
    </row>
    <row r="52">
      <c r="A52" s="20"/>
      <c r="B52" s="17"/>
      <c r="C52" s="17"/>
      <c r="D52" s="17"/>
      <c r="E52" s="33"/>
      <c r="F52" s="20"/>
      <c r="G52" s="20"/>
      <c r="H52" s="20"/>
      <c r="I52" s="20"/>
      <c r="J52" s="39"/>
      <c r="K52" s="17"/>
      <c r="L52" s="17"/>
      <c r="M52" s="17"/>
      <c r="N52" s="17"/>
      <c r="O52" s="17"/>
      <c r="P52" s="17"/>
      <c r="Q52" s="17"/>
      <c r="R52" s="50"/>
      <c r="S52" s="17"/>
      <c r="T52" s="17"/>
      <c r="U52" s="17"/>
      <c r="V52" s="17"/>
      <c r="W52" s="17"/>
      <c r="X52" s="17"/>
      <c r="Y52" s="17"/>
      <c r="Z52" s="17"/>
      <c r="AA52" s="17"/>
      <c r="AB52" s="17"/>
      <c r="AC52" s="17"/>
      <c r="AD52" s="17"/>
      <c r="AE52" s="17"/>
      <c r="AF52" s="17"/>
      <c r="AG52" s="17"/>
      <c r="AH52" s="17"/>
      <c r="AI52" s="17"/>
      <c r="AJ52" s="17"/>
      <c r="AK52" s="17"/>
      <c r="AL52" s="17"/>
    </row>
    <row r="53">
      <c r="A53" s="20"/>
      <c r="B53" s="17"/>
      <c r="C53" s="17"/>
      <c r="D53" s="17"/>
      <c r="E53" s="33"/>
      <c r="F53" s="20"/>
      <c r="G53" s="20"/>
      <c r="H53" s="20"/>
      <c r="I53" s="20"/>
      <c r="J53" s="39"/>
      <c r="K53" s="17"/>
      <c r="L53" s="17"/>
      <c r="M53" s="17"/>
      <c r="N53" s="17"/>
      <c r="O53" s="17"/>
      <c r="P53" s="17"/>
      <c r="Q53" s="17"/>
      <c r="R53" s="50"/>
      <c r="S53" s="17"/>
      <c r="T53" s="17"/>
      <c r="U53" s="17"/>
      <c r="V53" s="17"/>
      <c r="W53" s="17"/>
      <c r="X53" s="17"/>
      <c r="Y53" s="17"/>
      <c r="Z53" s="17"/>
      <c r="AA53" s="17"/>
      <c r="AB53" s="17"/>
      <c r="AC53" s="17"/>
      <c r="AD53" s="17"/>
      <c r="AE53" s="17"/>
      <c r="AF53" s="17"/>
      <c r="AG53" s="17"/>
      <c r="AH53" s="17"/>
      <c r="AI53" s="17"/>
      <c r="AJ53" s="17"/>
      <c r="AK53" s="17"/>
      <c r="AL53" s="17"/>
    </row>
    <row r="54">
      <c r="A54" s="20"/>
      <c r="B54" s="17"/>
      <c r="C54" s="17"/>
      <c r="D54" s="17"/>
      <c r="E54" s="33"/>
      <c r="F54" s="20"/>
      <c r="G54" s="20"/>
      <c r="H54" s="20"/>
      <c r="I54" s="20"/>
      <c r="J54" s="39"/>
      <c r="K54" s="17"/>
      <c r="L54" s="17"/>
      <c r="M54" s="17"/>
      <c r="N54" s="17"/>
      <c r="O54" s="17"/>
      <c r="P54" s="17"/>
      <c r="Q54" s="17"/>
      <c r="R54" s="50"/>
      <c r="S54" s="17"/>
      <c r="T54" s="17"/>
      <c r="U54" s="17"/>
      <c r="V54" s="17"/>
      <c r="W54" s="17"/>
      <c r="X54" s="17"/>
      <c r="Y54" s="17"/>
      <c r="Z54" s="17"/>
      <c r="AA54" s="17"/>
      <c r="AB54" s="17"/>
      <c r="AC54" s="17"/>
      <c r="AD54" s="17"/>
      <c r="AE54" s="17"/>
      <c r="AF54" s="17"/>
      <c r="AG54" s="17"/>
      <c r="AH54" s="17"/>
      <c r="AI54" s="17"/>
      <c r="AJ54" s="17"/>
      <c r="AK54" s="17"/>
      <c r="AL54" s="17"/>
    </row>
    <row r="55">
      <c r="A55" s="20"/>
      <c r="B55" s="17"/>
      <c r="C55" s="17"/>
      <c r="D55" s="17"/>
      <c r="E55" s="33"/>
      <c r="F55" s="20"/>
      <c r="G55" s="20"/>
      <c r="H55" s="20"/>
      <c r="I55" s="20"/>
      <c r="J55" s="39"/>
      <c r="K55" s="17"/>
      <c r="L55" s="17"/>
      <c r="M55" s="17"/>
      <c r="N55" s="17"/>
      <c r="O55" s="17"/>
      <c r="P55" s="17"/>
      <c r="Q55" s="17"/>
      <c r="R55" s="50"/>
      <c r="S55" s="17"/>
      <c r="T55" s="17"/>
      <c r="U55" s="17"/>
      <c r="V55" s="17"/>
      <c r="W55" s="17"/>
      <c r="X55" s="17"/>
      <c r="Y55" s="17"/>
      <c r="Z55" s="17"/>
      <c r="AA55" s="17"/>
      <c r="AB55" s="17"/>
      <c r="AC55" s="17"/>
      <c r="AD55" s="17"/>
      <c r="AE55" s="17"/>
      <c r="AF55" s="17"/>
      <c r="AG55" s="17"/>
      <c r="AH55" s="17"/>
      <c r="AI55" s="17"/>
      <c r="AJ55" s="17"/>
      <c r="AK55" s="17"/>
      <c r="AL55" s="17"/>
    </row>
    <row r="56">
      <c r="A56" s="20"/>
      <c r="B56" s="17"/>
      <c r="C56" s="17"/>
      <c r="D56" s="17"/>
      <c r="E56" s="33"/>
      <c r="F56" s="20"/>
      <c r="G56" s="20"/>
      <c r="H56" s="20"/>
      <c r="I56" s="20"/>
      <c r="J56" s="39"/>
      <c r="K56" s="17"/>
      <c r="L56" s="17"/>
      <c r="M56" s="17"/>
      <c r="N56" s="17"/>
      <c r="O56" s="17"/>
      <c r="P56" s="17"/>
      <c r="Q56" s="17"/>
      <c r="R56" s="50"/>
      <c r="S56" s="17"/>
      <c r="T56" s="17"/>
      <c r="U56" s="17"/>
      <c r="V56" s="17"/>
      <c r="W56" s="17"/>
      <c r="X56" s="17"/>
      <c r="Y56" s="17"/>
      <c r="Z56" s="17"/>
      <c r="AA56" s="17"/>
      <c r="AB56" s="17"/>
      <c r="AC56" s="17"/>
      <c r="AD56" s="17"/>
      <c r="AE56" s="17"/>
      <c r="AF56" s="17"/>
      <c r="AG56" s="17"/>
      <c r="AH56" s="17"/>
      <c r="AI56" s="17"/>
      <c r="AJ56" s="17"/>
      <c r="AK56" s="17"/>
      <c r="AL56" s="17"/>
    </row>
    <row r="57">
      <c r="A57" s="20"/>
      <c r="B57" s="17"/>
      <c r="C57" s="17"/>
      <c r="D57" s="17"/>
      <c r="E57" s="33"/>
      <c r="F57" s="20"/>
      <c r="G57" s="20"/>
      <c r="H57" s="20"/>
      <c r="I57" s="20"/>
      <c r="J57" s="39"/>
      <c r="K57" s="17"/>
      <c r="L57" s="17"/>
      <c r="M57" s="17"/>
      <c r="N57" s="17"/>
      <c r="O57" s="17"/>
      <c r="P57" s="17"/>
      <c r="Q57" s="17"/>
      <c r="R57" s="50"/>
      <c r="S57" s="17"/>
      <c r="T57" s="17"/>
      <c r="U57" s="17"/>
      <c r="V57" s="17"/>
      <c r="W57" s="17"/>
      <c r="X57" s="17"/>
      <c r="Y57" s="17"/>
      <c r="Z57" s="17"/>
      <c r="AA57" s="17"/>
      <c r="AB57" s="17"/>
      <c r="AC57" s="17"/>
      <c r="AD57" s="17"/>
      <c r="AE57" s="17"/>
      <c r="AF57" s="17"/>
      <c r="AG57" s="17"/>
      <c r="AH57" s="17"/>
      <c r="AI57" s="17"/>
      <c r="AJ57" s="17"/>
      <c r="AK57" s="17"/>
      <c r="AL57" s="17"/>
    </row>
    <row r="58">
      <c r="A58" s="20"/>
      <c r="B58" s="17"/>
      <c r="C58" s="17"/>
      <c r="D58" s="17"/>
      <c r="E58" s="33"/>
      <c r="F58" s="20"/>
      <c r="G58" s="20"/>
      <c r="H58" s="20"/>
      <c r="I58" s="20"/>
      <c r="J58" s="39"/>
      <c r="K58" s="17"/>
      <c r="L58" s="17"/>
      <c r="M58" s="17"/>
      <c r="N58" s="17"/>
      <c r="O58" s="17"/>
      <c r="P58" s="17"/>
      <c r="Q58" s="17"/>
      <c r="R58" s="50"/>
      <c r="S58" s="17"/>
      <c r="T58" s="17"/>
      <c r="U58" s="17"/>
      <c r="V58" s="17"/>
      <c r="W58" s="17"/>
      <c r="X58" s="17"/>
      <c r="Y58" s="17"/>
      <c r="Z58" s="17"/>
      <c r="AA58" s="17"/>
      <c r="AB58" s="17"/>
      <c r="AC58" s="17"/>
      <c r="AD58" s="17"/>
      <c r="AE58" s="17"/>
      <c r="AF58" s="17"/>
      <c r="AG58" s="17"/>
      <c r="AH58" s="17"/>
      <c r="AI58" s="17"/>
      <c r="AJ58" s="17"/>
      <c r="AK58" s="17"/>
      <c r="AL58" s="17"/>
    </row>
    <row r="59">
      <c r="A59" s="20"/>
      <c r="B59" s="17"/>
      <c r="C59" s="17"/>
      <c r="D59" s="17"/>
      <c r="E59" s="33"/>
      <c r="F59" s="20"/>
      <c r="G59" s="20"/>
      <c r="H59" s="20"/>
      <c r="I59" s="20"/>
      <c r="J59" s="39"/>
      <c r="K59" s="17"/>
      <c r="L59" s="17"/>
      <c r="M59" s="17"/>
      <c r="N59" s="17"/>
      <c r="O59" s="17"/>
      <c r="P59" s="17"/>
      <c r="Q59" s="17"/>
      <c r="R59" s="50"/>
      <c r="S59" s="17"/>
      <c r="T59" s="17"/>
      <c r="U59" s="17"/>
      <c r="V59" s="17"/>
      <c r="W59" s="17"/>
      <c r="X59" s="17"/>
      <c r="Y59" s="17"/>
      <c r="Z59" s="17"/>
      <c r="AA59" s="17"/>
      <c r="AB59" s="17"/>
      <c r="AC59" s="17"/>
      <c r="AD59" s="17"/>
      <c r="AE59" s="17"/>
      <c r="AF59" s="17"/>
      <c r="AG59" s="17"/>
      <c r="AH59" s="17"/>
      <c r="AI59" s="17"/>
      <c r="AJ59" s="17"/>
      <c r="AK59" s="17"/>
      <c r="AL59" s="17"/>
    </row>
    <row r="60">
      <c r="A60" s="20"/>
      <c r="B60" s="17"/>
      <c r="C60" s="17"/>
      <c r="D60" s="17"/>
      <c r="E60" s="33"/>
      <c r="F60" s="20"/>
      <c r="G60" s="20"/>
      <c r="H60" s="20"/>
      <c r="I60" s="20"/>
      <c r="J60" s="39"/>
      <c r="K60" s="17"/>
      <c r="L60" s="17"/>
      <c r="M60" s="17"/>
      <c r="N60" s="17"/>
      <c r="O60" s="17"/>
      <c r="P60" s="17"/>
      <c r="Q60" s="17"/>
      <c r="R60" s="50"/>
      <c r="S60" s="17"/>
      <c r="T60" s="17"/>
      <c r="U60" s="17"/>
      <c r="V60" s="17"/>
      <c r="W60" s="17"/>
      <c r="X60" s="17"/>
      <c r="Y60" s="17"/>
      <c r="Z60" s="17"/>
      <c r="AA60" s="17"/>
      <c r="AB60" s="17"/>
      <c r="AC60" s="17"/>
      <c r="AD60" s="17"/>
      <c r="AE60" s="17"/>
      <c r="AF60" s="17"/>
      <c r="AG60" s="17"/>
      <c r="AH60" s="17"/>
      <c r="AI60" s="17"/>
      <c r="AJ60" s="17"/>
      <c r="AK60" s="17"/>
      <c r="AL60" s="17"/>
    </row>
    <row r="61">
      <c r="A61" s="20"/>
      <c r="B61" s="17"/>
      <c r="C61" s="17"/>
      <c r="D61" s="17"/>
      <c r="E61" s="33"/>
      <c r="F61" s="20"/>
      <c r="G61" s="20"/>
      <c r="H61" s="20"/>
      <c r="I61" s="20"/>
      <c r="J61" s="39"/>
      <c r="K61" s="17"/>
      <c r="L61" s="17"/>
      <c r="M61" s="17"/>
      <c r="N61" s="17"/>
      <c r="O61" s="17"/>
      <c r="P61" s="17"/>
      <c r="Q61" s="17"/>
      <c r="R61" s="50"/>
      <c r="S61" s="17"/>
      <c r="T61" s="17"/>
      <c r="U61" s="17"/>
      <c r="V61" s="17"/>
      <c r="W61" s="17"/>
      <c r="X61" s="17"/>
      <c r="Y61" s="17"/>
      <c r="Z61" s="17"/>
      <c r="AA61" s="17"/>
      <c r="AB61" s="17"/>
      <c r="AC61" s="17"/>
      <c r="AD61" s="17"/>
      <c r="AE61" s="17"/>
      <c r="AF61" s="17"/>
      <c r="AG61" s="17"/>
      <c r="AH61" s="17"/>
      <c r="AI61" s="17"/>
      <c r="AJ61" s="17"/>
      <c r="AK61" s="17"/>
      <c r="AL61" s="17"/>
    </row>
    <row r="62">
      <c r="A62" s="20"/>
      <c r="B62" s="17"/>
      <c r="C62" s="17"/>
      <c r="D62" s="17"/>
      <c r="E62" s="33"/>
      <c r="F62" s="20"/>
      <c r="G62" s="20"/>
      <c r="H62" s="20"/>
      <c r="I62" s="20"/>
      <c r="J62" s="39"/>
      <c r="K62" s="17"/>
      <c r="L62" s="17"/>
      <c r="M62" s="17"/>
      <c r="N62" s="17"/>
      <c r="O62" s="17"/>
      <c r="P62" s="17"/>
      <c r="Q62" s="17"/>
      <c r="R62" s="50"/>
      <c r="S62" s="17"/>
      <c r="T62" s="17"/>
      <c r="U62" s="17"/>
      <c r="V62" s="17"/>
      <c r="W62" s="17"/>
      <c r="X62" s="17"/>
      <c r="Y62" s="17"/>
      <c r="Z62" s="17"/>
      <c r="AA62" s="17"/>
      <c r="AB62" s="17"/>
      <c r="AC62" s="17"/>
      <c r="AD62" s="17"/>
      <c r="AE62" s="17"/>
      <c r="AF62" s="17"/>
      <c r="AG62" s="17"/>
      <c r="AH62" s="17"/>
      <c r="AI62" s="17"/>
      <c r="AJ62" s="17"/>
      <c r="AK62" s="17"/>
      <c r="AL62" s="17"/>
    </row>
    <row r="63">
      <c r="A63" s="20"/>
      <c r="B63" s="17"/>
      <c r="C63" s="17"/>
      <c r="D63" s="17"/>
      <c r="E63" s="33"/>
      <c r="F63" s="20"/>
      <c r="G63" s="20"/>
      <c r="H63" s="20"/>
      <c r="I63" s="20"/>
      <c r="J63" s="39"/>
      <c r="K63" s="17"/>
      <c r="L63" s="17"/>
      <c r="M63" s="17"/>
      <c r="N63" s="17"/>
      <c r="O63" s="17"/>
      <c r="P63" s="17"/>
      <c r="Q63" s="17"/>
      <c r="R63" s="50"/>
      <c r="S63" s="17"/>
      <c r="T63" s="17"/>
      <c r="U63" s="17"/>
      <c r="V63" s="17"/>
      <c r="W63" s="17"/>
      <c r="X63" s="17"/>
      <c r="Y63" s="17"/>
      <c r="Z63" s="17"/>
      <c r="AA63" s="17"/>
      <c r="AB63" s="17"/>
      <c r="AC63" s="17"/>
      <c r="AD63" s="17"/>
      <c r="AE63" s="17"/>
      <c r="AF63" s="17"/>
      <c r="AG63" s="17"/>
      <c r="AH63" s="17"/>
      <c r="AI63" s="17"/>
      <c r="AJ63" s="17"/>
      <c r="AK63" s="17"/>
      <c r="AL63" s="17"/>
    </row>
    <row r="64">
      <c r="A64" s="20"/>
      <c r="B64" s="17"/>
      <c r="C64" s="17"/>
      <c r="D64" s="17"/>
      <c r="E64" s="33"/>
      <c r="F64" s="20"/>
      <c r="G64" s="20"/>
      <c r="H64" s="20"/>
      <c r="I64" s="20"/>
      <c r="J64" s="39"/>
      <c r="K64" s="17"/>
      <c r="L64" s="17"/>
      <c r="M64" s="17"/>
      <c r="N64" s="17"/>
      <c r="O64" s="17"/>
      <c r="P64" s="17"/>
      <c r="Q64" s="17"/>
      <c r="R64" s="50"/>
      <c r="S64" s="17"/>
      <c r="T64" s="17"/>
      <c r="U64" s="17"/>
      <c r="V64" s="17"/>
      <c r="W64" s="17"/>
      <c r="X64" s="17"/>
      <c r="Y64" s="17"/>
      <c r="Z64" s="17"/>
      <c r="AA64" s="17"/>
      <c r="AB64" s="17"/>
      <c r="AC64" s="17"/>
      <c r="AD64" s="17"/>
      <c r="AE64" s="17"/>
      <c r="AF64" s="17"/>
      <c r="AG64" s="17"/>
      <c r="AH64" s="17"/>
      <c r="AI64" s="17"/>
      <c r="AJ64" s="17"/>
      <c r="AK64" s="17"/>
      <c r="AL64" s="17"/>
    </row>
    <row r="65">
      <c r="A65" s="20"/>
      <c r="B65" s="17"/>
      <c r="C65" s="17"/>
      <c r="D65" s="17"/>
      <c r="E65" s="33"/>
      <c r="F65" s="20"/>
      <c r="G65" s="20"/>
      <c r="H65" s="20"/>
      <c r="I65" s="20"/>
      <c r="J65" s="39"/>
      <c r="K65" s="17"/>
      <c r="L65" s="17"/>
      <c r="M65" s="17"/>
      <c r="N65" s="17"/>
      <c r="O65" s="17"/>
      <c r="P65" s="17"/>
      <c r="Q65" s="17"/>
      <c r="R65" s="50"/>
      <c r="S65" s="17"/>
      <c r="T65" s="17"/>
      <c r="U65" s="17"/>
      <c r="V65" s="17"/>
      <c r="W65" s="17"/>
      <c r="X65" s="17"/>
      <c r="Y65" s="17"/>
      <c r="Z65" s="17"/>
      <c r="AA65" s="17"/>
      <c r="AB65" s="17"/>
      <c r="AC65" s="17"/>
      <c r="AD65" s="17"/>
      <c r="AE65" s="17"/>
      <c r="AF65" s="17"/>
      <c r="AG65" s="17"/>
      <c r="AH65" s="17"/>
      <c r="AI65" s="17"/>
      <c r="AJ65" s="17"/>
      <c r="AK65" s="17"/>
      <c r="AL65" s="17"/>
    </row>
    <row r="66">
      <c r="A66" s="20"/>
      <c r="B66" s="17"/>
      <c r="C66" s="17"/>
      <c r="D66" s="17"/>
      <c r="E66" s="33"/>
      <c r="F66" s="20"/>
      <c r="G66" s="20"/>
      <c r="H66" s="20"/>
      <c r="I66" s="20"/>
      <c r="J66" s="39"/>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sheetData>
  <mergeCells count="24">
    <mergeCell ref="A1:J1"/>
    <mergeCell ref="H6:J6"/>
    <mergeCell ref="I8:J8"/>
    <mergeCell ref="H9:J9"/>
    <mergeCell ref="H11:J11"/>
    <mergeCell ref="H12:J12"/>
    <mergeCell ref="H13:J13"/>
    <mergeCell ref="H14:J14"/>
    <mergeCell ref="H16:J16"/>
    <mergeCell ref="H18:J18"/>
    <mergeCell ref="H19:J19"/>
    <mergeCell ref="H20:J20"/>
    <mergeCell ref="H25:J25"/>
    <mergeCell ref="H26:J26"/>
    <mergeCell ref="A41:B41"/>
    <mergeCell ref="A42:B42"/>
    <mergeCell ref="A43:B43"/>
    <mergeCell ref="H27:J27"/>
    <mergeCell ref="H28:J28"/>
    <mergeCell ref="H29:J29"/>
    <mergeCell ref="H31:J31"/>
    <mergeCell ref="A37:B37"/>
    <mergeCell ref="A38:B38"/>
    <mergeCell ref="A39:B39"/>
  </mergeCells>
  <conditionalFormatting sqref="E34">
    <cfRule type="cellIs" dxfId="0" priority="1" operator="between">
      <formula>"1%"</formula>
      <formula>"25%"</formula>
    </cfRule>
  </conditionalFormatting>
  <conditionalFormatting sqref="E34">
    <cfRule type="cellIs" dxfId="1" priority="2" operator="between">
      <formula>"26%"</formula>
      <formula>"50%"</formula>
    </cfRule>
  </conditionalFormatting>
  <conditionalFormatting sqref="E34">
    <cfRule type="cellIs" dxfId="2" priority="3" operator="between">
      <formula>"51%"</formula>
      <formula>"75%"</formula>
    </cfRule>
  </conditionalFormatting>
  <conditionalFormatting sqref="E34">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12.75"/>
    <col customWidth="1" min="14" max="14" width="8.63"/>
  </cols>
  <sheetData>
    <row r="1" ht="24.0" customHeight="1">
      <c r="A1" s="34" t="s">
        <v>4185</v>
      </c>
      <c r="K1" s="16"/>
      <c r="L1" s="16"/>
      <c r="M1" s="16"/>
      <c r="N1" s="16"/>
      <c r="O1" s="17"/>
      <c r="P1" s="17"/>
      <c r="Q1" s="17"/>
      <c r="R1" s="17"/>
      <c r="S1" s="17"/>
      <c r="T1" s="17"/>
      <c r="U1" s="17"/>
      <c r="V1" s="17"/>
      <c r="W1" s="17"/>
      <c r="X1" s="17"/>
      <c r="Y1" s="17"/>
      <c r="Z1" s="17"/>
      <c r="AA1" s="17"/>
      <c r="AB1" s="17"/>
      <c r="AC1" s="17"/>
      <c r="AD1" s="17"/>
      <c r="AE1" s="17"/>
      <c r="AF1" s="17"/>
      <c r="AG1" s="17"/>
      <c r="AH1" s="17"/>
      <c r="AI1" s="17"/>
      <c r="AJ1" s="17"/>
      <c r="AK1" s="17"/>
      <c r="AL1" s="17"/>
    </row>
    <row r="2">
      <c r="A2" s="18"/>
      <c r="B2" s="18" t="s">
        <v>4186</v>
      </c>
      <c r="C2" s="35">
        <v>45748.0</v>
      </c>
      <c r="D2" s="36" t="s">
        <v>4187</v>
      </c>
      <c r="E2" s="37">
        <v>45777.0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row>
    <row r="4" ht="32.25" customHeight="1">
      <c r="A4" s="23" t="s">
        <v>4155</v>
      </c>
      <c r="B4" s="23" t="s">
        <v>5</v>
      </c>
      <c r="C4" s="23" t="s">
        <v>4188</v>
      </c>
      <c r="D4" s="23" t="s">
        <v>4189</v>
      </c>
      <c r="E4" s="24" t="s">
        <v>4156</v>
      </c>
      <c r="F4" s="23" t="s">
        <v>4157</v>
      </c>
      <c r="G4" s="23" t="s">
        <v>4158</v>
      </c>
      <c r="H4" s="23" t="s">
        <v>13</v>
      </c>
      <c r="I4" s="23" t="s">
        <v>4190</v>
      </c>
      <c r="J4" s="40" t="s">
        <v>41</v>
      </c>
      <c r="M4" s="25"/>
      <c r="N4" s="25"/>
      <c r="O4" s="25"/>
      <c r="P4" s="25"/>
      <c r="Q4" s="25"/>
      <c r="R4" s="25"/>
      <c r="S4" s="25"/>
      <c r="T4" s="25"/>
      <c r="U4" s="25"/>
      <c r="V4" s="25"/>
      <c r="W4" s="25"/>
      <c r="X4" s="25"/>
      <c r="Y4" s="25"/>
      <c r="Z4" s="25"/>
      <c r="AA4" s="25"/>
    </row>
    <row r="5" ht="19.5" customHeight="1">
      <c r="A5" s="41">
        <v>1.0</v>
      </c>
      <c r="B5" s="42" t="s">
        <v>34</v>
      </c>
      <c r="C5" s="43" t="s">
        <v>4191</v>
      </c>
      <c r="D5" s="42" t="s">
        <v>4192</v>
      </c>
      <c r="E5" s="44">
        <f>sumifs('KEG. PENGAJIAN HARIAN'!$D$2:$D969,'KEG. PENGAJIAN HARIAN'!$B$2:$B969,"&gt;="&amp;$C$2,'KEG. PENGAJIAN HARIAN'!$B$2:$B969,"&lt;="&amp;$E$2,'KEG. PENGAJIAN HARIAN'!$F$2:$F969,B5)</f>
        <v>0.1902777778</v>
      </c>
      <c r="F5" s="45">
        <v>0.25</v>
      </c>
      <c r="G5" s="46">
        <f t="shared" ref="G5:G33" si="1">IFERROR(E5/F5,0)</f>
        <v>0.7611111111</v>
      </c>
      <c r="H5" s="47">
        <f>COUNTIFS('KEG. PENGAJIAN HARIAN'!$F$2:$F969,B5,'KEG. PENGAJIAN HARIAN'!$B$2:$B969,"&gt;="&amp;$C$2,'KEG. PENGAJIAN HARIAN'!$B$2:$B969,"&lt;="&amp;$E$2,'KEG. PENGAJIAN HARIAN'!$G$2:$G969,"hadir")</f>
        <v>4</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0</v>
      </c>
      <c r="L5" s="17"/>
      <c r="M5" s="21"/>
      <c r="N5" s="17"/>
      <c r="O5" s="17"/>
      <c r="P5" s="17"/>
      <c r="Q5" s="17"/>
      <c r="R5" s="50"/>
      <c r="S5" s="17"/>
      <c r="T5" s="17"/>
      <c r="U5" s="17"/>
      <c r="V5" s="17"/>
      <c r="W5" s="17"/>
      <c r="X5" s="17"/>
      <c r="Y5" s="17"/>
      <c r="Z5" s="17"/>
      <c r="AA5" s="17"/>
    </row>
    <row r="6" ht="19.5" customHeight="1">
      <c r="A6" s="41">
        <v>2.0</v>
      </c>
      <c r="B6" s="42" t="s">
        <v>72</v>
      </c>
      <c r="C6" s="43" t="s">
        <v>4193</v>
      </c>
      <c r="D6" s="42" t="s">
        <v>4194</v>
      </c>
      <c r="E6" s="44">
        <f>sumifs('KEG. PENGAJIAN HARIAN'!$D$2:$D969,'KEG. PENGAJIAN HARIAN'!$B$2:$B969,"&gt;="&amp;$C$2,'KEG. PENGAJIAN HARIAN'!$B$2:$B969,"&lt;="&amp;$E$2,'KEG. PENGAJIAN HARIAN'!$F$2:$F969,B6)</f>
        <v>0.21875</v>
      </c>
      <c r="F6" s="45">
        <v>0.25</v>
      </c>
      <c r="G6" s="46">
        <f t="shared" si="1"/>
        <v>0.875</v>
      </c>
      <c r="H6" s="47">
        <f>COUNTIFS('KEG. PENGAJIAN HARIAN'!$F$2:$F969,B6,'KEG. PENGAJIAN HARIAN'!$B$2:$B969,"&gt;="&amp;$C$2,'KEG. PENGAJIAN HARIAN'!$B$2:$B969,"&lt;="&amp;$E$2,'KEG. PENGAJIAN HARIAN'!$G$2:$G969,"hadir")</f>
        <v>4</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L6" s="17"/>
      <c r="M6" s="21"/>
      <c r="N6" s="17"/>
      <c r="O6" s="17"/>
      <c r="P6" s="17"/>
      <c r="Q6" s="17"/>
      <c r="R6" s="50"/>
      <c r="S6" s="17"/>
      <c r="T6" s="17"/>
      <c r="U6" s="17"/>
      <c r="V6" s="17"/>
      <c r="W6" s="17"/>
      <c r="X6" s="17"/>
      <c r="Y6" s="17"/>
      <c r="Z6" s="17"/>
      <c r="AA6" s="17"/>
    </row>
    <row r="7" ht="19.5" customHeight="1">
      <c r="A7" s="41">
        <v>3.0</v>
      </c>
      <c r="B7" s="42" t="s">
        <v>1083</v>
      </c>
      <c r="C7" s="43" t="s">
        <v>4191</v>
      </c>
      <c r="D7" s="42" t="s">
        <v>4192</v>
      </c>
      <c r="E7" s="44">
        <f>sumifs('KEG. PENGAJIAN HARIAN'!$D$2:$D969,'KEG. PENGAJIAN HARIAN'!$B$2:$B969,"&gt;="&amp;$C$2,'KEG. PENGAJIAN HARIAN'!$B$2:$B969,"&lt;="&amp;$E$2,'KEG. PENGAJIAN HARIAN'!$F$2:$F969,B7)</f>
        <v>0.1729166667</v>
      </c>
      <c r="F7" s="45">
        <v>0.25</v>
      </c>
      <c r="G7" s="46">
        <f t="shared" si="1"/>
        <v>0.6916666667</v>
      </c>
      <c r="H7" s="47">
        <f>COUNTIFS('KEG. PENGAJIAN HARIAN'!$F$2:$F969,B7,'KEG. PENGAJIAN HARIAN'!$B$2:$B969,"&gt;="&amp;$C$2,'KEG. PENGAJIAN HARIAN'!$B$2:$B969,"&lt;="&amp;$E$2,'KEG. PENGAJIAN HARIAN'!$G$2:$G969,"hadir")</f>
        <v>4</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0</v>
      </c>
      <c r="K7" s="51"/>
      <c r="L7" s="17"/>
      <c r="M7" s="21"/>
      <c r="N7" s="17"/>
      <c r="O7" s="17"/>
      <c r="P7" s="17"/>
      <c r="Q7" s="17"/>
      <c r="R7" s="50"/>
      <c r="S7" s="17"/>
      <c r="T7" s="17"/>
      <c r="U7" s="17"/>
      <c r="V7" s="17"/>
      <c r="W7" s="17"/>
      <c r="X7" s="17"/>
      <c r="Y7" s="17"/>
      <c r="Z7" s="17"/>
      <c r="AA7" s="17"/>
    </row>
    <row r="8" ht="19.5" customHeight="1">
      <c r="A8" s="41">
        <v>4.0</v>
      </c>
      <c r="B8" s="42" t="s">
        <v>105</v>
      </c>
      <c r="C8" s="43" t="s">
        <v>4191</v>
      </c>
      <c r="D8" s="42" t="s">
        <v>4192</v>
      </c>
      <c r="E8" s="44">
        <f>sumifs('KEG. PENGAJIAN HARIAN'!$D$2:$D969,'KEG. PENGAJIAN HARIAN'!$B$2:$B969,"&gt;="&amp;$C$2,'KEG. PENGAJIAN HARIAN'!$B$2:$B969,"&lt;="&amp;$E$2,'KEG. PENGAJIAN HARIAN'!$F$2:$F969,B8)</f>
        <v>0.1541666667</v>
      </c>
      <c r="F8" s="45">
        <v>0.25</v>
      </c>
      <c r="G8" s="46">
        <f t="shared" si="1"/>
        <v>0.6166666667</v>
      </c>
      <c r="H8" s="47">
        <f>COUNTIFS('KEG. PENGAJIAN HARIAN'!$F$2:$F969,B8,'KEG. PENGAJIAN HARIAN'!$B$2:$B969,"&gt;="&amp;$C$2,'KEG. PENGAJIAN HARIAN'!$B$2:$B969,"&lt;="&amp;$E$2,'KEG. PENGAJIAN HARIAN'!$G$2:$G969,"hadir")</f>
        <v>4</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0</v>
      </c>
      <c r="K8" s="51" t="s">
        <v>4192</v>
      </c>
      <c r="L8" s="17">
        <f>countif(D5:D28,"PraCBR-CBR")</f>
        <v>15</v>
      </c>
      <c r="M8" s="21" t="s">
        <v>4192</v>
      </c>
      <c r="N8" s="17">
        <f>countif($D$5:$D$33,"PraCBR-CBR")</f>
        <v>17</v>
      </c>
      <c r="O8" s="17"/>
      <c r="P8" s="17"/>
      <c r="Q8" s="17"/>
      <c r="R8" s="50"/>
      <c r="S8" s="17"/>
      <c r="T8" s="17"/>
      <c r="U8" s="17"/>
      <c r="V8" s="17"/>
      <c r="W8" s="17"/>
      <c r="X8" s="17"/>
      <c r="Y8" s="17"/>
      <c r="Z8" s="17"/>
      <c r="AA8" s="17"/>
    </row>
    <row r="9" ht="19.5" customHeight="1">
      <c r="A9" s="41">
        <v>5.0</v>
      </c>
      <c r="B9" s="42" t="s">
        <v>30</v>
      </c>
      <c r="C9" s="43" t="s">
        <v>4191</v>
      </c>
      <c r="D9" s="42" t="s">
        <v>4192</v>
      </c>
      <c r="E9" s="44">
        <f>sumifs('KEG. PENGAJIAN HARIAN'!$D$2:$D969,'KEG. PENGAJIAN HARIAN'!$B$2:$B969,"&gt;="&amp;$C$2,'KEG. PENGAJIAN HARIAN'!$B$2:$B969,"&lt;="&amp;$E$2,'KEG. PENGAJIAN HARIAN'!$F$2:$F969,B9)</f>
        <v>0.2673611111</v>
      </c>
      <c r="F9" s="45">
        <v>0.25</v>
      </c>
      <c r="G9" s="46">
        <f t="shared" si="1"/>
        <v>1.069444444</v>
      </c>
      <c r="H9" s="47">
        <f>COUNTIFS('KEG. PENGAJIAN HARIAN'!$F$2:$F969,B9,'KEG. PENGAJIAN HARIAN'!$B$2:$B969,"&gt;="&amp;$C$2,'KEG. PENGAJIAN HARIAN'!$B$2:$B969,"&lt;="&amp;$E$2,'KEG. PENGAJIAN HARIAN'!$G$2:$G969,"hadir")</f>
        <v>6</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0</v>
      </c>
      <c r="K9" s="51" t="s">
        <v>4195</v>
      </c>
      <c r="L9" s="17">
        <f>countif(D5:D28,"PraRMJ-RMJ")</f>
        <v>5</v>
      </c>
      <c r="M9" s="21" t="s">
        <v>4195</v>
      </c>
      <c r="N9" s="17">
        <f>countif($D$5:$D$33,"PraRMJ-RMJ")</f>
        <v>6</v>
      </c>
      <c r="O9" s="17"/>
      <c r="P9" s="17"/>
      <c r="Q9" s="17"/>
      <c r="R9" s="50"/>
      <c r="S9" s="17"/>
      <c r="T9" s="17"/>
      <c r="U9" s="17"/>
      <c r="V9" s="17"/>
      <c r="W9" s="17"/>
      <c r="X9" s="17"/>
      <c r="Y9" s="17"/>
      <c r="Z9" s="17"/>
      <c r="AA9" s="17"/>
    </row>
    <row r="10" ht="19.5" customHeight="1">
      <c r="A10" s="41">
        <v>6.0</v>
      </c>
      <c r="B10" s="52" t="s">
        <v>94</v>
      </c>
      <c r="C10" s="53" t="s">
        <v>4191</v>
      </c>
      <c r="D10" s="52" t="s">
        <v>4192</v>
      </c>
      <c r="E10" s="44">
        <f>sumifs('KEG. PENGAJIAN HARIAN'!$D$2:$D969,'KEG. PENGAJIAN HARIAN'!$B$2:$B969,"&gt;="&amp;$C$2,'KEG. PENGAJIAN HARIAN'!$B$2:$B969,"&lt;="&amp;$E$2,'KEG. PENGAJIAN HARIAN'!$F$2:$F969,B10)</f>
        <v>0.1888888889</v>
      </c>
      <c r="F10" s="45">
        <v>0.25</v>
      </c>
      <c r="G10" s="46">
        <f t="shared" si="1"/>
        <v>0.7555555556</v>
      </c>
      <c r="H10" s="47">
        <f>COUNTIFS('KEG. PENGAJIAN HARIAN'!$F$2:$F969,B10,'KEG. PENGAJIAN HARIAN'!$B$2:$B969,"&gt;="&amp;$C$2,'KEG. PENGAJIAN HARIAN'!$B$2:$B969,"&lt;="&amp;$E$2,'KEG. PENGAJIAN HARIAN'!$G$2:$G969,"hadir")</f>
        <v>5</v>
      </c>
      <c r="I10" s="48">
        <f>COUNTIFS('KEG. PENGAJIAN HARIAN'!$F$2:$F969,B10,'KEG. PENGAJIAN HARIAN'!$B$2:$B969,"&gt;="&amp;$C$2,'KEG. PENGAJIAN HARIAN'!$B$2:$B969,"&lt;="&amp;$E$2,'KEG. PENGAJIAN HARIAN'!$G$2:$G969,"By VN")</f>
        <v>0</v>
      </c>
      <c r="J10" s="49">
        <f>COUNTIFS('KEG. PENGAJIAN HARIAN'!$F$2:$F969,B10,'KEG. PENGAJIAN HARIAN'!$B$2:$B969,"&gt;="&amp;$C$2,'KEG. PENGAJIAN HARIAN'!$B$2:$B969,"&lt;="&amp;$E$2,'KEG. PENGAJIAN HARIAN'!$G$2:$G969,"izin (murid)")</f>
        <v>0</v>
      </c>
      <c r="K10" s="21" t="s">
        <v>4196</v>
      </c>
      <c r="L10" s="17">
        <f>countif(D5:D28,"PraNikah")</f>
        <v>4</v>
      </c>
      <c r="M10" s="21" t="s">
        <v>4194</v>
      </c>
      <c r="N10" s="17">
        <f>countif($D$5:$D$33,"PraNikah")</f>
        <v>6</v>
      </c>
      <c r="O10" s="17"/>
      <c r="P10" s="17"/>
      <c r="Q10" s="17"/>
      <c r="R10" s="50"/>
      <c r="S10" s="17"/>
      <c r="T10" s="17"/>
      <c r="U10" s="17"/>
      <c r="V10" s="17"/>
      <c r="W10" s="17"/>
      <c r="X10" s="17"/>
      <c r="Y10" s="17"/>
      <c r="Z10" s="17"/>
      <c r="AA10" s="17"/>
    </row>
    <row r="11" ht="19.5" customHeight="1">
      <c r="A11" s="41">
        <v>7.0</v>
      </c>
      <c r="B11" s="42" t="s">
        <v>54</v>
      </c>
      <c r="C11" s="43" t="s">
        <v>4197</v>
      </c>
      <c r="D11" s="42" t="s">
        <v>4195</v>
      </c>
      <c r="E11" s="44">
        <f>sumifs('KEG. PENGAJIAN HARIAN'!$D$2:$D969,'KEG. PENGAJIAN HARIAN'!$B$2:$B969,"&gt;="&amp;$C$2,'KEG. PENGAJIAN HARIAN'!$B$2:$B969,"&lt;="&amp;$E$2,'KEG. PENGAJIAN HARIAN'!$F$2:$F969,B11)</f>
        <v>0.1368055556</v>
      </c>
      <c r="F11" s="45">
        <v>0.25</v>
      </c>
      <c r="G11" s="46">
        <f t="shared" si="1"/>
        <v>0.5472222222</v>
      </c>
      <c r="H11" s="47">
        <f>COUNTIFS('KEG. PENGAJIAN HARIAN'!$F$2:$F969,B11,'KEG. PENGAJIAN HARIAN'!$B$2:$B969,"&gt;="&amp;$C$2,'KEG. PENGAJIAN HARIAN'!$B$2:$B969,"&lt;="&amp;$E$2,'KEG. PENGAJIAN HARIAN'!$G$2:$G969,"hadir")</f>
        <v>3</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0</v>
      </c>
      <c r="K11" s="17"/>
      <c r="L11" s="17"/>
      <c r="M11" s="17"/>
      <c r="N11" s="17">
        <f>sum(N8:N10)</f>
        <v>29</v>
      </c>
      <c r="O11" s="17"/>
      <c r="P11" s="17"/>
      <c r="Q11" s="17"/>
      <c r="R11" s="50"/>
      <c r="S11" s="17"/>
      <c r="T11" s="17"/>
      <c r="U11" s="17"/>
      <c r="V11" s="17"/>
      <c r="W11" s="17"/>
      <c r="X11" s="17"/>
      <c r="Y11" s="17"/>
      <c r="Z11" s="17"/>
      <c r="AA11" s="17"/>
    </row>
    <row r="12" ht="19.5" customHeight="1">
      <c r="A12" s="41">
        <v>8.0</v>
      </c>
      <c r="B12" s="42" t="s">
        <v>21</v>
      </c>
      <c r="C12" s="43" t="s">
        <v>4191</v>
      </c>
      <c r="D12" s="42" t="s">
        <v>4195</v>
      </c>
      <c r="E12" s="44">
        <f>sumifs('KEG. PENGAJIAN HARIAN'!$D$2:$D969,'KEG. PENGAJIAN HARIAN'!$B$2:$B969,"&gt;="&amp;$C$2,'KEG. PENGAJIAN HARIAN'!$B$2:$B969,"&lt;="&amp;$E$2,'KEG. PENGAJIAN HARIAN'!$F$2:$F969,B12)</f>
        <v>0.06388888889</v>
      </c>
      <c r="F12" s="45">
        <v>0.25</v>
      </c>
      <c r="G12" s="46">
        <f t="shared" si="1"/>
        <v>0.2555555556</v>
      </c>
      <c r="H12" s="47">
        <f>COUNTIFS('KEG. PENGAJIAN HARIAN'!$F$2:$F969,B12,'KEG. PENGAJIAN HARIAN'!$B$2:$B969,"&gt;="&amp;$C$2,'KEG. PENGAJIAN HARIAN'!$B$2:$B969,"&lt;="&amp;$E$2,'KEG. PENGAJIAN HARIAN'!$G$2:$G969,"hadir")</f>
        <v>1</v>
      </c>
      <c r="I12" s="48">
        <f>COUNTIFS('KEG. PENGAJIAN HARIAN'!$F$2:$F969,B12,'KEG. PENGAJIAN HARIAN'!$B$2:$B969,"&gt;="&amp;$C$2,'KEG. PENGAJIAN HARIAN'!$B$2:$B969,"&lt;="&amp;$E$2,'KEG. PENGAJIAN HARIAN'!$G$2:$G969,"By VN")</f>
        <v>1</v>
      </c>
      <c r="J12" s="49">
        <f>COUNTIFS('KEG. PENGAJIAN HARIAN'!$F$2:$F969,B12,'KEG. PENGAJIAN HARIAN'!$B$2:$B969,"&gt;="&amp;$C$2,'KEG. PENGAJIAN HARIAN'!$B$2:$B969,"&lt;="&amp;$E$2,'KEG. PENGAJIAN HARIAN'!$G$2:$G969,"izin (murid)")</f>
        <v>0</v>
      </c>
      <c r="K12" s="51" t="s">
        <v>4193</v>
      </c>
      <c r="L12" s="17">
        <f>countif(C5:C28,"Chicago")</f>
        <v>10</v>
      </c>
      <c r="M12" s="21" t="s">
        <v>4202</v>
      </c>
      <c r="N12" s="17" t="str">
        <f>IFERROR(__xludf.DUMMYFUNCTION("INDEX(FILTER($B$5:$B$33, $D$5:$D$33=""PraCBR-CBR""), MATCH(MAX(FILTER($G$5:$G$33, $D$5:$D$33=""PraCBR-CBR"")), FILTER($G$5:$G$33, $D$5:$D$33=""PraCBR-CBR""), 0))
"),"Grazia-IN")</f>
        <v>Grazia-IN</v>
      </c>
      <c r="O12" s="68">
        <v>1.475</v>
      </c>
      <c r="P12" s="17"/>
      <c r="Q12" s="17"/>
      <c r="R12" s="50"/>
      <c r="S12" s="17"/>
      <c r="T12" s="17"/>
      <c r="U12" s="17"/>
      <c r="V12" s="17"/>
      <c r="W12" s="17"/>
      <c r="X12" s="17"/>
      <c r="Y12" s="17"/>
      <c r="Z12" s="17"/>
      <c r="AA12" s="17"/>
    </row>
    <row r="13" ht="19.5" customHeight="1">
      <c r="A13" s="41">
        <v>9.0</v>
      </c>
      <c r="B13" s="52" t="s">
        <v>59</v>
      </c>
      <c r="C13" s="53" t="s">
        <v>4191</v>
      </c>
      <c r="D13" s="52" t="s">
        <v>4192</v>
      </c>
      <c r="E13" s="44">
        <f>sumifs('KEG. PENGAJIAN HARIAN'!$D$2:$D969,'KEG. PENGAJIAN HARIAN'!$B$2:$B969,"&gt;="&amp;$C$2,'KEG. PENGAJIAN HARIAN'!$B$2:$B969,"&lt;="&amp;$E$2,'KEG. PENGAJIAN HARIAN'!$F$2:$F969,B13)</f>
        <v>0.06805555556</v>
      </c>
      <c r="F13" s="45">
        <v>0.25</v>
      </c>
      <c r="G13" s="46">
        <f t="shared" si="1"/>
        <v>0.2722222222</v>
      </c>
      <c r="H13" s="47">
        <f>COUNTIFS('KEG. PENGAJIAN HARIAN'!$F$2:$F969,B13,'KEG. PENGAJIAN HARIAN'!$B$2:$B969,"&gt;="&amp;$C$2,'KEG. PENGAJIAN HARIAN'!$B$2:$B969,"&lt;="&amp;$E$2,'KEG. PENGAJIAN HARIAN'!$G$2:$G969,"hadir")</f>
        <v>2</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51" t="s">
        <v>4198</v>
      </c>
      <c r="L13" s="17">
        <f>countif(C5:C28,"California")</f>
        <v>3</v>
      </c>
      <c r="M13" s="21" t="s">
        <v>4203</v>
      </c>
      <c r="N13" s="17" t="str">
        <f>IFERROR(__xludf.DUMMYFUNCTION("INDEX(FILTER($B$5:$B$33, $D$5:$D$33=""PraRMJ-RMJ""), MATCH(MAX(FILTER($G$5:$G$33, $D$5:$D$33=""PraRMJ-RMJ"")), FILTER($G$5:$G$33, $D$5:$D$33=""PraRMJ-RMJ""), 0))
"),"Fitri-CND")</f>
        <v>Fitri-CND</v>
      </c>
      <c r="O13" s="68">
        <v>1.4055555555555554</v>
      </c>
      <c r="P13" s="17"/>
      <c r="Q13" s="17"/>
      <c r="R13" s="50"/>
      <c r="S13" s="17"/>
      <c r="T13" s="17"/>
      <c r="U13" s="17"/>
      <c r="V13" s="17"/>
      <c r="W13" s="17"/>
      <c r="X13" s="17"/>
      <c r="Y13" s="17"/>
      <c r="Z13" s="17"/>
      <c r="AA13" s="17"/>
    </row>
    <row r="14" ht="19.5" customHeight="1">
      <c r="A14" s="41">
        <v>10.0</v>
      </c>
      <c r="B14" s="42" t="s">
        <v>12</v>
      </c>
      <c r="C14" s="43" t="s">
        <v>4191</v>
      </c>
      <c r="D14" s="42" t="s">
        <v>4194</v>
      </c>
      <c r="E14" s="44">
        <f>sumifs('KEG. PENGAJIAN HARIAN'!$D$2:$D969,'KEG. PENGAJIAN HARIAN'!$B$2:$B969,"&gt;="&amp;$C$2,'KEG. PENGAJIAN HARIAN'!$B$2:$B969,"&lt;="&amp;$E$2,'KEG. PENGAJIAN HARIAN'!$F$2:$F969,B14)</f>
        <v>0</v>
      </c>
      <c r="F14" s="45">
        <v>0.25</v>
      </c>
      <c r="G14" s="46">
        <f t="shared" si="1"/>
        <v>0</v>
      </c>
      <c r="H14" s="47">
        <f>COUNTIFS('KEG. PENGAJIAN HARIAN'!$F$2:$F969,B14,'KEG. PENGAJIAN HARIAN'!$B$2:$B969,"&gt;="&amp;$C$2,'KEG. PENGAJIAN HARIAN'!$B$2:$B969,"&lt;="&amp;$E$2,'KEG. PENGAJIAN HARIAN'!$G$2:$G969,"hadir")</f>
        <v>0</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21" t="s">
        <v>4191</v>
      </c>
      <c r="L14" s="17">
        <f>countif(C5:C28,"New Hampshire")</f>
        <v>9</v>
      </c>
      <c r="M14" s="21" t="s">
        <v>4204</v>
      </c>
      <c r="N14" s="17" t="str">
        <f>IFERROR(__xludf.DUMMYFUNCTION("INDEX(FILTER($B$5:$B$33, $D$5:$D$33=""PraNikah""), MATCH(MAX(FILTER($G$5:$G$33, $D$5:$D$33=""PraNikah"")), FILTER($G$5:$G$33, $D$5:$D$33=""PraNikah""), 0))
"),"Abi-BFL")</f>
        <v>Abi-BFL</v>
      </c>
      <c r="O14" s="68">
        <v>0.875</v>
      </c>
      <c r="P14" s="17"/>
      <c r="Q14" s="17"/>
      <c r="R14" s="50"/>
      <c r="S14" s="17"/>
      <c r="T14" s="17"/>
      <c r="U14" s="17"/>
      <c r="V14" s="17"/>
      <c r="W14" s="17"/>
      <c r="X14" s="17"/>
      <c r="Y14" s="17"/>
      <c r="Z14" s="17"/>
      <c r="AA14" s="17"/>
    </row>
    <row r="15" ht="19.5" customHeight="1">
      <c r="A15" s="41">
        <v>11.0</v>
      </c>
      <c r="B15" s="42" t="s">
        <v>116</v>
      </c>
      <c r="C15" s="43" t="s">
        <v>4198</v>
      </c>
      <c r="D15" s="42" t="s">
        <v>4195</v>
      </c>
      <c r="E15" s="44">
        <f>sumifs('KEG. PENGAJIAN HARIAN'!$D$2:$D969,'KEG. PENGAJIAN HARIAN'!$B$2:$B969,"&gt;="&amp;$C$2,'KEG. PENGAJIAN HARIAN'!$B$2:$B969,"&lt;="&amp;$E$2,'KEG. PENGAJIAN HARIAN'!$F$2:$F969,B15)</f>
        <v>0.1569444444</v>
      </c>
      <c r="F15" s="45">
        <v>0.25</v>
      </c>
      <c r="G15" s="46">
        <f t="shared" si="1"/>
        <v>0.6277777778</v>
      </c>
      <c r="H15" s="47">
        <f>COUNTIFS('KEG. PENGAJIAN HARIAN'!$F$2:$F969,B15,'KEG. PENGAJIAN HARIAN'!$B$2:$B969,"&gt;="&amp;$C$2,'KEG. PENGAJIAN HARIAN'!$B$2:$B969,"&lt;="&amp;$E$2,'KEG. PENGAJIAN HARIAN'!$G$2:$G969,"hadir")</f>
        <v>6</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0</v>
      </c>
      <c r="K15" s="21" t="s">
        <v>4197</v>
      </c>
      <c r="L15" s="17">
        <f>countif(C5:C28,"Canada")</f>
        <v>2</v>
      </c>
      <c r="M15" s="17"/>
      <c r="N15" s="17"/>
      <c r="O15" s="17"/>
      <c r="P15" s="17"/>
      <c r="Q15" s="17"/>
      <c r="R15" s="50"/>
      <c r="S15" s="17"/>
      <c r="T15" s="17"/>
      <c r="U15" s="17"/>
      <c r="V15" s="17"/>
      <c r="W15" s="17"/>
      <c r="X15" s="17"/>
      <c r="Y15" s="17"/>
      <c r="Z15" s="17"/>
      <c r="AA15" s="17"/>
    </row>
    <row r="16" ht="19.5" customHeight="1">
      <c r="A16" s="41">
        <v>12.0</v>
      </c>
      <c r="B16" s="42" t="s">
        <v>197</v>
      </c>
      <c r="C16" s="43" t="s">
        <v>4197</v>
      </c>
      <c r="D16" s="42" t="s">
        <v>4195</v>
      </c>
      <c r="E16" s="44">
        <f>sumifs('KEG. PENGAJIAN HARIAN'!$D$2:$D969,'KEG. PENGAJIAN HARIAN'!$B$2:$B969,"&gt;="&amp;$C$2,'KEG. PENGAJIAN HARIAN'!$B$2:$B969,"&lt;="&amp;$E$2,'KEG. PENGAJIAN HARIAN'!$F$2:$F969,B16)</f>
        <v>0.3513888889</v>
      </c>
      <c r="F16" s="45">
        <v>0.25</v>
      </c>
      <c r="G16" s="46">
        <f t="shared" si="1"/>
        <v>1.405555556</v>
      </c>
      <c r="H16" s="47">
        <f>COUNTIFS('KEG. PENGAJIAN HARIAN'!$F$2:$F969,B16,'KEG. PENGAJIAN HARIAN'!$B$2:$B969,"&gt;="&amp;$C$2,'KEG. PENGAJIAN HARIAN'!$B$2:$B969,"&lt;="&amp;$E$2,'KEG. PENGAJIAN HARIAN'!$G$2:$G969,"hadir")</f>
        <v>8</v>
      </c>
      <c r="I16" s="48">
        <f>COUNTIFS('KEG. PENGAJIAN HARIAN'!$F$2:$F969,B16,'KEG. PENGAJIAN HARIAN'!$B$2:$B969,"&gt;="&amp;$C$2,'KEG. PENGAJIAN HARIAN'!$B$2:$B969,"&lt;="&amp;$E$2,'KEG. PENGAJIAN HARIAN'!$G$2:$G969,"By VN")</f>
        <v>0</v>
      </c>
      <c r="J16" s="49">
        <f>COUNTIFS('KEG. PENGAJIAN HARIAN'!$F$2:$F969,B16,'KEG. PENGAJIAN HARIAN'!$B$2:$B969,"&gt;="&amp;$C$2,'KEG. PENGAJIAN HARIAN'!$B$2:$B969,"&lt;="&amp;$E$2,'KEG. PENGAJIAN HARIAN'!$G$2:$G969,"izin (murid)")</f>
        <v>0</v>
      </c>
      <c r="K16" s="17"/>
      <c r="L16" s="17"/>
      <c r="M16" s="17"/>
      <c r="N16" s="17"/>
      <c r="O16" s="17"/>
      <c r="P16" s="17"/>
      <c r="Q16" s="17"/>
      <c r="R16" s="50"/>
      <c r="S16" s="17"/>
      <c r="T16" s="17"/>
      <c r="U16" s="17"/>
      <c r="V16" s="17"/>
      <c r="W16" s="17"/>
      <c r="X16" s="17"/>
      <c r="Y16" s="17"/>
      <c r="Z16" s="17"/>
      <c r="AA16" s="17"/>
    </row>
    <row r="17" ht="19.5" customHeight="1">
      <c r="A17" s="41">
        <v>13.0</v>
      </c>
      <c r="B17" s="42" t="s">
        <v>45</v>
      </c>
      <c r="C17" s="43" t="s">
        <v>4193</v>
      </c>
      <c r="D17" s="42" t="s">
        <v>4192</v>
      </c>
      <c r="E17" s="44">
        <f>sumifs('KEG. PENGAJIAN HARIAN'!$D$2:$D969,'KEG. PENGAJIAN HARIAN'!$B$2:$B969,"&gt;="&amp;$C$2,'KEG. PENGAJIAN HARIAN'!$B$2:$B969,"&lt;="&amp;$E$2,'KEG. PENGAJIAN HARIAN'!$F$2:$F969,B17)</f>
        <v>0.1666666667</v>
      </c>
      <c r="F17" s="45">
        <v>0.25</v>
      </c>
      <c r="G17" s="46">
        <f t="shared" si="1"/>
        <v>0.6666666667</v>
      </c>
      <c r="H17" s="47">
        <f>COUNTIFS('KEG. PENGAJIAN HARIAN'!$F$2:$F969,B17,'KEG. PENGAJIAN HARIAN'!$B$2:$B969,"&gt;="&amp;$C$2,'KEG. PENGAJIAN HARIAN'!$B$2:$B969,"&lt;="&amp;$E$2,'KEG. PENGAJIAN HARIAN'!$G$2:$G969,"hadir")</f>
        <v>8</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L17" s="17"/>
      <c r="M17" s="17"/>
      <c r="N17" s="17"/>
      <c r="O17" s="17"/>
      <c r="P17" s="17"/>
      <c r="Q17" s="17"/>
      <c r="R17" s="50"/>
      <c r="S17" s="17"/>
      <c r="T17" s="17"/>
      <c r="U17" s="17"/>
      <c r="V17" s="17"/>
      <c r="W17" s="17"/>
      <c r="X17" s="17"/>
      <c r="Y17" s="17"/>
      <c r="Z17" s="17"/>
      <c r="AA17" s="17"/>
    </row>
    <row r="18" ht="19.5" customHeight="1">
      <c r="A18" s="41">
        <v>14.0</v>
      </c>
      <c r="B18" s="42" t="s">
        <v>153</v>
      </c>
      <c r="C18" s="43" t="s">
        <v>4193</v>
      </c>
      <c r="D18" s="42" t="s">
        <v>4192</v>
      </c>
      <c r="E18" s="44">
        <f>sumifs('KEG. PENGAJIAN HARIAN'!$D$2:$D969,'KEG. PENGAJIAN HARIAN'!$B$2:$B969,"&gt;="&amp;$C$2,'KEG. PENGAJIAN HARIAN'!$B$2:$B969,"&lt;="&amp;$E$2,'KEG. PENGAJIAN HARIAN'!$F$2:$F969,B18)</f>
        <v>0.36875</v>
      </c>
      <c r="F18" s="45">
        <v>0.25</v>
      </c>
      <c r="G18" s="46">
        <f t="shared" si="1"/>
        <v>1.475</v>
      </c>
      <c r="H18" s="47">
        <f>COUNTIFS('KEG. PENGAJIAN HARIAN'!$F$2:$F969,B18,'KEG. PENGAJIAN HARIAN'!$B$2:$B969,"&gt;="&amp;$C$2,'KEG. PENGAJIAN HARIAN'!$B$2:$B969,"&lt;="&amp;$E$2,'KEG. PENGAJIAN HARIAN'!$G$2:$G969,"hadir")</f>
        <v>11</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17"/>
      <c r="M18" s="17"/>
      <c r="N18" s="17"/>
      <c r="O18" s="17"/>
      <c r="P18" s="17"/>
      <c r="Q18" s="17"/>
      <c r="R18" s="50"/>
      <c r="S18" s="17"/>
      <c r="T18" s="17"/>
      <c r="U18" s="17"/>
      <c r="V18" s="17"/>
      <c r="W18" s="17"/>
      <c r="X18" s="17"/>
      <c r="Y18" s="17"/>
      <c r="Z18" s="17"/>
      <c r="AA18" s="17"/>
    </row>
    <row r="19" ht="19.5" customHeight="1">
      <c r="A19" s="41">
        <v>15.0</v>
      </c>
      <c r="B19" s="42" t="s">
        <v>17</v>
      </c>
      <c r="C19" s="43" t="s">
        <v>4191</v>
      </c>
      <c r="D19" s="42" t="s">
        <v>4192</v>
      </c>
      <c r="E19" s="44">
        <f>sumifs('KEG. PENGAJIAN HARIAN'!$D$2:$D969,'KEG. PENGAJIAN HARIAN'!$B$2:$B969,"&gt;="&amp;$C$2,'KEG. PENGAJIAN HARIAN'!$B$2:$B969,"&lt;="&amp;$E$2,'KEG. PENGAJIAN HARIAN'!$F$2:$F969,B19)</f>
        <v>0.2548611111</v>
      </c>
      <c r="F19" s="45">
        <v>0.25</v>
      </c>
      <c r="G19" s="46">
        <f t="shared" si="1"/>
        <v>1.019444444</v>
      </c>
      <c r="H19" s="47">
        <f>COUNTIFS('KEG. PENGAJIAN HARIAN'!$F$2:$F969,B19,'KEG. PENGAJIAN HARIAN'!$B$2:$B969,"&gt;="&amp;$C$2,'KEG. PENGAJIAN HARIAN'!$B$2:$B969,"&lt;="&amp;$E$2,'KEG. PENGAJIAN HARIAN'!$G$2:$G969,"hadir")</f>
        <v>6</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17"/>
      <c r="M19" s="17"/>
      <c r="N19" s="17"/>
      <c r="O19" s="17"/>
      <c r="P19" s="17"/>
      <c r="Q19" s="17"/>
      <c r="R19" s="50"/>
      <c r="S19" s="17"/>
      <c r="T19" s="17"/>
      <c r="U19" s="17"/>
      <c r="V19" s="17"/>
      <c r="W19" s="17"/>
      <c r="X19" s="17"/>
      <c r="Y19" s="17"/>
      <c r="Z19" s="17"/>
      <c r="AA19" s="17"/>
    </row>
    <row r="20" ht="19.5" customHeight="1">
      <c r="A20" s="41">
        <v>16.0</v>
      </c>
      <c r="B20" s="42" t="s">
        <v>82</v>
      </c>
      <c r="C20" s="43" t="s">
        <v>4193</v>
      </c>
      <c r="D20" s="42" t="s">
        <v>4195</v>
      </c>
      <c r="E20" s="44">
        <f>sumifs('KEG. PENGAJIAN HARIAN'!$D$2:$D969,'KEG. PENGAJIAN HARIAN'!$B$2:$B969,"&gt;="&amp;$C$2,'KEG. PENGAJIAN HARIAN'!$B$2:$B969,"&lt;="&amp;$E$2,'KEG. PENGAJIAN HARIAN'!$F$2:$F969,B20)</f>
        <v>0.2215277778</v>
      </c>
      <c r="F20" s="45">
        <v>0.25</v>
      </c>
      <c r="G20" s="46">
        <f t="shared" si="1"/>
        <v>0.8861111111</v>
      </c>
      <c r="H20" s="47">
        <f>COUNTIFS('KEG. PENGAJIAN HARIAN'!$F$2:$F969,B20,'KEG. PENGAJIAN HARIAN'!$B$2:$B969,"&gt;="&amp;$C$2,'KEG. PENGAJIAN HARIAN'!$B$2:$B969,"&lt;="&amp;$E$2,'KEG. PENGAJIAN HARIAN'!$G$2:$G969,"hadir")</f>
        <v>6</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0</v>
      </c>
      <c r="K20" s="17"/>
      <c r="L20" s="17"/>
      <c r="M20" s="17"/>
      <c r="N20" s="17"/>
      <c r="O20" s="17"/>
      <c r="P20" s="17"/>
      <c r="Q20" s="17"/>
      <c r="R20" s="50"/>
      <c r="S20" s="17"/>
      <c r="T20" s="17"/>
      <c r="U20" s="17"/>
      <c r="V20" s="17"/>
      <c r="W20" s="17"/>
      <c r="X20" s="17"/>
      <c r="Y20" s="17"/>
      <c r="Z20" s="17"/>
      <c r="AA20" s="17"/>
    </row>
    <row r="21" ht="19.5" customHeight="1">
      <c r="A21" s="41">
        <v>17.0</v>
      </c>
      <c r="B21" s="42" t="s">
        <v>830</v>
      </c>
      <c r="C21" s="43" t="s">
        <v>4198</v>
      </c>
      <c r="D21" s="42" t="s">
        <v>4194</v>
      </c>
      <c r="E21" s="44">
        <f>sumifs('KEG. PENGAJIAN HARIAN'!$D$2:$D969,'KEG. PENGAJIAN HARIAN'!$B$2:$B969,"&gt;="&amp;$C$2,'KEG. PENGAJIAN HARIAN'!$B$2:$B969,"&lt;="&amp;$E$2,'KEG. PENGAJIAN HARIAN'!$F$2:$F969,B21)</f>
        <v>0</v>
      </c>
      <c r="F21" s="45">
        <v>0.25</v>
      </c>
      <c r="G21" s="46">
        <f t="shared" si="1"/>
        <v>0</v>
      </c>
      <c r="H21" s="47">
        <f>COUNTIFS('KEG. PENGAJIAN HARIAN'!$F$2:$F969,B21,'KEG. PENGAJIAN HARIAN'!$B$2:$B969,"&gt;="&amp;$C$2,'KEG. PENGAJIAN HARIAN'!$B$2:$B969,"&lt;="&amp;$E$2,'KEG. PENGAJIAN HARIAN'!$G$2:$G969,"hadir")</f>
        <v>0</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51"/>
      <c r="L21" s="17"/>
      <c r="M21" s="54"/>
      <c r="N21" s="17"/>
      <c r="O21" s="17"/>
      <c r="P21" s="17"/>
      <c r="Q21" s="17"/>
      <c r="R21" s="50"/>
      <c r="S21" s="17"/>
      <c r="T21" s="17"/>
      <c r="U21" s="17"/>
      <c r="V21" s="17"/>
      <c r="W21" s="17"/>
      <c r="X21" s="17"/>
      <c r="Y21" s="17"/>
      <c r="Z21" s="17"/>
      <c r="AA21" s="17"/>
    </row>
    <row r="22" ht="19.5" customHeight="1">
      <c r="A22" s="41">
        <v>18.0</v>
      </c>
      <c r="B22" s="42" t="s">
        <v>144</v>
      </c>
      <c r="C22" s="43" t="s">
        <v>4193</v>
      </c>
      <c r="D22" s="42" t="s">
        <v>4192</v>
      </c>
      <c r="E22" s="44">
        <f>sumifs('KEG. PENGAJIAN HARIAN'!$D$2:$D969,'KEG. PENGAJIAN HARIAN'!$B$2:$B969,"&gt;="&amp;$C$2,'KEG. PENGAJIAN HARIAN'!$B$2:$B969,"&lt;="&amp;$E$2,'KEG. PENGAJIAN HARIAN'!$F$2:$F969,B22)</f>
        <v>0.2215277778</v>
      </c>
      <c r="F22" s="45">
        <v>0.25</v>
      </c>
      <c r="G22" s="46">
        <f t="shared" si="1"/>
        <v>0.8861111111</v>
      </c>
      <c r="H22" s="47">
        <f>COUNTIFS('KEG. PENGAJIAN HARIAN'!$F$2:$F969,B22,'KEG. PENGAJIAN HARIAN'!$B$2:$B969,"&gt;="&amp;$C$2,'KEG. PENGAJIAN HARIAN'!$B$2:$B969,"&lt;="&amp;$E$2,'KEG. PENGAJIAN HARIAN'!$G$2:$G969,"hadir")</f>
        <v>12</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51"/>
      <c r="L22" s="17"/>
      <c r="M22" s="54"/>
      <c r="N22" s="17"/>
      <c r="O22" s="17"/>
      <c r="P22" s="17"/>
      <c r="Q22" s="17"/>
      <c r="R22" s="50"/>
      <c r="S22" s="17"/>
      <c r="T22" s="17"/>
      <c r="U22" s="17"/>
      <c r="V22" s="17"/>
      <c r="W22" s="17"/>
      <c r="X22" s="17"/>
      <c r="Y22" s="17"/>
      <c r="Z22" s="17"/>
      <c r="AA22" s="17"/>
    </row>
    <row r="23" ht="19.5" customHeight="1">
      <c r="A23" s="41">
        <v>19.0</v>
      </c>
      <c r="B23" s="42" t="s">
        <v>164</v>
      </c>
      <c r="C23" s="43" t="s">
        <v>4198</v>
      </c>
      <c r="D23" s="42" t="s">
        <v>4194</v>
      </c>
      <c r="E23" s="44">
        <f>sumifs('KEG. PENGAJIAN HARIAN'!$D$2:$D969,'KEG. PENGAJIAN HARIAN'!$B$2:$B969,"&gt;="&amp;$C$2,'KEG. PENGAJIAN HARIAN'!$B$2:$B969,"&lt;="&amp;$E$2,'KEG. PENGAJIAN HARIAN'!$F$2:$F969,B23)</f>
        <v>0.07916666667</v>
      </c>
      <c r="F23" s="45">
        <v>0.25</v>
      </c>
      <c r="G23" s="46">
        <f t="shared" si="1"/>
        <v>0.3166666667</v>
      </c>
      <c r="H23" s="47">
        <f>COUNTIFS('KEG. PENGAJIAN HARIAN'!$F$2:$F969,B23,'KEG. PENGAJIAN HARIAN'!$B$2:$B969,"&gt;="&amp;$C$2,'KEG. PENGAJIAN HARIAN'!$B$2:$B969,"&lt;="&amp;$E$2,'KEG. PENGAJIAN HARIAN'!$G$2:$G969,"hadir")</f>
        <v>1</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0</v>
      </c>
      <c r="K23" s="51"/>
      <c r="L23" s="17"/>
      <c r="M23" s="54"/>
      <c r="N23" s="17"/>
      <c r="O23" s="17"/>
      <c r="P23" s="17"/>
      <c r="Q23" s="17"/>
      <c r="R23" s="50"/>
      <c r="S23" s="17"/>
      <c r="T23" s="17"/>
      <c r="U23" s="17"/>
      <c r="V23" s="17"/>
      <c r="W23" s="17"/>
      <c r="X23" s="17"/>
      <c r="Y23" s="17"/>
      <c r="Z23" s="17"/>
      <c r="AA23" s="17"/>
    </row>
    <row r="24" ht="19.5" customHeight="1">
      <c r="A24" s="41">
        <v>20.0</v>
      </c>
      <c r="B24" s="42" t="s">
        <v>130</v>
      </c>
      <c r="C24" s="43" t="s">
        <v>4193</v>
      </c>
      <c r="D24" s="42" t="s">
        <v>4192</v>
      </c>
      <c r="E24" s="44">
        <f>sumifs('KEG. PENGAJIAN HARIAN'!$D$2:$D969,'KEG. PENGAJIAN HARIAN'!$B$2:$B969,"&gt;="&amp;$C$2,'KEG. PENGAJIAN HARIAN'!$B$2:$B969,"&lt;="&amp;$E$2,'KEG. PENGAJIAN HARIAN'!$F$2:$F969,B24)</f>
        <v>0.2340277778</v>
      </c>
      <c r="F24" s="45">
        <v>0.25</v>
      </c>
      <c r="G24" s="46">
        <f t="shared" si="1"/>
        <v>0.9361111111</v>
      </c>
      <c r="H24" s="47">
        <f>COUNTIFS('KEG. PENGAJIAN HARIAN'!$F$2:$F969,B24,'KEG. PENGAJIAN HARIAN'!$B$2:$B969,"&gt;="&amp;$C$2,'KEG. PENGAJIAN HARIAN'!$B$2:$B969,"&lt;="&amp;$E$2,'KEG. PENGAJIAN HARIAN'!$G$2:$G969,"hadir")</f>
        <v>11</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0</v>
      </c>
      <c r="K24" s="21"/>
      <c r="L24" s="17"/>
      <c r="M24" s="54"/>
      <c r="N24" s="17"/>
      <c r="O24" s="17"/>
      <c r="P24" s="17"/>
      <c r="Q24" s="17"/>
      <c r="R24" s="50"/>
      <c r="S24" s="17"/>
      <c r="T24" s="17"/>
      <c r="U24" s="17"/>
      <c r="V24" s="17"/>
      <c r="W24" s="17"/>
      <c r="X24" s="17"/>
      <c r="Y24" s="17"/>
      <c r="Z24" s="17"/>
      <c r="AA24" s="17"/>
    </row>
    <row r="25" ht="19.5" customHeight="1">
      <c r="A25" s="41">
        <v>21.0</v>
      </c>
      <c r="B25" s="42" t="s">
        <v>51</v>
      </c>
      <c r="C25" s="43" t="s">
        <v>4193</v>
      </c>
      <c r="D25" s="42" t="s">
        <v>4192</v>
      </c>
      <c r="E25" s="44">
        <f>sumifs('KEG. PENGAJIAN HARIAN'!$D$2:$D969,'KEG. PENGAJIAN HARIAN'!$B$2:$B969,"&gt;="&amp;$C$2,'KEG. PENGAJIAN HARIAN'!$B$2:$B969,"&lt;="&amp;$E$2,'KEG. PENGAJIAN HARIAN'!$F$2:$F969,B25)</f>
        <v>0.2145833333</v>
      </c>
      <c r="F25" s="45">
        <v>0.25</v>
      </c>
      <c r="G25" s="46">
        <f t="shared" si="1"/>
        <v>0.8583333333</v>
      </c>
      <c r="H25" s="47">
        <f>COUNTIFS('KEG. PENGAJIAN HARIAN'!$F$2:$F969,B25,'KEG. PENGAJIAN HARIAN'!$B$2:$B969,"&gt;="&amp;$C$2,'KEG. PENGAJIAN HARIAN'!$B$2:$B969,"&lt;="&amp;$E$2,'KEG. PENGAJIAN HARIAN'!$G$2:$G969,"hadir")</f>
        <v>8</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2</v>
      </c>
      <c r="K25" s="21"/>
      <c r="L25" s="17"/>
      <c r="M25" s="54"/>
      <c r="N25" s="17"/>
      <c r="O25" s="17"/>
      <c r="P25" s="17"/>
      <c r="Q25" s="17"/>
      <c r="R25" s="50"/>
      <c r="S25" s="17"/>
      <c r="T25" s="17"/>
      <c r="U25" s="17"/>
      <c r="V25" s="17"/>
      <c r="W25" s="17"/>
      <c r="X25" s="17"/>
      <c r="Y25" s="17"/>
      <c r="Z25" s="17"/>
      <c r="AA25" s="17"/>
    </row>
    <row r="26">
      <c r="A26" s="41">
        <v>22.0</v>
      </c>
      <c r="B26" s="42" t="s">
        <v>148</v>
      </c>
      <c r="C26" s="43" t="s">
        <v>4193</v>
      </c>
      <c r="D26" s="42" t="s">
        <v>4192</v>
      </c>
      <c r="E26" s="44">
        <f>sumifs('KEG. PENGAJIAN HARIAN'!$D$2:$D969,'KEG. PENGAJIAN HARIAN'!$B$2:$B969,"&gt;="&amp;$C$2,'KEG. PENGAJIAN HARIAN'!$B$2:$B969,"&lt;="&amp;$E$2,'KEG. PENGAJIAN HARIAN'!$F$2:$F969,B26)</f>
        <v>0.1736111111</v>
      </c>
      <c r="F26" s="45">
        <v>0.25</v>
      </c>
      <c r="G26" s="46">
        <f t="shared" si="1"/>
        <v>0.6944444444</v>
      </c>
      <c r="H26" s="47">
        <f>COUNTIFS('KEG. PENGAJIAN HARIAN'!$F$2:$F969,B26,'KEG. PENGAJIAN HARIAN'!$B$2:$B969,"&gt;="&amp;$C$2,'KEG. PENGAJIAN HARIAN'!$B$2:$B969,"&lt;="&amp;$E$2,'KEG. PENGAJIAN HARIAN'!$G$2:$G969,"hadir")</f>
        <v>8</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0</v>
      </c>
      <c r="K26" s="17"/>
      <c r="L26" s="17"/>
      <c r="M26" s="17"/>
      <c r="N26" s="17"/>
      <c r="O26" s="17"/>
      <c r="P26" s="17"/>
      <c r="Q26" s="17"/>
      <c r="R26" s="50"/>
      <c r="S26" s="17"/>
      <c r="T26" s="17"/>
      <c r="U26" s="17"/>
      <c r="V26" s="17"/>
      <c r="W26" s="17"/>
      <c r="X26" s="17"/>
      <c r="Y26" s="17"/>
      <c r="Z26" s="17"/>
      <c r="AA26" s="17"/>
    </row>
    <row r="27">
      <c r="A27" s="41">
        <v>23.0</v>
      </c>
      <c r="B27" s="42" t="s">
        <v>38</v>
      </c>
      <c r="C27" s="43" t="s">
        <v>4193</v>
      </c>
      <c r="D27" s="42" t="s">
        <v>4192</v>
      </c>
      <c r="E27" s="44">
        <f>sumifs('KEG. PENGAJIAN HARIAN'!$D$2:$D969,'KEG. PENGAJIAN HARIAN'!$B$2:$B969,"&gt;="&amp;$C$2,'KEG. PENGAJIAN HARIAN'!$B$2:$B969,"&lt;="&amp;$E$2,'KEG. PENGAJIAN HARIAN'!$F$2:$F969,B27)</f>
        <v>0</v>
      </c>
      <c r="F27" s="45">
        <v>0.25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L27" s="17"/>
      <c r="M27" s="17"/>
      <c r="N27" s="17"/>
      <c r="O27" s="17"/>
      <c r="P27" s="17"/>
      <c r="Q27" s="17"/>
      <c r="R27" s="50"/>
      <c r="S27" s="17"/>
      <c r="T27" s="17"/>
      <c r="U27" s="17"/>
      <c r="V27" s="17"/>
      <c r="W27" s="17"/>
      <c r="X27" s="17"/>
      <c r="Y27" s="17"/>
      <c r="Z27" s="17"/>
      <c r="AA27" s="17"/>
    </row>
    <row r="28">
      <c r="A28" s="41">
        <v>24.0</v>
      </c>
      <c r="B28" s="42" t="s">
        <v>67</v>
      </c>
      <c r="C28" s="43" t="s">
        <v>4193</v>
      </c>
      <c r="D28" s="42" t="s">
        <v>4192</v>
      </c>
      <c r="E28" s="44">
        <f>sumifs('KEG. PENGAJIAN HARIAN'!$D$2:$D969,'KEG. PENGAJIAN HARIAN'!$B$2:$B969,"&gt;="&amp;$C$2,'KEG. PENGAJIAN HARIAN'!$B$2:$B969,"&lt;="&amp;$E$2,'KEG. PENGAJIAN HARIAN'!$F$2:$F969,B28)</f>
        <v>0.1333333333</v>
      </c>
      <c r="F28" s="45">
        <v>0.25</v>
      </c>
      <c r="G28" s="46">
        <f t="shared" si="1"/>
        <v>0.5333333333</v>
      </c>
      <c r="H28" s="47">
        <f>COUNTIFS('KEG. PENGAJIAN HARIAN'!$F$2:$F969,B28,'KEG. PENGAJIAN HARIAN'!$B$2:$B969,"&gt;="&amp;$C$2,'KEG. PENGAJIAN HARIAN'!$B$2:$B969,"&lt;="&amp;$E$2,'KEG. PENGAJIAN HARIAN'!$G$2:$G969,"hadir")</f>
        <v>6</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17"/>
      <c r="M28" s="17"/>
      <c r="N28" s="17"/>
      <c r="O28" s="17"/>
      <c r="P28" s="17"/>
      <c r="Q28" s="17"/>
      <c r="R28" s="50"/>
      <c r="S28" s="17"/>
      <c r="T28" s="17"/>
      <c r="U28" s="17"/>
      <c r="V28" s="17"/>
      <c r="W28" s="17"/>
      <c r="X28" s="17"/>
      <c r="Y28" s="17"/>
      <c r="Z28" s="17"/>
      <c r="AA28" s="17"/>
    </row>
    <row r="29">
      <c r="A29" s="41">
        <v>25.0</v>
      </c>
      <c r="B29" s="42" t="s">
        <v>62</v>
      </c>
      <c r="C29" s="43" t="s">
        <v>4193</v>
      </c>
      <c r="D29" s="42" t="s">
        <v>4192</v>
      </c>
      <c r="E29" s="44">
        <f>sumifs('KEG. PENGAJIAN HARIAN'!$D$2:$D969,'KEG. PENGAJIAN HARIAN'!$B$2:$B969,"&gt;="&amp;$C$2,'KEG. PENGAJIAN HARIAN'!$B$2:$B969,"&lt;="&amp;$E$2,'KEG. PENGAJIAN HARIAN'!$F$2:$F969,B29)</f>
        <v>0.2791666667</v>
      </c>
      <c r="F29" s="45">
        <v>0.25</v>
      </c>
      <c r="G29" s="46">
        <f t="shared" si="1"/>
        <v>1.116666667</v>
      </c>
      <c r="H29" s="47">
        <f>COUNTIFS('KEG. PENGAJIAN HARIAN'!$F$2:$F969,B29,'KEG. PENGAJIAN HARIAN'!$B$2:$B969,"&gt;="&amp;$C$2,'KEG. PENGAJIAN HARIAN'!$B$2:$B969,"&lt;="&amp;$E$2,'KEG. PENGAJIAN HARIAN'!$G$2:$G969,"hadir")</f>
        <v>7</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0</v>
      </c>
      <c r="K29" s="17"/>
      <c r="L29" s="17"/>
      <c r="M29" s="17"/>
      <c r="N29" s="17"/>
      <c r="O29" s="17"/>
      <c r="P29" s="17"/>
      <c r="Q29" s="17"/>
      <c r="R29" s="50"/>
      <c r="S29" s="17"/>
      <c r="T29" s="17"/>
      <c r="U29" s="17"/>
      <c r="V29" s="17"/>
      <c r="W29" s="17"/>
      <c r="X29" s="17"/>
      <c r="Y29" s="17"/>
      <c r="Z29" s="17"/>
      <c r="AA29" s="17"/>
    </row>
    <row r="30">
      <c r="A30" s="41">
        <v>26.0</v>
      </c>
      <c r="B30" s="42" t="s">
        <v>174</v>
      </c>
      <c r="C30" s="43" t="s">
        <v>4193</v>
      </c>
      <c r="D30" s="42" t="s">
        <v>4195</v>
      </c>
      <c r="E30" s="44">
        <f>sumifs('KEG. PENGAJIAN HARIAN'!$D$2:$D969,'KEG. PENGAJIAN HARIAN'!$B$2:$B969,"&gt;="&amp;$C$2,'KEG. PENGAJIAN HARIAN'!$B$2:$B969,"&lt;="&amp;$E$2,'KEG. PENGAJIAN HARIAN'!$F$2:$F969,B30)</f>
        <v>0</v>
      </c>
      <c r="F30" s="45">
        <v>0.25</v>
      </c>
      <c r="G30" s="46">
        <f t="shared" si="1"/>
        <v>0</v>
      </c>
      <c r="H30" s="47">
        <f>COUNTIFS('KEG. PENGAJIAN HARIAN'!$F$2:$F969,B30,'KEG. PENGAJIAN HARIAN'!$B$2:$B969,"&gt;="&amp;$C$2,'KEG. PENGAJIAN HARIAN'!$B$2:$B969,"&lt;="&amp;$E$2,'KEG. PENGAJIAN HARIAN'!$G$2:$G969,"hadir")</f>
        <v>0</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17"/>
      <c r="N30" s="17"/>
      <c r="O30" s="17"/>
      <c r="P30" s="17"/>
      <c r="Q30" s="17"/>
      <c r="R30" s="50"/>
      <c r="S30" s="17"/>
      <c r="T30" s="17"/>
      <c r="U30" s="17"/>
      <c r="V30" s="17"/>
      <c r="W30" s="17"/>
      <c r="X30" s="17"/>
      <c r="Y30" s="17"/>
      <c r="Z30" s="17"/>
      <c r="AA30" s="17"/>
    </row>
    <row r="31">
      <c r="A31" s="41">
        <v>27.0</v>
      </c>
      <c r="B31" s="42" t="s">
        <v>127</v>
      </c>
      <c r="C31" s="43" t="s">
        <v>4193</v>
      </c>
      <c r="D31" s="42" t="s">
        <v>4192</v>
      </c>
      <c r="E31" s="44">
        <f>sumifs('KEG. PENGAJIAN HARIAN'!$D$2:$D969,'KEG. PENGAJIAN HARIAN'!$B$2:$B969,"&gt;="&amp;$C$2,'KEG. PENGAJIAN HARIAN'!$B$2:$B969,"&lt;="&amp;$E$2,'KEG. PENGAJIAN HARIAN'!$F$2:$F969,B31)</f>
        <v>0.1354166667</v>
      </c>
      <c r="F31" s="45">
        <v>0.25</v>
      </c>
      <c r="G31" s="46">
        <f t="shared" si="1"/>
        <v>0.5416666667</v>
      </c>
      <c r="H31" s="47">
        <f>COUNTIFS('KEG. PENGAJIAN HARIAN'!$F$2:$F969,B31,'KEG. PENGAJIAN HARIAN'!$B$2:$B969,"&gt;="&amp;$C$2,'KEG. PENGAJIAN HARIAN'!$B$2:$B969,"&lt;="&amp;$E$2,'KEG. PENGAJIAN HARIAN'!$G$2:$G969,"hadir")</f>
        <v>4</v>
      </c>
      <c r="I31" s="48">
        <f>COUNTIFS('KEG. PENGAJIAN HARIAN'!$F$2:$F969,B31,'KEG. PENGAJIAN HARIAN'!$B$2:$B969,"&gt;="&amp;$C$2,'KEG. PENGAJIAN HARIAN'!$B$2:$B969,"&lt;="&amp;$E$2,'KEG. PENGAJIAN HARIAN'!$G$2:$G969,"By VN")</f>
        <v>0</v>
      </c>
      <c r="J31" s="49">
        <f>COUNTIFS('KEG. PENGAJIAN HARIAN'!$F$2:$F969,B31,'KEG. PENGAJIAN HARIAN'!$B$2:$B969,"&gt;="&amp;$C$2,'KEG. PENGAJIAN HARIAN'!$B$2:$B969,"&lt;="&amp;$E$2,'KEG. PENGAJIAN HARIAN'!$G$2:$G969,"izin (murid)")</f>
        <v>0</v>
      </c>
      <c r="K31" s="17"/>
      <c r="L31" s="17"/>
      <c r="M31" s="17"/>
      <c r="N31" s="17"/>
      <c r="O31" s="17"/>
      <c r="P31" s="17"/>
      <c r="Q31" s="17"/>
      <c r="R31" s="50"/>
      <c r="S31" s="17"/>
      <c r="T31" s="17"/>
      <c r="U31" s="17"/>
      <c r="V31" s="17"/>
      <c r="W31" s="17"/>
      <c r="X31" s="17"/>
      <c r="Y31" s="17"/>
      <c r="Z31" s="17"/>
      <c r="AA31" s="17"/>
    </row>
    <row r="32">
      <c r="A32" s="41">
        <v>28.0</v>
      </c>
      <c r="B32" s="42" t="s">
        <v>169</v>
      </c>
      <c r="C32" s="43" t="s">
        <v>4193</v>
      </c>
      <c r="D32" s="42" t="s">
        <v>4194</v>
      </c>
      <c r="E32" s="44">
        <f>sumifs('KEG. PENGAJIAN HARIAN'!$D$2:$D969,'KEG. PENGAJIAN HARIAN'!$B$2:$B969,"&gt;="&amp;$C$2,'KEG. PENGAJIAN HARIAN'!$B$2:$B969,"&lt;="&amp;$E$2,'KEG. PENGAJIAN HARIAN'!$F$2:$F969,B32)</f>
        <v>0.20625</v>
      </c>
      <c r="F32" s="45">
        <v>0.25</v>
      </c>
      <c r="G32" s="46">
        <f t="shared" si="1"/>
        <v>0.825</v>
      </c>
      <c r="H32" s="47">
        <f>COUNTIFS('KEG. PENGAJIAN HARIAN'!$F$2:$F969,B32,'KEG. PENGAJIAN HARIAN'!$B$2:$B969,"&gt;="&amp;$C$2,'KEG. PENGAJIAN HARIAN'!$B$2:$B969,"&lt;="&amp;$E$2,'KEG. PENGAJIAN HARIAN'!$G$2:$G969,"hadir")</f>
        <v>4</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17"/>
      <c r="R32" s="50"/>
      <c r="S32" s="17"/>
      <c r="T32" s="17"/>
      <c r="U32" s="17"/>
      <c r="V32" s="17"/>
      <c r="W32" s="17"/>
      <c r="X32" s="17"/>
      <c r="Y32" s="17"/>
      <c r="Z32" s="17"/>
      <c r="AA32" s="17"/>
    </row>
    <row r="33">
      <c r="A33" s="41">
        <v>29.0</v>
      </c>
      <c r="B33" s="42" t="s">
        <v>100</v>
      </c>
      <c r="C33" s="43" t="s">
        <v>4191</v>
      </c>
      <c r="D33" s="42" t="s">
        <v>4194</v>
      </c>
      <c r="E33" s="44">
        <f>sumifs('KEG. PENGAJIAN HARIAN'!$D$2:$D969,'KEG. PENGAJIAN HARIAN'!$B$2:$B969,"&gt;="&amp;$C$2,'KEG. PENGAJIAN HARIAN'!$B$2:$B969,"&lt;="&amp;$E$2,'KEG. PENGAJIAN HARIAN'!$F$2:$F969,B33)</f>
        <v>0.1152777778</v>
      </c>
      <c r="F33" s="45">
        <v>0.25</v>
      </c>
      <c r="G33" s="46">
        <f t="shared" si="1"/>
        <v>0.4611111111</v>
      </c>
      <c r="H33" s="47">
        <f>COUNTIFS('KEG. PENGAJIAN HARIAN'!$F$2:$F969,B33,'KEG. PENGAJIAN HARIAN'!$B$2:$B969,"&gt;="&amp;$C$2,'KEG. PENGAJIAN HARIAN'!$B$2:$B969,"&lt;="&amp;$E$2,'KEG. PENGAJIAN HARIAN'!$G$2:$G969,"hadir")</f>
        <v>3</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0</v>
      </c>
      <c r="K33" s="17"/>
      <c r="L33" s="17"/>
      <c r="M33" s="17"/>
      <c r="N33" s="17"/>
      <c r="O33" s="17"/>
      <c r="P33" s="17"/>
      <c r="Q33" s="17"/>
      <c r="R33" s="50"/>
      <c r="S33" s="17"/>
      <c r="T33" s="17"/>
      <c r="U33" s="17"/>
      <c r="V33" s="17"/>
      <c r="W33" s="17"/>
      <c r="X33" s="17"/>
      <c r="Y33" s="17"/>
      <c r="Z33" s="17"/>
      <c r="AA33" s="17"/>
    </row>
    <row r="34">
      <c r="A34" s="56"/>
      <c r="B34" s="17"/>
      <c r="C34" s="17"/>
      <c r="D34" s="17"/>
      <c r="E34" s="33">
        <f t="shared" ref="E34:F34" si="2">SUM(E5:E33)</f>
        <v>4.773611111</v>
      </c>
      <c r="F34" s="33">
        <f t="shared" si="2"/>
        <v>7.25</v>
      </c>
      <c r="G34" s="20"/>
      <c r="H34" s="20"/>
      <c r="I34" s="20"/>
      <c r="J34" s="17"/>
      <c r="K34" s="17"/>
      <c r="L34" s="17"/>
      <c r="M34" s="17"/>
      <c r="N34" s="17"/>
      <c r="O34" s="17"/>
      <c r="P34" s="17"/>
      <c r="Q34" s="17"/>
      <c r="R34" s="50"/>
      <c r="S34" s="17"/>
      <c r="T34" s="17"/>
      <c r="U34" s="17"/>
      <c r="V34" s="17"/>
      <c r="W34" s="17"/>
      <c r="X34" s="17"/>
      <c r="Y34" s="17"/>
      <c r="Z34" s="17"/>
      <c r="AA34" s="17"/>
      <c r="AB34" s="17"/>
      <c r="AC34" s="17"/>
      <c r="AD34" s="17"/>
      <c r="AE34" s="17"/>
      <c r="AF34" s="17"/>
      <c r="AG34" s="17"/>
      <c r="AH34" s="17"/>
      <c r="AI34" s="17"/>
      <c r="AJ34" s="17"/>
      <c r="AK34" s="17"/>
    </row>
    <row r="35">
      <c r="A35" s="20"/>
      <c r="B35" s="21"/>
      <c r="C35" s="21"/>
      <c r="D35" s="21"/>
      <c r="E35" s="57">
        <f>E34/F34</f>
        <v>0.6584291188</v>
      </c>
      <c r="F35" s="20"/>
      <c r="G35" s="51"/>
      <c r="H35" s="58"/>
      <c r="I35" s="59"/>
      <c r="J35" s="17"/>
      <c r="K35" s="17"/>
      <c r="L35" s="17"/>
      <c r="M35" s="17"/>
      <c r="N35" s="17"/>
      <c r="O35" s="17"/>
      <c r="P35" s="17"/>
      <c r="Q35" s="17"/>
      <c r="R35" s="50"/>
      <c r="S35" s="17"/>
      <c r="T35" s="17"/>
      <c r="U35" s="17"/>
      <c r="V35" s="17"/>
      <c r="W35" s="17"/>
      <c r="X35" s="17"/>
      <c r="Y35" s="17"/>
      <c r="Z35" s="17"/>
      <c r="AA35" s="17"/>
      <c r="AB35" s="17"/>
      <c r="AC35" s="17"/>
      <c r="AD35" s="17"/>
      <c r="AE35" s="17"/>
      <c r="AF35" s="17"/>
      <c r="AG35" s="17"/>
      <c r="AH35" s="17"/>
      <c r="AI35" s="17"/>
      <c r="AJ35" s="17"/>
      <c r="AK35" s="17"/>
    </row>
    <row r="36">
      <c r="A36" s="13"/>
      <c r="B36" s="13"/>
      <c r="C36" s="13"/>
      <c r="D36" s="13"/>
      <c r="E36" s="13"/>
      <c r="F36" s="13"/>
      <c r="G36" s="51"/>
      <c r="H36" s="60"/>
      <c r="I36" s="59"/>
      <c r="J36" s="13"/>
      <c r="K36" s="13"/>
      <c r="L36" s="13"/>
      <c r="M36" s="17"/>
      <c r="N36" s="17"/>
      <c r="O36" s="17"/>
      <c r="P36" s="17"/>
      <c r="Q36" s="17"/>
      <c r="R36" s="50"/>
      <c r="S36" s="17"/>
      <c r="T36" s="17"/>
      <c r="U36" s="17"/>
      <c r="V36" s="17"/>
      <c r="W36" s="17"/>
      <c r="X36" s="17"/>
      <c r="Y36" s="17"/>
      <c r="Z36" s="17"/>
      <c r="AA36" s="17"/>
      <c r="AB36" s="17"/>
      <c r="AC36" s="17"/>
      <c r="AD36" s="17"/>
      <c r="AE36" s="17"/>
      <c r="AF36" s="17"/>
      <c r="AG36" s="17"/>
      <c r="AH36" s="17"/>
      <c r="AI36" s="17"/>
      <c r="AJ36" s="17"/>
      <c r="AK36" s="17"/>
      <c r="AL36" s="17"/>
    </row>
    <row r="37">
      <c r="A37" s="61"/>
      <c r="B37" s="61"/>
      <c r="C37" s="61" t="s">
        <v>4193</v>
      </c>
      <c r="D37" s="61">
        <f t="shared" ref="D37:D40" si="3">COUNTIF($C$5:$C$33,C37)</f>
        <v>14</v>
      </c>
      <c r="E37" s="13"/>
      <c r="F37" s="13"/>
      <c r="G37" s="51"/>
      <c r="H37" s="60"/>
      <c r="I37" s="62" t="s">
        <v>4199</v>
      </c>
      <c r="J37" s="39"/>
      <c r="K37" s="17"/>
      <c r="L37" s="17"/>
      <c r="M37" s="17"/>
      <c r="N37" s="17"/>
      <c r="O37" s="17"/>
      <c r="P37" s="17"/>
      <c r="Q37" s="17"/>
      <c r="R37" s="50"/>
      <c r="S37" s="17"/>
      <c r="T37" s="17"/>
      <c r="U37" s="17"/>
      <c r="V37" s="17"/>
      <c r="W37" s="17"/>
      <c r="X37" s="17"/>
      <c r="Y37" s="17"/>
      <c r="Z37" s="17"/>
      <c r="AA37" s="17"/>
      <c r="AB37" s="17"/>
      <c r="AC37" s="17"/>
      <c r="AD37" s="17"/>
      <c r="AE37" s="17"/>
      <c r="AF37" s="17"/>
      <c r="AG37" s="17"/>
      <c r="AH37" s="17"/>
      <c r="AI37" s="17"/>
      <c r="AJ37" s="17"/>
      <c r="AK37" s="17"/>
      <c r="AL37" s="17"/>
    </row>
    <row r="38">
      <c r="A38" s="18"/>
      <c r="C38" s="61" t="s">
        <v>4191</v>
      </c>
      <c r="D38" s="61">
        <f t="shared" si="3"/>
        <v>10</v>
      </c>
      <c r="E38" s="61" t="s">
        <v>4193</v>
      </c>
      <c r="F38" s="22">
        <f t="shared" ref="F38:F41" si="4">SUMIF($C$5:$C$33,E38,$F$5:$F$33)</f>
        <v>3.5</v>
      </c>
      <c r="G38" s="61" t="s">
        <v>4193</v>
      </c>
      <c r="H38" s="63">
        <f>SUMIF($C$5:$C$33,G38,$E$5:$E$33)</f>
        <v>2.573611111</v>
      </c>
      <c r="I38" s="64">
        <f t="shared" ref="I38:I41" si="5">H38/F38</f>
        <v>0.7353174603</v>
      </c>
      <c r="J38" s="39"/>
      <c r="K38" s="17"/>
      <c r="L38" s="17"/>
      <c r="M38" s="17"/>
      <c r="N38" s="17"/>
      <c r="O38" s="17"/>
      <c r="P38" s="17"/>
      <c r="Q38" s="17"/>
      <c r="R38" s="50"/>
      <c r="S38" s="17"/>
      <c r="T38" s="17"/>
      <c r="U38" s="17"/>
      <c r="V38" s="17"/>
      <c r="W38" s="17"/>
      <c r="X38" s="17"/>
      <c r="Y38" s="17"/>
      <c r="Z38" s="17"/>
      <c r="AA38" s="17"/>
      <c r="AB38" s="17"/>
      <c r="AC38" s="17"/>
      <c r="AD38" s="17"/>
      <c r="AE38" s="17"/>
      <c r="AF38" s="17"/>
      <c r="AG38" s="17"/>
      <c r="AH38" s="17"/>
      <c r="AI38" s="17"/>
      <c r="AJ38" s="17"/>
      <c r="AK38" s="17"/>
      <c r="AL38" s="17"/>
    </row>
    <row r="39">
      <c r="A39" s="18"/>
      <c r="C39" s="61" t="s">
        <v>4198</v>
      </c>
      <c r="D39" s="61">
        <f t="shared" si="3"/>
        <v>3</v>
      </c>
      <c r="E39" s="61" t="s">
        <v>4191</v>
      </c>
      <c r="F39" s="22">
        <f t="shared" si="4"/>
        <v>2.5</v>
      </c>
      <c r="G39" s="61" t="s">
        <v>4191</v>
      </c>
      <c r="H39" s="63">
        <f t="shared" ref="H39:H41" si="6">SUMIF(C8:C35,G39,E8:E35)</f>
        <v>1.1125</v>
      </c>
      <c r="I39" s="64">
        <f t="shared" si="5"/>
        <v>0.445</v>
      </c>
      <c r="J39" s="39"/>
      <c r="K39" s="17"/>
      <c r="L39" s="17"/>
      <c r="M39" s="17"/>
      <c r="N39" s="17"/>
      <c r="O39" s="17"/>
      <c r="P39" s="17"/>
      <c r="Q39" s="17"/>
      <c r="R39" s="50"/>
      <c r="S39" s="17"/>
      <c r="T39" s="17"/>
      <c r="U39" s="17"/>
      <c r="V39" s="17"/>
      <c r="W39" s="17"/>
      <c r="X39" s="17"/>
      <c r="Y39" s="17"/>
      <c r="Z39" s="17"/>
      <c r="AA39" s="17"/>
      <c r="AB39" s="17"/>
      <c r="AC39" s="17"/>
      <c r="AD39" s="17"/>
      <c r="AE39" s="17"/>
      <c r="AF39" s="17"/>
      <c r="AG39" s="17"/>
      <c r="AH39" s="17"/>
      <c r="AI39" s="17"/>
      <c r="AJ39" s="17"/>
      <c r="AK39" s="17"/>
      <c r="AL39" s="17"/>
    </row>
    <row r="40">
      <c r="A40" s="18"/>
      <c r="C40" s="61" t="s">
        <v>4197</v>
      </c>
      <c r="D40" s="61">
        <f t="shared" si="3"/>
        <v>2</v>
      </c>
      <c r="E40" s="61" t="s">
        <v>4198</v>
      </c>
      <c r="F40" s="22">
        <f t="shared" si="4"/>
        <v>0.75</v>
      </c>
      <c r="G40" s="61" t="s">
        <v>4198</v>
      </c>
      <c r="H40" s="63">
        <f t="shared" si="6"/>
        <v>0.2361111111</v>
      </c>
      <c r="I40" s="64">
        <f t="shared" si="5"/>
        <v>0.3148148148</v>
      </c>
      <c r="J40" s="39"/>
      <c r="K40" s="17"/>
      <c r="L40" s="17"/>
      <c r="M40" s="17"/>
      <c r="N40" s="17"/>
      <c r="O40" s="17"/>
      <c r="P40" s="17"/>
      <c r="Q40" s="17"/>
      <c r="R40" s="50"/>
      <c r="S40" s="17"/>
      <c r="T40" s="17"/>
      <c r="U40" s="17"/>
      <c r="V40" s="17"/>
      <c r="W40" s="17"/>
      <c r="X40" s="17"/>
      <c r="Y40" s="17"/>
      <c r="Z40" s="17"/>
      <c r="AA40" s="17"/>
      <c r="AB40" s="17"/>
      <c r="AC40" s="17"/>
      <c r="AD40" s="17"/>
      <c r="AE40" s="17"/>
      <c r="AF40" s="17"/>
      <c r="AG40" s="17"/>
      <c r="AH40" s="17"/>
      <c r="AI40" s="17"/>
      <c r="AJ40" s="17"/>
      <c r="AK40" s="17"/>
      <c r="AL40" s="17"/>
    </row>
    <row r="41">
      <c r="A41" s="61"/>
      <c r="B41" s="61"/>
      <c r="C41" s="65" t="s">
        <v>4200</v>
      </c>
      <c r="D41" s="65">
        <f>sum(D37:D40)</f>
        <v>29</v>
      </c>
      <c r="E41" s="61" t="s">
        <v>4197</v>
      </c>
      <c r="F41" s="22">
        <f t="shared" si="4"/>
        <v>0.5</v>
      </c>
      <c r="G41" s="61" t="s">
        <v>4197</v>
      </c>
      <c r="H41" s="63">
        <f t="shared" si="6"/>
        <v>0.4881944444</v>
      </c>
      <c r="I41" s="64">
        <f t="shared" si="5"/>
        <v>0.9763888889</v>
      </c>
      <c r="J41" s="39"/>
      <c r="K41" s="17"/>
      <c r="L41" s="17"/>
      <c r="M41" s="17"/>
      <c r="N41" s="17"/>
      <c r="O41" s="17"/>
      <c r="P41" s="17"/>
      <c r="Q41" s="17"/>
      <c r="R41" s="50"/>
      <c r="S41" s="17"/>
      <c r="T41" s="17"/>
      <c r="U41" s="17"/>
      <c r="V41" s="17"/>
      <c r="W41" s="17"/>
      <c r="X41" s="17"/>
      <c r="Y41" s="17"/>
      <c r="Z41" s="17"/>
      <c r="AA41" s="17"/>
      <c r="AB41" s="17"/>
      <c r="AC41" s="17"/>
      <c r="AD41" s="17"/>
      <c r="AE41" s="17"/>
      <c r="AF41" s="17"/>
      <c r="AG41" s="17"/>
      <c r="AH41" s="17"/>
      <c r="AI41" s="17"/>
      <c r="AJ41" s="17"/>
      <c r="AK41" s="17"/>
      <c r="AL41" s="17"/>
    </row>
    <row r="42">
      <c r="A42" s="18"/>
      <c r="C42" s="18"/>
      <c r="D42" s="18"/>
      <c r="E42" s="66"/>
      <c r="F42" s="20"/>
      <c r="G42" s="20"/>
      <c r="H42" s="20"/>
      <c r="I42" s="20"/>
      <c r="J42" s="39"/>
      <c r="K42" s="17"/>
      <c r="L42" s="17"/>
      <c r="M42" s="17"/>
      <c r="N42" s="17"/>
      <c r="O42" s="17"/>
      <c r="P42" s="17"/>
      <c r="Q42" s="17"/>
      <c r="R42" s="50"/>
      <c r="S42" s="17"/>
      <c r="T42" s="17"/>
      <c r="U42" s="17"/>
      <c r="V42" s="17"/>
      <c r="W42" s="17"/>
      <c r="X42" s="17"/>
      <c r="Y42" s="17"/>
      <c r="Z42" s="17"/>
      <c r="AA42" s="17"/>
      <c r="AB42" s="17"/>
      <c r="AC42" s="17"/>
      <c r="AD42" s="17"/>
      <c r="AE42" s="17"/>
      <c r="AF42" s="17"/>
      <c r="AG42" s="17"/>
      <c r="AH42" s="17"/>
      <c r="AI42" s="17"/>
      <c r="AJ42" s="17"/>
      <c r="AK42" s="17"/>
      <c r="AL42" s="17"/>
    </row>
    <row r="43">
      <c r="A43" s="18"/>
      <c r="C43" s="18"/>
      <c r="D43" s="18"/>
      <c r="E43" s="66"/>
      <c r="F43" s="20"/>
      <c r="G43" s="20"/>
      <c r="H43" s="20"/>
      <c r="I43" s="20"/>
      <c r="J43" s="39"/>
      <c r="K43" s="17"/>
      <c r="L43" s="17"/>
      <c r="M43" s="17"/>
      <c r="N43" s="17"/>
      <c r="O43" s="17"/>
      <c r="P43" s="17"/>
      <c r="Q43" s="17"/>
      <c r="R43" s="50"/>
      <c r="S43" s="17"/>
      <c r="T43" s="17"/>
      <c r="U43" s="17"/>
      <c r="V43" s="17"/>
      <c r="W43" s="17"/>
      <c r="X43" s="17"/>
      <c r="Y43" s="17"/>
      <c r="Z43" s="17"/>
      <c r="AA43" s="17"/>
      <c r="AB43" s="17"/>
      <c r="AC43" s="17"/>
      <c r="AD43" s="17"/>
      <c r="AE43" s="17"/>
      <c r="AF43" s="17"/>
      <c r="AG43" s="17"/>
      <c r="AH43" s="17"/>
      <c r="AI43" s="17"/>
      <c r="AJ43" s="17"/>
      <c r="AK43" s="17"/>
      <c r="AL43" s="17"/>
    </row>
    <row r="44">
      <c r="A44" s="18"/>
      <c r="C44" s="18"/>
      <c r="D44" s="18"/>
      <c r="E44" s="66"/>
      <c r="F44" s="20"/>
      <c r="G44" s="20"/>
      <c r="H44" s="20"/>
      <c r="I44" s="20"/>
      <c r="J44" s="39"/>
      <c r="K44" s="17"/>
      <c r="L44" s="17"/>
      <c r="M44" s="17"/>
      <c r="N44" s="17"/>
      <c r="O44" s="17"/>
      <c r="P44" s="17"/>
      <c r="Q44" s="17"/>
      <c r="R44" s="50"/>
      <c r="S44" s="17"/>
      <c r="T44" s="17"/>
      <c r="U44" s="17"/>
      <c r="V44" s="17"/>
      <c r="W44" s="17"/>
      <c r="X44" s="17"/>
      <c r="Y44" s="17"/>
      <c r="Z44" s="17"/>
      <c r="AA44" s="17"/>
      <c r="AB44" s="17"/>
      <c r="AC44" s="17"/>
      <c r="AD44" s="17"/>
      <c r="AE44" s="17"/>
      <c r="AF44" s="17"/>
      <c r="AG44" s="17"/>
      <c r="AH44" s="17"/>
      <c r="AI44" s="17"/>
      <c r="AJ44" s="17"/>
      <c r="AK44" s="17"/>
      <c r="AL44" s="17"/>
    </row>
    <row r="45">
      <c r="A45" s="20"/>
      <c r="B45" s="17"/>
      <c r="C45" s="17"/>
      <c r="D45" s="17"/>
      <c r="E45" s="33"/>
      <c r="F45" s="33">
        <f>sum(F38:F41)</f>
        <v>7.25</v>
      </c>
      <c r="G45" s="20"/>
      <c r="H45" s="20"/>
      <c r="I45" s="20"/>
      <c r="J45" s="39"/>
      <c r="K45" s="17"/>
      <c r="L45" s="17"/>
      <c r="M45" s="17"/>
      <c r="N45" s="17"/>
      <c r="O45" s="17"/>
      <c r="P45" s="17"/>
      <c r="Q45" s="17"/>
      <c r="R45" s="50"/>
      <c r="S45" s="17"/>
      <c r="T45" s="17"/>
      <c r="U45" s="17"/>
      <c r="V45" s="17"/>
      <c r="W45" s="17"/>
      <c r="X45" s="17"/>
      <c r="Y45" s="17"/>
      <c r="Z45" s="17"/>
      <c r="AA45" s="17"/>
      <c r="AB45" s="17"/>
      <c r="AC45" s="17"/>
      <c r="AD45" s="17"/>
      <c r="AE45" s="17"/>
      <c r="AF45" s="17"/>
      <c r="AG45" s="17"/>
      <c r="AH45" s="17"/>
      <c r="AI45" s="17"/>
      <c r="AJ45" s="17"/>
      <c r="AK45" s="17"/>
      <c r="AL45" s="17"/>
    </row>
    <row r="46">
      <c r="A46" s="20"/>
      <c r="B46" s="17"/>
      <c r="C46" s="17"/>
      <c r="D46" s="17"/>
      <c r="E46" s="33"/>
      <c r="F46" s="20"/>
      <c r="G46" s="20"/>
      <c r="H46" s="20"/>
      <c r="I46" s="20"/>
      <c r="J46" s="39"/>
      <c r="K46" s="17"/>
      <c r="L46" s="17"/>
      <c r="M46" s="17"/>
      <c r="N46" s="17"/>
      <c r="O46" s="17"/>
      <c r="P46" s="17"/>
      <c r="Q46" s="17"/>
      <c r="R46" s="50"/>
      <c r="S46" s="17"/>
      <c r="T46" s="17"/>
      <c r="U46" s="17"/>
      <c r="V46" s="17"/>
      <c r="W46" s="17"/>
      <c r="X46" s="17"/>
      <c r="Y46" s="17"/>
      <c r="Z46" s="17"/>
      <c r="AA46" s="17"/>
      <c r="AB46" s="17"/>
      <c r="AC46" s="17"/>
      <c r="AD46" s="17"/>
      <c r="AE46" s="17"/>
      <c r="AF46" s="17"/>
      <c r="AG46" s="17"/>
      <c r="AH46" s="17"/>
      <c r="AI46" s="17"/>
      <c r="AJ46" s="17"/>
      <c r="AK46" s="17"/>
      <c r="AL46" s="17"/>
    </row>
    <row r="47">
      <c r="A47" s="20"/>
      <c r="B47" s="67"/>
      <c r="C47" s="17"/>
      <c r="D47" s="17"/>
      <c r="E47" s="33"/>
      <c r="F47" s="20"/>
      <c r="G47" s="20"/>
      <c r="H47" s="20"/>
      <c r="I47" s="20"/>
      <c r="J47" s="39"/>
      <c r="K47" s="17"/>
      <c r="L47" s="17"/>
      <c r="M47" s="17"/>
      <c r="N47" s="17"/>
      <c r="O47" s="17"/>
      <c r="P47" s="17"/>
      <c r="Q47" s="17"/>
      <c r="R47" s="50"/>
      <c r="S47" s="17"/>
      <c r="T47" s="17"/>
      <c r="U47" s="17"/>
      <c r="V47" s="17"/>
      <c r="W47" s="17"/>
      <c r="X47" s="17"/>
      <c r="Y47" s="17"/>
      <c r="Z47" s="17"/>
      <c r="AA47" s="17"/>
      <c r="AB47" s="17"/>
      <c r="AC47" s="17"/>
      <c r="AD47" s="17"/>
      <c r="AE47" s="17"/>
      <c r="AF47" s="17"/>
      <c r="AG47" s="17"/>
      <c r="AH47" s="17"/>
      <c r="AI47" s="17"/>
      <c r="AJ47" s="17"/>
      <c r="AK47" s="17"/>
      <c r="AL47" s="17"/>
    </row>
    <row r="48">
      <c r="A48" s="20"/>
      <c r="B48" s="51"/>
      <c r="C48" s="17"/>
      <c r="D48" s="17"/>
      <c r="E48" s="33"/>
      <c r="F48" s="20"/>
      <c r="G48" s="20"/>
      <c r="H48" s="20"/>
      <c r="I48" s="20"/>
      <c r="J48" s="39"/>
      <c r="K48" s="17"/>
      <c r="L48" s="17"/>
      <c r="M48" s="17"/>
      <c r="N48" s="17"/>
      <c r="O48" s="17"/>
      <c r="P48" s="17"/>
      <c r="Q48" s="17"/>
      <c r="R48" s="50"/>
      <c r="S48" s="17"/>
      <c r="T48" s="17"/>
      <c r="U48" s="17"/>
      <c r="V48" s="17"/>
      <c r="W48" s="17"/>
      <c r="X48" s="17"/>
      <c r="Y48" s="17"/>
      <c r="Z48" s="17"/>
      <c r="AA48" s="17"/>
      <c r="AB48" s="17"/>
      <c r="AC48" s="17"/>
      <c r="AD48" s="17"/>
      <c r="AE48" s="17"/>
      <c r="AF48" s="17"/>
      <c r="AG48" s="17"/>
      <c r="AH48" s="17"/>
      <c r="AI48" s="17"/>
      <c r="AJ48" s="17"/>
      <c r="AK48" s="17"/>
      <c r="AL48" s="17"/>
    </row>
    <row r="49">
      <c r="A49" s="20"/>
      <c r="B49" s="51"/>
      <c r="C49" s="17"/>
      <c r="D49" s="17"/>
      <c r="E49" s="33"/>
      <c r="F49" s="20"/>
      <c r="G49" s="20"/>
      <c r="H49" s="20"/>
      <c r="I49" s="20"/>
      <c r="J49" s="39"/>
      <c r="K49" s="17"/>
      <c r="L49" s="17"/>
      <c r="M49" s="17"/>
      <c r="N49" s="17"/>
      <c r="O49" s="17"/>
      <c r="P49" s="17"/>
      <c r="Q49" s="17"/>
      <c r="R49" s="50"/>
      <c r="S49" s="17"/>
      <c r="T49" s="17"/>
      <c r="U49" s="17"/>
      <c r="V49" s="17"/>
      <c r="W49" s="17"/>
      <c r="X49" s="17"/>
      <c r="Y49" s="17"/>
      <c r="Z49" s="17"/>
      <c r="AA49" s="17"/>
      <c r="AB49" s="17"/>
      <c r="AC49" s="17"/>
      <c r="AD49" s="17"/>
      <c r="AE49" s="17"/>
      <c r="AF49" s="17"/>
      <c r="AG49" s="17"/>
      <c r="AH49" s="17"/>
      <c r="AI49" s="17"/>
      <c r="AJ49" s="17"/>
      <c r="AK49" s="17"/>
      <c r="AL49" s="17"/>
    </row>
    <row r="50">
      <c r="A50" s="20"/>
      <c r="B50" s="17"/>
      <c r="C50" s="17"/>
      <c r="D50" s="17"/>
      <c r="E50" s="33"/>
      <c r="F50" s="20"/>
      <c r="G50" s="20"/>
      <c r="H50" s="20"/>
      <c r="I50" s="20"/>
      <c r="J50" s="39"/>
      <c r="K50" s="17"/>
      <c r="L50" s="17"/>
      <c r="M50" s="17"/>
      <c r="N50" s="17"/>
      <c r="O50" s="17"/>
      <c r="P50" s="17"/>
      <c r="Q50" s="17"/>
      <c r="R50" s="50"/>
      <c r="S50" s="17"/>
      <c r="T50" s="17"/>
      <c r="U50" s="17"/>
      <c r="V50" s="17"/>
      <c r="W50" s="17"/>
      <c r="X50" s="17"/>
      <c r="Y50" s="17"/>
      <c r="Z50" s="17"/>
      <c r="AA50" s="17"/>
      <c r="AB50" s="17"/>
      <c r="AC50" s="17"/>
      <c r="AD50" s="17"/>
      <c r="AE50" s="17"/>
      <c r="AF50" s="17"/>
      <c r="AG50" s="17"/>
      <c r="AH50" s="17"/>
      <c r="AI50" s="17"/>
      <c r="AJ50" s="17"/>
      <c r="AK50" s="17"/>
      <c r="AL50" s="17"/>
    </row>
    <row r="51">
      <c r="A51" s="20"/>
      <c r="B51" s="17"/>
      <c r="C51" s="17"/>
      <c r="D51" s="17"/>
      <c r="E51" s="33"/>
      <c r="F51" s="20"/>
      <c r="G51" s="20"/>
      <c r="H51" s="20"/>
      <c r="I51" s="20"/>
      <c r="J51" s="39"/>
      <c r="K51" s="17"/>
      <c r="L51" s="17"/>
      <c r="M51" s="17"/>
      <c r="N51" s="17"/>
      <c r="O51" s="17"/>
      <c r="P51" s="17"/>
      <c r="Q51" s="17"/>
      <c r="R51" s="50"/>
      <c r="S51" s="17"/>
      <c r="T51" s="17"/>
      <c r="U51" s="17"/>
      <c r="V51" s="17"/>
      <c r="W51" s="17"/>
      <c r="X51" s="17"/>
      <c r="Y51" s="17"/>
      <c r="Z51" s="17"/>
      <c r="AA51" s="17"/>
      <c r="AB51" s="17"/>
      <c r="AC51" s="17"/>
      <c r="AD51" s="17"/>
      <c r="AE51" s="17"/>
      <c r="AF51" s="17"/>
      <c r="AG51" s="17"/>
      <c r="AH51" s="17"/>
      <c r="AI51" s="17"/>
      <c r="AJ51" s="17"/>
      <c r="AK51" s="17"/>
      <c r="AL51" s="17"/>
    </row>
    <row r="52">
      <c r="A52" s="20"/>
      <c r="B52" s="17"/>
      <c r="C52" s="17"/>
      <c r="D52" s="17"/>
      <c r="E52" s="33"/>
      <c r="F52" s="20"/>
      <c r="G52" s="20"/>
      <c r="H52" s="20"/>
      <c r="I52" s="20"/>
      <c r="J52" s="39"/>
      <c r="K52" s="17"/>
      <c r="L52" s="17"/>
      <c r="M52" s="17"/>
      <c r="N52" s="17"/>
      <c r="O52" s="17"/>
      <c r="P52" s="17"/>
      <c r="Q52" s="17"/>
      <c r="R52" s="50"/>
      <c r="S52" s="17"/>
      <c r="T52" s="17"/>
      <c r="U52" s="17"/>
      <c r="V52" s="17"/>
      <c r="W52" s="17"/>
      <c r="X52" s="17"/>
      <c r="Y52" s="17"/>
      <c r="Z52" s="17"/>
      <c r="AA52" s="17"/>
      <c r="AB52" s="17"/>
      <c r="AC52" s="17"/>
      <c r="AD52" s="17"/>
      <c r="AE52" s="17"/>
      <c r="AF52" s="17"/>
      <c r="AG52" s="17"/>
      <c r="AH52" s="17"/>
      <c r="AI52" s="17"/>
      <c r="AJ52" s="17"/>
      <c r="AK52" s="17"/>
      <c r="AL52" s="17"/>
    </row>
    <row r="53">
      <c r="A53" s="20"/>
      <c r="B53" s="17"/>
      <c r="C53" s="17"/>
      <c r="D53" s="17"/>
      <c r="E53" s="33"/>
      <c r="F53" s="20"/>
      <c r="G53" s="20"/>
      <c r="H53" s="20"/>
      <c r="I53" s="20"/>
      <c r="J53" s="39"/>
      <c r="K53" s="17"/>
      <c r="L53" s="17"/>
      <c r="M53" s="17"/>
      <c r="N53" s="17"/>
      <c r="O53" s="17"/>
      <c r="P53" s="17"/>
      <c r="Q53" s="17"/>
      <c r="R53" s="50"/>
      <c r="S53" s="17"/>
      <c r="T53" s="17"/>
      <c r="U53" s="17"/>
      <c r="V53" s="17"/>
      <c r="W53" s="17"/>
      <c r="X53" s="17"/>
      <c r="Y53" s="17"/>
      <c r="Z53" s="17"/>
      <c r="AA53" s="17"/>
      <c r="AB53" s="17"/>
      <c r="AC53" s="17"/>
      <c r="AD53" s="17"/>
      <c r="AE53" s="17"/>
      <c r="AF53" s="17"/>
      <c r="AG53" s="17"/>
      <c r="AH53" s="17"/>
      <c r="AI53" s="17"/>
      <c r="AJ53" s="17"/>
      <c r="AK53" s="17"/>
      <c r="AL53" s="17"/>
    </row>
    <row r="54">
      <c r="A54" s="20"/>
      <c r="B54" s="17"/>
      <c r="C54" s="17"/>
      <c r="D54" s="17"/>
      <c r="E54" s="33"/>
      <c r="F54" s="20"/>
      <c r="G54" s="20"/>
      <c r="H54" s="20"/>
      <c r="I54" s="20"/>
      <c r="J54" s="39"/>
      <c r="K54" s="17"/>
      <c r="L54" s="17"/>
      <c r="M54" s="17"/>
      <c r="N54" s="17"/>
      <c r="O54" s="17"/>
      <c r="P54" s="17"/>
      <c r="Q54" s="17"/>
      <c r="R54" s="50"/>
      <c r="S54" s="17"/>
      <c r="T54" s="17"/>
      <c r="U54" s="17"/>
      <c r="V54" s="17"/>
      <c r="W54" s="17"/>
      <c r="X54" s="17"/>
      <c r="Y54" s="17"/>
      <c r="Z54" s="17"/>
      <c r="AA54" s="17"/>
      <c r="AB54" s="17"/>
      <c r="AC54" s="17"/>
      <c r="AD54" s="17"/>
      <c r="AE54" s="17"/>
      <c r="AF54" s="17"/>
      <c r="AG54" s="17"/>
      <c r="AH54" s="17"/>
      <c r="AI54" s="17"/>
      <c r="AJ54" s="17"/>
      <c r="AK54" s="17"/>
      <c r="AL54" s="17"/>
    </row>
    <row r="55">
      <c r="A55" s="20"/>
      <c r="B55" s="17"/>
      <c r="C55" s="17"/>
      <c r="D55" s="17"/>
      <c r="E55" s="33"/>
      <c r="F55" s="20"/>
      <c r="G55" s="20"/>
      <c r="H55" s="20"/>
      <c r="I55" s="20"/>
      <c r="J55" s="39"/>
      <c r="K55" s="17"/>
      <c r="L55" s="17"/>
      <c r="M55" s="17"/>
      <c r="N55" s="17"/>
      <c r="O55" s="17"/>
      <c r="P55" s="17"/>
      <c r="Q55" s="17"/>
      <c r="R55" s="50"/>
      <c r="S55" s="17"/>
      <c r="T55" s="17"/>
      <c r="U55" s="17"/>
      <c r="V55" s="17"/>
      <c r="W55" s="17"/>
      <c r="X55" s="17"/>
      <c r="Y55" s="17"/>
      <c r="Z55" s="17"/>
      <c r="AA55" s="17"/>
      <c r="AB55" s="17"/>
      <c r="AC55" s="17"/>
      <c r="AD55" s="17"/>
      <c r="AE55" s="17"/>
      <c r="AF55" s="17"/>
      <c r="AG55" s="17"/>
      <c r="AH55" s="17"/>
      <c r="AI55" s="17"/>
      <c r="AJ55" s="17"/>
      <c r="AK55" s="17"/>
      <c r="AL55" s="17"/>
    </row>
    <row r="56">
      <c r="A56" s="20"/>
      <c r="B56" s="17"/>
      <c r="C56" s="17"/>
      <c r="D56" s="17"/>
      <c r="E56" s="33"/>
      <c r="F56" s="20"/>
      <c r="G56" s="20"/>
      <c r="H56" s="20"/>
      <c r="I56" s="20"/>
      <c r="J56" s="39"/>
      <c r="K56" s="17"/>
      <c r="L56" s="17"/>
      <c r="M56" s="17"/>
      <c r="N56" s="17"/>
      <c r="O56" s="17"/>
      <c r="P56" s="17"/>
      <c r="Q56" s="17"/>
      <c r="R56" s="50"/>
      <c r="S56" s="17"/>
      <c r="T56" s="17"/>
      <c r="U56" s="17"/>
      <c r="V56" s="17"/>
      <c r="W56" s="17"/>
      <c r="X56" s="17"/>
      <c r="Y56" s="17"/>
      <c r="Z56" s="17"/>
      <c r="AA56" s="17"/>
      <c r="AB56" s="17"/>
      <c r="AC56" s="17"/>
      <c r="AD56" s="17"/>
      <c r="AE56" s="17"/>
      <c r="AF56" s="17"/>
      <c r="AG56" s="17"/>
      <c r="AH56" s="17"/>
      <c r="AI56" s="17"/>
      <c r="AJ56" s="17"/>
      <c r="AK56" s="17"/>
      <c r="AL56" s="17"/>
    </row>
    <row r="57">
      <c r="A57" s="20"/>
      <c r="B57" s="17"/>
      <c r="C57" s="17"/>
      <c r="D57" s="17"/>
      <c r="E57" s="33"/>
      <c r="F57" s="20"/>
      <c r="G57" s="20"/>
      <c r="H57" s="20"/>
      <c r="I57" s="20"/>
      <c r="J57" s="39"/>
      <c r="K57" s="17"/>
      <c r="L57" s="17"/>
      <c r="M57" s="17"/>
      <c r="N57" s="17"/>
      <c r="O57" s="17"/>
      <c r="P57" s="17"/>
      <c r="Q57" s="17"/>
      <c r="R57" s="50"/>
      <c r="S57" s="17"/>
      <c r="T57" s="17"/>
      <c r="U57" s="17"/>
      <c r="V57" s="17"/>
      <c r="W57" s="17"/>
      <c r="X57" s="17"/>
      <c r="Y57" s="17"/>
      <c r="Z57" s="17"/>
      <c r="AA57" s="17"/>
      <c r="AB57" s="17"/>
      <c r="AC57" s="17"/>
      <c r="AD57" s="17"/>
      <c r="AE57" s="17"/>
      <c r="AF57" s="17"/>
      <c r="AG57" s="17"/>
      <c r="AH57" s="17"/>
      <c r="AI57" s="17"/>
      <c r="AJ57" s="17"/>
      <c r="AK57" s="17"/>
      <c r="AL57" s="17"/>
    </row>
    <row r="58">
      <c r="A58" s="20"/>
      <c r="B58" s="17"/>
      <c r="C58" s="17"/>
      <c r="D58" s="17"/>
      <c r="E58" s="33"/>
      <c r="F58" s="20"/>
      <c r="G58" s="20"/>
      <c r="H58" s="20"/>
      <c r="I58" s="20"/>
      <c r="J58" s="39"/>
      <c r="K58" s="17"/>
      <c r="L58" s="17"/>
      <c r="M58" s="17"/>
      <c r="N58" s="17"/>
      <c r="O58" s="17"/>
      <c r="P58" s="17"/>
      <c r="Q58" s="17"/>
      <c r="R58" s="50"/>
      <c r="S58" s="17"/>
      <c r="T58" s="17"/>
      <c r="U58" s="17"/>
      <c r="V58" s="17"/>
      <c r="W58" s="17"/>
      <c r="X58" s="17"/>
      <c r="Y58" s="17"/>
      <c r="Z58" s="17"/>
      <c r="AA58" s="17"/>
      <c r="AB58" s="17"/>
      <c r="AC58" s="17"/>
      <c r="AD58" s="17"/>
      <c r="AE58" s="17"/>
      <c r="AF58" s="17"/>
      <c r="AG58" s="17"/>
      <c r="AH58" s="17"/>
      <c r="AI58" s="17"/>
      <c r="AJ58" s="17"/>
      <c r="AK58" s="17"/>
      <c r="AL58" s="17"/>
    </row>
    <row r="59">
      <c r="A59" s="20"/>
      <c r="B59" s="17"/>
      <c r="C59" s="17"/>
      <c r="D59" s="17"/>
      <c r="E59" s="33"/>
      <c r="F59" s="20"/>
      <c r="G59" s="20"/>
      <c r="H59" s="20"/>
      <c r="I59" s="20"/>
      <c r="J59" s="39"/>
      <c r="K59" s="17"/>
      <c r="L59" s="17"/>
      <c r="M59" s="17"/>
      <c r="N59" s="17"/>
      <c r="O59" s="17"/>
      <c r="P59" s="17"/>
      <c r="Q59" s="17"/>
      <c r="R59" s="50"/>
      <c r="S59" s="17"/>
      <c r="T59" s="17"/>
      <c r="U59" s="17"/>
      <c r="V59" s="17"/>
      <c r="W59" s="17"/>
      <c r="X59" s="17"/>
      <c r="Y59" s="17"/>
      <c r="Z59" s="17"/>
      <c r="AA59" s="17"/>
      <c r="AB59" s="17"/>
      <c r="AC59" s="17"/>
      <c r="AD59" s="17"/>
      <c r="AE59" s="17"/>
      <c r="AF59" s="17"/>
      <c r="AG59" s="17"/>
      <c r="AH59" s="17"/>
      <c r="AI59" s="17"/>
      <c r="AJ59" s="17"/>
      <c r="AK59" s="17"/>
      <c r="AL59" s="17"/>
    </row>
    <row r="60">
      <c r="A60" s="20"/>
      <c r="B60" s="17"/>
      <c r="C60" s="17"/>
      <c r="D60" s="17"/>
      <c r="E60" s="33"/>
      <c r="F60" s="20"/>
      <c r="G60" s="20"/>
      <c r="H60" s="20"/>
      <c r="I60" s="20"/>
      <c r="J60" s="39"/>
      <c r="K60" s="17"/>
      <c r="L60" s="17"/>
      <c r="M60" s="17"/>
      <c r="N60" s="17"/>
      <c r="O60" s="17"/>
      <c r="P60" s="17"/>
      <c r="Q60" s="17"/>
      <c r="R60" s="50"/>
      <c r="S60" s="17"/>
      <c r="T60" s="17"/>
      <c r="U60" s="17"/>
      <c r="V60" s="17"/>
      <c r="W60" s="17"/>
      <c r="X60" s="17"/>
      <c r="Y60" s="17"/>
      <c r="Z60" s="17"/>
      <c r="AA60" s="17"/>
      <c r="AB60" s="17"/>
      <c r="AC60" s="17"/>
      <c r="AD60" s="17"/>
      <c r="AE60" s="17"/>
      <c r="AF60" s="17"/>
      <c r="AG60" s="17"/>
      <c r="AH60" s="17"/>
      <c r="AI60" s="17"/>
      <c r="AJ60" s="17"/>
      <c r="AK60" s="17"/>
      <c r="AL60" s="17"/>
    </row>
    <row r="61">
      <c r="A61" s="20"/>
      <c r="B61" s="17"/>
      <c r="C61" s="17"/>
      <c r="D61" s="17"/>
      <c r="E61" s="33"/>
      <c r="F61" s="20"/>
      <c r="G61" s="20"/>
      <c r="H61" s="20"/>
      <c r="I61" s="20"/>
      <c r="J61" s="39"/>
      <c r="K61" s="17"/>
      <c r="L61" s="17"/>
      <c r="M61" s="17"/>
      <c r="N61" s="17"/>
      <c r="O61" s="17"/>
      <c r="P61" s="17"/>
      <c r="Q61" s="17"/>
      <c r="R61" s="50"/>
      <c r="S61" s="17"/>
      <c r="T61" s="17"/>
      <c r="U61" s="17"/>
      <c r="V61" s="17"/>
      <c r="W61" s="17"/>
      <c r="X61" s="17"/>
      <c r="Y61" s="17"/>
      <c r="Z61" s="17"/>
      <c r="AA61" s="17"/>
      <c r="AB61" s="17"/>
      <c r="AC61" s="17"/>
      <c r="AD61" s="17"/>
      <c r="AE61" s="17"/>
      <c r="AF61" s="17"/>
      <c r="AG61" s="17"/>
      <c r="AH61" s="17"/>
      <c r="AI61" s="17"/>
      <c r="AJ61" s="17"/>
      <c r="AK61" s="17"/>
      <c r="AL61" s="17"/>
    </row>
    <row r="62">
      <c r="A62" s="20"/>
      <c r="B62" s="17"/>
      <c r="C62" s="17"/>
      <c r="D62" s="17"/>
      <c r="E62" s="33"/>
      <c r="F62" s="20"/>
      <c r="G62" s="20"/>
      <c r="H62" s="20"/>
      <c r="I62" s="20"/>
      <c r="J62" s="39"/>
      <c r="K62" s="17"/>
      <c r="L62" s="17"/>
      <c r="M62" s="17"/>
      <c r="N62" s="17"/>
      <c r="O62" s="17"/>
      <c r="P62" s="17"/>
      <c r="Q62" s="17"/>
      <c r="R62" s="50"/>
      <c r="S62" s="17"/>
      <c r="T62" s="17"/>
      <c r="U62" s="17"/>
      <c r="V62" s="17"/>
      <c r="W62" s="17"/>
      <c r="X62" s="17"/>
      <c r="Y62" s="17"/>
      <c r="Z62" s="17"/>
      <c r="AA62" s="17"/>
      <c r="AB62" s="17"/>
      <c r="AC62" s="17"/>
      <c r="AD62" s="17"/>
      <c r="AE62" s="17"/>
      <c r="AF62" s="17"/>
      <c r="AG62" s="17"/>
      <c r="AH62" s="17"/>
      <c r="AI62" s="17"/>
      <c r="AJ62" s="17"/>
      <c r="AK62" s="17"/>
      <c r="AL62" s="17"/>
    </row>
    <row r="63">
      <c r="A63" s="20"/>
      <c r="B63" s="17"/>
      <c r="C63" s="17"/>
      <c r="D63" s="17"/>
      <c r="E63" s="33"/>
      <c r="F63" s="20"/>
      <c r="G63" s="20"/>
      <c r="H63" s="20"/>
      <c r="I63" s="20"/>
      <c r="J63" s="39"/>
      <c r="K63" s="17"/>
      <c r="L63" s="17"/>
      <c r="M63" s="17"/>
      <c r="N63" s="17"/>
      <c r="O63" s="17"/>
      <c r="P63" s="17"/>
      <c r="Q63" s="17"/>
      <c r="R63" s="50"/>
      <c r="S63" s="17"/>
      <c r="T63" s="17"/>
      <c r="U63" s="17"/>
      <c r="V63" s="17"/>
      <c r="W63" s="17"/>
      <c r="X63" s="17"/>
      <c r="Y63" s="17"/>
      <c r="Z63" s="17"/>
      <c r="AA63" s="17"/>
      <c r="AB63" s="17"/>
      <c r="AC63" s="17"/>
      <c r="AD63" s="17"/>
      <c r="AE63" s="17"/>
      <c r="AF63" s="17"/>
      <c r="AG63" s="17"/>
      <c r="AH63" s="17"/>
      <c r="AI63" s="17"/>
      <c r="AJ63" s="17"/>
      <c r="AK63" s="17"/>
      <c r="AL63" s="17"/>
    </row>
    <row r="64">
      <c r="A64" s="20"/>
      <c r="B64" s="17"/>
      <c r="C64" s="17"/>
      <c r="D64" s="17"/>
      <c r="E64" s="33"/>
      <c r="F64" s="20"/>
      <c r="G64" s="20"/>
      <c r="H64" s="20"/>
      <c r="I64" s="20"/>
      <c r="J64" s="39"/>
      <c r="K64" s="17"/>
      <c r="L64" s="17"/>
      <c r="M64" s="17"/>
      <c r="N64" s="17"/>
      <c r="O64" s="17"/>
      <c r="P64" s="17"/>
      <c r="Q64" s="17"/>
      <c r="R64" s="50"/>
      <c r="S64" s="17"/>
      <c r="T64" s="17"/>
      <c r="U64" s="17"/>
      <c r="V64" s="17"/>
      <c r="W64" s="17"/>
      <c r="X64" s="17"/>
      <c r="Y64" s="17"/>
      <c r="Z64" s="17"/>
      <c r="AA64" s="17"/>
      <c r="AB64" s="17"/>
      <c r="AC64" s="17"/>
      <c r="AD64" s="17"/>
      <c r="AE64" s="17"/>
      <c r="AF64" s="17"/>
      <c r="AG64" s="17"/>
      <c r="AH64" s="17"/>
      <c r="AI64" s="17"/>
      <c r="AJ64" s="17"/>
      <c r="AK64" s="17"/>
      <c r="AL64" s="17"/>
    </row>
    <row r="65">
      <c r="A65" s="20"/>
      <c r="B65" s="17"/>
      <c r="C65" s="17"/>
      <c r="D65" s="17"/>
      <c r="E65" s="33"/>
      <c r="F65" s="20"/>
      <c r="G65" s="20"/>
      <c r="H65" s="20"/>
      <c r="I65" s="20"/>
      <c r="J65" s="39"/>
      <c r="K65" s="17"/>
      <c r="L65" s="17"/>
      <c r="M65" s="17"/>
      <c r="N65" s="17"/>
      <c r="O65" s="17"/>
      <c r="P65" s="17"/>
      <c r="Q65" s="17"/>
      <c r="R65" s="50"/>
      <c r="S65" s="17"/>
      <c r="T65" s="17"/>
      <c r="U65" s="17"/>
      <c r="V65" s="17"/>
      <c r="W65" s="17"/>
      <c r="X65" s="17"/>
      <c r="Y65" s="17"/>
      <c r="Z65" s="17"/>
      <c r="AA65" s="17"/>
      <c r="AB65" s="17"/>
      <c r="AC65" s="17"/>
      <c r="AD65" s="17"/>
      <c r="AE65" s="17"/>
      <c r="AF65" s="17"/>
      <c r="AG65" s="17"/>
      <c r="AH65" s="17"/>
      <c r="AI65" s="17"/>
      <c r="AJ65" s="17"/>
      <c r="AK65" s="17"/>
      <c r="AL65" s="17"/>
    </row>
    <row r="66">
      <c r="A66" s="20"/>
      <c r="B66" s="17"/>
      <c r="C66" s="17"/>
      <c r="D66" s="17"/>
      <c r="E66" s="33"/>
      <c r="F66" s="20"/>
      <c r="G66" s="20"/>
      <c r="H66" s="20"/>
      <c r="I66" s="20"/>
      <c r="J66" s="39"/>
      <c r="K66" s="17"/>
      <c r="L66" s="17"/>
      <c r="M66" s="17"/>
      <c r="N66" s="17"/>
      <c r="O66" s="17"/>
      <c r="P66" s="17"/>
      <c r="Q66" s="17"/>
      <c r="R66" s="50"/>
      <c r="S66" s="17"/>
      <c r="T66" s="17"/>
      <c r="U66" s="17"/>
      <c r="V66" s="17"/>
      <c r="W66" s="17"/>
      <c r="X66" s="17"/>
      <c r="Y66" s="17"/>
      <c r="Z66" s="17"/>
      <c r="AA66" s="17"/>
      <c r="AB66" s="17"/>
      <c r="AC66" s="17"/>
      <c r="AD66" s="17"/>
      <c r="AE66" s="17"/>
      <c r="AF66" s="17"/>
      <c r="AG66" s="17"/>
      <c r="AH66" s="17"/>
      <c r="AI66" s="17"/>
      <c r="AJ66" s="17"/>
      <c r="AK66" s="17"/>
      <c r="AL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row r="969">
      <c r="A969" s="20"/>
      <c r="B969" s="17"/>
      <c r="C969" s="17"/>
      <c r="D969" s="17"/>
      <c r="E969" s="33"/>
      <c r="F969" s="20"/>
      <c r="G969" s="20"/>
      <c r="H969" s="20"/>
      <c r="I969" s="20"/>
      <c r="J969" s="3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2.5"/>
    <col customWidth="1" min="13" max="13" width="10.1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45778.0</v>
      </c>
      <c r="D2" s="36" t="s">
        <v>4187</v>
      </c>
      <c r="E2" s="37">
        <v>45808.0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4192</v>
      </c>
      <c r="E5" s="44">
        <f>sumifs('KEG. PENGAJIAN HARIAN'!$D$2:$D969,'KEG. PENGAJIAN HARIAN'!$B$2:$B969,"&gt;="&amp;$C$2,'KEG. PENGAJIAN HARIAN'!$B$2:$B969,"&lt;="&amp;$E$2,'KEG. PENGAJIAN HARIAN'!$F$2:$F969,B5)</f>
        <v>0.1777777778</v>
      </c>
      <c r="F5" s="45">
        <v>0.5</v>
      </c>
      <c r="G5" s="46">
        <f t="shared" ref="G5:G33" si="1">IFERROR(E5/F5,0)</f>
        <v>0.3555555556</v>
      </c>
      <c r="H5" s="47">
        <f>COUNTIFS('KEG. PENGAJIAN HARIAN'!$F$2:$F969,B5,'KEG. PENGAJIAN HARIAN'!$B$2:$B969,"&gt;="&amp;$C$2,'KEG. PENGAJIAN HARIAN'!$B$2:$B969,"&lt;="&amp;$E$2,'KEG. PENGAJIAN HARIAN'!$G$2:$G969,"hadir")</f>
        <v>3</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2</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HARIAN'!$D$2:$D969,'KEG. PENGAJIAN HARIAN'!$B$2:$B969,"&gt;="&amp;$C$2,'KEG. PENGAJIAN HARIAN'!$B$2:$B969,"&lt;="&amp;$E$2,'KEG. PENGAJIAN HARIAN'!$F$2:$F969,B6)</f>
        <v>0.1729166667</v>
      </c>
      <c r="F6" s="45">
        <v>0.5</v>
      </c>
      <c r="G6" s="46">
        <f t="shared" si="1"/>
        <v>0.3458333333</v>
      </c>
      <c r="H6" s="47">
        <f>COUNTIFS('KEG. PENGAJIAN HARIAN'!$F$2:$F969,B6,'KEG. PENGAJIAN HARIAN'!$B$2:$B969,"&gt;="&amp;$C$2,'KEG. PENGAJIAN HARIAN'!$B$2:$B969,"&lt;="&amp;$E$2,'KEG. PENGAJIAN HARIAN'!$G$2:$G969,"hadir")</f>
        <v>5</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HARIAN'!$D$2:$D969,'KEG. PENGAJIAN HARIAN'!$B$2:$B969,"&gt;="&amp;$C$2,'KEG. PENGAJIAN HARIAN'!$B$2:$B969,"&lt;="&amp;$E$2,'KEG. PENGAJIAN HARIAN'!$F$2:$F969,B7)</f>
        <v>0.5055555556</v>
      </c>
      <c r="F7" s="45">
        <v>0.5</v>
      </c>
      <c r="G7" s="46">
        <f t="shared" si="1"/>
        <v>1.011111111</v>
      </c>
      <c r="H7" s="47">
        <f>COUNTIFS('KEG. PENGAJIAN HARIAN'!$F$2:$F969,B7,'KEG. PENGAJIAN HARIAN'!$B$2:$B969,"&gt;="&amp;$C$2,'KEG. PENGAJIAN HARIAN'!$B$2:$B969,"&lt;="&amp;$E$2,'KEG. PENGAJIAN HARIAN'!$G$2:$G969,"hadir")</f>
        <v>14</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1</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HARIAN'!$D$2:$D969,'KEG. PENGAJIAN HARIAN'!$B$2:$B969,"&gt;="&amp;$C$2,'KEG. PENGAJIAN HARIAN'!$B$2:$B969,"&lt;="&amp;$E$2,'KEG. PENGAJIAN HARIAN'!$F$2:$F969,B8)</f>
        <v>0.3486111111</v>
      </c>
      <c r="F8" s="45">
        <v>0.5</v>
      </c>
      <c r="G8" s="46">
        <f t="shared" si="1"/>
        <v>0.6972222222</v>
      </c>
      <c r="H8" s="47">
        <f>COUNTIFS('KEG. PENGAJIAN HARIAN'!$F$2:$F969,B8,'KEG. PENGAJIAN HARIAN'!$B$2:$B969,"&gt;="&amp;$C$2,'KEG. PENGAJIAN HARIAN'!$B$2:$B969,"&lt;="&amp;$E$2,'KEG. PENGAJIAN HARIAN'!$G$2:$G969,"hadir")</f>
        <v>10</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0</v>
      </c>
      <c r="K8" s="17"/>
      <c r="L8" s="21" t="s">
        <v>4192</v>
      </c>
      <c r="M8" s="17">
        <f>countif($D$5:$D$33,"PraCBR-CBR")</f>
        <v>18</v>
      </c>
      <c r="N8" s="17"/>
      <c r="O8" s="17"/>
      <c r="P8" s="17"/>
      <c r="Q8" s="50"/>
      <c r="R8" s="17"/>
      <c r="S8" s="17"/>
      <c r="T8" s="17"/>
      <c r="U8" s="17"/>
      <c r="V8" s="17"/>
      <c r="W8" s="17"/>
      <c r="X8" s="17"/>
      <c r="Y8" s="17"/>
      <c r="Z8" s="17"/>
    </row>
    <row r="9" ht="19.5" customHeight="1">
      <c r="A9" s="41">
        <v>5.0</v>
      </c>
      <c r="B9" s="42" t="s">
        <v>30</v>
      </c>
      <c r="C9" s="43" t="s">
        <v>4191</v>
      </c>
      <c r="D9" s="42" t="s">
        <v>4192</v>
      </c>
      <c r="E9" s="44">
        <f>sumifs('KEG. PENGAJIAN HARIAN'!$D$2:$D969,'KEG. PENGAJIAN HARIAN'!$B$2:$B969,"&gt;="&amp;$C$2,'KEG. PENGAJIAN HARIAN'!$B$2:$B969,"&lt;="&amp;$E$2,'KEG. PENGAJIAN HARIAN'!$F$2:$F969,B9)</f>
        <v>0.3395833333</v>
      </c>
      <c r="F9" s="45">
        <v>0.5</v>
      </c>
      <c r="G9" s="46">
        <f t="shared" si="1"/>
        <v>0.6791666667</v>
      </c>
      <c r="H9" s="47">
        <f>COUNTIFS('KEG. PENGAJIAN HARIAN'!$F$2:$F969,B9,'KEG. PENGAJIAN HARIAN'!$B$2:$B969,"&gt;="&amp;$C$2,'KEG. PENGAJIAN HARIAN'!$B$2:$B969,"&lt;="&amp;$E$2,'KEG. PENGAJIAN HARIAN'!$G$2:$G969,"hadir")</f>
        <v>10</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0</v>
      </c>
      <c r="K9" s="17"/>
      <c r="L9" s="21" t="s">
        <v>4195</v>
      </c>
      <c r="M9" s="17">
        <f>countif($D$5:$D$33,"PraRMJ-RMJ")</f>
        <v>7</v>
      </c>
      <c r="N9" s="17"/>
      <c r="O9" s="17"/>
      <c r="P9" s="17"/>
      <c r="Q9" s="50"/>
      <c r="R9" s="17"/>
      <c r="S9" s="17"/>
      <c r="T9" s="17"/>
      <c r="U9" s="17"/>
      <c r="V9" s="17"/>
      <c r="W9" s="17"/>
      <c r="X9" s="17"/>
      <c r="Y9" s="17"/>
      <c r="Z9" s="17"/>
    </row>
    <row r="10" ht="19.5" customHeight="1">
      <c r="A10" s="41">
        <v>6.0</v>
      </c>
      <c r="B10" s="52" t="s">
        <v>94</v>
      </c>
      <c r="C10" s="53" t="s">
        <v>4191</v>
      </c>
      <c r="D10" s="52" t="s">
        <v>4192</v>
      </c>
      <c r="E10" s="44">
        <f>sumifs('KEG. PENGAJIAN HARIAN'!$D$2:$D969,'KEG. PENGAJIAN HARIAN'!$B$2:$B969,"&gt;="&amp;$C$2,'KEG. PENGAJIAN HARIAN'!$B$2:$B969,"&lt;="&amp;$E$2,'KEG. PENGAJIAN HARIAN'!$F$2:$F969,B10)</f>
        <v>0.2972222222</v>
      </c>
      <c r="F10" s="45">
        <v>0.5</v>
      </c>
      <c r="G10" s="46">
        <f t="shared" si="1"/>
        <v>0.5944444444</v>
      </c>
      <c r="H10" s="47">
        <f>COUNTIFS('KEG. PENGAJIAN HARIAN'!$F$2:$F969,B10,'KEG. PENGAJIAN HARIAN'!$B$2:$B969,"&gt;="&amp;$C$2,'KEG. PENGAJIAN HARIAN'!$B$2:$B969,"&lt;="&amp;$E$2,'KEG. PENGAJIAN HARIAN'!$G$2:$G969,"hadir")</f>
        <v>7</v>
      </c>
      <c r="I10" s="48">
        <f>COUNTIFS('KEG. PENGAJIAN HARIAN'!$F$2:$F969,B10,'KEG. PENGAJIAN HARIAN'!$B$2:$B969,"&gt;="&amp;$C$2,'KEG. PENGAJIAN HARIAN'!$B$2:$B969,"&lt;="&amp;$E$2,'KEG. PENGAJIAN HARIAN'!$G$2:$G969,"By VN")</f>
        <v>1</v>
      </c>
      <c r="J10" s="49">
        <f>COUNTIFS('KEG. PENGAJIAN HARIAN'!$F$2:$F969,B10,'KEG. PENGAJIAN HARIAN'!$B$2:$B969,"&gt;="&amp;$C$2,'KEG. PENGAJIAN HARIAN'!$B$2:$B969,"&lt;="&amp;$E$2,'KEG. PENGAJIAN HARIAN'!$G$2:$G969,"izin (murid)")</f>
        <v>1</v>
      </c>
      <c r="K10" s="17"/>
      <c r="L10" s="21" t="s">
        <v>4194</v>
      </c>
      <c r="M10" s="17">
        <f>countif($D$5:$D$33,"PraNikah")</f>
        <v>4</v>
      </c>
      <c r="N10" s="17"/>
      <c r="O10" s="17"/>
      <c r="P10" s="17"/>
      <c r="Q10" s="50"/>
      <c r="R10" s="17"/>
      <c r="S10" s="17"/>
      <c r="T10" s="17"/>
      <c r="U10" s="17"/>
      <c r="V10" s="17"/>
      <c r="W10" s="17"/>
      <c r="X10" s="17"/>
      <c r="Y10" s="17"/>
      <c r="Z10" s="17"/>
    </row>
    <row r="11" ht="19.5" customHeight="1">
      <c r="A11" s="41">
        <v>7.0</v>
      </c>
      <c r="B11" s="42" t="s">
        <v>54</v>
      </c>
      <c r="C11" s="43" t="s">
        <v>4197</v>
      </c>
      <c r="D11" s="42" t="s">
        <v>4195</v>
      </c>
      <c r="E11" s="44">
        <f>sumifs('KEG. PENGAJIAN HARIAN'!$D$2:$D969,'KEG. PENGAJIAN HARIAN'!$B$2:$B969,"&gt;="&amp;$C$2,'KEG. PENGAJIAN HARIAN'!$B$2:$B969,"&lt;="&amp;$E$2,'KEG. PENGAJIAN HARIAN'!$F$2:$F969,B11)</f>
        <v>0.2694444444</v>
      </c>
      <c r="F11" s="45">
        <v>0.5</v>
      </c>
      <c r="G11" s="46">
        <f t="shared" si="1"/>
        <v>0.5388888889</v>
      </c>
      <c r="H11" s="47">
        <f>COUNTIFS('KEG. PENGAJIAN HARIAN'!$F$2:$F969,B11,'KEG. PENGAJIAN HARIAN'!$B$2:$B969,"&gt;="&amp;$C$2,'KEG. PENGAJIAN HARIAN'!$B$2:$B969,"&lt;="&amp;$E$2,'KEG. PENGAJIAN HARIAN'!$G$2:$G969,"hadir")</f>
        <v>7</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0</v>
      </c>
      <c r="K11" s="17"/>
      <c r="L11" s="17"/>
      <c r="M11" s="17">
        <f>sum(M8:M10)</f>
        <v>29</v>
      </c>
      <c r="N11" s="17"/>
      <c r="O11" s="17"/>
      <c r="P11" s="17"/>
      <c r="Q11" s="50"/>
      <c r="R11" s="17"/>
      <c r="S11" s="17"/>
      <c r="T11" s="17"/>
      <c r="U11" s="17"/>
      <c r="V11" s="17"/>
      <c r="W11" s="17"/>
      <c r="X11" s="17"/>
      <c r="Y11" s="17"/>
      <c r="Z11" s="17"/>
    </row>
    <row r="12" ht="19.5" customHeight="1">
      <c r="A12" s="41">
        <v>8.0</v>
      </c>
      <c r="B12" s="42" t="s">
        <v>21</v>
      </c>
      <c r="C12" s="43" t="s">
        <v>4191</v>
      </c>
      <c r="D12" s="42" t="s">
        <v>4195</v>
      </c>
      <c r="E12" s="44">
        <f>sumifs('KEG. PENGAJIAN HARIAN'!$D$2:$D969,'KEG. PENGAJIAN HARIAN'!$B$2:$B969,"&gt;="&amp;$C$2,'KEG. PENGAJIAN HARIAN'!$B$2:$B969,"&lt;="&amp;$E$2,'KEG. PENGAJIAN HARIAN'!$F$2:$F969,B12)</f>
        <v>0.06736111111</v>
      </c>
      <c r="F12" s="45">
        <v>0.5</v>
      </c>
      <c r="G12" s="46">
        <f t="shared" si="1"/>
        <v>0.1347222222</v>
      </c>
      <c r="H12" s="47">
        <f>COUNTIFS('KEG. PENGAJIAN HARIAN'!$F$2:$F969,B12,'KEG. PENGAJIAN HARIAN'!$B$2:$B969,"&gt;="&amp;$C$2,'KEG. PENGAJIAN HARIAN'!$B$2:$B969,"&lt;="&amp;$E$2,'KEG. PENGAJIAN HARIAN'!$G$2:$G969,"hadir")</f>
        <v>2</v>
      </c>
      <c r="I12" s="48">
        <f>COUNTIFS('KEG. PENGAJIAN HARIAN'!$F$2:$F969,B12,'KEG. PENGAJIAN HARIAN'!$B$2:$B969,"&gt;="&amp;$C$2,'KEG. PENGAJIAN HARIAN'!$B$2:$B969,"&lt;="&amp;$E$2,'KEG. PENGAJIAN HARIAN'!$G$2:$G969,"By VN")</f>
        <v>0</v>
      </c>
      <c r="J12" s="49">
        <f>COUNTIFS('KEG. PENGAJIAN HARIAN'!$F$2:$F969,B12,'KEG. PENGAJIAN HARIAN'!$B$2:$B969,"&gt;="&amp;$C$2,'KEG. PENGAJIAN HARIAN'!$B$2:$B969,"&lt;="&amp;$E$2,'KEG. PENGAJIAN HARIAN'!$G$2:$G969,"izin (murid)")</f>
        <v>0</v>
      </c>
      <c r="K12" s="17"/>
      <c r="L12" s="17"/>
      <c r="M12" s="17"/>
      <c r="N12" s="17"/>
      <c r="O12" s="17"/>
      <c r="P12" s="17"/>
      <c r="Q12" s="50"/>
      <c r="R12" s="17"/>
      <c r="S12" s="17"/>
      <c r="T12" s="17"/>
      <c r="U12" s="17"/>
      <c r="V12" s="17"/>
      <c r="W12" s="17"/>
      <c r="X12" s="17"/>
      <c r="Y12" s="17"/>
      <c r="Z12" s="17"/>
    </row>
    <row r="13" ht="19.5" customHeight="1">
      <c r="A13" s="41">
        <v>9.0</v>
      </c>
      <c r="B13" s="52" t="s">
        <v>59</v>
      </c>
      <c r="C13" s="53" t="s">
        <v>4191</v>
      </c>
      <c r="D13" s="52" t="s">
        <v>4192</v>
      </c>
      <c r="E13" s="44">
        <f>sumifs('KEG. PENGAJIAN HARIAN'!$D$2:$D969,'KEG. PENGAJIAN HARIAN'!$B$2:$B969,"&gt;="&amp;$C$2,'KEG. PENGAJIAN HARIAN'!$B$2:$B969,"&lt;="&amp;$E$2,'KEG. PENGAJIAN HARIAN'!$F$2:$F969,B13)</f>
        <v>0.06597222222</v>
      </c>
      <c r="F13" s="45">
        <v>0.5</v>
      </c>
      <c r="G13" s="46">
        <f t="shared" si="1"/>
        <v>0.1319444444</v>
      </c>
      <c r="H13" s="47">
        <f>COUNTIFS('KEG. PENGAJIAN HARIAN'!$F$2:$F969,B13,'KEG. PENGAJIAN HARIAN'!$B$2:$B969,"&gt;="&amp;$C$2,'KEG. PENGAJIAN HARIAN'!$B$2:$B969,"&lt;="&amp;$E$2,'KEG. PENGAJIAN HARIAN'!$G$2:$G969,"hadir")</f>
        <v>2</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17"/>
      <c r="L13" s="51" t="s">
        <v>4201</v>
      </c>
      <c r="M13" s="17"/>
      <c r="N13" s="17"/>
      <c r="O13" s="17"/>
      <c r="P13" s="17"/>
      <c r="Q13" s="50"/>
      <c r="R13" s="17"/>
      <c r="S13" s="17"/>
      <c r="T13" s="17"/>
      <c r="U13" s="17"/>
      <c r="V13" s="17"/>
      <c r="W13" s="17"/>
      <c r="X13" s="17"/>
      <c r="Y13" s="17"/>
      <c r="Z13" s="17"/>
    </row>
    <row r="14" ht="19.5" customHeight="1">
      <c r="A14" s="41">
        <v>10.0</v>
      </c>
      <c r="B14" s="42" t="s">
        <v>12</v>
      </c>
      <c r="C14" s="43" t="s">
        <v>4191</v>
      </c>
      <c r="D14" s="42" t="s">
        <v>4195</v>
      </c>
      <c r="E14" s="44">
        <f>sumifs('KEG. PENGAJIAN HARIAN'!$D$2:$D969,'KEG. PENGAJIAN HARIAN'!$B$2:$B969,"&gt;="&amp;$C$2,'KEG. PENGAJIAN HARIAN'!$B$2:$B969,"&lt;="&amp;$E$2,'KEG. PENGAJIAN HARIAN'!$F$2:$F969,B14)</f>
        <v>0</v>
      </c>
      <c r="F14" s="45">
        <v>0.5</v>
      </c>
      <c r="G14" s="46">
        <f t="shared" si="1"/>
        <v>0</v>
      </c>
      <c r="H14" s="47">
        <f>COUNTIFS('KEG. PENGAJIAN HARIAN'!$F$2:$F969,B14,'KEG. PENGAJIAN HARIAN'!$B$2:$B969,"&gt;="&amp;$C$2,'KEG. PENGAJIAN HARIAN'!$B$2:$B969,"&lt;="&amp;$E$2,'KEG. PENGAJIAN HARIAN'!$G$2:$G969,"hadir")</f>
        <v>0</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17"/>
      <c r="L14" s="21" t="s">
        <v>4202</v>
      </c>
      <c r="M14" s="17" t="str">
        <f>IFERROR(__xludf.DUMMYFUNCTION("INDEX(FILTER($B$5:$B$33, $D$5:$D$33=""PraCBR-CBR""), MATCH(MAX(FILTER($G$5:$G$33, $D$5:$D$33=""PraCBR-CBR"")), FILTER($G$5:$G$33, $D$5:$D$33=""PraCBR-CBR""), 0))
"),"Kirana-CH")</f>
        <v>Kirana-CH</v>
      </c>
      <c r="N14" s="68">
        <f>G26</f>
        <v>1.443055556</v>
      </c>
      <c r="O14" s="17"/>
      <c r="P14" s="17"/>
      <c r="Q14" s="50"/>
      <c r="R14" s="17"/>
      <c r="S14" s="17"/>
      <c r="T14" s="17"/>
      <c r="U14" s="17"/>
      <c r="V14" s="17"/>
      <c r="W14" s="17"/>
      <c r="X14" s="17"/>
      <c r="Y14" s="17"/>
      <c r="Z14" s="17"/>
    </row>
    <row r="15" ht="19.5" customHeight="1">
      <c r="A15" s="41">
        <v>11.0</v>
      </c>
      <c r="B15" s="42" t="s">
        <v>116</v>
      </c>
      <c r="C15" s="43" t="s">
        <v>4198</v>
      </c>
      <c r="D15" s="42" t="s">
        <v>4195</v>
      </c>
      <c r="E15" s="44">
        <f>sumifs('KEG. PENGAJIAN HARIAN'!$D$2:$D969,'KEG. PENGAJIAN HARIAN'!$B$2:$B969,"&gt;="&amp;$C$2,'KEG. PENGAJIAN HARIAN'!$B$2:$B969,"&lt;="&amp;$E$2,'KEG. PENGAJIAN HARIAN'!$F$2:$F969,B15)</f>
        <v>0.2333333333</v>
      </c>
      <c r="F15" s="45">
        <v>0.5</v>
      </c>
      <c r="G15" s="46">
        <f t="shared" si="1"/>
        <v>0.4666666667</v>
      </c>
      <c r="H15" s="47">
        <f>COUNTIFS('KEG. PENGAJIAN HARIAN'!$F$2:$F969,B15,'KEG. PENGAJIAN HARIAN'!$B$2:$B969,"&gt;="&amp;$C$2,'KEG. PENGAJIAN HARIAN'!$B$2:$B969,"&lt;="&amp;$E$2,'KEG. PENGAJIAN HARIAN'!$G$2:$G969,"hadir")</f>
        <v>8</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0</v>
      </c>
      <c r="K15" s="17"/>
      <c r="L15" s="21" t="s">
        <v>4203</v>
      </c>
      <c r="M15" s="17" t="str">
        <f>IFERROR(__xludf.DUMMYFUNCTION("INDEX(FILTER($B$5:$B$33, $D$5:$D$33=""PraRMJ-RMJ""), MATCH(MAX(FILTER($G$5:$G$33, $D$5:$D$33=""PraRMJ-RMJ"")), FILTER($G$5:$G$33, $D$5:$D$33=""PraRMJ-RMJ""), 0))
"),"Fitri-CND")</f>
        <v>Fitri-CND</v>
      </c>
      <c r="N15" s="68">
        <f>G16</f>
        <v>1.373611111</v>
      </c>
      <c r="O15" s="17"/>
      <c r="P15" s="17"/>
      <c r="Q15" s="50"/>
      <c r="R15" s="17"/>
      <c r="S15" s="17"/>
      <c r="T15" s="17"/>
      <c r="U15" s="17"/>
      <c r="V15" s="17"/>
      <c r="W15" s="17"/>
      <c r="X15" s="17"/>
      <c r="Y15" s="17"/>
      <c r="Z15" s="17"/>
    </row>
    <row r="16" ht="19.5" customHeight="1">
      <c r="A16" s="41">
        <v>12.0</v>
      </c>
      <c r="B16" s="42" t="s">
        <v>197</v>
      </c>
      <c r="C16" s="43" t="s">
        <v>4197</v>
      </c>
      <c r="D16" s="42" t="s">
        <v>4195</v>
      </c>
      <c r="E16" s="44">
        <f>sumifs('KEG. PENGAJIAN HARIAN'!$D$2:$D969,'KEG. PENGAJIAN HARIAN'!$B$2:$B969,"&gt;="&amp;$C$2,'KEG. PENGAJIAN HARIAN'!$B$2:$B969,"&lt;="&amp;$E$2,'KEG. PENGAJIAN HARIAN'!$F$2:$F969,B16)</f>
        <v>0.6868055556</v>
      </c>
      <c r="F16" s="45">
        <v>0.5</v>
      </c>
      <c r="G16" s="46">
        <f t="shared" si="1"/>
        <v>1.373611111</v>
      </c>
      <c r="H16" s="47">
        <f>COUNTIFS('KEG. PENGAJIAN HARIAN'!$F$2:$F969,B16,'KEG. PENGAJIAN HARIAN'!$B$2:$B969,"&gt;="&amp;$C$2,'KEG. PENGAJIAN HARIAN'!$B$2:$B969,"&lt;="&amp;$E$2,'KEG. PENGAJIAN HARIAN'!$G$2:$G969,"hadir")</f>
        <v>16</v>
      </c>
      <c r="I16" s="48">
        <f>COUNTIFS('KEG. PENGAJIAN HARIAN'!$F$2:$F969,B16,'KEG. PENGAJIAN HARIAN'!$B$2:$B969,"&gt;="&amp;$C$2,'KEG. PENGAJIAN HARIAN'!$B$2:$B969,"&lt;="&amp;$E$2,'KEG. PENGAJIAN HARIAN'!$G$2:$G969,"By VN")</f>
        <v>0</v>
      </c>
      <c r="J16" s="49">
        <f>COUNTIFS('KEG. PENGAJIAN HARIAN'!$F$2:$F969,B16,'KEG. PENGAJIAN HARIAN'!$B$2:$B969,"&gt;="&amp;$C$2,'KEG. PENGAJIAN HARIAN'!$B$2:$B969,"&lt;="&amp;$E$2,'KEG. PENGAJIAN HARIAN'!$G$2:$G969,"izin (murid)")</f>
        <v>0</v>
      </c>
      <c r="K16" s="17"/>
      <c r="L16" s="21" t="s">
        <v>4204</v>
      </c>
      <c r="M16" s="17" t="str">
        <f>IFERROR(__xludf.DUMMYFUNCTION("INDEX(FILTER($B$5:$B$33, $D$5:$D$33=""PraNikah""), MATCH(MAX(FILTER($G$5:$G$33, $D$5:$D$33=""PraNikah"")), FILTER($G$5:$G$33, $D$5:$D$33=""PraNikah""), 0))
"),"Kayla-CA")</f>
        <v>Kayla-CA</v>
      </c>
      <c r="N16" s="68">
        <f>G23</f>
        <v>0.6180555556</v>
      </c>
      <c r="O16" s="17"/>
      <c r="P16" s="17"/>
      <c r="Q16" s="50"/>
      <c r="R16" s="17"/>
      <c r="S16" s="17"/>
      <c r="T16" s="17"/>
      <c r="U16" s="17"/>
      <c r="V16" s="17"/>
      <c r="W16" s="17"/>
      <c r="X16" s="17"/>
      <c r="Y16" s="17"/>
      <c r="Z16" s="17"/>
    </row>
    <row r="17" ht="19.5" customHeight="1">
      <c r="A17" s="41">
        <v>13.0</v>
      </c>
      <c r="B17" s="42" t="s">
        <v>45</v>
      </c>
      <c r="C17" s="43" t="s">
        <v>4193</v>
      </c>
      <c r="D17" s="42" t="s">
        <v>4192</v>
      </c>
      <c r="E17" s="44">
        <f>sumifs('KEG. PENGAJIAN HARIAN'!$D$2:$D969,'KEG. PENGAJIAN HARIAN'!$B$2:$B969,"&gt;="&amp;$C$2,'KEG. PENGAJIAN HARIAN'!$B$2:$B969,"&lt;="&amp;$E$2,'KEG. PENGAJIAN HARIAN'!$F$2:$F969,B17)</f>
        <v>0.3541666667</v>
      </c>
      <c r="F17" s="45">
        <v>0.5</v>
      </c>
      <c r="G17" s="46">
        <f t="shared" si="1"/>
        <v>0.7083333333</v>
      </c>
      <c r="H17" s="47">
        <f>COUNTIFS('KEG. PENGAJIAN HARIAN'!$F$2:$F969,B17,'KEG. PENGAJIAN HARIAN'!$B$2:$B969,"&gt;="&amp;$C$2,'KEG. PENGAJIAN HARIAN'!$B$2:$B969,"&lt;="&amp;$E$2,'KEG. PENGAJIAN HARIAN'!$G$2:$G969,"hadir")</f>
        <v>17</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L17" s="17"/>
      <c r="M17" s="17"/>
      <c r="N17" s="17"/>
      <c r="O17" s="17"/>
      <c r="P17" s="17"/>
      <c r="Q17" s="50"/>
      <c r="R17" s="17"/>
      <c r="S17" s="17"/>
      <c r="T17" s="17"/>
      <c r="U17" s="17"/>
      <c r="V17" s="17"/>
      <c r="W17" s="17"/>
      <c r="X17" s="17"/>
      <c r="Y17" s="17"/>
      <c r="Z17" s="17"/>
    </row>
    <row r="18" ht="19.5" customHeight="1">
      <c r="A18" s="41">
        <v>14.0</v>
      </c>
      <c r="B18" s="42" t="s">
        <v>153</v>
      </c>
      <c r="C18" s="43" t="s">
        <v>4193</v>
      </c>
      <c r="D18" s="42" t="s">
        <v>4192</v>
      </c>
      <c r="E18" s="44">
        <f>sumifs('KEG. PENGAJIAN HARIAN'!$D$2:$D969,'KEG. PENGAJIAN HARIAN'!$B$2:$B969,"&gt;="&amp;$C$2,'KEG. PENGAJIAN HARIAN'!$B$2:$B969,"&lt;="&amp;$E$2,'KEG. PENGAJIAN HARIAN'!$F$2:$F969,B18)</f>
        <v>0.3680555556</v>
      </c>
      <c r="F18" s="45">
        <v>0.5</v>
      </c>
      <c r="G18" s="46">
        <f t="shared" si="1"/>
        <v>0.7361111111</v>
      </c>
      <c r="H18" s="47">
        <f>COUNTIFS('KEG. PENGAJIAN HARIAN'!$F$2:$F969,B18,'KEG. PENGAJIAN HARIAN'!$B$2:$B969,"&gt;="&amp;$C$2,'KEG. PENGAJIAN HARIAN'!$B$2:$B969,"&lt;="&amp;$E$2,'KEG. PENGAJIAN HARIAN'!$G$2:$G969,"hadir")</f>
        <v>10</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17"/>
      <c r="M18" s="17"/>
      <c r="N18" s="17"/>
      <c r="O18" s="17"/>
      <c r="P18" s="17"/>
      <c r="Q18" s="50"/>
      <c r="R18" s="17"/>
      <c r="S18" s="17"/>
      <c r="T18" s="17"/>
      <c r="U18" s="17"/>
      <c r="V18" s="17"/>
      <c r="W18" s="17"/>
      <c r="X18" s="17"/>
      <c r="Y18" s="17"/>
      <c r="Z18" s="17"/>
    </row>
    <row r="19" ht="19.5" customHeight="1">
      <c r="A19" s="41">
        <v>15.0</v>
      </c>
      <c r="B19" s="42" t="s">
        <v>17</v>
      </c>
      <c r="C19" s="43" t="s">
        <v>4191</v>
      </c>
      <c r="D19" s="42" t="s">
        <v>4192</v>
      </c>
      <c r="E19" s="44">
        <f>sumifs('KEG. PENGAJIAN HARIAN'!$D$2:$D969,'KEG. PENGAJIAN HARIAN'!$B$2:$B969,"&gt;="&amp;$C$2,'KEG. PENGAJIAN HARIAN'!$B$2:$B969,"&lt;="&amp;$E$2,'KEG. PENGAJIAN HARIAN'!$F$2:$F969,B19)</f>
        <v>0.5270833333</v>
      </c>
      <c r="F19" s="45">
        <v>0.5</v>
      </c>
      <c r="G19" s="46">
        <f t="shared" si="1"/>
        <v>1.054166667</v>
      </c>
      <c r="H19" s="47">
        <f>COUNTIFS('KEG. PENGAJIAN HARIAN'!$F$2:$F969,B19,'KEG. PENGAJIAN HARIAN'!$B$2:$B969,"&gt;="&amp;$C$2,'KEG. PENGAJIAN HARIAN'!$B$2:$B969,"&lt;="&amp;$E$2,'KEG. PENGAJIAN HARIAN'!$G$2:$G969,"hadir")</f>
        <v>13</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17"/>
      <c r="M19" s="17"/>
      <c r="N19" s="17"/>
      <c r="O19" s="17"/>
      <c r="P19" s="17"/>
      <c r="Q19" s="50"/>
      <c r="R19" s="17"/>
      <c r="S19" s="17"/>
      <c r="T19" s="17"/>
      <c r="U19" s="17"/>
      <c r="V19" s="17"/>
      <c r="W19" s="17"/>
      <c r="X19" s="17"/>
      <c r="Y19" s="17"/>
      <c r="Z19" s="17"/>
    </row>
    <row r="20" ht="19.5" customHeight="1">
      <c r="A20" s="41">
        <v>16.0</v>
      </c>
      <c r="B20" s="42" t="s">
        <v>82</v>
      </c>
      <c r="C20" s="43" t="s">
        <v>4193</v>
      </c>
      <c r="D20" s="42" t="s">
        <v>4195</v>
      </c>
      <c r="E20" s="44">
        <f>sumifs('KEG. PENGAJIAN HARIAN'!$D$2:$D969,'KEG. PENGAJIAN HARIAN'!$B$2:$B969,"&gt;="&amp;$C$2,'KEG. PENGAJIAN HARIAN'!$B$2:$B969,"&lt;="&amp;$E$2,'KEG. PENGAJIAN HARIAN'!$F$2:$F969,B20)</f>
        <v>0.3111111111</v>
      </c>
      <c r="F20" s="45">
        <v>0.5</v>
      </c>
      <c r="G20" s="46">
        <f t="shared" si="1"/>
        <v>0.6222222222</v>
      </c>
      <c r="H20" s="47">
        <f>COUNTIFS('KEG. PENGAJIAN HARIAN'!$F$2:$F969,B20,'KEG. PENGAJIAN HARIAN'!$B$2:$B969,"&gt;="&amp;$C$2,'KEG. PENGAJIAN HARIAN'!$B$2:$B969,"&lt;="&amp;$E$2,'KEG. PENGAJIAN HARIAN'!$G$2:$G969,"hadir")</f>
        <v>9</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0</v>
      </c>
      <c r="K20" s="17"/>
      <c r="L20" s="17"/>
      <c r="M20" s="17"/>
      <c r="N20" s="17"/>
      <c r="O20" s="17"/>
      <c r="P20" s="17"/>
      <c r="Q20" s="50"/>
      <c r="R20" s="17"/>
      <c r="S20" s="17"/>
      <c r="T20" s="17"/>
      <c r="U20" s="17"/>
      <c r="V20" s="17"/>
      <c r="W20" s="17"/>
      <c r="X20" s="17"/>
      <c r="Y20" s="17"/>
      <c r="Z20" s="17"/>
    </row>
    <row r="21" ht="19.5" customHeight="1">
      <c r="A21" s="41">
        <v>17.0</v>
      </c>
      <c r="B21" s="42" t="s">
        <v>830</v>
      </c>
      <c r="C21" s="43" t="s">
        <v>4198</v>
      </c>
      <c r="D21" s="42" t="s">
        <v>4194</v>
      </c>
      <c r="E21" s="44">
        <f>sumifs('KEG. PENGAJIAN HARIAN'!$D$2:$D969,'KEG. PENGAJIAN HARIAN'!$B$2:$B969,"&gt;="&amp;$C$2,'KEG. PENGAJIAN HARIAN'!$B$2:$B969,"&lt;="&amp;$E$2,'KEG. PENGAJIAN HARIAN'!$F$2:$F969,B21)</f>
        <v>0.04236111111</v>
      </c>
      <c r="F21" s="45">
        <v>0.5</v>
      </c>
      <c r="G21" s="46">
        <f t="shared" si="1"/>
        <v>0.08472222222</v>
      </c>
      <c r="H21" s="47">
        <f>COUNTIFS('KEG. PENGAJIAN HARIAN'!$F$2:$F969,B21,'KEG. PENGAJIAN HARIAN'!$B$2:$B969,"&gt;="&amp;$C$2,'KEG. PENGAJIAN HARIAN'!$B$2:$B969,"&lt;="&amp;$E$2,'KEG. PENGAJIAN HARIAN'!$G$2:$G969,"hadir")</f>
        <v>1</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17"/>
      <c r="L21" s="54"/>
      <c r="M21" s="17"/>
      <c r="N21" s="17"/>
      <c r="O21" s="17"/>
      <c r="P21" s="17"/>
      <c r="Q21" s="50"/>
      <c r="R21" s="17"/>
      <c r="S21" s="17"/>
      <c r="T21" s="17"/>
      <c r="U21" s="17"/>
      <c r="V21" s="17"/>
      <c r="W21" s="17"/>
      <c r="X21" s="17"/>
      <c r="Y21" s="17"/>
      <c r="Z21" s="17"/>
    </row>
    <row r="22" ht="19.5" customHeight="1">
      <c r="A22" s="41">
        <v>18.0</v>
      </c>
      <c r="B22" s="42" t="s">
        <v>144</v>
      </c>
      <c r="C22" s="43" t="s">
        <v>4193</v>
      </c>
      <c r="D22" s="42" t="s">
        <v>4192</v>
      </c>
      <c r="E22" s="44">
        <f>sumifs('KEG. PENGAJIAN HARIAN'!$D$2:$D969,'KEG. PENGAJIAN HARIAN'!$B$2:$B969,"&gt;="&amp;$C$2,'KEG. PENGAJIAN HARIAN'!$B$2:$B969,"&lt;="&amp;$E$2,'KEG. PENGAJIAN HARIAN'!$F$2:$F969,B22)</f>
        <v>0.3055555556</v>
      </c>
      <c r="F22" s="45">
        <v>0.5</v>
      </c>
      <c r="G22" s="46">
        <f t="shared" si="1"/>
        <v>0.6111111111</v>
      </c>
      <c r="H22" s="47">
        <f>COUNTIFS('KEG. PENGAJIAN HARIAN'!$F$2:$F969,B22,'KEG. PENGAJIAN HARIAN'!$B$2:$B969,"&gt;="&amp;$C$2,'KEG. PENGAJIAN HARIAN'!$B$2:$B969,"&lt;="&amp;$E$2,'KEG. PENGAJIAN HARIAN'!$G$2:$G969,"hadir")</f>
        <v>14</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17"/>
      <c r="L22" s="54"/>
      <c r="M22" s="17"/>
      <c r="N22" s="17"/>
      <c r="O22" s="17"/>
      <c r="P22" s="17"/>
      <c r="Q22" s="50"/>
      <c r="R22" s="17"/>
      <c r="S22" s="17"/>
      <c r="T22" s="17"/>
      <c r="U22" s="17"/>
      <c r="V22" s="17"/>
      <c r="W22" s="17"/>
      <c r="X22" s="17"/>
      <c r="Y22" s="17"/>
      <c r="Z22" s="17"/>
    </row>
    <row r="23" ht="19.5" customHeight="1">
      <c r="A23" s="41">
        <v>19.0</v>
      </c>
      <c r="B23" s="42" t="s">
        <v>164</v>
      </c>
      <c r="C23" s="43" t="s">
        <v>4198</v>
      </c>
      <c r="D23" s="42" t="s">
        <v>4194</v>
      </c>
      <c r="E23" s="44">
        <f>sumifs('KEG. PENGAJIAN HARIAN'!$D$2:$D969,'KEG. PENGAJIAN HARIAN'!$B$2:$B969,"&gt;="&amp;$C$2,'KEG. PENGAJIAN HARIAN'!$B$2:$B969,"&lt;="&amp;$E$2,'KEG. PENGAJIAN HARIAN'!$F$2:$F969,B23)</f>
        <v>0.3090277778</v>
      </c>
      <c r="F23" s="45">
        <v>0.5</v>
      </c>
      <c r="G23" s="46">
        <f t="shared" si="1"/>
        <v>0.6180555556</v>
      </c>
      <c r="H23" s="47">
        <f>COUNTIFS('KEG. PENGAJIAN HARIAN'!$F$2:$F969,B23,'KEG. PENGAJIAN HARIAN'!$B$2:$B969,"&gt;="&amp;$C$2,'KEG. PENGAJIAN HARIAN'!$B$2:$B969,"&lt;="&amp;$E$2,'KEG. PENGAJIAN HARIAN'!$G$2:$G969,"hadir")</f>
        <v>2</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2</v>
      </c>
      <c r="K23" s="17"/>
      <c r="L23" s="54"/>
      <c r="M23" s="17"/>
      <c r="N23" s="17"/>
      <c r="O23" s="17"/>
      <c r="P23" s="17"/>
      <c r="Q23" s="50"/>
      <c r="R23" s="17"/>
      <c r="S23" s="17"/>
      <c r="T23" s="17"/>
      <c r="U23" s="17"/>
      <c r="V23" s="17"/>
      <c r="W23" s="17"/>
      <c r="X23" s="17"/>
      <c r="Y23" s="17"/>
      <c r="Z23" s="17"/>
    </row>
    <row r="24" ht="19.5" customHeight="1">
      <c r="A24" s="41">
        <v>20.0</v>
      </c>
      <c r="B24" s="42" t="s">
        <v>130</v>
      </c>
      <c r="C24" s="43" t="s">
        <v>4193</v>
      </c>
      <c r="D24" s="42" t="s">
        <v>4192</v>
      </c>
      <c r="E24" s="44">
        <f>sumifs('KEG. PENGAJIAN HARIAN'!$D$2:$D969,'KEG. PENGAJIAN HARIAN'!$B$2:$B969,"&gt;="&amp;$C$2,'KEG. PENGAJIAN HARIAN'!$B$2:$B969,"&lt;="&amp;$E$2,'KEG. PENGAJIAN HARIAN'!$F$2:$F969,B24)</f>
        <v>0.5909722222</v>
      </c>
      <c r="F24" s="45">
        <v>0.5</v>
      </c>
      <c r="G24" s="46">
        <f t="shared" si="1"/>
        <v>1.181944444</v>
      </c>
      <c r="H24" s="47">
        <f>COUNTIFS('KEG. PENGAJIAN HARIAN'!$F$2:$F969,B24,'KEG. PENGAJIAN HARIAN'!$B$2:$B969,"&gt;="&amp;$C$2,'KEG. PENGAJIAN HARIAN'!$B$2:$B969,"&lt;="&amp;$E$2,'KEG. PENGAJIAN HARIAN'!$G$2:$G969,"hadir")</f>
        <v>24</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0</v>
      </c>
      <c r="K24" s="17"/>
      <c r="L24" s="54"/>
      <c r="M24" s="17"/>
      <c r="N24" s="17"/>
      <c r="O24" s="17"/>
      <c r="P24" s="17"/>
      <c r="Q24" s="50"/>
      <c r="R24" s="17"/>
      <c r="S24" s="17"/>
      <c r="T24" s="17"/>
      <c r="U24" s="17"/>
      <c r="V24" s="17"/>
      <c r="W24" s="17"/>
      <c r="X24" s="17"/>
      <c r="Y24" s="17"/>
      <c r="Z24" s="17"/>
    </row>
    <row r="25" ht="19.5" customHeight="1">
      <c r="A25" s="41">
        <v>21.0</v>
      </c>
      <c r="B25" s="42" t="s">
        <v>51</v>
      </c>
      <c r="C25" s="43" t="s">
        <v>4193</v>
      </c>
      <c r="D25" s="42" t="s">
        <v>4192</v>
      </c>
      <c r="E25" s="44">
        <f>sumifs('KEG. PENGAJIAN HARIAN'!$D$2:$D969,'KEG. PENGAJIAN HARIAN'!$B$2:$B969,"&gt;="&amp;$C$2,'KEG. PENGAJIAN HARIAN'!$B$2:$B969,"&lt;="&amp;$E$2,'KEG. PENGAJIAN HARIAN'!$F$2:$F969,B25)</f>
        <v>0.4423611111</v>
      </c>
      <c r="F25" s="45">
        <v>0.5</v>
      </c>
      <c r="G25" s="46">
        <f t="shared" si="1"/>
        <v>0.8847222222</v>
      </c>
      <c r="H25" s="47">
        <f>COUNTIFS('KEG. PENGAJIAN HARIAN'!$F$2:$F969,B25,'KEG. PENGAJIAN HARIAN'!$B$2:$B969,"&gt;="&amp;$C$2,'KEG. PENGAJIAN HARIAN'!$B$2:$B969,"&lt;="&amp;$E$2,'KEG. PENGAJIAN HARIAN'!$G$2:$G969,"hadir")</f>
        <v>14</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2</v>
      </c>
      <c r="K25" s="17"/>
      <c r="L25" s="54"/>
      <c r="M25" s="17"/>
      <c r="N25" s="17"/>
      <c r="O25" s="17"/>
      <c r="P25" s="17"/>
      <c r="Q25" s="50"/>
      <c r="R25" s="17"/>
      <c r="S25" s="17"/>
      <c r="T25" s="17"/>
      <c r="U25" s="17"/>
      <c r="V25" s="17"/>
      <c r="W25" s="17"/>
      <c r="X25" s="17"/>
      <c r="Y25" s="17"/>
      <c r="Z25" s="17"/>
    </row>
    <row r="26">
      <c r="A26" s="41">
        <v>22.0</v>
      </c>
      <c r="B26" s="42" t="s">
        <v>148</v>
      </c>
      <c r="C26" s="43" t="s">
        <v>4193</v>
      </c>
      <c r="D26" s="42" t="s">
        <v>4192</v>
      </c>
      <c r="E26" s="44">
        <f>sumifs('KEG. PENGAJIAN HARIAN'!$D$2:$D969,'KEG. PENGAJIAN HARIAN'!$B$2:$B969,"&gt;="&amp;$C$2,'KEG. PENGAJIAN HARIAN'!$B$2:$B969,"&lt;="&amp;$E$2,'KEG. PENGAJIAN HARIAN'!$F$2:$F969,B26)</f>
        <v>0.7215277778</v>
      </c>
      <c r="F26" s="45">
        <v>0.5</v>
      </c>
      <c r="G26" s="46">
        <f t="shared" si="1"/>
        <v>1.443055556</v>
      </c>
      <c r="H26" s="47">
        <f>COUNTIFS('KEG. PENGAJIAN HARIAN'!$F$2:$F969,B26,'KEG. PENGAJIAN HARIAN'!$B$2:$B969,"&gt;="&amp;$C$2,'KEG. PENGAJIAN HARIAN'!$B$2:$B969,"&lt;="&amp;$E$2,'KEG. PENGAJIAN HARIAN'!$G$2:$G969,"hadir")</f>
        <v>11</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1</v>
      </c>
      <c r="K26" s="17"/>
      <c r="L26" s="17"/>
      <c r="M26" s="17"/>
      <c r="N26" s="17"/>
      <c r="O26" s="17"/>
      <c r="P26" s="17"/>
      <c r="Q26" s="50"/>
      <c r="R26" s="17"/>
      <c r="S26" s="17"/>
      <c r="T26" s="17"/>
      <c r="U26" s="17"/>
      <c r="V26" s="17"/>
      <c r="W26" s="17"/>
      <c r="X26" s="17"/>
      <c r="Y26" s="17"/>
      <c r="Z26" s="17"/>
    </row>
    <row r="27">
      <c r="A27" s="41">
        <v>23.0</v>
      </c>
      <c r="B27" s="42" t="s">
        <v>38</v>
      </c>
      <c r="C27" s="43" t="s">
        <v>4193</v>
      </c>
      <c r="D27" s="42" t="s">
        <v>4192</v>
      </c>
      <c r="E27" s="44">
        <f>sumifs('KEG. PENGAJIAN HARIAN'!$D$2:$D969,'KEG. PENGAJIAN HARIAN'!$B$2:$B969,"&gt;="&amp;$C$2,'KEG. PENGAJIAN HARIAN'!$B$2:$B969,"&lt;="&amp;$E$2,'KEG. PENGAJIAN HARIAN'!$F$2:$F969,B27)</f>
        <v>0</v>
      </c>
      <c r="F27" s="45">
        <v>0.5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L27" s="17"/>
      <c r="M27" s="17"/>
      <c r="N27" s="17"/>
      <c r="O27" s="17"/>
      <c r="P27" s="17"/>
      <c r="Q27" s="50"/>
      <c r="R27" s="17"/>
      <c r="S27" s="17"/>
      <c r="T27" s="17"/>
      <c r="U27" s="17"/>
      <c r="V27" s="17"/>
      <c r="W27" s="17"/>
      <c r="X27" s="17"/>
      <c r="Y27" s="17"/>
      <c r="Z27" s="17"/>
    </row>
    <row r="28">
      <c r="A28" s="41">
        <v>24.0</v>
      </c>
      <c r="B28" s="42" t="s">
        <v>67</v>
      </c>
      <c r="C28" s="43" t="s">
        <v>4193</v>
      </c>
      <c r="D28" s="42" t="s">
        <v>4192</v>
      </c>
      <c r="E28" s="44">
        <f>sumifs('KEG. PENGAJIAN HARIAN'!$D$2:$D969,'KEG. PENGAJIAN HARIAN'!$B$2:$B969,"&gt;="&amp;$C$2,'KEG. PENGAJIAN HARIAN'!$B$2:$B969,"&lt;="&amp;$E$2,'KEG. PENGAJIAN HARIAN'!$F$2:$F969,B28)</f>
        <v>0.1256944444</v>
      </c>
      <c r="F28" s="45">
        <v>0.5</v>
      </c>
      <c r="G28" s="46">
        <f t="shared" si="1"/>
        <v>0.2513888889</v>
      </c>
      <c r="H28" s="47">
        <f>COUNTIFS('KEG. PENGAJIAN HARIAN'!$F$2:$F969,B28,'KEG. PENGAJIAN HARIAN'!$B$2:$B969,"&gt;="&amp;$C$2,'KEG. PENGAJIAN HARIAN'!$B$2:$B969,"&lt;="&amp;$E$2,'KEG. PENGAJIAN HARIAN'!$G$2:$G969,"hadir")</f>
        <v>8</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17"/>
      <c r="M28" s="17"/>
      <c r="N28" s="17"/>
      <c r="O28" s="17"/>
      <c r="P28" s="17"/>
      <c r="Q28" s="50"/>
      <c r="R28" s="17"/>
      <c r="S28" s="17"/>
      <c r="T28" s="17"/>
      <c r="U28" s="17"/>
      <c r="V28" s="17"/>
      <c r="W28" s="17"/>
      <c r="X28" s="17"/>
      <c r="Y28" s="17"/>
      <c r="Z28" s="17"/>
    </row>
    <row r="29">
      <c r="A29" s="41">
        <v>25.0</v>
      </c>
      <c r="B29" s="42" t="s">
        <v>62</v>
      </c>
      <c r="C29" s="43" t="s">
        <v>4193</v>
      </c>
      <c r="D29" s="42" t="s">
        <v>4192</v>
      </c>
      <c r="E29" s="44">
        <f>sumifs('KEG. PENGAJIAN HARIAN'!$D$2:$D969,'KEG. PENGAJIAN HARIAN'!$B$2:$B969,"&gt;="&amp;$C$2,'KEG. PENGAJIAN HARIAN'!$B$2:$B969,"&lt;="&amp;$E$2,'KEG. PENGAJIAN HARIAN'!$F$2:$F969,B29)</f>
        <v>0.5930555556</v>
      </c>
      <c r="F29" s="45">
        <v>0.5</v>
      </c>
      <c r="G29" s="46">
        <f t="shared" si="1"/>
        <v>1.186111111</v>
      </c>
      <c r="H29" s="47">
        <f>COUNTIFS('KEG. PENGAJIAN HARIAN'!$F$2:$F969,B29,'KEG. PENGAJIAN HARIAN'!$B$2:$B969,"&gt;="&amp;$C$2,'KEG. PENGAJIAN HARIAN'!$B$2:$B969,"&lt;="&amp;$E$2,'KEG. PENGAJIAN HARIAN'!$G$2:$G969,"hadir")</f>
        <v>14</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0</v>
      </c>
      <c r="K29" s="17"/>
      <c r="L29" s="17"/>
      <c r="M29" s="17"/>
      <c r="N29" s="17"/>
      <c r="O29" s="17"/>
      <c r="P29" s="17"/>
      <c r="Q29" s="50"/>
      <c r="R29" s="17"/>
      <c r="S29" s="17"/>
      <c r="T29" s="17"/>
      <c r="U29" s="17"/>
      <c r="V29" s="17"/>
      <c r="W29" s="17"/>
      <c r="X29" s="17"/>
      <c r="Y29" s="17"/>
      <c r="Z29" s="17"/>
    </row>
    <row r="30">
      <c r="A30" s="41">
        <v>26.0</v>
      </c>
      <c r="B30" s="42" t="s">
        <v>174</v>
      </c>
      <c r="C30" s="43" t="s">
        <v>4193</v>
      </c>
      <c r="D30" s="42" t="s">
        <v>4192</v>
      </c>
      <c r="E30" s="44">
        <f>sumifs('KEG. PENGAJIAN HARIAN'!$D$2:$D969,'KEG. PENGAJIAN HARIAN'!$B$2:$B969,"&gt;="&amp;$C$2,'KEG. PENGAJIAN HARIAN'!$B$2:$B969,"&lt;="&amp;$E$2,'KEG. PENGAJIAN HARIAN'!$F$2:$F969,B30)</f>
        <v>0.1215277778</v>
      </c>
      <c r="F30" s="45">
        <v>0.5</v>
      </c>
      <c r="G30" s="46">
        <f t="shared" si="1"/>
        <v>0.2430555556</v>
      </c>
      <c r="H30" s="47">
        <f>COUNTIFS('KEG. PENGAJIAN HARIAN'!$F$2:$F969,B30,'KEG. PENGAJIAN HARIAN'!$B$2:$B969,"&gt;="&amp;$C$2,'KEG. PENGAJIAN HARIAN'!$B$2:$B969,"&lt;="&amp;$E$2,'KEG. PENGAJIAN HARIAN'!$G$2:$G969,"hadir")</f>
        <v>2</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17"/>
      <c r="N30" s="17"/>
      <c r="O30" s="17"/>
      <c r="P30" s="17"/>
      <c r="Q30" s="50"/>
      <c r="R30" s="17"/>
      <c r="S30" s="17"/>
      <c r="T30" s="17"/>
      <c r="U30" s="17"/>
      <c r="V30" s="17"/>
      <c r="W30" s="17"/>
      <c r="X30" s="17"/>
      <c r="Y30" s="17"/>
      <c r="Z30" s="17"/>
    </row>
    <row r="31">
      <c r="A31" s="41">
        <v>27.0</v>
      </c>
      <c r="B31" s="42" t="s">
        <v>127</v>
      </c>
      <c r="C31" s="43" t="s">
        <v>4193</v>
      </c>
      <c r="D31" s="42" t="s">
        <v>4192</v>
      </c>
      <c r="E31" s="44">
        <f>sumifs('KEG. PENGAJIAN HARIAN'!$D$2:$D969,'KEG. PENGAJIAN HARIAN'!$B$2:$B969,"&gt;="&amp;$C$2,'KEG. PENGAJIAN HARIAN'!$B$2:$B969,"&lt;="&amp;$E$2,'KEG. PENGAJIAN HARIAN'!$F$2:$F969,B31)</f>
        <v>0.31875</v>
      </c>
      <c r="F31" s="45">
        <v>0.5</v>
      </c>
      <c r="G31" s="46">
        <f t="shared" si="1"/>
        <v>0.6375</v>
      </c>
      <c r="H31" s="47">
        <f>COUNTIFS('KEG. PENGAJIAN HARIAN'!$F$2:$F969,B31,'KEG. PENGAJIAN HARIAN'!$B$2:$B969,"&gt;="&amp;$C$2,'KEG. PENGAJIAN HARIAN'!$B$2:$B969,"&lt;="&amp;$E$2,'KEG. PENGAJIAN HARIAN'!$G$2:$G969,"hadir")</f>
        <v>11</v>
      </c>
      <c r="I31" s="48">
        <f>COUNTIFS('KEG. PENGAJIAN HARIAN'!$F$2:$F969,B31,'KEG. PENGAJIAN HARIAN'!$B$2:$B969,"&gt;="&amp;$C$2,'KEG. PENGAJIAN HARIAN'!$B$2:$B969,"&lt;="&amp;$E$2,'KEG. PENGAJIAN HARIAN'!$G$2:$G969,"By VN")</f>
        <v>0</v>
      </c>
      <c r="J31" s="49">
        <f>COUNTIFS('KEG. PENGAJIAN HARIAN'!$F$2:$F969,B31,'KEG. PENGAJIAN HARIAN'!$B$2:$B969,"&gt;="&amp;$C$2,'KEG. PENGAJIAN HARIAN'!$B$2:$B969,"&lt;="&amp;$E$2,'KEG. PENGAJIAN HARIAN'!$G$2:$G969,"izin (murid)")</f>
        <v>0</v>
      </c>
      <c r="K31" s="17"/>
      <c r="L31" s="17"/>
      <c r="M31" s="17"/>
      <c r="N31" s="17"/>
      <c r="O31" s="17"/>
      <c r="P31" s="17"/>
      <c r="Q31" s="50"/>
      <c r="R31" s="17"/>
      <c r="S31" s="17"/>
      <c r="T31" s="17"/>
      <c r="U31" s="17"/>
      <c r="V31" s="17"/>
      <c r="W31" s="17"/>
      <c r="X31" s="17"/>
      <c r="Y31" s="17"/>
      <c r="Z31" s="17"/>
    </row>
    <row r="32">
      <c r="A32" s="41">
        <v>28.0</v>
      </c>
      <c r="B32" s="42" t="s">
        <v>169</v>
      </c>
      <c r="C32" s="43" t="s">
        <v>4193</v>
      </c>
      <c r="D32" s="42" t="s">
        <v>4195</v>
      </c>
      <c r="E32" s="44">
        <f>sumifs('KEG. PENGAJIAN HARIAN'!$D$2:$D969,'KEG. PENGAJIAN HARIAN'!$B$2:$B969,"&gt;="&amp;$C$2,'KEG. PENGAJIAN HARIAN'!$B$2:$B969,"&lt;="&amp;$E$2,'KEG. PENGAJIAN HARIAN'!$F$2:$F969,B32)</f>
        <v>0.2680555556</v>
      </c>
      <c r="F32" s="45">
        <v>0.5</v>
      </c>
      <c r="G32" s="46">
        <f t="shared" si="1"/>
        <v>0.5361111111</v>
      </c>
      <c r="H32" s="47">
        <f>COUNTIFS('KEG. PENGAJIAN HARIAN'!$F$2:$F969,B32,'KEG. PENGAJIAN HARIAN'!$B$2:$B969,"&gt;="&amp;$C$2,'KEG. PENGAJIAN HARIAN'!$B$2:$B969,"&lt;="&amp;$E$2,'KEG. PENGAJIAN HARIAN'!$G$2:$G969,"hadir")</f>
        <v>5</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50"/>
      <c r="R32" s="17"/>
      <c r="S32" s="17"/>
      <c r="T32" s="17"/>
      <c r="U32" s="17"/>
      <c r="V32" s="17"/>
      <c r="W32" s="17"/>
      <c r="X32" s="17"/>
      <c r="Y32" s="17"/>
      <c r="Z32" s="17"/>
    </row>
    <row r="33">
      <c r="A33" s="41">
        <v>29.0</v>
      </c>
      <c r="B33" s="42" t="s">
        <v>100</v>
      </c>
      <c r="C33" s="43" t="s">
        <v>4191</v>
      </c>
      <c r="D33" s="42" t="s">
        <v>4194</v>
      </c>
      <c r="E33" s="44">
        <f>sumifs('KEG. PENGAJIAN HARIAN'!$D$2:$D969,'KEG. PENGAJIAN HARIAN'!$B$2:$B969,"&gt;="&amp;$C$2,'KEG. PENGAJIAN HARIAN'!$B$2:$B969,"&lt;="&amp;$E$2,'KEG. PENGAJIAN HARIAN'!$F$2:$F969,B33)</f>
        <v>0.2895833333</v>
      </c>
      <c r="F33" s="45">
        <v>0.5</v>
      </c>
      <c r="G33" s="46">
        <f t="shared" si="1"/>
        <v>0.5791666667</v>
      </c>
      <c r="H33" s="47">
        <f>COUNTIFS('KEG. PENGAJIAN HARIAN'!$F$2:$F969,B33,'KEG. PENGAJIAN HARIAN'!$B$2:$B969,"&gt;="&amp;$C$2,'KEG. PENGAJIAN HARIAN'!$B$2:$B969,"&lt;="&amp;$E$2,'KEG. PENGAJIAN HARIAN'!$G$2:$G969,"hadir")</f>
        <v>7</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3</v>
      </c>
      <c r="K33" s="17"/>
      <c r="L33" s="17"/>
      <c r="M33" s="17"/>
      <c r="N33" s="17"/>
      <c r="O33" s="17"/>
      <c r="P33" s="17"/>
      <c r="Q33" s="50"/>
      <c r="R33" s="17"/>
      <c r="S33" s="17"/>
      <c r="T33" s="17"/>
      <c r="U33" s="17"/>
      <c r="V33" s="17"/>
      <c r="W33" s="17"/>
      <c r="X33" s="17"/>
      <c r="Y33" s="17"/>
      <c r="Z33" s="17"/>
    </row>
    <row r="34">
      <c r="A34" s="56"/>
      <c r="B34" s="17"/>
      <c r="C34" s="17"/>
      <c r="D34" s="17"/>
      <c r="E34" s="33">
        <f t="shared" ref="E34:F34" si="2">SUM(E5:E33)</f>
        <v>8.853472222</v>
      </c>
      <c r="F34" s="33">
        <f t="shared" si="2"/>
        <v>14.5</v>
      </c>
      <c r="G34" s="20"/>
      <c r="H34" s="20"/>
      <c r="I34" s="20"/>
      <c r="J34" s="17"/>
      <c r="K34" s="17"/>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row>
    <row r="35">
      <c r="A35" s="20"/>
      <c r="B35" s="21"/>
      <c r="C35" s="21"/>
      <c r="D35" s="21"/>
      <c r="E35" s="57">
        <f>E34/F34</f>
        <v>0.6105842912</v>
      </c>
      <c r="F35" s="20"/>
      <c r="G35" s="51"/>
      <c r="H35" s="58"/>
      <c r="I35" s="59"/>
      <c r="J35" s="17"/>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row>
    <row r="36">
      <c r="A36" s="13"/>
      <c r="B36" s="13"/>
      <c r="C36" s="13"/>
      <c r="D36" s="13"/>
      <c r="E36" s="13"/>
      <c r="F36" s="13"/>
      <c r="G36" s="51"/>
      <c r="H36" s="60"/>
      <c r="I36" s="59"/>
      <c r="J36" s="13"/>
      <c r="K36" s="13"/>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61"/>
      <c r="B37" s="61"/>
      <c r="C37" s="61" t="s">
        <v>4193</v>
      </c>
      <c r="D37" s="61">
        <f t="shared" ref="D37:D40" si="3">COUNTIF($C$5:$C$33,C37)</f>
        <v>14</v>
      </c>
      <c r="E37" s="13"/>
      <c r="F37" s="13"/>
      <c r="G37" s="51"/>
      <c r="H37" s="60"/>
      <c r="I37" s="62" t="s">
        <v>4199</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4191</v>
      </c>
      <c r="D38" s="61">
        <f t="shared" si="3"/>
        <v>10</v>
      </c>
      <c r="E38" s="61" t="s">
        <v>4193</v>
      </c>
      <c r="F38" s="22">
        <f t="shared" ref="F38:F41" si="4">SUMIF($C$5:$C$33,E38,$F$5:$F$33)</f>
        <v>7</v>
      </c>
      <c r="G38" s="61" t="s">
        <v>4193</v>
      </c>
      <c r="H38" s="63">
        <f>SUMIF($C$5:$C$33,G38,$E$5:$E$33)</f>
        <v>4.69375</v>
      </c>
      <c r="I38" s="64">
        <f t="shared" ref="I38:I41" si="5">H38/F38</f>
        <v>0.6705357143</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18"/>
      <c r="C39" s="61" t="s">
        <v>4198</v>
      </c>
      <c r="D39" s="61">
        <f t="shared" si="3"/>
        <v>3</v>
      </c>
      <c r="E39" s="61" t="s">
        <v>4191</v>
      </c>
      <c r="F39" s="22">
        <f t="shared" si="4"/>
        <v>5</v>
      </c>
      <c r="G39" s="61" t="s">
        <v>4191</v>
      </c>
      <c r="H39" s="63">
        <f t="shared" ref="H39:H41" si="6">SUMIF(C8:C35,G39,E8:E35)</f>
        <v>1.935416667</v>
      </c>
      <c r="I39" s="64">
        <f t="shared" si="5"/>
        <v>0.3870833333</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61" t="s">
        <v>4197</v>
      </c>
      <c r="D40" s="61">
        <f t="shared" si="3"/>
        <v>2</v>
      </c>
      <c r="E40" s="61" t="s">
        <v>4198</v>
      </c>
      <c r="F40" s="22">
        <f t="shared" si="4"/>
        <v>1.5</v>
      </c>
      <c r="G40" s="61" t="s">
        <v>4198</v>
      </c>
      <c r="H40" s="63">
        <f t="shared" si="6"/>
        <v>0.5847222222</v>
      </c>
      <c r="I40" s="64">
        <f t="shared" si="5"/>
        <v>0.3898148148</v>
      </c>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61"/>
      <c r="B41" s="61"/>
      <c r="C41" s="65" t="s">
        <v>4200</v>
      </c>
      <c r="D41" s="65">
        <f>sum(D37:D40)</f>
        <v>29</v>
      </c>
      <c r="E41" s="61" t="s">
        <v>4197</v>
      </c>
      <c r="F41" s="22">
        <f t="shared" si="4"/>
        <v>1</v>
      </c>
      <c r="G41" s="61" t="s">
        <v>4197</v>
      </c>
      <c r="H41" s="63">
        <f t="shared" si="6"/>
        <v>0.95625</v>
      </c>
      <c r="I41" s="64">
        <f t="shared" si="5"/>
        <v>0.95625</v>
      </c>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33">
        <f>SUM(F38:F41)</f>
        <v>14.5</v>
      </c>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18"/>
      <c r="C43" s="18"/>
      <c r="D43" s="18"/>
      <c r="E43" s="66"/>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18"/>
      <c r="C44" s="18"/>
      <c r="D44" s="18"/>
      <c r="E44" s="66"/>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1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17"/>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67"/>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51"/>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51"/>
      <c r="C49" s="17"/>
      <c r="D49" s="17"/>
      <c r="E49" s="33"/>
      <c r="F49" s="20"/>
      <c r="G49" s="20"/>
      <c r="H49" s="20"/>
      <c r="I49" s="20"/>
      <c r="J49" s="39"/>
      <c r="K49" s="17"/>
      <c r="L49" s="17"/>
      <c r="M49" s="17"/>
      <c r="N49" s="21" t="s">
        <v>0</v>
      </c>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50"/>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50"/>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row>
    <row r="969">
      <c r="A969" s="20"/>
      <c r="B969" s="17"/>
      <c r="C969" s="17"/>
      <c r="D969" s="17"/>
      <c r="E969" s="33"/>
      <c r="F969" s="20"/>
      <c r="G969" s="20"/>
      <c r="H969" s="20"/>
      <c r="I969" s="20"/>
      <c r="J969" s="3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2.5"/>
    <col customWidth="1" min="13" max="13" width="10.1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45809.0</v>
      </c>
      <c r="D2" s="36" t="s">
        <v>4187</v>
      </c>
      <c r="E2" s="37">
        <v>45838.0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HARIAN'!$D$2:$D969,'KEG. PENGAJIAN HARIAN'!$B$2:$B969,"&gt;="&amp;$C$2,'KEG. PENGAJIAN HARIAN'!$B$2:$B969,"&lt;="&amp;$E$2,'KEG. PENGAJIAN HARIAN'!$F$2:$F969,B5)</f>
        <v>0.15</v>
      </c>
      <c r="F5" s="45">
        <v>0.5</v>
      </c>
      <c r="G5" s="46">
        <f t="shared" ref="G5:G33" si="1">IFERROR(E5/F5,0)</f>
        <v>0.3</v>
      </c>
      <c r="H5" s="47">
        <f>COUNTIFS('KEG. PENGAJIAN HARIAN'!$F$2:$F969,B5,'KEG. PENGAJIAN HARIAN'!$B$2:$B969,"&gt;="&amp;$C$2,'KEG. PENGAJIAN HARIAN'!$B$2:$B969,"&lt;="&amp;$E$2,'KEG. PENGAJIAN HARIAN'!$G$2:$G969,"hadir")</f>
        <v>4</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1</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HARIAN'!$D$2:$D969,'KEG. PENGAJIAN HARIAN'!$B$2:$B969,"&gt;="&amp;$C$2,'KEG. PENGAJIAN HARIAN'!$B$2:$B969,"&lt;="&amp;$E$2,'KEG. PENGAJIAN HARIAN'!$F$2:$F969,B6)</f>
        <v>0.09722222222</v>
      </c>
      <c r="F6" s="45">
        <v>0.5</v>
      </c>
      <c r="G6" s="46">
        <f t="shared" si="1"/>
        <v>0.1944444444</v>
      </c>
      <c r="H6" s="47">
        <f>COUNTIFS('KEG. PENGAJIAN HARIAN'!$F$2:$F969,B6,'KEG. PENGAJIAN HARIAN'!$B$2:$B969,"&gt;="&amp;$C$2,'KEG. PENGAJIAN HARIAN'!$B$2:$B969,"&lt;="&amp;$E$2,'KEG. PENGAJIAN HARIAN'!$G$2:$G969,"hadir")</f>
        <v>2</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HARIAN'!$D$2:$D969,'KEG. PENGAJIAN HARIAN'!$B$2:$B969,"&gt;="&amp;$C$2,'KEG. PENGAJIAN HARIAN'!$B$2:$B969,"&lt;="&amp;$E$2,'KEG. PENGAJIAN HARIAN'!$F$2:$F969,B7)</f>
        <v>0.5784722222</v>
      </c>
      <c r="F7" s="45">
        <v>0.5</v>
      </c>
      <c r="G7" s="46">
        <f t="shared" si="1"/>
        <v>1.156944444</v>
      </c>
      <c r="H7" s="47">
        <f>COUNTIFS('KEG. PENGAJIAN HARIAN'!$F$2:$F969,B7,'KEG. PENGAJIAN HARIAN'!$B$2:$B969,"&gt;="&amp;$C$2,'KEG. PENGAJIAN HARIAN'!$B$2:$B969,"&lt;="&amp;$E$2,'KEG. PENGAJIAN HARIAN'!$G$2:$G969,"hadir")</f>
        <v>13</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0</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HARIAN'!$D$2:$D969,'KEG. PENGAJIAN HARIAN'!$B$2:$B969,"&gt;="&amp;$C$2,'KEG. PENGAJIAN HARIAN'!$B$2:$B969,"&lt;="&amp;$E$2,'KEG. PENGAJIAN HARIAN'!$F$2:$F969,B8)</f>
        <v>0.2527777778</v>
      </c>
      <c r="F8" s="45">
        <v>0.5</v>
      </c>
      <c r="G8" s="46">
        <f t="shared" si="1"/>
        <v>0.5055555556</v>
      </c>
      <c r="H8" s="47">
        <f>COUNTIFS('KEG. PENGAJIAN HARIAN'!$F$2:$F969,B8,'KEG. PENGAJIAN HARIAN'!$B$2:$B969,"&gt;="&amp;$C$2,'KEG. PENGAJIAN HARIAN'!$B$2:$B969,"&lt;="&amp;$E$2,'KEG. PENGAJIAN HARIAN'!$G$2:$G969,"hadir")</f>
        <v>7</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0</v>
      </c>
      <c r="K8" s="17"/>
      <c r="L8" s="21" t="s">
        <v>4192</v>
      </c>
      <c r="M8" s="17">
        <f>countif($D$5:$D$33,"PraCBR-CBR")</f>
        <v>16</v>
      </c>
      <c r="N8" s="17"/>
      <c r="O8" s="17"/>
      <c r="P8" s="17"/>
      <c r="Q8" s="50"/>
      <c r="R8" s="17"/>
      <c r="S8" s="17"/>
      <c r="T8" s="17"/>
      <c r="U8" s="17"/>
      <c r="V8" s="17"/>
      <c r="W8" s="17"/>
      <c r="X8" s="17"/>
      <c r="Y8" s="17"/>
      <c r="Z8" s="17"/>
    </row>
    <row r="9" ht="19.5" customHeight="1">
      <c r="A9" s="41">
        <v>5.0</v>
      </c>
      <c r="B9" s="42" t="s">
        <v>30</v>
      </c>
      <c r="C9" s="43" t="s">
        <v>4191</v>
      </c>
      <c r="D9" s="42" t="s">
        <v>4192</v>
      </c>
      <c r="E9" s="44">
        <f>sumifs('KEG. PENGAJIAN HARIAN'!$D$2:$D969,'KEG. PENGAJIAN HARIAN'!$B$2:$B969,"&gt;="&amp;$C$2,'KEG. PENGAJIAN HARIAN'!$B$2:$B969,"&lt;="&amp;$E$2,'KEG. PENGAJIAN HARIAN'!$F$2:$F969,B9)</f>
        <v>0.2597222222</v>
      </c>
      <c r="F9" s="45">
        <v>0.5</v>
      </c>
      <c r="G9" s="46">
        <f t="shared" si="1"/>
        <v>0.5194444444</v>
      </c>
      <c r="H9" s="47">
        <f>COUNTIFS('KEG. PENGAJIAN HARIAN'!$F$2:$F969,B9,'KEG. PENGAJIAN HARIAN'!$B$2:$B969,"&gt;="&amp;$C$2,'KEG. PENGAJIAN HARIAN'!$B$2:$B969,"&lt;="&amp;$E$2,'KEG. PENGAJIAN HARIAN'!$G$2:$G969,"hadir")</f>
        <v>7</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0</v>
      </c>
      <c r="K9" s="17"/>
      <c r="L9" s="21" t="s">
        <v>4195</v>
      </c>
      <c r="M9" s="17">
        <f>countif($D$5:$D$33,"PraRMJ-RMJ")</f>
        <v>7</v>
      </c>
      <c r="N9" s="17"/>
      <c r="O9" s="17"/>
      <c r="P9" s="17"/>
      <c r="Q9" s="50"/>
      <c r="R9" s="17"/>
      <c r="S9" s="17"/>
      <c r="T9" s="17"/>
      <c r="U9" s="17"/>
      <c r="V9" s="17"/>
      <c r="W9" s="17"/>
      <c r="X9" s="17"/>
      <c r="Y9" s="17"/>
      <c r="Z9" s="17"/>
    </row>
    <row r="10" ht="19.5" customHeight="1">
      <c r="A10" s="41">
        <v>6.0</v>
      </c>
      <c r="B10" s="52" t="s">
        <v>94</v>
      </c>
      <c r="C10" s="53" t="s">
        <v>4191</v>
      </c>
      <c r="D10" s="52" t="s">
        <v>4192</v>
      </c>
      <c r="E10" s="44">
        <f>sumifs('KEG. PENGAJIAN HARIAN'!$D$2:$D969,'KEG. PENGAJIAN HARIAN'!$B$2:$B969,"&gt;="&amp;$C$2,'KEG. PENGAJIAN HARIAN'!$B$2:$B969,"&lt;="&amp;$E$2,'KEG. PENGAJIAN HARIAN'!$F$2:$F969,B10)</f>
        <v>0.08333333333</v>
      </c>
      <c r="F10" s="45">
        <v>0.5</v>
      </c>
      <c r="G10" s="46">
        <f t="shared" si="1"/>
        <v>0.1666666667</v>
      </c>
      <c r="H10" s="47">
        <f>COUNTIFS('KEG. PENGAJIAN HARIAN'!$F$2:$F969,B10,'KEG. PENGAJIAN HARIAN'!$B$2:$B969,"&gt;="&amp;$C$2,'KEG. PENGAJIAN HARIAN'!$B$2:$B969,"&lt;="&amp;$E$2,'KEG. PENGAJIAN HARIAN'!$G$2:$G969,"hadir")</f>
        <v>2</v>
      </c>
      <c r="I10" s="48">
        <f>COUNTIFS('KEG. PENGAJIAN HARIAN'!$F$2:$F969,B10,'KEG. PENGAJIAN HARIAN'!$B$2:$B969,"&gt;="&amp;$C$2,'KEG. PENGAJIAN HARIAN'!$B$2:$B969,"&lt;="&amp;$E$2,'KEG. PENGAJIAN HARIAN'!$G$2:$G969,"By VN")</f>
        <v>0</v>
      </c>
      <c r="J10" s="49">
        <f>COUNTIFS('KEG. PENGAJIAN HARIAN'!$F$2:$F969,B10,'KEG. PENGAJIAN HARIAN'!$B$2:$B969,"&gt;="&amp;$C$2,'KEG. PENGAJIAN HARIAN'!$B$2:$B969,"&lt;="&amp;$E$2,'KEG. PENGAJIAN HARIAN'!$G$2:$G969,"izin (murid)")</f>
        <v>0</v>
      </c>
      <c r="K10" s="17"/>
      <c r="L10" s="21" t="s">
        <v>4194</v>
      </c>
      <c r="M10" s="17">
        <f>countif($D$5:$D$33,"PraNikah")</f>
        <v>6</v>
      </c>
      <c r="N10" s="17"/>
      <c r="O10" s="17"/>
      <c r="P10" s="17"/>
      <c r="Q10" s="50"/>
      <c r="R10" s="17"/>
      <c r="S10" s="17"/>
      <c r="T10" s="17"/>
      <c r="U10" s="17"/>
      <c r="V10" s="17"/>
      <c r="W10" s="17"/>
      <c r="X10" s="17"/>
      <c r="Y10" s="17"/>
      <c r="Z10" s="17"/>
    </row>
    <row r="11" ht="19.5" customHeight="1">
      <c r="A11" s="41">
        <v>7.0</v>
      </c>
      <c r="B11" s="42" t="s">
        <v>54</v>
      </c>
      <c r="C11" s="43" t="s">
        <v>4197</v>
      </c>
      <c r="D11" s="42" t="s">
        <v>4195</v>
      </c>
      <c r="E11" s="44">
        <f>sumifs('KEG. PENGAJIAN HARIAN'!$D$2:$D969,'KEG. PENGAJIAN HARIAN'!$B$2:$B969,"&gt;="&amp;$C$2,'KEG. PENGAJIAN HARIAN'!$B$2:$B969,"&lt;="&amp;$E$2,'KEG. PENGAJIAN HARIAN'!$F$2:$F969,B11)</f>
        <v>0.1694444444</v>
      </c>
      <c r="F11" s="45">
        <v>0.5</v>
      </c>
      <c r="G11" s="46">
        <f t="shared" si="1"/>
        <v>0.3388888889</v>
      </c>
      <c r="H11" s="47">
        <f>COUNTIFS('KEG. PENGAJIAN HARIAN'!$F$2:$F969,B11,'KEG. PENGAJIAN HARIAN'!$B$2:$B969,"&gt;="&amp;$C$2,'KEG. PENGAJIAN HARIAN'!$B$2:$B969,"&lt;="&amp;$E$2,'KEG. PENGAJIAN HARIAN'!$G$2:$G969,"hadir")</f>
        <v>4</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0</v>
      </c>
      <c r="K11" s="17"/>
      <c r="L11" s="17"/>
      <c r="M11" s="17">
        <f>sum(M8:M10)</f>
        <v>29</v>
      </c>
      <c r="N11" s="17"/>
      <c r="O11" s="17"/>
      <c r="P11" s="17"/>
      <c r="Q11" s="50"/>
      <c r="R11" s="17"/>
      <c r="S11" s="17"/>
      <c r="T11" s="17"/>
      <c r="U11" s="17"/>
      <c r="V11" s="17"/>
      <c r="W11" s="17"/>
      <c r="X11" s="17"/>
      <c r="Y11" s="17"/>
      <c r="Z11" s="17"/>
    </row>
    <row r="12" ht="19.5" customHeight="1">
      <c r="A12" s="41">
        <v>8.0</v>
      </c>
      <c r="B12" s="42" t="s">
        <v>21</v>
      </c>
      <c r="C12" s="43" t="s">
        <v>4191</v>
      </c>
      <c r="D12" s="42" t="s">
        <v>4195</v>
      </c>
      <c r="E12" s="44">
        <f>sumifs('KEG. PENGAJIAN HARIAN'!$D$2:$D969,'KEG. PENGAJIAN HARIAN'!$B$2:$B969,"&gt;="&amp;$C$2,'KEG. PENGAJIAN HARIAN'!$B$2:$B969,"&lt;="&amp;$E$2,'KEG. PENGAJIAN HARIAN'!$F$2:$F969,B12)</f>
        <v>0.02777777778</v>
      </c>
      <c r="F12" s="45">
        <v>0.5</v>
      </c>
      <c r="G12" s="46">
        <f t="shared" si="1"/>
        <v>0.05555555556</v>
      </c>
      <c r="H12" s="47">
        <f>COUNTIFS('KEG. PENGAJIAN HARIAN'!$F$2:$F969,B12,'KEG. PENGAJIAN HARIAN'!$B$2:$B969,"&gt;="&amp;$C$2,'KEG. PENGAJIAN HARIAN'!$B$2:$B969,"&lt;="&amp;$E$2,'KEG. PENGAJIAN HARIAN'!$G$2:$G969,"hadir")</f>
        <v>1</v>
      </c>
      <c r="I12" s="48">
        <f>COUNTIFS('KEG. PENGAJIAN HARIAN'!$F$2:$F969,B12,'KEG. PENGAJIAN HARIAN'!$B$2:$B969,"&gt;="&amp;$C$2,'KEG. PENGAJIAN HARIAN'!$B$2:$B969,"&lt;="&amp;$E$2,'KEG. PENGAJIAN HARIAN'!$G$2:$G969,"By VN")</f>
        <v>0</v>
      </c>
      <c r="J12" s="49">
        <f>COUNTIFS('KEG. PENGAJIAN HARIAN'!$F$2:$F969,B12,'KEG. PENGAJIAN HARIAN'!$B$2:$B969,"&gt;="&amp;$C$2,'KEG. PENGAJIAN HARIAN'!$B$2:$B969,"&lt;="&amp;$E$2,'KEG. PENGAJIAN HARIAN'!$G$2:$G969,"izin (murid)")</f>
        <v>0</v>
      </c>
      <c r="K12" s="17"/>
      <c r="L12" s="17"/>
      <c r="M12" s="17"/>
      <c r="N12" s="17"/>
      <c r="O12" s="17"/>
      <c r="P12" s="17"/>
      <c r="Q12" s="50"/>
      <c r="R12" s="17"/>
      <c r="S12" s="17"/>
      <c r="T12" s="17"/>
      <c r="U12" s="17"/>
      <c r="V12" s="17"/>
      <c r="W12" s="17"/>
      <c r="X12" s="17"/>
      <c r="Y12" s="17"/>
      <c r="Z12" s="17"/>
    </row>
    <row r="13" ht="19.5" customHeight="1">
      <c r="A13" s="41">
        <v>9.0</v>
      </c>
      <c r="B13" s="52" t="s">
        <v>59</v>
      </c>
      <c r="C13" s="53" t="s">
        <v>4191</v>
      </c>
      <c r="D13" s="52" t="s">
        <v>4192</v>
      </c>
      <c r="E13" s="44">
        <f>sumifs('KEG. PENGAJIAN HARIAN'!$D$2:$D969,'KEG. PENGAJIAN HARIAN'!$B$2:$B969,"&gt;="&amp;$C$2,'KEG. PENGAJIAN HARIAN'!$B$2:$B969,"&lt;="&amp;$E$2,'KEG. PENGAJIAN HARIAN'!$F$2:$F969,B13)</f>
        <v>0.2479166667</v>
      </c>
      <c r="F13" s="45">
        <v>0.5</v>
      </c>
      <c r="G13" s="46">
        <f t="shared" si="1"/>
        <v>0.4958333333</v>
      </c>
      <c r="H13" s="47">
        <f>COUNTIFS('KEG. PENGAJIAN HARIAN'!$F$2:$F969,B13,'KEG. PENGAJIAN HARIAN'!$B$2:$B969,"&gt;="&amp;$C$2,'KEG. PENGAJIAN HARIAN'!$B$2:$B969,"&lt;="&amp;$E$2,'KEG. PENGAJIAN HARIAN'!$G$2:$G969,"hadir")</f>
        <v>7</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17"/>
      <c r="L13" s="51" t="s">
        <v>4201</v>
      </c>
      <c r="M13" s="17"/>
      <c r="N13" s="17"/>
      <c r="O13" s="17"/>
      <c r="P13" s="17"/>
      <c r="Q13" s="50"/>
      <c r="R13" s="17"/>
      <c r="S13" s="17"/>
      <c r="T13" s="17"/>
      <c r="U13" s="17"/>
      <c r="V13" s="17"/>
      <c r="W13" s="17"/>
      <c r="X13" s="17"/>
      <c r="Y13" s="17"/>
      <c r="Z13" s="17"/>
    </row>
    <row r="14" ht="19.5" customHeight="1">
      <c r="A14" s="41">
        <v>10.0</v>
      </c>
      <c r="B14" s="42" t="s">
        <v>12</v>
      </c>
      <c r="C14" s="43" t="s">
        <v>4191</v>
      </c>
      <c r="D14" s="42" t="s">
        <v>4194</v>
      </c>
      <c r="E14" s="44">
        <f>sumifs('KEG. PENGAJIAN HARIAN'!$D$2:$D969,'KEG. PENGAJIAN HARIAN'!$B$2:$B969,"&gt;="&amp;$C$2,'KEG. PENGAJIAN HARIAN'!$B$2:$B969,"&lt;="&amp;$E$2,'KEG. PENGAJIAN HARIAN'!$F$2:$F969,B14)</f>
        <v>0</v>
      </c>
      <c r="F14" s="45">
        <v>0.5</v>
      </c>
      <c r="G14" s="46">
        <f t="shared" si="1"/>
        <v>0</v>
      </c>
      <c r="H14" s="47">
        <f>COUNTIFS('KEG. PENGAJIAN HARIAN'!$F$2:$F969,B14,'KEG. PENGAJIAN HARIAN'!$B$2:$B969,"&gt;="&amp;$C$2,'KEG. PENGAJIAN HARIAN'!$B$2:$B969,"&lt;="&amp;$E$2,'KEG. PENGAJIAN HARIAN'!$G$2:$G969,"hadir")</f>
        <v>0</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17"/>
      <c r="L14" s="21" t="s">
        <v>4202</v>
      </c>
      <c r="M14" s="17" t="str">
        <f>IFERROR(__xludf.DUMMYFUNCTION("INDEX(FILTER($B$5:$B$33, $D$5:$D$33=""PraCBR-CBR""), MATCH(MAX(FILTER($G$5:$G$33, $D$5:$D$33=""PraCBR-CBR"")), FILTER($G$5:$G$33, $D$5:$D$33=""PraCBR-CBR""), 0))
"),"Afiqa-DC")</f>
        <v>Afiqa-DC</v>
      </c>
      <c r="N14" s="68">
        <f>G7</f>
        <v>1.156944444</v>
      </c>
      <c r="O14" s="17"/>
      <c r="P14" s="17"/>
      <c r="Q14" s="50"/>
      <c r="R14" s="17"/>
      <c r="S14" s="17"/>
      <c r="T14" s="17"/>
      <c r="U14" s="17"/>
      <c r="V14" s="17"/>
      <c r="W14" s="17"/>
      <c r="X14" s="17"/>
      <c r="Y14" s="17"/>
      <c r="Z14" s="17"/>
    </row>
    <row r="15" ht="19.5" customHeight="1">
      <c r="A15" s="41">
        <v>11.0</v>
      </c>
      <c r="B15" s="42" t="s">
        <v>116</v>
      </c>
      <c r="C15" s="43" t="s">
        <v>4198</v>
      </c>
      <c r="D15" s="42" t="s">
        <v>4195</v>
      </c>
      <c r="E15" s="44">
        <f>sumifs('KEG. PENGAJIAN HARIAN'!$D$2:$D969,'KEG. PENGAJIAN HARIAN'!$B$2:$B969,"&gt;="&amp;$C$2,'KEG. PENGAJIAN HARIAN'!$B$2:$B969,"&lt;="&amp;$E$2,'KEG. PENGAJIAN HARIAN'!$F$2:$F969,B15)</f>
        <v>0.1180555556</v>
      </c>
      <c r="F15" s="45">
        <v>0.5</v>
      </c>
      <c r="G15" s="46">
        <f t="shared" si="1"/>
        <v>0.2361111111</v>
      </c>
      <c r="H15" s="47">
        <f>COUNTIFS('KEG. PENGAJIAN HARIAN'!$F$2:$F969,B15,'KEG. PENGAJIAN HARIAN'!$B$2:$B969,"&gt;="&amp;$C$2,'KEG. PENGAJIAN HARIAN'!$B$2:$B969,"&lt;="&amp;$E$2,'KEG. PENGAJIAN HARIAN'!$G$2:$G969,"hadir")</f>
        <v>5</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0</v>
      </c>
      <c r="K15" s="17"/>
      <c r="L15" s="21" t="s">
        <v>4203</v>
      </c>
      <c r="M15" s="17" t="str">
        <f>IFERROR(__xludf.DUMMYFUNCTION("INDEX(FILTER($B$5:$B$33, $D$5:$D$33=""PraRMJ-RMJ""), MATCH(MAX(FILTER($G$5:$G$33, $D$5:$D$33=""PraRMJ-RMJ"")), FILTER($G$5:$G$33, $D$5:$D$33=""PraRMJ-RMJ""), 0))
"),"Fitri-CND")</f>
        <v>Fitri-CND</v>
      </c>
      <c r="N15" s="68">
        <f>G16</f>
        <v>1.194444444</v>
      </c>
      <c r="O15" s="17"/>
      <c r="P15" s="17"/>
      <c r="Q15" s="50"/>
      <c r="R15" s="17"/>
      <c r="S15" s="17"/>
      <c r="T15" s="17"/>
      <c r="U15" s="17"/>
      <c r="V15" s="17"/>
      <c r="W15" s="17"/>
      <c r="X15" s="17"/>
      <c r="Y15" s="17"/>
      <c r="Z15" s="17"/>
    </row>
    <row r="16" ht="19.5" customHeight="1">
      <c r="A16" s="41">
        <v>12.0</v>
      </c>
      <c r="B16" s="42" t="s">
        <v>197</v>
      </c>
      <c r="C16" s="43" t="s">
        <v>4197</v>
      </c>
      <c r="D16" s="42" t="s">
        <v>4195</v>
      </c>
      <c r="E16" s="44">
        <f>sumifs('KEG. PENGAJIAN HARIAN'!$D$2:$D969,'KEG. PENGAJIAN HARIAN'!$B$2:$B969,"&gt;="&amp;$C$2,'KEG. PENGAJIAN HARIAN'!$B$2:$B969,"&lt;="&amp;$E$2,'KEG. PENGAJIAN HARIAN'!$F$2:$F969,B16)</f>
        <v>0.5972222222</v>
      </c>
      <c r="F16" s="45">
        <v>0.5</v>
      </c>
      <c r="G16" s="46">
        <f t="shared" si="1"/>
        <v>1.194444444</v>
      </c>
      <c r="H16" s="47">
        <f>COUNTIFS('KEG. PENGAJIAN HARIAN'!$F$2:$F969,B16,'KEG. PENGAJIAN HARIAN'!$B$2:$B969,"&gt;="&amp;$C$2,'KEG. PENGAJIAN HARIAN'!$B$2:$B969,"&lt;="&amp;$E$2,'KEG. PENGAJIAN HARIAN'!$G$2:$G969,"hadir")</f>
        <v>11</v>
      </c>
      <c r="I16" s="48">
        <f>COUNTIFS('KEG. PENGAJIAN HARIAN'!$F$2:$F969,B16,'KEG. PENGAJIAN HARIAN'!$B$2:$B969,"&gt;="&amp;$C$2,'KEG. PENGAJIAN HARIAN'!$B$2:$B969,"&lt;="&amp;$E$2,'KEG. PENGAJIAN HARIAN'!$G$2:$G969,"By VN")</f>
        <v>1</v>
      </c>
      <c r="J16" s="49">
        <f>COUNTIFS('KEG. PENGAJIAN HARIAN'!$F$2:$F969,B16,'KEG. PENGAJIAN HARIAN'!$B$2:$B969,"&gt;="&amp;$C$2,'KEG. PENGAJIAN HARIAN'!$B$2:$B969,"&lt;="&amp;$E$2,'KEG. PENGAJIAN HARIAN'!$G$2:$G969,"izin (murid)")</f>
        <v>0</v>
      </c>
      <c r="K16" s="17"/>
      <c r="L16" s="21" t="s">
        <v>4204</v>
      </c>
      <c r="M16" s="17" t="str">
        <f>IFERROR(__xludf.DUMMYFUNCTION("INDEX(FILTER($B$5:$B$33, $D$5:$D$33=""PraNikah""), MATCH(MAX(FILTER($G$5:$G$33, $D$5:$D$33=""PraNikah"")), FILTER($G$5:$G$33, $D$5:$D$33=""PraNikah""), 0))
"),"Abi-BFL")</f>
        <v>Abi-BFL</v>
      </c>
      <c r="N16" s="68">
        <f>G6</f>
        <v>0.1944444444</v>
      </c>
      <c r="O16" s="17"/>
      <c r="P16" s="17"/>
      <c r="Q16" s="50"/>
      <c r="R16" s="17"/>
      <c r="S16" s="17"/>
      <c r="T16" s="17"/>
      <c r="U16" s="17"/>
      <c r="V16" s="17"/>
      <c r="W16" s="17"/>
      <c r="X16" s="17"/>
      <c r="Y16" s="17"/>
      <c r="Z16" s="17"/>
    </row>
    <row r="17" ht="19.5" customHeight="1">
      <c r="A17" s="41">
        <v>13.0</v>
      </c>
      <c r="B17" s="42" t="s">
        <v>45</v>
      </c>
      <c r="C17" s="43" t="s">
        <v>4193</v>
      </c>
      <c r="D17" s="42" t="s">
        <v>4192</v>
      </c>
      <c r="E17" s="44">
        <f>sumifs('KEG. PENGAJIAN HARIAN'!$D$2:$D969,'KEG. PENGAJIAN HARIAN'!$B$2:$B969,"&gt;="&amp;$C$2,'KEG. PENGAJIAN HARIAN'!$B$2:$B969,"&lt;="&amp;$E$2,'KEG. PENGAJIAN HARIAN'!$F$2:$F969,B17)</f>
        <v>0.2534722222</v>
      </c>
      <c r="F17" s="45">
        <v>0.5</v>
      </c>
      <c r="G17" s="46">
        <f t="shared" si="1"/>
        <v>0.5069444444</v>
      </c>
      <c r="H17" s="47">
        <f>COUNTIFS('KEG. PENGAJIAN HARIAN'!$F$2:$F969,B17,'KEG. PENGAJIAN HARIAN'!$B$2:$B969,"&gt;="&amp;$C$2,'KEG. PENGAJIAN HARIAN'!$B$2:$B969,"&lt;="&amp;$E$2,'KEG. PENGAJIAN HARIAN'!$G$2:$G969,"hadir")</f>
        <v>12</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L17" s="17"/>
      <c r="M17" s="17"/>
      <c r="N17" s="17"/>
      <c r="O17" s="17"/>
      <c r="P17" s="17"/>
      <c r="Q17" s="50"/>
      <c r="R17" s="17"/>
      <c r="S17" s="17"/>
      <c r="T17" s="17"/>
      <c r="U17" s="17"/>
      <c r="V17" s="17"/>
      <c r="W17" s="17"/>
      <c r="X17" s="17"/>
      <c r="Y17" s="17"/>
      <c r="Z17" s="17"/>
    </row>
    <row r="18" ht="19.5" customHeight="1">
      <c r="A18" s="41">
        <v>14.0</v>
      </c>
      <c r="B18" s="42" t="s">
        <v>153</v>
      </c>
      <c r="C18" s="43" t="s">
        <v>4193</v>
      </c>
      <c r="D18" s="42" t="s">
        <v>4192</v>
      </c>
      <c r="E18" s="44">
        <f>sumifs('KEG. PENGAJIAN HARIAN'!$D$2:$D969,'KEG. PENGAJIAN HARIAN'!$B$2:$B969,"&gt;="&amp;$C$2,'KEG. PENGAJIAN HARIAN'!$B$2:$B969,"&lt;="&amp;$E$2,'KEG. PENGAJIAN HARIAN'!$F$2:$F969,B18)</f>
        <v>0.5277777778</v>
      </c>
      <c r="F18" s="45">
        <v>0.5</v>
      </c>
      <c r="G18" s="46">
        <f t="shared" si="1"/>
        <v>1.055555556</v>
      </c>
      <c r="H18" s="47">
        <f>COUNTIFS('KEG. PENGAJIAN HARIAN'!$F$2:$F969,B18,'KEG. PENGAJIAN HARIAN'!$B$2:$B969,"&gt;="&amp;$C$2,'KEG. PENGAJIAN HARIAN'!$B$2:$B969,"&lt;="&amp;$E$2,'KEG. PENGAJIAN HARIAN'!$G$2:$G969,"hadir")</f>
        <v>13</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17"/>
      <c r="M18" s="17"/>
      <c r="N18" s="17"/>
      <c r="O18" s="17"/>
      <c r="P18" s="17"/>
      <c r="Q18" s="50"/>
      <c r="R18" s="17"/>
      <c r="S18" s="17"/>
      <c r="T18" s="17"/>
      <c r="U18" s="17"/>
      <c r="V18" s="17"/>
      <c r="W18" s="17"/>
      <c r="X18" s="17"/>
      <c r="Y18" s="17"/>
      <c r="Z18" s="17"/>
    </row>
    <row r="19" ht="19.5" customHeight="1">
      <c r="A19" s="41">
        <v>15.0</v>
      </c>
      <c r="B19" s="42" t="s">
        <v>17</v>
      </c>
      <c r="C19" s="43" t="s">
        <v>4191</v>
      </c>
      <c r="D19" s="42" t="s">
        <v>4192</v>
      </c>
      <c r="E19" s="44">
        <f>sumifs('KEG. PENGAJIAN HARIAN'!$D$2:$D969,'KEG. PENGAJIAN HARIAN'!$B$2:$B969,"&gt;="&amp;$C$2,'KEG. PENGAJIAN HARIAN'!$B$2:$B969,"&lt;="&amp;$E$2,'KEG. PENGAJIAN HARIAN'!$F$2:$F969,B19)</f>
        <v>0.3097222222</v>
      </c>
      <c r="F19" s="45">
        <v>0.5</v>
      </c>
      <c r="G19" s="46">
        <f t="shared" si="1"/>
        <v>0.6194444444</v>
      </c>
      <c r="H19" s="47">
        <f>COUNTIFS('KEG. PENGAJIAN HARIAN'!$F$2:$F969,B19,'KEG. PENGAJIAN HARIAN'!$B$2:$B969,"&gt;="&amp;$C$2,'KEG. PENGAJIAN HARIAN'!$B$2:$B969,"&lt;="&amp;$E$2,'KEG. PENGAJIAN HARIAN'!$G$2:$G969,"hadir")</f>
        <v>7</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17"/>
      <c r="M19" s="17"/>
      <c r="N19" s="17"/>
      <c r="O19" s="17"/>
      <c r="P19" s="17"/>
      <c r="Q19" s="50"/>
      <c r="R19" s="17"/>
      <c r="S19" s="17"/>
      <c r="T19" s="17"/>
      <c r="U19" s="17"/>
      <c r="V19" s="17"/>
      <c r="W19" s="17"/>
      <c r="X19" s="17"/>
      <c r="Y19" s="17"/>
      <c r="Z19" s="17"/>
    </row>
    <row r="20" ht="19.5" customHeight="1">
      <c r="A20" s="41">
        <v>16.0</v>
      </c>
      <c r="B20" s="42" t="s">
        <v>82</v>
      </c>
      <c r="C20" s="43" t="s">
        <v>4193</v>
      </c>
      <c r="D20" s="42" t="s">
        <v>4195</v>
      </c>
      <c r="E20" s="44">
        <f>sumifs('KEG. PENGAJIAN HARIAN'!$D$2:$D969,'KEG. PENGAJIAN HARIAN'!$B$2:$B969,"&gt;="&amp;$C$2,'KEG. PENGAJIAN HARIAN'!$B$2:$B969,"&lt;="&amp;$E$2,'KEG. PENGAJIAN HARIAN'!$F$2:$F969,B20)</f>
        <v>0.1833333333</v>
      </c>
      <c r="F20" s="45">
        <v>0.5</v>
      </c>
      <c r="G20" s="46">
        <f t="shared" si="1"/>
        <v>0.3666666667</v>
      </c>
      <c r="H20" s="47">
        <f>COUNTIFS('KEG. PENGAJIAN HARIAN'!$F$2:$F969,B20,'KEG. PENGAJIAN HARIAN'!$B$2:$B969,"&gt;="&amp;$C$2,'KEG. PENGAJIAN HARIAN'!$B$2:$B969,"&lt;="&amp;$E$2,'KEG. PENGAJIAN HARIAN'!$G$2:$G969,"hadir")</f>
        <v>6</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1</v>
      </c>
      <c r="K20" s="17"/>
      <c r="L20" s="17"/>
      <c r="M20" s="17"/>
      <c r="N20" s="17"/>
      <c r="O20" s="17"/>
      <c r="P20" s="17"/>
      <c r="Q20" s="50"/>
      <c r="R20" s="17"/>
      <c r="S20" s="17"/>
      <c r="T20" s="17"/>
      <c r="U20" s="17"/>
      <c r="V20" s="17"/>
      <c r="W20" s="17"/>
      <c r="X20" s="17"/>
      <c r="Y20" s="17"/>
      <c r="Z20" s="17"/>
    </row>
    <row r="21" ht="19.5" customHeight="1">
      <c r="A21" s="41">
        <v>17.0</v>
      </c>
      <c r="B21" s="42" t="s">
        <v>830</v>
      </c>
      <c r="C21" s="43" t="s">
        <v>4198</v>
      </c>
      <c r="D21" s="42" t="s">
        <v>4194</v>
      </c>
      <c r="E21" s="44">
        <f>sumifs('KEG. PENGAJIAN HARIAN'!$D$2:$D969,'KEG. PENGAJIAN HARIAN'!$B$2:$B969,"&gt;="&amp;$C$2,'KEG. PENGAJIAN HARIAN'!$B$2:$B969,"&lt;="&amp;$E$2,'KEG. PENGAJIAN HARIAN'!$F$2:$F969,B21)</f>
        <v>0</v>
      </c>
      <c r="F21" s="45">
        <v>0.5</v>
      </c>
      <c r="G21" s="46">
        <f t="shared" si="1"/>
        <v>0</v>
      </c>
      <c r="H21" s="47">
        <f>COUNTIFS('KEG. PENGAJIAN HARIAN'!$F$2:$F969,B21,'KEG. PENGAJIAN HARIAN'!$B$2:$B969,"&gt;="&amp;$C$2,'KEG. PENGAJIAN HARIAN'!$B$2:$B969,"&lt;="&amp;$E$2,'KEG. PENGAJIAN HARIAN'!$G$2:$G969,"hadir")</f>
        <v>0</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17"/>
      <c r="L21" s="54"/>
      <c r="M21" s="17"/>
      <c r="N21" s="17"/>
      <c r="O21" s="17"/>
      <c r="P21" s="17"/>
      <c r="Q21" s="50"/>
      <c r="R21" s="17"/>
      <c r="S21" s="17"/>
      <c r="T21" s="17"/>
      <c r="U21" s="17"/>
      <c r="V21" s="17"/>
      <c r="W21" s="17"/>
      <c r="X21" s="17"/>
      <c r="Y21" s="17"/>
      <c r="Z21" s="17"/>
    </row>
    <row r="22" ht="19.5" customHeight="1">
      <c r="A22" s="41">
        <v>18.0</v>
      </c>
      <c r="B22" s="42" t="s">
        <v>144</v>
      </c>
      <c r="C22" s="43" t="s">
        <v>4193</v>
      </c>
      <c r="D22" s="42" t="s">
        <v>4192</v>
      </c>
      <c r="E22" s="44">
        <f>sumifs('KEG. PENGAJIAN HARIAN'!$D$2:$D969,'KEG. PENGAJIAN HARIAN'!$B$2:$B969,"&gt;="&amp;$C$2,'KEG. PENGAJIAN HARIAN'!$B$2:$B969,"&lt;="&amp;$E$2,'KEG. PENGAJIAN HARIAN'!$F$2:$F969,B22)</f>
        <v>0.2680555556</v>
      </c>
      <c r="F22" s="45">
        <v>0.5</v>
      </c>
      <c r="G22" s="46">
        <f t="shared" si="1"/>
        <v>0.5361111111</v>
      </c>
      <c r="H22" s="47">
        <f>COUNTIFS('KEG. PENGAJIAN HARIAN'!$F$2:$F969,B22,'KEG. PENGAJIAN HARIAN'!$B$2:$B969,"&gt;="&amp;$C$2,'KEG. PENGAJIAN HARIAN'!$B$2:$B969,"&lt;="&amp;$E$2,'KEG. PENGAJIAN HARIAN'!$G$2:$G969,"hadir")</f>
        <v>12</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17"/>
      <c r="L22" s="54"/>
      <c r="M22" s="17"/>
      <c r="N22" s="17"/>
      <c r="O22" s="17"/>
      <c r="P22" s="17"/>
      <c r="Q22" s="50"/>
      <c r="R22" s="17"/>
      <c r="S22" s="17"/>
      <c r="T22" s="17"/>
      <c r="U22" s="17"/>
      <c r="V22" s="17"/>
      <c r="W22" s="17"/>
      <c r="X22" s="17"/>
      <c r="Y22" s="17"/>
      <c r="Z22" s="17"/>
    </row>
    <row r="23" ht="19.5" customHeight="1">
      <c r="A23" s="41">
        <v>19.0</v>
      </c>
      <c r="B23" s="42" t="s">
        <v>164</v>
      </c>
      <c r="C23" s="43" t="s">
        <v>4198</v>
      </c>
      <c r="D23" s="42" t="s">
        <v>4194</v>
      </c>
      <c r="E23" s="44">
        <f>sumifs('KEG. PENGAJIAN HARIAN'!$D$2:$D969,'KEG. PENGAJIAN HARIAN'!$B$2:$B969,"&gt;="&amp;$C$2,'KEG. PENGAJIAN HARIAN'!$B$2:$B969,"&lt;="&amp;$E$2,'KEG. PENGAJIAN HARIAN'!$F$2:$F969,B23)</f>
        <v>0</v>
      </c>
      <c r="F23" s="45">
        <v>0.5</v>
      </c>
      <c r="G23" s="46">
        <f t="shared" si="1"/>
        <v>0</v>
      </c>
      <c r="H23" s="47">
        <f>COUNTIFS('KEG. PENGAJIAN HARIAN'!$F$2:$F969,B23,'KEG. PENGAJIAN HARIAN'!$B$2:$B969,"&gt;="&amp;$C$2,'KEG. PENGAJIAN HARIAN'!$B$2:$B969,"&lt;="&amp;$E$2,'KEG. PENGAJIAN HARIAN'!$G$2:$G969,"hadir")</f>
        <v>0</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0</v>
      </c>
      <c r="K23" s="17"/>
      <c r="L23" s="54"/>
      <c r="M23" s="17"/>
      <c r="N23" s="17"/>
      <c r="O23" s="17"/>
      <c r="P23" s="17"/>
      <c r="Q23" s="50"/>
      <c r="R23" s="17"/>
      <c r="S23" s="17"/>
      <c r="T23" s="17"/>
      <c r="U23" s="17"/>
      <c r="V23" s="17"/>
      <c r="W23" s="17"/>
      <c r="X23" s="17"/>
      <c r="Y23" s="17"/>
      <c r="Z23" s="17"/>
    </row>
    <row r="24" ht="19.5" customHeight="1">
      <c r="A24" s="41">
        <v>20.0</v>
      </c>
      <c r="B24" s="42" t="s">
        <v>130</v>
      </c>
      <c r="C24" s="43" t="s">
        <v>4193</v>
      </c>
      <c r="D24" s="42" t="s">
        <v>4192</v>
      </c>
      <c r="E24" s="44">
        <f>sumifs('KEG. PENGAJIAN HARIAN'!$D$2:$D969,'KEG. PENGAJIAN HARIAN'!$B$2:$B969,"&gt;="&amp;$C$2,'KEG. PENGAJIAN HARIAN'!$B$2:$B969,"&lt;="&amp;$E$2,'KEG. PENGAJIAN HARIAN'!$F$2:$F969,B24)</f>
        <v>0.2729166667</v>
      </c>
      <c r="F24" s="45">
        <v>0.5</v>
      </c>
      <c r="G24" s="46">
        <f t="shared" si="1"/>
        <v>0.5458333333</v>
      </c>
      <c r="H24" s="47">
        <f>COUNTIFS('KEG. PENGAJIAN HARIAN'!$F$2:$F969,B24,'KEG. PENGAJIAN HARIAN'!$B$2:$B969,"&gt;="&amp;$C$2,'KEG. PENGAJIAN HARIAN'!$B$2:$B969,"&lt;="&amp;$E$2,'KEG. PENGAJIAN HARIAN'!$G$2:$G969,"hadir")</f>
        <v>11</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3</v>
      </c>
      <c r="K24" s="17"/>
      <c r="L24" s="54"/>
      <c r="M24" s="17"/>
      <c r="N24" s="17"/>
      <c r="O24" s="17"/>
      <c r="P24" s="17"/>
      <c r="Q24" s="50"/>
      <c r="R24" s="17"/>
      <c r="S24" s="17"/>
      <c r="T24" s="17"/>
      <c r="U24" s="17"/>
      <c r="V24" s="17"/>
      <c r="W24" s="17"/>
      <c r="X24" s="17"/>
      <c r="Y24" s="17"/>
      <c r="Z24" s="17"/>
    </row>
    <row r="25" ht="19.5" customHeight="1">
      <c r="A25" s="41">
        <v>21.0</v>
      </c>
      <c r="B25" s="42" t="s">
        <v>51</v>
      </c>
      <c r="C25" s="43" t="s">
        <v>4193</v>
      </c>
      <c r="D25" s="42" t="s">
        <v>4192</v>
      </c>
      <c r="E25" s="44">
        <f>sumifs('KEG. PENGAJIAN HARIAN'!$D$2:$D969,'KEG. PENGAJIAN HARIAN'!$B$2:$B969,"&gt;="&amp;$C$2,'KEG. PENGAJIAN HARIAN'!$B$2:$B969,"&lt;="&amp;$E$2,'KEG. PENGAJIAN HARIAN'!$F$2:$F969,B25)</f>
        <v>0.3298611111</v>
      </c>
      <c r="F25" s="45">
        <v>0.5</v>
      </c>
      <c r="G25" s="46">
        <f t="shared" si="1"/>
        <v>0.6597222222</v>
      </c>
      <c r="H25" s="47">
        <f>COUNTIFS('KEG. PENGAJIAN HARIAN'!$F$2:$F969,B25,'KEG. PENGAJIAN HARIAN'!$B$2:$B969,"&gt;="&amp;$C$2,'KEG. PENGAJIAN HARIAN'!$B$2:$B969,"&lt;="&amp;$E$2,'KEG. PENGAJIAN HARIAN'!$G$2:$G969,"hadir")</f>
        <v>11</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0</v>
      </c>
      <c r="K25" s="17"/>
      <c r="L25" s="54"/>
      <c r="M25" s="17"/>
      <c r="N25" s="17"/>
      <c r="O25" s="17"/>
      <c r="P25" s="17"/>
      <c r="Q25" s="50"/>
      <c r="R25" s="17"/>
      <c r="S25" s="17"/>
      <c r="T25" s="17"/>
      <c r="U25" s="17"/>
      <c r="V25" s="17"/>
      <c r="W25" s="17"/>
      <c r="X25" s="17"/>
      <c r="Y25" s="17"/>
      <c r="Z25" s="17"/>
    </row>
    <row r="26">
      <c r="A26" s="41">
        <v>22.0</v>
      </c>
      <c r="B26" s="42" t="s">
        <v>148</v>
      </c>
      <c r="C26" s="43" t="s">
        <v>4193</v>
      </c>
      <c r="D26" s="42" t="s">
        <v>4192</v>
      </c>
      <c r="E26" s="44">
        <f>sumifs('KEG. PENGAJIAN HARIAN'!$D$2:$D969,'KEG. PENGAJIAN HARIAN'!$B$2:$B969,"&gt;="&amp;$C$2,'KEG. PENGAJIAN HARIAN'!$B$2:$B969,"&lt;="&amp;$E$2,'KEG. PENGAJIAN HARIAN'!$F$2:$F969,B26)</f>
        <v>0.2263888889</v>
      </c>
      <c r="F26" s="45">
        <v>0.5</v>
      </c>
      <c r="G26" s="46">
        <f t="shared" si="1"/>
        <v>0.4527777778</v>
      </c>
      <c r="H26" s="47">
        <f>COUNTIFS('KEG. PENGAJIAN HARIAN'!$F$2:$F969,B26,'KEG. PENGAJIAN HARIAN'!$B$2:$B969,"&gt;="&amp;$C$2,'KEG. PENGAJIAN HARIAN'!$B$2:$B969,"&lt;="&amp;$E$2,'KEG. PENGAJIAN HARIAN'!$G$2:$G969,"hadir")</f>
        <v>10</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0</v>
      </c>
      <c r="K26" s="17"/>
      <c r="L26" s="17"/>
      <c r="M26" s="17"/>
      <c r="N26" s="17"/>
      <c r="O26" s="17"/>
      <c r="P26" s="17"/>
      <c r="Q26" s="50"/>
      <c r="R26" s="17"/>
      <c r="S26" s="17"/>
      <c r="T26" s="17"/>
      <c r="U26" s="17"/>
      <c r="V26" s="17"/>
      <c r="W26" s="17"/>
      <c r="X26" s="17"/>
      <c r="Y26" s="17"/>
      <c r="Z26" s="17"/>
    </row>
    <row r="27">
      <c r="A27" s="41">
        <v>23.0</v>
      </c>
      <c r="B27" s="42" t="s">
        <v>38</v>
      </c>
      <c r="C27" s="43" t="s">
        <v>4193</v>
      </c>
      <c r="D27" s="42" t="s">
        <v>4192</v>
      </c>
      <c r="E27" s="44">
        <f>sumifs('KEG. PENGAJIAN HARIAN'!$D$2:$D969,'KEG. PENGAJIAN HARIAN'!$B$2:$B969,"&gt;="&amp;$C$2,'KEG. PENGAJIAN HARIAN'!$B$2:$B969,"&lt;="&amp;$E$2,'KEG. PENGAJIAN HARIAN'!$F$2:$F969,B27)</f>
        <v>0</v>
      </c>
      <c r="F27" s="45">
        <v>0.5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L27" s="17"/>
      <c r="M27" s="17"/>
      <c r="N27" s="17"/>
      <c r="O27" s="17"/>
      <c r="P27" s="17"/>
      <c r="Q27" s="50"/>
      <c r="R27" s="17"/>
      <c r="S27" s="17"/>
      <c r="T27" s="17"/>
      <c r="U27" s="17"/>
      <c r="V27" s="17"/>
      <c r="W27" s="17"/>
      <c r="X27" s="17"/>
      <c r="Y27" s="17"/>
      <c r="Z27" s="17"/>
    </row>
    <row r="28">
      <c r="A28" s="41">
        <v>24.0</v>
      </c>
      <c r="B28" s="42" t="s">
        <v>67</v>
      </c>
      <c r="C28" s="43" t="s">
        <v>4193</v>
      </c>
      <c r="D28" s="42" t="s">
        <v>4192</v>
      </c>
      <c r="E28" s="44">
        <f>sumifs('KEG. PENGAJIAN HARIAN'!$D$2:$D969,'KEG. PENGAJIAN HARIAN'!$B$2:$B969,"&gt;="&amp;$C$2,'KEG. PENGAJIAN HARIAN'!$B$2:$B969,"&lt;="&amp;$E$2,'KEG. PENGAJIAN HARIAN'!$F$2:$F969,B28)</f>
        <v>0.02083333333</v>
      </c>
      <c r="F28" s="45">
        <v>0.5</v>
      </c>
      <c r="G28" s="46">
        <f t="shared" si="1"/>
        <v>0.04166666667</v>
      </c>
      <c r="H28" s="47">
        <f>COUNTIFS('KEG. PENGAJIAN HARIAN'!$F$2:$F969,B28,'KEG. PENGAJIAN HARIAN'!$B$2:$B969,"&gt;="&amp;$C$2,'KEG. PENGAJIAN HARIAN'!$B$2:$B969,"&lt;="&amp;$E$2,'KEG. PENGAJIAN HARIAN'!$G$2:$G969,"hadir")</f>
        <v>1</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17"/>
      <c r="M28" s="17"/>
      <c r="N28" s="17"/>
      <c r="O28" s="17"/>
      <c r="P28" s="17"/>
      <c r="Q28" s="50"/>
      <c r="R28" s="17"/>
      <c r="S28" s="17"/>
      <c r="T28" s="17"/>
      <c r="U28" s="17"/>
      <c r="V28" s="17"/>
      <c r="W28" s="17"/>
      <c r="X28" s="17"/>
      <c r="Y28" s="17"/>
      <c r="Z28" s="17"/>
    </row>
    <row r="29">
      <c r="A29" s="41">
        <v>25.0</v>
      </c>
      <c r="B29" s="42" t="s">
        <v>62</v>
      </c>
      <c r="C29" s="43" t="s">
        <v>4193</v>
      </c>
      <c r="D29" s="42" t="s">
        <v>4192</v>
      </c>
      <c r="E29" s="44">
        <f>sumifs('KEG. PENGAJIAN HARIAN'!$D$2:$D969,'KEG. PENGAJIAN HARIAN'!$B$2:$B969,"&gt;="&amp;$C$2,'KEG. PENGAJIAN HARIAN'!$B$2:$B969,"&lt;="&amp;$E$2,'KEG. PENGAJIAN HARIAN'!$F$2:$F969,B29)</f>
        <v>0.3791666667</v>
      </c>
      <c r="F29" s="45">
        <v>0.5</v>
      </c>
      <c r="G29" s="46">
        <f t="shared" si="1"/>
        <v>0.7583333333</v>
      </c>
      <c r="H29" s="47">
        <f>COUNTIFS('KEG. PENGAJIAN HARIAN'!$F$2:$F969,B29,'KEG. PENGAJIAN HARIAN'!$B$2:$B969,"&gt;="&amp;$C$2,'KEG. PENGAJIAN HARIAN'!$B$2:$B969,"&lt;="&amp;$E$2,'KEG. PENGAJIAN HARIAN'!$G$2:$G969,"hadir")</f>
        <v>10</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0</v>
      </c>
      <c r="K29" s="17"/>
      <c r="L29" s="17"/>
      <c r="M29" s="17"/>
      <c r="N29" s="17"/>
      <c r="O29" s="17"/>
      <c r="P29" s="17"/>
      <c r="Q29" s="50"/>
      <c r="R29" s="17"/>
      <c r="S29" s="17"/>
      <c r="T29" s="17"/>
      <c r="U29" s="17"/>
      <c r="V29" s="17"/>
      <c r="W29" s="17"/>
      <c r="X29" s="17"/>
      <c r="Y29" s="17"/>
      <c r="Z29" s="17"/>
    </row>
    <row r="30">
      <c r="A30" s="41">
        <v>26.0</v>
      </c>
      <c r="B30" s="42" t="s">
        <v>174</v>
      </c>
      <c r="C30" s="43" t="s">
        <v>4193</v>
      </c>
      <c r="D30" s="42" t="s">
        <v>4195</v>
      </c>
      <c r="E30" s="44">
        <f>sumifs('KEG. PENGAJIAN HARIAN'!$D$2:$D969,'KEG. PENGAJIAN HARIAN'!$B$2:$B969,"&gt;="&amp;$C$2,'KEG. PENGAJIAN HARIAN'!$B$2:$B969,"&lt;="&amp;$E$2,'KEG. PENGAJIAN HARIAN'!$F$2:$F969,B30)</f>
        <v>0.2854166667</v>
      </c>
      <c r="F30" s="45">
        <v>0.5</v>
      </c>
      <c r="G30" s="46">
        <f t="shared" si="1"/>
        <v>0.5708333333</v>
      </c>
      <c r="H30" s="47">
        <f>COUNTIFS('KEG. PENGAJIAN HARIAN'!$F$2:$F969,B30,'KEG. PENGAJIAN HARIAN'!$B$2:$B969,"&gt;="&amp;$C$2,'KEG. PENGAJIAN HARIAN'!$B$2:$B969,"&lt;="&amp;$E$2,'KEG. PENGAJIAN HARIAN'!$G$2:$G969,"hadir")</f>
        <v>5</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17"/>
      <c r="N30" s="17"/>
      <c r="O30" s="17"/>
      <c r="P30" s="17"/>
      <c r="Q30" s="50"/>
      <c r="R30" s="17"/>
      <c r="S30" s="17"/>
      <c r="T30" s="17"/>
      <c r="U30" s="17"/>
      <c r="V30" s="17"/>
      <c r="W30" s="17"/>
      <c r="X30" s="17"/>
      <c r="Y30" s="17"/>
      <c r="Z30" s="17"/>
    </row>
    <row r="31">
      <c r="A31" s="41">
        <v>27.0</v>
      </c>
      <c r="B31" s="42" t="s">
        <v>127</v>
      </c>
      <c r="C31" s="43" t="s">
        <v>4193</v>
      </c>
      <c r="D31" s="42" t="s">
        <v>4192</v>
      </c>
      <c r="E31" s="44">
        <f>sumifs('KEG. PENGAJIAN HARIAN'!$D$2:$D969,'KEG. PENGAJIAN HARIAN'!$B$2:$B969,"&gt;="&amp;$C$2,'KEG. PENGAJIAN HARIAN'!$B$2:$B969,"&lt;="&amp;$E$2,'KEG. PENGAJIAN HARIAN'!$F$2:$F969,B31)</f>
        <v>0.2805555556</v>
      </c>
      <c r="F31" s="45">
        <v>0.5</v>
      </c>
      <c r="G31" s="46">
        <f t="shared" si="1"/>
        <v>0.5611111111</v>
      </c>
      <c r="H31" s="47">
        <f>COUNTIFS('KEG. PENGAJIAN HARIAN'!$F$2:$F969,B31,'KEG. PENGAJIAN HARIAN'!$B$2:$B969,"&gt;="&amp;$C$2,'KEG. PENGAJIAN HARIAN'!$B$2:$B969,"&lt;="&amp;$E$2,'KEG. PENGAJIAN HARIAN'!$G$2:$G969,"hadir")</f>
        <v>11</v>
      </c>
      <c r="I31" s="48">
        <f>COUNTIFS('KEG. PENGAJIAN HARIAN'!$F$2:$F969,B31,'KEG. PENGAJIAN HARIAN'!$B$2:$B969,"&gt;="&amp;$C$2,'KEG. PENGAJIAN HARIAN'!$B$2:$B969,"&lt;="&amp;$E$2,'KEG. PENGAJIAN HARIAN'!$G$2:$G969,"By VN")</f>
        <v>0</v>
      </c>
      <c r="J31" s="49">
        <f>COUNTIFS('KEG. PENGAJIAN HARIAN'!$F$2:$F969,B31,'KEG. PENGAJIAN HARIAN'!$B$2:$B969,"&gt;="&amp;$C$2,'KEG. PENGAJIAN HARIAN'!$B$2:$B969,"&lt;="&amp;$E$2,'KEG. PENGAJIAN HARIAN'!$G$2:$G969,"izin (murid)")</f>
        <v>2</v>
      </c>
      <c r="K31" s="17"/>
      <c r="L31" s="17"/>
      <c r="M31" s="17"/>
      <c r="N31" s="17"/>
      <c r="O31" s="17"/>
      <c r="P31" s="17"/>
      <c r="Q31" s="50"/>
      <c r="R31" s="17"/>
      <c r="S31" s="17"/>
      <c r="T31" s="17"/>
      <c r="U31" s="17"/>
      <c r="V31" s="17"/>
      <c r="W31" s="17"/>
      <c r="X31" s="17"/>
      <c r="Y31" s="17"/>
      <c r="Z31" s="17"/>
    </row>
    <row r="32">
      <c r="A32" s="41">
        <v>28.0</v>
      </c>
      <c r="B32" s="42" t="s">
        <v>169</v>
      </c>
      <c r="C32" s="43" t="s">
        <v>4193</v>
      </c>
      <c r="D32" s="42" t="s">
        <v>4194</v>
      </c>
      <c r="E32" s="44">
        <f>sumifs('KEG. PENGAJIAN HARIAN'!$D$2:$D969,'KEG. PENGAJIAN HARIAN'!$B$2:$B969,"&gt;="&amp;$C$2,'KEG. PENGAJIAN HARIAN'!$B$2:$B969,"&lt;="&amp;$E$2,'KEG. PENGAJIAN HARIAN'!$F$2:$F969,B32)</f>
        <v>0</v>
      </c>
      <c r="F32" s="45">
        <v>0.5</v>
      </c>
      <c r="G32" s="46">
        <f t="shared" si="1"/>
        <v>0</v>
      </c>
      <c r="H32" s="47">
        <f>COUNTIFS('KEG. PENGAJIAN HARIAN'!$F$2:$F969,B32,'KEG. PENGAJIAN HARIAN'!$B$2:$B969,"&gt;="&amp;$C$2,'KEG. PENGAJIAN HARIAN'!$B$2:$B969,"&lt;="&amp;$E$2,'KEG. PENGAJIAN HARIAN'!$G$2:$G969,"hadir")</f>
        <v>0</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50"/>
      <c r="R32" s="17"/>
      <c r="S32" s="17"/>
      <c r="T32" s="17"/>
      <c r="U32" s="17"/>
      <c r="V32" s="17"/>
      <c r="W32" s="17"/>
      <c r="X32" s="17"/>
      <c r="Y32" s="17"/>
      <c r="Z32" s="17"/>
    </row>
    <row r="33">
      <c r="A33" s="41">
        <v>29.0</v>
      </c>
      <c r="B33" s="42" t="s">
        <v>100</v>
      </c>
      <c r="C33" s="43" t="s">
        <v>4191</v>
      </c>
      <c r="D33" s="42" t="s">
        <v>4194</v>
      </c>
      <c r="E33" s="44">
        <f>sumifs('KEG. PENGAJIAN HARIAN'!$D$2:$D969,'KEG. PENGAJIAN HARIAN'!$B$2:$B969,"&gt;="&amp;$C$2,'KEG. PENGAJIAN HARIAN'!$B$2:$B969,"&lt;="&amp;$E$2,'KEG. PENGAJIAN HARIAN'!$F$2:$F969,B33)</f>
        <v>0.08333333333</v>
      </c>
      <c r="F33" s="45">
        <v>0.5</v>
      </c>
      <c r="G33" s="46">
        <f t="shared" si="1"/>
        <v>0.1666666667</v>
      </c>
      <c r="H33" s="47">
        <f>COUNTIFS('KEG. PENGAJIAN HARIAN'!$F$2:$F969,B33,'KEG. PENGAJIAN HARIAN'!$B$2:$B969,"&gt;="&amp;$C$2,'KEG. PENGAJIAN HARIAN'!$B$2:$B969,"&lt;="&amp;$E$2,'KEG. PENGAJIAN HARIAN'!$G$2:$G969,"hadir")</f>
        <v>2</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0</v>
      </c>
      <c r="K33" s="17"/>
      <c r="L33" s="17"/>
      <c r="M33" s="17"/>
      <c r="N33" s="17"/>
      <c r="O33" s="17"/>
      <c r="P33" s="17"/>
      <c r="Q33" s="50"/>
      <c r="R33" s="17"/>
      <c r="S33" s="17"/>
      <c r="T33" s="17"/>
      <c r="U33" s="17"/>
      <c r="V33" s="17"/>
      <c r="W33" s="17"/>
      <c r="X33" s="17"/>
      <c r="Y33" s="17"/>
      <c r="Z33" s="17"/>
    </row>
    <row r="34">
      <c r="A34" s="56"/>
      <c r="B34" s="17"/>
      <c r="C34" s="17"/>
      <c r="D34" s="17"/>
      <c r="E34" s="33">
        <f t="shared" ref="E34:F34" si="2">SUM(E5:E33)</f>
        <v>6.002777778</v>
      </c>
      <c r="F34" s="33">
        <f t="shared" si="2"/>
        <v>14.5</v>
      </c>
      <c r="G34" s="20"/>
      <c r="H34" s="20"/>
      <c r="I34" s="20"/>
      <c r="J34" s="17"/>
      <c r="K34" s="17"/>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row>
    <row r="35">
      <c r="A35" s="20"/>
      <c r="B35" s="21"/>
      <c r="C35" s="21"/>
      <c r="D35" s="21"/>
      <c r="E35" s="57">
        <f>E34/F34</f>
        <v>0.4139846743</v>
      </c>
      <c r="F35" s="20"/>
      <c r="G35" s="51"/>
      <c r="H35" s="58"/>
      <c r="I35" s="59"/>
      <c r="J35" s="17"/>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row>
    <row r="36">
      <c r="A36" s="13"/>
      <c r="B36" s="13"/>
      <c r="C36" s="13"/>
      <c r="D36" s="13"/>
      <c r="E36" s="13"/>
      <c r="F36" s="13"/>
      <c r="G36" s="51"/>
      <c r="H36" s="60"/>
      <c r="I36" s="59"/>
      <c r="J36" s="13"/>
      <c r="K36" s="13"/>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61"/>
      <c r="B37" s="61"/>
      <c r="C37" s="61" t="s">
        <v>4193</v>
      </c>
      <c r="D37" s="61">
        <f t="shared" ref="D37:D40" si="3">COUNTIF($C$5:$C$33,C37)</f>
        <v>14</v>
      </c>
      <c r="E37" s="13"/>
      <c r="F37" s="13"/>
      <c r="G37" s="51"/>
      <c r="H37" s="60"/>
      <c r="I37" s="62" t="s">
        <v>4199</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4191</v>
      </c>
      <c r="D38" s="61">
        <f t="shared" si="3"/>
        <v>10</v>
      </c>
      <c r="E38" s="61" t="s">
        <v>4193</v>
      </c>
      <c r="F38" s="22">
        <f t="shared" ref="F38:F41" si="4">SUMIF($C$5:$C$33,E38,$F$5:$F$33)</f>
        <v>7</v>
      </c>
      <c r="G38" s="61" t="s">
        <v>4193</v>
      </c>
      <c r="H38" s="63">
        <f>SUMIF($C$5:$C$33,G38,$E$5:$E$33)</f>
        <v>3.125</v>
      </c>
      <c r="I38" s="64">
        <f t="shared" ref="I38:I41" si="5">H38/F38</f>
        <v>0.4464285714</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18"/>
      <c r="C39" s="61" t="s">
        <v>4198</v>
      </c>
      <c r="D39" s="61">
        <f t="shared" si="3"/>
        <v>3</v>
      </c>
      <c r="E39" s="61" t="s">
        <v>4191</v>
      </c>
      <c r="F39" s="22">
        <f t="shared" si="4"/>
        <v>5</v>
      </c>
      <c r="G39" s="61" t="s">
        <v>4191</v>
      </c>
      <c r="H39" s="63">
        <f t="shared" ref="H39:H41" si="6">SUMIF(C8:C35,G39,E8:E35)</f>
        <v>1.264583333</v>
      </c>
      <c r="I39" s="64">
        <f t="shared" si="5"/>
        <v>0.2529166667</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61" t="s">
        <v>4197</v>
      </c>
      <c r="D40" s="61">
        <f t="shared" si="3"/>
        <v>2</v>
      </c>
      <c r="E40" s="61" t="s">
        <v>4198</v>
      </c>
      <c r="F40" s="22">
        <f t="shared" si="4"/>
        <v>1.5</v>
      </c>
      <c r="G40" s="61" t="s">
        <v>4198</v>
      </c>
      <c r="H40" s="63">
        <f t="shared" si="6"/>
        <v>0.1180555556</v>
      </c>
      <c r="I40" s="64">
        <f t="shared" si="5"/>
        <v>0.0787037037</v>
      </c>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61"/>
      <c r="B41" s="61"/>
      <c r="C41" s="65" t="s">
        <v>4200</v>
      </c>
      <c r="D41" s="65">
        <f>sum(D37:D40)</f>
        <v>29</v>
      </c>
      <c r="E41" s="61" t="s">
        <v>4197</v>
      </c>
      <c r="F41" s="22">
        <f t="shared" si="4"/>
        <v>1</v>
      </c>
      <c r="G41" s="61" t="s">
        <v>4197</v>
      </c>
      <c r="H41" s="63">
        <f t="shared" si="6"/>
        <v>0.7666666667</v>
      </c>
      <c r="I41" s="64">
        <f t="shared" si="5"/>
        <v>0.7666666667</v>
      </c>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18"/>
      <c r="C43" s="18"/>
      <c r="D43" s="18"/>
      <c r="E43" s="66"/>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18"/>
      <c r="C44" s="18"/>
      <c r="D44" s="18"/>
      <c r="E44" s="66"/>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1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17"/>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67"/>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51"/>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51"/>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50"/>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50"/>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row>
    <row r="969">
      <c r="A969" s="20"/>
      <c r="B969" s="17"/>
      <c r="C969" s="17"/>
      <c r="D969" s="17"/>
      <c r="E969" s="33"/>
      <c r="F969" s="20"/>
      <c r="G969" s="20"/>
      <c r="H969" s="20"/>
      <c r="I969" s="20"/>
      <c r="J969" s="3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2.5"/>
    <col customWidth="1" min="13" max="13" width="13.6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45839.0</v>
      </c>
      <c r="D2" s="36" t="s">
        <v>4187</v>
      </c>
      <c r="E2" s="37">
        <v>45869.0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HARIAN'!$D$2:$D969,'KEG. PENGAJIAN HARIAN'!$B$2:$B969,"&gt;="&amp;$C$2,'KEG. PENGAJIAN HARIAN'!$B$2:$B969,"&lt;="&amp;$E$2,'KEG. PENGAJIAN HARIAN'!$F$2:$F969,B5)</f>
        <v>0.3868055556</v>
      </c>
      <c r="F5" s="45">
        <v>0.5</v>
      </c>
      <c r="G5" s="46">
        <f t="shared" ref="G5:G33" si="1">IFERROR(E5/F5,0)</f>
        <v>0.7736111111</v>
      </c>
      <c r="H5" s="47">
        <f>COUNTIFS('KEG. PENGAJIAN HARIAN'!$F$2:$F969,B5,'KEG. PENGAJIAN HARIAN'!$B$2:$B969,"&gt;="&amp;$C$2,'KEG. PENGAJIAN HARIAN'!$B$2:$B969,"&lt;="&amp;$E$2,'KEG. PENGAJIAN HARIAN'!$G$2:$G969,"hadir")</f>
        <v>7</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0</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HARIAN'!$D$2:$D969,'KEG. PENGAJIAN HARIAN'!$B$2:$B969,"&gt;="&amp;$C$2,'KEG. PENGAJIAN HARIAN'!$B$2:$B969,"&lt;="&amp;$E$2,'KEG. PENGAJIAN HARIAN'!$F$2:$F969,B6)</f>
        <v>0.1173611111</v>
      </c>
      <c r="F6" s="45">
        <v>0.5</v>
      </c>
      <c r="G6" s="46">
        <f t="shared" si="1"/>
        <v>0.2347222222</v>
      </c>
      <c r="H6" s="47">
        <f>COUNTIFS('KEG. PENGAJIAN HARIAN'!$F$2:$F969,B6,'KEG. PENGAJIAN HARIAN'!$B$2:$B969,"&gt;="&amp;$C$2,'KEG. PENGAJIAN HARIAN'!$B$2:$B969,"&lt;="&amp;$E$2,'KEG. PENGAJIAN HARIAN'!$G$2:$G969,"hadir")</f>
        <v>3</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HARIAN'!$D$2:$D969,'KEG. PENGAJIAN HARIAN'!$B$2:$B969,"&gt;="&amp;$C$2,'KEG. PENGAJIAN HARIAN'!$B$2:$B969,"&lt;="&amp;$E$2,'KEG. PENGAJIAN HARIAN'!$F$2:$F969,B7)</f>
        <v>0.5354166667</v>
      </c>
      <c r="F7" s="45">
        <v>0.5</v>
      </c>
      <c r="G7" s="46">
        <f t="shared" si="1"/>
        <v>1.070833333</v>
      </c>
      <c r="H7" s="47">
        <f>COUNTIFS('KEG. PENGAJIAN HARIAN'!$F$2:$F969,B7,'KEG. PENGAJIAN HARIAN'!$B$2:$B969,"&gt;="&amp;$C$2,'KEG. PENGAJIAN HARIAN'!$B$2:$B969,"&lt;="&amp;$E$2,'KEG. PENGAJIAN HARIAN'!$G$2:$G969,"hadir")</f>
        <v>12</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0</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HARIAN'!$D$2:$D969,'KEG. PENGAJIAN HARIAN'!$B$2:$B969,"&gt;="&amp;$C$2,'KEG. PENGAJIAN HARIAN'!$B$2:$B969,"&lt;="&amp;$E$2,'KEG. PENGAJIAN HARIAN'!$F$2:$F969,B8)</f>
        <v>0.2423611111</v>
      </c>
      <c r="F8" s="45">
        <v>0.5</v>
      </c>
      <c r="G8" s="46">
        <f t="shared" si="1"/>
        <v>0.4847222222</v>
      </c>
      <c r="H8" s="47">
        <f>COUNTIFS('KEG. PENGAJIAN HARIAN'!$F$2:$F969,B8,'KEG. PENGAJIAN HARIAN'!$B$2:$B969,"&gt;="&amp;$C$2,'KEG. PENGAJIAN HARIAN'!$B$2:$B969,"&lt;="&amp;$E$2,'KEG. PENGAJIAN HARIAN'!$G$2:$G969,"hadir")</f>
        <v>7</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0</v>
      </c>
      <c r="K8" s="17"/>
      <c r="L8" s="73" t="s">
        <v>4192</v>
      </c>
      <c r="M8" s="74">
        <f>countif($D$5:$D$33,"PraCBR-CBR")</f>
        <v>16</v>
      </c>
      <c r="N8" s="74"/>
      <c r="O8" s="74"/>
      <c r="P8" s="74"/>
      <c r="Q8" s="75"/>
      <c r="R8" s="74"/>
      <c r="S8" s="17"/>
      <c r="T8" s="17"/>
      <c r="U8" s="17"/>
      <c r="V8" s="17"/>
      <c r="W8" s="17"/>
      <c r="X8" s="17"/>
      <c r="Y8" s="17"/>
      <c r="Z8" s="17"/>
    </row>
    <row r="9" ht="19.5" customHeight="1">
      <c r="A9" s="41">
        <v>5.0</v>
      </c>
      <c r="B9" s="42" t="s">
        <v>30</v>
      </c>
      <c r="C9" s="43" t="s">
        <v>4191</v>
      </c>
      <c r="D9" s="42" t="s">
        <v>4192</v>
      </c>
      <c r="E9" s="44">
        <f>sumifs('KEG. PENGAJIAN HARIAN'!$D$2:$D969,'KEG. PENGAJIAN HARIAN'!$B$2:$B969,"&gt;="&amp;$C$2,'KEG. PENGAJIAN HARIAN'!$B$2:$B969,"&lt;="&amp;$E$2,'KEG. PENGAJIAN HARIAN'!$F$2:$F969,B9)</f>
        <v>0.28125</v>
      </c>
      <c r="F9" s="45">
        <v>0.5</v>
      </c>
      <c r="G9" s="46">
        <f t="shared" si="1"/>
        <v>0.5625</v>
      </c>
      <c r="H9" s="47">
        <f>COUNTIFS('KEG. PENGAJIAN HARIAN'!$F$2:$F969,B9,'KEG. PENGAJIAN HARIAN'!$B$2:$B969,"&gt;="&amp;$C$2,'KEG. PENGAJIAN HARIAN'!$B$2:$B969,"&lt;="&amp;$E$2,'KEG. PENGAJIAN HARIAN'!$G$2:$G969,"hadir")</f>
        <v>7</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1</v>
      </c>
      <c r="K9" s="17"/>
      <c r="L9" s="73" t="s">
        <v>4195</v>
      </c>
      <c r="M9" s="74">
        <f>countif($D$5:$D$33,"PraRMJ-RMJ")</f>
        <v>7</v>
      </c>
      <c r="N9" s="74"/>
      <c r="O9" s="74"/>
      <c r="P9" s="74"/>
      <c r="Q9" s="75"/>
      <c r="R9" s="74"/>
      <c r="S9" s="17"/>
      <c r="T9" s="17"/>
      <c r="U9" s="17"/>
      <c r="V9" s="17"/>
      <c r="W9" s="17"/>
      <c r="X9" s="17"/>
      <c r="Y9" s="17"/>
      <c r="Z9" s="17"/>
    </row>
    <row r="10" ht="19.5" customHeight="1">
      <c r="A10" s="41">
        <v>6.0</v>
      </c>
      <c r="B10" s="52" t="s">
        <v>94</v>
      </c>
      <c r="C10" s="53" t="s">
        <v>4191</v>
      </c>
      <c r="D10" s="52" t="s">
        <v>4192</v>
      </c>
      <c r="E10" s="44">
        <f>sumifs('KEG. PENGAJIAN HARIAN'!$D$2:$D969,'KEG. PENGAJIAN HARIAN'!$B$2:$B969,"&gt;="&amp;$C$2,'KEG. PENGAJIAN HARIAN'!$B$2:$B969,"&lt;="&amp;$E$2,'KEG. PENGAJIAN HARIAN'!$F$2:$F969,B10)</f>
        <v>0.125</v>
      </c>
      <c r="F10" s="45">
        <v>0.5</v>
      </c>
      <c r="G10" s="46">
        <f t="shared" si="1"/>
        <v>0.25</v>
      </c>
      <c r="H10" s="47">
        <f>COUNTIFS('KEG. PENGAJIAN HARIAN'!$F$2:$F969,B10,'KEG. PENGAJIAN HARIAN'!$B$2:$B969,"&gt;="&amp;$C$2,'KEG. PENGAJIAN HARIAN'!$B$2:$B969,"&lt;="&amp;$E$2,'KEG. PENGAJIAN HARIAN'!$G$2:$G969,"hadir")</f>
        <v>3</v>
      </c>
      <c r="I10" s="48">
        <f>COUNTIFS('KEG. PENGAJIAN HARIAN'!$F$2:$F969,B10,'KEG. PENGAJIAN HARIAN'!$B$2:$B969,"&gt;="&amp;$C$2,'KEG. PENGAJIAN HARIAN'!$B$2:$B969,"&lt;="&amp;$E$2,'KEG. PENGAJIAN HARIAN'!$G$2:$G969,"By VN")</f>
        <v>0</v>
      </c>
      <c r="J10" s="49">
        <f>COUNTIFS('KEG. PENGAJIAN HARIAN'!$F$2:$F969,B10,'KEG. PENGAJIAN HARIAN'!$B$2:$B969,"&gt;="&amp;$C$2,'KEG. PENGAJIAN HARIAN'!$B$2:$B969,"&lt;="&amp;$E$2,'KEG. PENGAJIAN HARIAN'!$G$2:$G969,"izin (murid)")</f>
        <v>0</v>
      </c>
      <c r="K10" s="17"/>
      <c r="L10" s="73" t="s">
        <v>4194</v>
      </c>
      <c r="M10" s="74">
        <f>countif($D$5:$D$33,"PraNikah")</f>
        <v>6</v>
      </c>
      <c r="N10" s="74"/>
      <c r="O10" s="74"/>
      <c r="P10" s="74"/>
      <c r="Q10" s="75"/>
      <c r="R10" s="74"/>
      <c r="S10" s="17"/>
      <c r="T10" s="17"/>
      <c r="U10" s="17"/>
      <c r="V10" s="17"/>
      <c r="W10" s="17"/>
      <c r="X10" s="17"/>
      <c r="Y10" s="17"/>
      <c r="Z10" s="17"/>
    </row>
    <row r="11" ht="19.5" customHeight="1">
      <c r="A11" s="41">
        <v>7.0</v>
      </c>
      <c r="B11" s="42" t="s">
        <v>54</v>
      </c>
      <c r="C11" s="43" t="s">
        <v>4197</v>
      </c>
      <c r="D11" s="42" t="s">
        <v>4195</v>
      </c>
      <c r="E11" s="44">
        <f>sumifs('KEG. PENGAJIAN HARIAN'!$D$2:$D969,'KEG. PENGAJIAN HARIAN'!$B$2:$B969,"&gt;="&amp;$C$2,'KEG. PENGAJIAN HARIAN'!$B$2:$B969,"&lt;="&amp;$E$2,'KEG. PENGAJIAN HARIAN'!$F$2:$F969,B11)</f>
        <v>0.1319444444</v>
      </c>
      <c r="F11" s="45">
        <v>0.5</v>
      </c>
      <c r="G11" s="46">
        <f t="shared" si="1"/>
        <v>0.2638888889</v>
      </c>
      <c r="H11" s="47">
        <f>COUNTIFS('KEG. PENGAJIAN HARIAN'!$F$2:$F969,B11,'KEG. PENGAJIAN HARIAN'!$B$2:$B969,"&gt;="&amp;$C$2,'KEG. PENGAJIAN HARIAN'!$B$2:$B969,"&lt;="&amp;$E$2,'KEG. PENGAJIAN HARIAN'!$G$2:$G969,"hadir")</f>
        <v>3</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0</v>
      </c>
      <c r="K11" s="17"/>
      <c r="L11" s="74"/>
      <c r="M11" s="74">
        <f>sum(M8:M10)</f>
        <v>29</v>
      </c>
      <c r="N11" s="74"/>
      <c r="O11" s="74"/>
      <c r="P11" s="74"/>
      <c r="Q11" s="75"/>
      <c r="R11" s="74"/>
      <c r="S11" s="17"/>
      <c r="T11" s="17"/>
      <c r="U11" s="17"/>
      <c r="V11" s="17"/>
      <c r="W11" s="17"/>
      <c r="X11" s="17"/>
      <c r="Y11" s="17"/>
      <c r="Z11" s="17"/>
    </row>
    <row r="12" ht="19.5" customHeight="1">
      <c r="A12" s="41">
        <v>8.0</v>
      </c>
      <c r="B12" s="42" t="s">
        <v>21</v>
      </c>
      <c r="C12" s="43" t="s">
        <v>4191</v>
      </c>
      <c r="D12" s="42" t="s">
        <v>4195</v>
      </c>
      <c r="E12" s="44">
        <f>sumifs('KEG. PENGAJIAN HARIAN'!$D$2:$D969,'KEG. PENGAJIAN HARIAN'!$B$2:$B969,"&gt;="&amp;$C$2,'KEG. PENGAJIAN HARIAN'!$B$2:$B969,"&lt;="&amp;$E$2,'KEG. PENGAJIAN HARIAN'!$F$2:$F969,B12)</f>
        <v>0.03472222222</v>
      </c>
      <c r="F12" s="45">
        <v>0.5</v>
      </c>
      <c r="G12" s="46">
        <f t="shared" si="1"/>
        <v>0.06944444444</v>
      </c>
      <c r="H12" s="47">
        <f>COUNTIFS('KEG. PENGAJIAN HARIAN'!$F$2:$F969,B12,'KEG. PENGAJIAN HARIAN'!$B$2:$B969,"&gt;="&amp;$C$2,'KEG. PENGAJIAN HARIAN'!$B$2:$B969,"&lt;="&amp;$E$2,'KEG. PENGAJIAN HARIAN'!$G$2:$G969,"hadir")</f>
        <v>0</v>
      </c>
      <c r="I12" s="48">
        <f>COUNTIFS('KEG. PENGAJIAN HARIAN'!$F$2:$F969,B12,'KEG. PENGAJIAN HARIAN'!$B$2:$B969,"&gt;="&amp;$C$2,'KEG. PENGAJIAN HARIAN'!$B$2:$B969,"&lt;="&amp;$E$2,'KEG. PENGAJIAN HARIAN'!$G$2:$G969,"By VN")</f>
        <v>2</v>
      </c>
      <c r="J12" s="49">
        <f>COUNTIFS('KEG. PENGAJIAN HARIAN'!$F$2:$F969,B12,'KEG. PENGAJIAN HARIAN'!$B$2:$B969,"&gt;="&amp;$C$2,'KEG. PENGAJIAN HARIAN'!$B$2:$B969,"&lt;="&amp;$E$2,'KEG. PENGAJIAN HARIAN'!$G$2:$G969,"izin (murid)")</f>
        <v>0</v>
      </c>
      <c r="K12" s="17"/>
      <c r="L12" s="74"/>
      <c r="M12" s="74"/>
      <c r="N12" s="74"/>
      <c r="O12" s="74"/>
      <c r="P12" s="74"/>
      <c r="Q12" s="75"/>
      <c r="R12" s="74"/>
      <c r="S12" s="17"/>
      <c r="T12" s="17"/>
      <c r="U12" s="17"/>
      <c r="V12" s="17"/>
      <c r="W12" s="17"/>
      <c r="X12" s="17"/>
      <c r="Y12" s="17"/>
      <c r="Z12" s="17"/>
    </row>
    <row r="13" ht="19.5" customHeight="1">
      <c r="A13" s="41">
        <v>9.0</v>
      </c>
      <c r="B13" s="52" t="s">
        <v>59</v>
      </c>
      <c r="C13" s="53" t="s">
        <v>4191</v>
      </c>
      <c r="D13" s="52" t="s">
        <v>4192</v>
      </c>
      <c r="E13" s="44">
        <f>sumifs('KEG. PENGAJIAN HARIAN'!$D$2:$D969,'KEG. PENGAJIAN HARIAN'!$B$2:$B969,"&gt;="&amp;$C$2,'KEG. PENGAJIAN HARIAN'!$B$2:$B969,"&lt;="&amp;$E$2,'KEG. PENGAJIAN HARIAN'!$F$2:$F969,B13)</f>
        <v>0.1229166667</v>
      </c>
      <c r="F13" s="45">
        <v>0.5</v>
      </c>
      <c r="G13" s="46">
        <f t="shared" si="1"/>
        <v>0.2458333333</v>
      </c>
      <c r="H13" s="47">
        <f>COUNTIFS('KEG. PENGAJIAN HARIAN'!$F$2:$F969,B13,'KEG. PENGAJIAN HARIAN'!$B$2:$B969,"&gt;="&amp;$C$2,'KEG. PENGAJIAN HARIAN'!$B$2:$B969,"&lt;="&amp;$E$2,'KEG. PENGAJIAN HARIAN'!$G$2:$G969,"hadir")</f>
        <v>3</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17"/>
      <c r="L13" s="76" t="s">
        <v>4201</v>
      </c>
      <c r="M13" s="74"/>
      <c r="N13" s="74"/>
      <c r="O13" s="74"/>
      <c r="P13" s="74"/>
      <c r="Q13" s="75"/>
      <c r="R13" s="74"/>
      <c r="S13" s="17"/>
      <c r="T13" s="17"/>
      <c r="U13" s="17"/>
      <c r="V13" s="17"/>
      <c r="W13" s="17"/>
      <c r="X13" s="17"/>
      <c r="Y13" s="17"/>
      <c r="Z13" s="17"/>
    </row>
    <row r="14" ht="19.5" customHeight="1">
      <c r="A14" s="41">
        <v>10.0</v>
      </c>
      <c r="B14" s="42" t="s">
        <v>12</v>
      </c>
      <c r="C14" s="43" t="s">
        <v>4191</v>
      </c>
      <c r="D14" s="42" t="s">
        <v>4194</v>
      </c>
      <c r="E14" s="44">
        <f>sumifs('KEG. PENGAJIAN HARIAN'!$D$2:$D969,'KEG. PENGAJIAN HARIAN'!$B$2:$B969,"&gt;="&amp;$C$2,'KEG. PENGAJIAN HARIAN'!$B$2:$B969,"&lt;="&amp;$E$2,'KEG. PENGAJIAN HARIAN'!$F$2:$F969,B14)</f>
        <v>0.08680555556</v>
      </c>
      <c r="F14" s="45">
        <v>0.5</v>
      </c>
      <c r="G14" s="46">
        <f t="shared" si="1"/>
        <v>0.1736111111</v>
      </c>
      <c r="H14" s="47">
        <f>COUNTIFS('KEG. PENGAJIAN HARIAN'!$F$2:$F969,B14,'KEG. PENGAJIAN HARIAN'!$B$2:$B969,"&gt;="&amp;$C$2,'KEG. PENGAJIAN HARIAN'!$B$2:$B969,"&lt;="&amp;$E$2,'KEG. PENGAJIAN HARIAN'!$G$2:$G969,"hadir")</f>
        <v>3</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17"/>
      <c r="L14" s="73" t="s">
        <v>4202</v>
      </c>
      <c r="M14" s="74" t="str">
        <f>IFERROR(__xludf.DUMMYFUNCTION("INDEX(FILTER($B$5:$B$33, $D$5:$D$33=""PraCBR-CBR""), MATCH(MAX(FILTER($G$5:$G$33, $D$5:$D$33=""PraCBR-CBR"")), FILTER($G$5:$G$33, $D$5:$D$33=""PraCBR-CBR""), 0))
"),"Khadijah-RLG")</f>
        <v>Khadijah-RLG</v>
      </c>
      <c r="N14" s="77">
        <f>G25</f>
        <v>1.25</v>
      </c>
      <c r="O14" s="74"/>
      <c r="P14" s="74"/>
      <c r="Q14" s="75"/>
      <c r="R14" s="74"/>
      <c r="S14" s="17"/>
      <c r="T14" s="17"/>
      <c r="U14" s="17"/>
      <c r="V14" s="17"/>
      <c r="W14" s="17"/>
      <c r="X14" s="17"/>
      <c r="Y14" s="17"/>
      <c r="Z14" s="17"/>
    </row>
    <row r="15" ht="19.5" customHeight="1">
      <c r="A15" s="41">
        <v>11.0</v>
      </c>
      <c r="B15" s="42" t="s">
        <v>116</v>
      </c>
      <c r="C15" s="43" t="s">
        <v>4198</v>
      </c>
      <c r="D15" s="42" t="s">
        <v>4195</v>
      </c>
      <c r="E15" s="44">
        <f>sumifs('KEG. PENGAJIAN HARIAN'!$D$2:$D969,'KEG. PENGAJIAN HARIAN'!$B$2:$B969,"&gt;="&amp;$C$2,'KEG. PENGAJIAN HARIAN'!$B$2:$B969,"&lt;="&amp;$E$2,'KEG. PENGAJIAN HARIAN'!$F$2:$F969,B15)</f>
        <v>0.1694444444</v>
      </c>
      <c r="F15" s="45">
        <v>0.5</v>
      </c>
      <c r="G15" s="46">
        <f t="shared" si="1"/>
        <v>0.3388888889</v>
      </c>
      <c r="H15" s="47">
        <f>COUNTIFS('KEG. PENGAJIAN HARIAN'!$F$2:$F969,B15,'KEG. PENGAJIAN HARIAN'!$B$2:$B969,"&gt;="&amp;$C$2,'KEG. PENGAJIAN HARIAN'!$B$2:$B969,"&lt;="&amp;$E$2,'KEG. PENGAJIAN HARIAN'!$G$2:$G969,"hadir")</f>
        <v>6</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0</v>
      </c>
      <c r="K15" s="17"/>
      <c r="L15" s="73" t="s">
        <v>4203</v>
      </c>
      <c r="M15" s="74" t="str">
        <f>IFERROR(__xludf.DUMMYFUNCTION("INDEX(FILTER($B$5:$B$33, $D$5:$D$33=""PraRMJ-RMJ""), MATCH(MAX(FILTER($G$5:$G$33, $D$5:$D$33=""PraRMJ-RMJ"")), FILTER($G$5:$G$33, $D$5:$D$33=""PraRMJ-RMJ""), 0))
"),"Abell-NH")</f>
        <v>Abell-NH</v>
      </c>
      <c r="N15" s="77">
        <f>G5</f>
        <v>0.7736111111</v>
      </c>
      <c r="O15" s="74"/>
      <c r="P15" s="74"/>
      <c r="Q15" s="75"/>
      <c r="R15" s="74"/>
      <c r="S15" s="17"/>
      <c r="T15" s="17"/>
      <c r="U15" s="17"/>
      <c r="V15" s="17"/>
      <c r="W15" s="17"/>
      <c r="X15" s="17"/>
      <c r="Y15" s="17"/>
      <c r="Z15" s="17"/>
    </row>
    <row r="16" ht="19.5" customHeight="1">
      <c r="A16" s="41">
        <v>12.0</v>
      </c>
      <c r="B16" s="42" t="s">
        <v>197</v>
      </c>
      <c r="C16" s="43" t="s">
        <v>4197</v>
      </c>
      <c r="D16" s="42" t="s">
        <v>4195</v>
      </c>
      <c r="E16" s="44">
        <f>sumifs('KEG. PENGAJIAN HARIAN'!$D$2:$D969,'KEG. PENGAJIAN HARIAN'!$B$2:$B969,"&gt;="&amp;$C$2,'KEG. PENGAJIAN HARIAN'!$B$2:$B969,"&lt;="&amp;$E$2,'KEG. PENGAJIAN HARIAN'!$F$2:$F969,B16)</f>
        <v>0.21875</v>
      </c>
      <c r="F16" s="45">
        <v>0.5</v>
      </c>
      <c r="G16" s="46">
        <f t="shared" si="1"/>
        <v>0.4375</v>
      </c>
      <c r="H16" s="47">
        <f>COUNTIFS('KEG. PENGAJIAN HARIAN'!$F$2:$F969,B16,'KEG. PENGAJIAN HARIAN'!$B$2:$B969,"&gt;="&amp;$C$2,'KEG. PENGAJIAN HARIAN'!$B$2:$B969,"&lt;="&amp;$E$2,'KEG. PENGAJIAN HARIAN'!$G$2:$G969,"hadir")</f>
        <v>4</v>
      </c>
      <c r="I16" s="48">
        <f>COUNTIFS('KEG. PENGAJIAN HARIAN'!$F$2:$F969,B16,'KEG. PENGAJIAN HARIAN'!$B$2:$B969,"&gt;="&amp;$C$2,'KEG. PENGAJIAN HARIAN'!$B$2:$B969,"&lt;="&amp;$E$2,'KEG. PENGAJIAN HARIAN'!$G$2:$G969,"By VN")</f>
        <v>3</v>
      </c>
      <c r="J16" s="49">
        <f>COUNTIFS('KEG. PENGAJIAN HARIAN'!$F$2:$F969,B16,'KEG. PENGAJIAN HARIAN'!$B$2:$B969,"&gt;="&amp;$C$2,'KEG. PENGAJIAN HARIAN'!$B$2:$B969,"&lt;="&amp;$E$2,'KEG. PENGAJIAN HARIAN'!$G$2:$G969,"izin (murid)")</f>
        <v>1</v>
      </c>
      <c r="K16" s="17"/>
      <c r="L16" s="73" t="s">
        <v>4204</v>
      </c>
      <c r="M16" s="74" t="str">
        <f>IFERROR(__xludf.DUMMYFUNCTION("INDEX(FILTER($B$5:$B$33, $D$5:$D$33=""PraNikah""), MATCH(MAX(FILTER($G$5:$G$33, $D$5:$D$33=""PraNikah"")), FILTER($G$5:$G$33, $D$5:$D$33=""PraNikah""), 0))
"),"Kayla-CA")</f>
        <v>Kayla-CA</v>
      </c>
      <c r="N16" s="77">
        <f>G23</f>
        <v>0.3611111111</v>
      </c>
      <c r="O16" s="74"/>
      <c r="P16" s="74"/>
      <c r="Q16" s="75"/>
      <c r="R16" s="74"/>
      <c r="S16" s="17"/>
      <c r="T16" s="17"/>
      <c r="U16" s="17"/>
      <c r="V16" s="17"/>
      <c r="W16" s="17"/>
      <c r="X16" s="17"/>
      <c r="Y16" s="17"/>
      <c r="Z16" s="17"/>
    </row>
    <row r="17" ht="19.5" customHeight="1">
      <c r="A17" s="41">
        <v>13.0</v>
      </c>
      <c r="B17" s="42" t="s">
        <v>45</v>
      </c>
      <c r="C17" s="43" t="s">
        <v>4193</v>
      </c>
      <c r="D17" s="42" t="s">
        <v>4192</v>
      </c>
      <c r="E17" s="44">
        <f>sumifs('KEG. PENGAJIAN HARIAN'!$D$2:$D969,'KEG. PENGAJIAN HARIAN'!$B$2:$B969,"&gt;="&amp;$C$2,'KEG. PENGAJIAN HARIAN'!$B$2:$B969,"&lt;="&amp;$E$2,'KEG. PENGAJIAN HARIAN'!$F$2:$F969,B17)</f>
        <v>0.3534722222</v>
      </c>
      <c r="F17" s="45">
        <v>0.5</v>
      </c>
      <c r="G17" s="46">
        <f t="shared" si="1"/>
        <v>0.7069444444</v>
      </c>
      <c r="H17" s="47">
        <f>COUNTIFS('KEG. PENGAJIAN HARIAN'!$F$2:$F969,B17,'KEG. PENGAJIAN HARIAN'!$B$2:$B969,"&gt;="&amp;$C$2,'KEG. PENGAJIAN HARIAN'!$B$2:$B969,"&lt;="&amp;$E$2,'KEG. PENGAJIAN HARIAN'!$G$2:$G969,"hadir")</f>
        <v>15</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L17" s="74"/>
      <c r="M17" s="74"/>
      <c r="N17" s="74"/>
      <c r="O17" s="74"/>
      <c r="P17" s="74"/>
      <c r="Q17" s="75"/>
      <c r="R17" s="74"/>
      <c r="S17" s="17"/>
      <c r="T17" s="17"/>
      <c r="U17" s="17"/>
      <c r="V17" s="17"/>
      <c r="W17" s="17"/>
      <c r="X17" s="17"/>
      <c r="Y17" s="17"/>
      <c r="Z17" s="17"/>
    </row>
    <row r="18" ht="19.5" customHeight="1">
      <c r="A18" s="41">
        <v>14.0</v>
      </c>
      <c r="B18" s="42" t="s">
        <v>153</v>
      </c>
      <c r="C18" s="43" t="s">
        <v>4193</v>
      </c>
      <c r="D18" s="42" t="s">
        <v>4192</v>
      </c>
      <c r="E18" s="44">
        <f>sumifs('KEG. PENGAJIAN HARIAN'!$D$2:$D969,'KEG. PENGAJIAN HARIAN'!$B$2:$B969,"&gt;="&amp;$C$2,'KEG. PENGAJIAN HARIAN'!$B$2:$B969,"&lt;="&amp;$E$2,'KEG. PENGAJIAN HARIAN'!$F$2:$F969,B18)</f>
        <v>0.4965277778</v>
      </c>
      <c r="F18" s="45">
        <v>0.5</v>
      </c>
      <c r="G18" s="46">
        <f t="shared" si="1"/>
        <v>0.9930555556</v>
      </c>
      <c r="H18" s="47">
        <f>COUNTIFS('KEG. PENGAJIAN HARIAN'!$F$2:$F969,B18,'KEG. PENGAJIAN HARIAN'!$B$2:$B969,"&gt;="&amp;$C$2,'KEG. PENGAJIAN HARIAN'!$B$2:$B969,"&lt;="&amp;$E$2,'KEG. PENGAJIAN HARIAN'!$G$2:$G969,"hadir")</f>
        <v>12</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74"/>
      <c r="M18" s="73" t="s">
        <v>4208</v>
      </c>
      <c r="N18" s="74"/>
      <c r="O18" s="73" t="s">
        <v>4209</v>
      </c>
      <c r="P18" s="74"/>
      <c r="Q18" s="75" t="s">
        <v>4210</v>
      </c>
      <c r="R18" s="74"/>
      <c r="S18" s="17"/>
      <c r="T18" s="17"/>
      <c r="U18" s="17"/>
      <c r="V18" s="17"/>
      <c r="W18" s="17"/>
      <c r="X18" s="17"/>
      <c r="Y18" s="17"/>
      <c r="Z18" s="17"/>
    </row>
    <row r="19" ht="19.5" customHeight="1">
      <c r="A19" s="41">
        <v>15.0</v>
      </c>
      <c r="B19" s="42" t="s">
        <v>17</v>
      </c>
      <c r="C19" s="43" t="s">
        <v>4191</v>
      </c>
      <c r="D19" s="42" t="s">
        <v>4192</v>
      </c>
      <c r="E19" s="44">
        <f>sumifs('KEG. PENGAJIAN HARIAN'!$D$2:$D969,'KEG. PENGAJIAN HARIAN'!$B$2:$B969,"&gt;="&amp;$C$2,'KEG. PENGAJIAN HARIAN'!$B$2:$B969,"&lt;="&amp;$E$2,'KEG. PENGAJIAN HARIAN'!$F$2:$F969,B19)</f>
        <v>0.5680555556</v>
      </c>
      <c r="F19" s="45">
        <v>0.5</v>
      </c>
      <c r="G19" s="46">
        <f t="shared" si="1"/>
        <v>1.136111111</v>
      </c>
      <c r="H19" s="47">
        <f>COUNTIFS('KEG. PENGAJIAN HARIAN'!$F$2:$F969,B19,'KEG. PENGAJIAN HARIAN'!$B$2:$B969,"&gt;="&amp;$C$2,'KEG. PENGAJIAN HARIAN'!$B$2:$B969,"&lt;="&amp;$E$2,'KEG. PENGAJIAN HARIAN'!$G$2:$G969,"hadir")</f>
        <v>14</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73" t="s">
        <v>4202</v>
      </c>
      <c r="M19" s="74" t="s">
        <v>148</v>
      </c>
      <c r="N19" s="77">
        <v>1.4430555555555564</v>
      </c>
      <c r="O19" s="74" t="s">
        <v>1083</v>
      </c>
      <c r="P19" s="77">
        <v>1.1569444444444443</v>
      </c>
      <c r="Q19" s="78" t="s">
        <v>51</v>
      </c>
      <c r="R19" s="77">
        <v>1.25</v>
      </c>
      <c r="S19" s="17"/>
      <c r="T19" s="17"/>
      <c r="U19" s="17"/>
      <c r="V19" s="17"/>
      <c r="W19" s="17"/>
      <c r="X19" s="17"/>
      <c r="Y19" s="17"/>
      <c r="Z19" s="17"/>
    </row>
    <row r="20" ht="19.5" customHeight="1">
      <c r="A20" s="41">
        <v>16.0</v>
      </c>
      <c r="B20" s="42" t="s">
        <v>82</v>
      </c>
      <c r="C20" s="43" t="s">
        <v>4193</v>
      </c>
      <c r="D20" s="42" t="s">
        <v>4195</v>
      </c>
      <c r="E20" s="44">
        <f>sumifs('KEG. PENGAJIAN HARIAN'!$D$2:$D969,'KEG. PENGAJIAN HARIAN'!$B$2:$B969,"&gt;="&amp;$C$2,'KEG. PENGAJIAN HARIAN'!$B$2:$B969,"&lt;="&amp;$E$2,'KEG. PENGAJIAN HARIAN'!$F$2:$F969,B20)</f>
        <v>0.06527777778</v>
      </c>
      <c r="F20" s="45">
        <v>0.5</v>
      </c>
      <c r="G20" s="46">
        <f t="shared" si="1"/>
        <v>0.1305555556</v>
      </c>
      <c r="H20" s="47">
        <f>COUNTIFS('KEG. PENGAJIAN HARIAN'!$F$2:$F969,B20,'KEG. PENGAJIAN HARIAN'!$B$2:$B969,"&gt;="&amp;$C$2,'KEG. PENGAJIAN HARIAN'!$B$2:$B969,"&lt;="&amp;$E$2,'KEG. PENGAJIAN HARIAN'!$G$2:$G969,"hadir")</f>
        <v>2</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0</v>
      </c>
      <c r="K20" s="17"/>
      <c r="L20" s="73" t="s">
        <v>4203</v>
      </c>
      <c r="M20" s="74" t="s">
        <v>197</v>
      </c>
      <c r="N20" s="77">
        <v>1.3736111111111111</v>
      </c>
      <c r="O20" s="74" t="s">
        <v>197</v>
      </c>
      <c r="P20" s="77">
        <v>1.1944444444444446</v>
      </c>
      <c r="Q20" s="78" t="s">
        <v>34</v>
      </c>
      <c r="R20" s="77">
        <v>0.773611111111111</v>
      </c>
      <c r="S20" s="17"/>
      <c r="T20" s="17"/>
      <c r="U20" s="17"/>
      <c r="V20" s="17"/>
      <c r="W20" s="17"/>
      <c r="X20" s="17"/>
      <c r="Y20" s="17"/>
      <c r="Z20" s="17"/>
    </row>
    <row r="21" ht="19.5" customHeight="1">
      <c r="A21" s="41">
        <v>17.0</v>
      </c>
      <c r="B21" s="42" t="s">
        <v>830</v>
      </c>
      <c r="C21" s="43" t="s">
        <v>4198</v>
      </c>
      <c r="D21" s="42" t="s">
        <v>4194</v>
      </c>
      <c r="E21" s="44">
        <f>sumifs('KEG. PENGAJIAN HARIAN'!$D$2:$D969,'KEG. PENGAJIAN HARIAN'!$B$2:$B969,"&gt;="&amp;$C$2,'KEG. PENGAJIAN HARIAN'!$B$2:$B969,"&lt;="&amp;$E$2,'KEG. PENGAJIAN HARIAN'!$F$2:$F969,B21)</f>
        <v>0</v>
      </c>
      <c r="F21" s="45">
        <v>0.5</v>
      </c>
      <c r="G21" s="46">
        <f t="shared" si="1"/>
        <v>0</v>
      </c>
      <c r="H21" s="47">
        <f>COUNTIFS('KEG. PENGAJIAN HARIAN'!$F$2:$F969,B21,'KEG. PENGAJIAN HARIAN'!$B$2:$B969,"&gt;="&amp;$C$2,'KEG. PENGAJIAN HARIAN'!$B$2:$B969,"&lt;="&amp;$E$2,'KEG. PENGAJIAN HARIAN'!$G$2:$G969,"hadir")</f>
        <v>0</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17"/>
      <c r="L21" s="73" t="s">
        <v>4204</v>
      </c>
      <c r="M21" s="74" t="s">
        <v>164</v>
      </c>
      <c r="N21" s="77">
        <v>0.6180555555555556</v>
      </c>
      <c r="O21" s="74" t="s">
        <v>72</v>
      </c>
      <c r="P21" s="77">
        <v>0.19444444444444445</v>
      </c>
      <c r="Q21" s="78" t="s">
        <v>164</v>
      </c>
      <c r="R21" s="77">
        <v>0.36111111111111116</v>
      </c>
      <c r="S21" s="17"/>
      <c r="T21" s="17"/>
      <c r="U21" s="17"/>
      <c r="V21" s="17"/>
      <c r="W21" s="17"/>
      <c r="X21" s="17"/>
      <c r="Y21" s="17"/>
      <c r="Z21" s="17"/>
    </row>
    <row r="22" ht="19.5" customHeight="1">
      <c r="A22" s="41">
        <v>18.0</v>
      </c>
      <c r="B22" s="42" t="s">
        <v>144</v>
      </c>
      <c r="C22" s="43" t="s">
        <v>4193</v>
      </c>
      <c r="D22" s="42" t="s">
        <v>4192</v>
      </c>
      <c r="E22" s="44">
        <f>sumifs('KEG. PENGAJIAN HARIAN'!$D$2:$D969,'KEG. PENGAJIAN HARIAN'!$B$2:$B969,"&gt;="&amp;$C$2,'KEG. PENGAJIAN HARIAN'!$B$2:$B969,"&lt;="&amp;$E$2,'KEG. PENGAJIAN HARIAN'!$F$2:$F969,B22)</f>
        <v>0.2055555556</v>
      </c>
      <c r="F22" s="45">
        <v>0.5</v>
      </c>
      <c r="G22" s="46">
        <f t="shared" si="1"/>
        <v>0.4111111111</v>
      </c>
      <c r="H22" s="47">
        <f>COUNTIFS('KEG. PENGAJIAN HARIAN'!$F$2:$F969,B22,'KEG. PENGAJIAN HARIAN'!$B$2:$B969,"&gt;="&amp;$C$2,'KEG. PENGAJIAN HARIAN'!$B$2:$B969,"&lt;="&amp;$E$2,'KEG. PENGAJIAN HARIAN'!$G$2:$G969,"hadir")</f>
        <v>11</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17"/>
      <c r="L22" s="79"/>
      <c r="M22" s="74"/>
      <c r="N22" s="74"/>
      <c r="O22" s="74"/>
      <c r="P22" s="74"/>
      <c r="Q22" s="75"/>
      <c r="R22" s="74"/>
      <c r="S22" s="17"/>
      <c r="T22" s="17"/>
      <c r="U22" s="17"/>
      <c r="V22" s="17"/>
      <c r="W22" s="17"/>
      <c r="X22" s="17"/>
      <c r="Y22" s="17"/>
      <c r="Z22" s="17"/>
    </row>
    <row r="23" ht="19.5" customHeight="1">
      <c r="A23" s="41">
        <v>19.0</v>
      </c>
      <c r="B23" s="42" t="s">
        <v>164</v>
      </c>
      <c r="C23" s="43" t="s">
        <v>4198</v>
      </c>
      <c r="D23" s="42" t="s">
        <v>4194</v>
      </c>
      <c r="E23" s="44">
        <f>sumifs('KEG. PENGAJIAN HARIAN'!$D$2:$D969,'KEG. PENGAJIAN HARIAN'!$B$2:$B969,"&gt;="&amp;$C$2,'KEG. PENGAJIAN HARIAN'!$B$2:$B969,"&lt;="&amp;$E$2,'KEG. PENGAJIAN HARIAN'!$F$2:$F969,B23)</f>
        <v>0.1805555556</v>
      </c>
      <c r="F23" s="45">
        <v>0.5</v>
      </c>
      <c r="G23" s="46">
        <f t="shared" si="1"/>
        <v>0.3611111111</v>
      </c>
      <c r="H23" s="47">
        <f>COUNTIFS('KEG. PENGAJIAN HARIAN'!$F$2:$F969,B23,'KEG. PENGAJIAN HARIAN'!$B$2:$B969,"&gt;="&amp;$C$2,'KEG. PENGAJIAN HARIAN'!$B$2:$B969,"&lt;="&amp;$E$2,'KEG. PENGAJIAN HARIAN'!$G$2:$G969,"hadir")</f>
        <v>4</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0</v>
      </c>
      <c r="K23" s="17"/>
      <c r="L23" s="79"/>
      <c r="M23" s="74"/>
      <c r="N23" s="74"/>
      <c r="O23" s="74"/>
      <c r="P23" s="74"/>
      <c r="Q23" s="75"/>
      <c r="R23" s="74"/>
      <c r="S23" s="17"/>
      <c r="T23" s="17"/>
      <c r="U23" s="17"/>
      <c r="V23" s="17"/>
      <c r="W23" s="17"/>
      <c r="X23" s="17"/>
      <c r="Y23" s="17"/>
      <c r="Z23" s="17"/>
    </row>
    <row r="24" ht="19.5" customHeight="1">
      <c r="A24" s="41">
        <v>20.0</v>
      </c>
      <c r="B24" s="42" t="s">
        <v>130</v>
      </c>
      <c r="C24" s="43" t="s">
        <v>4193</v>
      </c>
      <c r="D24" s="42" t="s">
        <v>4192</v>
      </c>
      <c r="E24" s="44">
        <f>sumifs('KEG. PENGAJIAN HARIAN'!$D$2:$D969,'KEG. PENGAJIAN HARIAN'!$B$2:$B969,"&gt;="&amp;$C$2,'KEG. PENGAJIAN HARIAN'!$B$2:$B969,"&lt;="&amp;$E$2,'KEG. PENGAJIAN HARIAN'!$F$2:$F969,B24)</f>
        <v>0.1458333333</v>
      </c>
      <c r="F24" s="45">
        <v>0.5</v>
      </c>
      <c r="G24" s="46">
        <f t="shared" si="1"/>
        <v>0.2916666667</v>
      </c>
      <c r="H24" s="47">
        <f>COUNTIFS('KEG. PENGAJIAN HARIAN'!$F$2:$F969,B24,'KEG. PENGAJIAN HARIAN'!$B$2:$B969,"&gt;="&amp;$C$2,'KEG. PENGAJIAN HARIAN'!$B$2:$B969,"&lt;="&amp;$E$2,'KEG. PENGAJIAN HARIAN'!$G$2:$G969,"hadir")</f>
        <v>6</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2</v>
      </c>
      <c r="K24" s="17"/>
      <c r="L24" s="79"/>
      <c r="M24" s="74"/>
      <c r="N24" s="74"/>
      <c r="O24" s="74"/>
      <c r="P24" s="74"/>
      <c r="Q24" s="75"/>
      <c r="R24" s="74"/>
      <c r="S24" s="17"/>
      <c r="T24" s="17"/>
      <c r="U24" s="17"/>
      <c r="V24" s="17"/>
      <c r="W24" s="17"/>
      <c r="X24" s="17"/>
      <c r="Y24" s="17"/>
      <c r="Z24" s="17"/>
    </row>
    <row r="25" ht="19.5" customHeight="1">
      <c r="A25" s="41">
        <v>21.0</v>
      </c>
      <c r="B25" s="42" t="s">
        <v>51</v>
      </c>
      <c r="C25" s="43" t="s">
        <v>4193</v>
      </c>
      <c r="D25" s="42" t="s">
        <v>4192</v>
      </c>
      <c r="E25" s="44">
        <f>sumifs('KEG. PENGAJIAN HARIAN'!$D$2:$D969,'KEG. PENGAJIAN HARIAN'!$B$2:$B969,"&gt;="&amp;$C$2,'KEG. PENGAJIAN HARIAN'!$B$2:$B969,"&lt;="&amp;$E$2,'KEG. PENGAJIAN HARIAN'!$F$2:$F969,B25)</f>
        <v>0.625</v>
      </c>
      <c r="F25" s="45">
        <v>0.5</v>
      </c>
      <c r="G25" s="46">
        <f t="shared" si="1"/>
        <v>1.25</v>
      </c>
      <c r="H25" s="47">
        <f>COUNTIFS('KEG. PENGAJIAN HARIAN'!$F$2:$F969,B25,'KEG. PENGAJIAN HARIAN'!$B$2:$B969,"&gt;="&amp;$C$2,'KEG. PENGAJIAN HARIAN'!$B$2:$B969,"&lt;="&amp;$E$2,'KEG. PENGAJIAN HARIAN'!$G$2:$G969,"hadir")</f>
        <v>16</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0</v>
      </c>
      <c r="K25" s="17"/>
      <c r="L25" s="79"/>
      <c r="M25" s="74" t="s">
        <v>148</v>
      </c>
      <c r="N25" s="77">
        <f>N19</f>
        <v>1.443055556</v>
      </c>
      <c r="O25" s="74" t="str">
        <f t="array" ref="O25">INDEX(M25:M27, MATCH(MAX(N25:N27),N25:N27 ,0))</f>
        <v>Kirana-CH</v>
      </c>
      <c r="P25" s="74"/>
      <c r="Q25" s="75"/>
      <c r="R25" s="74"/>
      <c r="S25" s="17"/>
      <c r="T25" s="17"/>
      <c r="U25" s="17"/>
      <c r="V25" s="17"/>
      <c r="W25" s="17"/>
      <c r="X25" s="17"/>
      <c r="Y25" s="17"/>
      <c r="Z25" s="17"/>
    </row>
    <row r="26">
      <c r="A26" s="41">
        <v>22.0</v>
      </c>
      <c r="B26" s="42" t="s">
        <v>148</v>
      </c>
      <c r="C26" s="43" t="s">
        <v>4193</v>
      </c>
      <c r="D26" s="42" t="s">
        <v>4192</v>
      </c>
      <c r="E26" s="44">
        <f>sumifs('KEG. PENGAJIAN HARIAN'!$D$2:$D969,'KEG. PENGAJIAN HARIAN'!$B$2:$B969,"&gt;="&amp;$C$2,'KEG. PENGAJIAN HARIAN'!$B$2:$B969,"&lt;="&amp;$E$2,'KEG. PENGAJIAN HARIAN'!$F$2:$F969,B26)</f>
        <v>0.2118055556</v>
      </c>
      <c r="F26" s="45">
        <v>0.5</v>
      </c>
      <c r="G26" s="46">
        <f t="shared" si="1"/>
        <v>0.4236111111</v>
      </c>
      <c r="H26" s="47">
        <f>COUNTIFS('KEG. PENGAJIAN HARIAN'!$F$2:$F969,B26,'KEG. PENGAJIAN HARIAN'!$B$2:$B969,"&gt;="&amp;$C$2,'KEG. PENGAJIAN HARIAN'!$B$2:$B969,"&lt;="&amp;$E$2,'KEG. PENGAJIAN HARIAN'!$G$2:$G969,"hadir")</f>
        <v>8</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0</v>
      </c>
      <c r="K26" s="17"/>
      <c r="L26" s="74"/>
      <c r="M26" s="74" t="s">
        <v>1083</v>
      </c>
      <c r="N26" s="77">
        <f>P19</f>
        <v>1.156944444</v>
      </c>
      <c r="O26" s="74"/>
      <c r="P26" s="74"/>
      <c r="Q26" s="75"/>
      <c r="R26" s="74"/>
      <c r="S26" s="17"/>
      <c r="T26" s="17"/>
      <c r="U26" s="17"/>
      <c r="V26" s="17"/>
      <c r="W26" s="17"/>
      <c r="X26" s="17"/>
      <c r="Y26" s="17"/>
      <c r="Z26" s="17"/>
    </row>
    <row r="27">
      <c r="A27" s="41">
        <v>23.0</v>
      </c>
      <c r="B27" s="42" t="s">
        <v>38</v>
      </c>
      <c r="C27" s="43" t="s">
        <v>4193</v>
      </c>
      <c r="D27" s="42" t="s">
        <v>4192</v>
      </c>
      <c r="E27" s="44">
        <f>sumifs('KEG. PENGAJIAN HARIAN'!$D$2:$D969,'KEG. PENGAJIAN HARIAN'!$B$2:$B969,"&gt;="&amp;$C$2,'KEG. PENGAJIAN HARIAN'!$B$2:$B969,"&lt;="&amp;$E$2,'KEG. PENGAJIAN HARIAN'!$F$2:$F969,B27)</f>
        <v>0</v>
      </c>
      <c r="F27" s="45">
        <v>0.5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L27" s="74"/>
      <c r="M27" s="78" t="s">
        <v>51</v>
      </c>
      <c r="N27" s="77">
        <f>R19</f>
        <v>1.25</v>
      </c>
      <c r="O27" s="74"/>
      <c r="P27" s="74"/>
      <c r="Q27" s="75"/>
      <c r="R27" s="74"/>
      <c r="S27" s="17"/>
      <c r="T27" s="17"/>
      <c r="U27" s="17"/>
      <c r="V27" s="17"/>
      <c r="W27" s="17"/>
      <c r="X27" s="17"/>
      <c r="Y27" s="17"/>
      <c r="Z27" s="17"/>
    </row>
    <row r="28">
      <c r="A28" s="41">
        <v>24.0</v>
      </c>
      <c r="B28" s="42" t="s">
        <v>67</v>
      </c>
      <c r="C28" s="43" t="s">
        <v>4193</v>
      </c>
      <c r="D28" s="42" t="s">
        <v>4192</v>
      </c>
      <c r="E28" s="44">
        <f>sumifs('KEG. PENGAJIAN HARIAN'!$D$2:$D969,'KEG. PENGAJIAN HARIAN'!$B$2:$B969,"&gt;="&amp;$C$2,'KEG. PENGAJIAN HARIAN'!$B$2:$B969,"&lt;="&amp;$E$2,'KEG. PENGAJIAN HARIAN'!$F$2:$F969,B28)</f>
        <v>0.2291666667</v>
      </c>
      <c r="F28" s="45">
        <v>0.5</v>
      </c>
      <c r="G28" s="46">
        <f t="shared" si="1"/>
        <v>0.4583333333</v>
      </c>
      <c r="H28" s="47">
        <f>COUNTIFS('KEG. PENGAJIAN HARIAN'!$F$2:$F969,B28,'KEG. PENGAJIAN HARIAN'!$B$2:$B969,"&gt;="&amp;$C$2,'KEG. PENGAJIAN HARIAN'!$B$2:$B969,"&lt;="&amp;$E$2,'KEG. PENGAJIAN HARIAN'!$G$2:$G969,"hadir")</f>
        <v>9</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74"/>
      <c r="M28" s="74" t="s">
        <v>197</v>
      </c>
      <c r="N28" s="77">
        <f>sum(N20,P20,)</f>
        <v>2.568055556</v>
      </c>
      <c r="O28" s="74" t="str">
        <f t="array" ref="O28">INDEX(M28:M29, MATCH(MAX(N28:N29),N28:N29 ,0))</f>
        <v>Fitri-CND</v>
      </c>
      <c r="P28" s="74"/>
      <c r="Q28" s="75"/>
      <c r="R28" s="74"/>
      <c r="S28" s="17"/>
      <c r="T28" s="17"/>
      <c r="U28" s="17"/>
      <c r="V28" s="17"/>
      <c r="W28" s="17"/>
      <c r="X28" s="17"/>
      <c r="Y28" s="17"/>
      <c r="Z28" s="17"/>
    </row>
    <row r="29">
      <c r="A29" s="41">
        <v>25.0</v>
      </c>
      <c r="B29" s="42" t="s">
        <v>62</v>
      </c>
      <c r="C29" s="43" t="s">
        <v>4193</v>
      </c>
      <c r="D29" s="42" t="s">
        <v>4192</v>
      </c>
      <c r="E29" s="44">
        <f>sumifs('KEG. PENGAJIAN HARIAN'!$D$2:$D969,'KEG. PENGAJIAN HARIAN'!$B$2:$B969,"&gt;="&amp;$C$2,'KEG. PENGAJIAN HARIAN'!$B$2:$B969,"&lt;="&amp;$E$2,'KEG. PENGAJIAN HARIAN'!$F$2:$F969,B29)</f>
        <v>0.1368055556</v>
      </c>
      <c r="F29" s="45">
        <v>0.5</v>
      </c>
      <c r="G29" s="46">
        <f t="shared" si="1"/>
        <v>0.2736111111</v>
      </c>
      <c r="H29" s="47">
        <f>COUNTIFS('KEG. PENGAJIAN HARIAN'!$F$2:$F969,B29,'KEG. PENGAJIAN HARIAN'!$B$2:$B969,"&gt;="&amp;$C$2,'KEG. PENGAJIAN HARIAN'!$B$2:$B969,"&lt;="&amp;$E$2,'KEG. PENGAJIAN HARIAN'!$G$2:$G969,"hadir")</f>
        <v>4</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0</v>
      </c>
      <c r="K29" s="17"/>
      <c r="L29" s="74"/>
      <c r="M29" s="78" t="s">
        <v>34</v>
      </c>
      <c r="N29" s="77">
        <f>R20</f>
        <v>0.7736111111</v>
      </c>
      <c r="O29" s="74"/>
      <c r="P29" s="74"/>
      <c r="Q29" s="75"/>
      <c r="R29" s="74"/>
      <c r="S29" s="17"/>
      <c r="T29" s="17"/>
      <c r="U29" s="17"/>
      <c r="V29" s="17"/>
      <c r="W29" s="17"/>
      <c r="X29" s="17"/>
      <c r="Y29" s="17"/>
      <c r="Z29" s="17"/>
    </row>
    <row r="30">
      <c r="A30" s="41">
        <v>26.0</v>
      </c>
      <c r="B30" s="42" t="s">
        <v>174</v>
      </c>
      <c r="C30" s="43" t="s">
        <v>4193</v>
      </c>
      <c r="D30" s="42" t="s">
        <v>4195</v>
      </c>
      <c r="E30" s="44">
        <f>sumifs('KEG. PENGAJIAN HARIAN'!$D$2:$D969,'KEG. PENGAJIAN HARIAN'!$B$2:$B969,"&gt;="&amp;$C$2,'KEG. PENGAJIAN HARIAN'!$B$2:$B969,"&lt;="&amp;$E$2,'KEG. PENGAJIAN HARIAN'!$F$2:$F969,B30)</f>
        <v>0.3576388889</v>
      </c>
      <c r="F30" s="45">
        <v>0.5</v>
      </c>
      <c r="G30" s="46">
        <f t="shared" si="1"/>
        <v>0.7152777778</v>
      </c>
      <c r="H30" s="47">
        <f>COUNTIFS('KEG. PENGAJIAN HARIAN'!$F$2:$F969,B30,'KEG. PENGAJIAN HARIAN'!$B$2:$B969,"&gt;="&amp;$C$2,'KEG. PENGAJIAN HARIAN'!$B$2:$B969,"&lt;="&amp;$E$2,'KEG. PENGAJIAN HARIAN'!$G$2:$G969,"hadir")</f>
        <v>6</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21" t="s">
        <v>164</v>
      </c>
      <c r="N30" s="80">
        <f>sum(N21,R21)</f>
        <v>0.9791666667</v>
      </c>
      <c r="O30" s="74" t="str">
        <f t="array" ref="O30">INDEX(M30:M32, MATCH(MAX(N30:N32),N30:N32 ,0))</f>
        <v>Kayla-CA</v>
      </c>
      <c r="P30" s="17"/>
      <c r="Q30" s="50"/>
      <c r="R30" s="17"/>
      <c r="S30" s="17"/>
      <c r="T30" s="17"/>
      <c r="U30" s="17"/>
      <c r="V30" s="17"/>
      <c r="W30" s="17"/>
      <c r="X30" s="17"/>
      <c r="Y30" s="17"/>
      <c r="Z30" s="17"/>
    </row>
    <row r="31">
      <c r="A31" s="41">
        <v>27.0</v>
      </c>
      <c r="B31" s="42" t="s">
        <v>127</v>
      </c>
      <c r="C31" s="43" t="s">
        <v>4193</v>
      </c>
      <c r="D31" s="42" t="s">
        <v>4192</v>
      </c>
      <c r="E31" s="44">
        <f>sumifs('KEG. PENGAJIAN HARIAN'!$D$2:$D969,'KEG. PENGAJIAN HARIAN'!$B$2:$B969,"&gt;="&amp;$C$2,'KEG. PENGAJIAN HARIAN'!$B$2:$B969,"&lt;="&amp;$E$2,'KEG. PENGAJIAN HARIAN'!$F$2:$F969,B31)</f>
        <v>0.1506944444</v>
      </c>
      <c r="F31" s="45">
        <v>0.5</v>
      </c>
      <c r="G31" s="46">
        <f t="shared" si="1"/>
        <v>0.3013888889</v>
      </c>
      <c r="H31" s="47">
        <f>COUNTIFS('KEG. PENGAJIAN HARIAN'!$F$2:$F969,B31,'KEG. PENGAJIAN HARIAN'!$B$2:$B969,"&gt;="&amp;$C$2,'KEG. PENGAJIAN HARIAN'!$B$2:$B969,"&lt;="&amp;$E$2,'KEG. PENGAJIAN HARIAN'!$G$2:$G969,"hadir")</f>
        <v>6</v>
      </c>
      <c r="I31" s="48">
        <f>COUNTIFS('KEG. PENGAJIAN HARIAN'!$F$2:$F969,B31,'KEG. PENGAJIAN HARIAN'!$B$2:$B969,"&gt;="&amp;$C$2,'KEG. PENGAJIAN HARIAN'!$B$2:$B969,"&lt;="&amp;$E$2,'KEG. PENGAJIAN HARIAN'!$G$2:$G969,"By VN")</f>
        <v>0</v>
      </c>
      <c r="J31" s="49">
        <f>COUNTIFS('KEG. PENGAJIAN HARIAN'!$F$2:$F969,B31,'KEG. PENGAJIAN HARIAN'!$B$2:$B969,"&gt;="&amp;$C$2,'KEG. PENGAJIAN HARIAN'!$B$2:$B969,"&lt;="&amp;$E$2,'KEG. PENGAJIAN HARIAN'!$G$2:$G969,"izin (murid)")</f>
        <v>3</v>
      </c>
      <c r="K31" s="17"/>
      <c r="L31" s="17"/>
      <c r="M31" s="21" t="s">
        <v>72</v>
      </c>
      <c r="N31" s="80">
        <f>P21</f>
        <v>0.1944444444</v>
      </c>
      <c r="O31" s="17"/>
      <c r="P31" s="17"/>
      <c r="Q31" s="50"/>
      <c r="R31" s="17"/>
      <c r="S31" s="17"/>
      <c r="T31" s="17"/>
      <c r="U31" s="17"/>
      <c r="V31" s="17"/>
      <c r="W31" s="17"/>
      <c r="X31" s="17"/>
      <c r="Y31" s="17"/>
      <c r="Z31" s="17"/>
    </row>
    <row r="32">
      <c r="A32" s="41">
        <v>28.0</v>
      </c>
      <c r="B32" s="42" t="s">
        <v>169</v>
      </c>
      <c r="C32" s="43" t="s">
        <v>4193</v>
      </c>
      <c r="D32" s="42" t="s">
        <v>4194</v>
      </c>
      <c r="E32" s="44">
        <f>sumifs('KEG. PENGAJIAN HARIAN'!$D$2:$D969,'KEG. PENGAJIAN HARIAN'!$B$2:$B969,"&gt;="&amp;$C$2,'KEG. PENGAJIAN HARIAN'!$B$2:$B969,"&lt;="&amp;$E$2,'KEG. PENGAJIAN HARIAN'!$F$2:$F969,B32)</f>
        <v>0.1576388889</v>
      </c>
      <c r="F32" s="45">
        <v>0.5</v>
      </c>
      <c r="G32" s="46">
        <f t="shared" si="1"/>
        <v>0.3152777778</v>
      </c>
      <c r="H32" s="47">
        <f>COUNTIFS('KEG. PENGAJIAN HARIAN'!$F$2:$F969,B32,'KEG. PENGAJIAN HARIAN'!$B$2:$B969,"&gt;="&amp;$C$2,'KEG. PENGAJIAN HARIAN'!$B$2:$B969,"&lt;="&amp;$E$2,'KEG. PENGAJIAN HARIAN'!$G$2:$G969,"hadir")</f>
        <v>3</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50"/>
      <c r="R32" s="17"/>
      <c r="S32" s="17"/>
      <c r="T32" s="17"/>
      <c r="U32" s="17"/>
      <c r="V32" s="17"/>
      <c r="W32" s="17"/>
      <c r="X32" s="17"/>
      <c r="Y32" s="17"/>
      <c r="Z32" s="17"/>
    </row>
    <row r="33">
      <c r="A33" s="41">
        <v>29.0</v>
      </c>
      <c r="B33" s="42" t="s">
        <v>100</v>
      </c>
      <c r="C33" s="43" t="s">
        <v>4191</v>
      </c>
      <c r="D33" s="42" t="s">
        <v>4194</v>
      </c>
      <c r="E33" s="44">
        <f>sumifs('KEG. PENGAJIAN HARIAN'!$D$2:$D969,'KEG. PENGAJIAN HARIAN'!$B$2:$B969,"&gt;="&amp;$C$2,'KEG. PENGAJIAN HARIAN'!$B$2:$B969,"&lt;="&amp;$E$2,'KEG. PENGAJIAN HARIAN'!$F$2:$F969,B33)</f>
        <v>0.1694444444</v>
      </c>
      <c r="F33" s="45">
        <v>0.5</v>
      </c>
      <c r="G33" s="46">
        <f t="shared" si="1"/>
        <v>0.3388888889</v>
      </c>
      <c r="H33" s="47">
        <f>COUNTIFS('KEG. PENGAJIAN HARIAN'!$F$2:$F969,B33,'KEG. PENGAJIAN HARIAN'!$B$2:$B969,"&gt;="&amp;$C$2,'KEG. PENGAJIAN HARIAN'!$B$2:$B969,"&lt;="&amp;$E$2,'KEG. PENGAJIAN HARIAN'!$G$2:$G969,"hadir")</f>
        <v>4</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0</v>
      </c>
      <c r="K33" s="17"/>
      <c r="L33" s="17"/>
      <c r="M33" s="17"/>
      <c r="N33" s="17"/>
      <c r="O33" s="17"/>
      <c r="P33" s="17"/>
      <c r="Q33" s="50"/>
      <c r="R33" s="17"/>
      <c r="S33" s="17"/>
      <c r="T33" s="17"/>
      <c r="U33" s="17"/>
      <c r="V33" s="17"/>
      <c r="W33" s="17"/>
      <c r="X33" s="17"/>
      <c r="Y33" s="17"/>
      <c r="Z33" s="17"/>
    </row>
    <row r="34">
      <c r="A34" s="56"/>
      <c r="B34" s="17"/>
      <c r="C34" s="17"/>
      <c r="D34" s="17"/>
      <c r="E34" s="33">
        <f t="shared" ref="E34:F34" si="2">SUM(E5:E33)</f>
        <v>6.50625</v>
      </c>
      <c r="F34" s="33">
        <f t="shared" si="2"/>
        <v>14.5</v>
      </c>
      <c r="G34" s="20"/>
      <c r="H34" s="20"/>
      <c r="I34" s="20"/>
      <c r="J34" s="17"/>
      <c r="K34" s="17"/>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row>
    <row r="35">
      <c r="A35" s="20"/>
      <c r="B35" s="21"/>
      <c r="C35" s="21"/>
      <c r="D35" s="21"/>
      <c r="E35" s="57">
        <f>E34/F34</f>
        <v>0.4487068966</v>
      </c>
      <c r="F35" s="20"/>
      <c r="G35" s="51"/>
      <c r="H35" s="58"/>
      <c r="I35" s="59"/>
      <c r="J35" s="17"/>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row>
    <row r="36">
      <c r="A36" s="13"/>
      <c r="B36" s="13"/>
      <c r="C36" s="13"/>
      <c r="D36" s="13"/>
      <c r="E36" s="13"/>
      <c r="F36" s="13"/>
      <c r="G36" s="51"/>
      <c r="H36" s="60"/>
      <c r="I36" s="59"/>
      <c r="J36" s="13"/>
      <c r="K36" s="13"/>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61"/>
      <c r="B37" s="61"/>
      <c r="C37" s="61" t="s">
        <v>4193</v>
      </c>
      <c r="D37" s="61">
        <f t="shared" ref="D37:D40" si="3">COUNTIF($C$5:$C$33,C37)</f>
        <v>14</v>
      </c>
      <c r="E37" s="13"/>
      <c r="F37" s="13"/>
      <c r="G37" s="51"/>
      <c r="H37" s="60"/>
      <c r="I37" s="62" t="s">
        <v>4199</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4191</v>
      </c>
      <c r="D38" s="61">
        <f t="shared" si="3"/>
        <v>10</v>
      </c>
      <c r="E38" s="61" t="s">
        <v>4193</v>
      </c>
      <c r="F38" s="22">
        <f t="shared" ref="F38:F41" si="4">SUMIF($C$5:$C$33,E38,$F$5:$F$33)</f>
        <v>7</v>
      </c>
      <c r="G38" s="61" t="s">
        <v>4193</v>
      </c>
      <c r="H38" s="63">
        <f>SUMIF($C$5:$C$33,G38,$E$5:$E$33)</f>
        <v>3.252777778</v>
      </c>
      <c r="I38" s="64">
        <f t="shared" ref="I38:I41" si="5">H38/F38</f>
        <v>0.4646825397</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18"/>
      <c r="C39" s="61" t="s">
        <v>4198</v>
      </c>
      <c r="D39" s="61">
        <f t="shared" si="3"/>
        <v>3</v>
      </c>
      <c r="E39" s="61" t="s">
        <v>4191</v>
      </c>
      <c r="F39" s="22">
        <f t="shared" si="4"/>
        <v>5</v>
      </c>
      <c r="G39" s="61" t="s">
        <v>4191</v>
      </c>
      <c r="H39" s="63">
        <f t="shared" ref="H39:H41" si="6">SUMIF(C8:C35,G39,E8:E35)</f>
        <v>1.630555556</v>
      </c>
      <c r="I39" s="64">
        <f t="shared" si="5"/>
        <v>0.3261111111</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61" t="s">
        <v>4197</v>
      </c>
      <c r="D40" s="61">
        <f t="shared" si="3"/>
        <v>2</v>
      </c>
      <c r="E40" s="61" t="s">
        <v>4198</v>
      </c>
      <c r="F40" s="22">
        <f t="shared" si="4"/>
        <v>1.5</v>
      </c>
      <c r="G40" s="61" t="s">
        <v>4198</v>
      </c>
      <c r="H40" s="63">
        <f t="shared" si="6"/>
        <v>0.35</v>
      </c>
      <c r="I40" s="64">
        <f t="shared" si="5"/>
        <v>0.2333333333</v>
      </c>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61"/>
      <c r="B41" s="61"/>
      <c r="C41" s="65" t="s">
        <v>4200</v>
      </c>
      <c r="D41" s="65">
        <f>sum(D37:D40)</f>
        <v>29</v>
      </c>
      <c r="E41" s="61" t="s">
        <v>4197</v>
      </c>
      <c r="F41" s="22">
        <f t="shared" si="4"/>
        <v>1</v>
      </c>
      <c r="G41" s="61" t="s">
        <v>4197</v>
      </c>
      <c r="H41" s="63">
        <f t="shared" si="6"/>
        <v>0.3506944444</v>
      </c>
      <c r="I41" s="64">
        <f t="shared" si="5"/>
        <v>0.3506944444</v>
      </c>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18"/>
      <c r="C43" s="18"/>
      <c r="D43" s="18"/>
      <c r="E43" s="66"/>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18"/>
      <c r="C44" s="18"/>
      <c r="D44" s="18"/>
      <c r="E44" s="66"/>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1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17"/>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67"/>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51"/>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51"/>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50"/>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50"/>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row>
    <row r="969">
      <c r="A969" s="20"/>
      <c r="B969" s="17"/>
      <c r="C969" s="17"/>
      <c r="D969" s="17"/>
      <c r="E969" s="33"/>
      <c r="F969" s="20"/>
      <c r="G969" s="20"/>
      <c r="H969" s="20"/>
      <c r="I969" s="20"/>
      <c r="J969" s="3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45870.0</v>
      </c>
      <c r="D2" s="36" t="s">
        <v>4187</v>
      </c>
      <c r="E2" s="37">
        <v>45900.0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HARIAN'!$D$2:$D969,'KEG. PENGAJIAN HARIAN'!$B$2:$B969,"&gt;="&amp;$C$2,'KEG. PENGAJIAN HARIAN'!$B$2:$B969,"&lt;="&amp;$E$2,'KEG. PENGAJIAN HARIAN'!$F$2:$F969,B5)</f>
        <v>0.3548611111</v>
      </c>
      <c r="F5" s="45">
        <v>0.5</v>
      </c>
      <c r="G5" s="46">
        <f t="shared" ref="G5:G33" si="1">IFERROR(E5/F5,0)</f>
        <v>0.7097222222</v>
      </c>
      <c r="H5" s="47">
        <f>COUNTIFS('KEG. PENGAJIAN HARIAN'!$F$2:$F969,B5,'KEG. PENGAJIAN HARIAN'!$B$2:$B969,"&gt;="&amp;$C$2,'KEG. PENGAJIAN HARIAN'!$B$2:$B969,"&lt;="&amp;$E$2,'KEG. PENGAJIAN HARIAN'!$G$2:$G969,"hadir")</f>
        <v>7</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2</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HARIAN'!$D$2:$D969,'KEG. PENGAJIAN HARIAN'!$B$2:$B969,"&gt;="&amp;$C$2,'KEG. PENGAJIAN HARIAN'!$B$2:$B969,"&lt;="&amp;$E$2,'KEG. PENGAJIAN HARIAN'!$F$2:$F969,B6)</f>
        <v>0.3423611111</v>
      </c>
      <c r="F6" s="45">
        <v>0.5</v>
      </c>
      <c r="G6" s="46">
        <f t="shared" si="1"/>
        <v>0.6847222222</v>
      </c>
      <c r="H6" s="47">
        <f>COUNTIFS('KEG. PENGAJIAN HARIAN'!$F$2:$F969,B6,'KEG. PENGAJIAN HARIAN'!$B$2:$B969,"&gt;="&amp;$C$2,'KEG. PENGAJIAN HARIAN'!$B$2:$B969,"&lt;="&amp;$E$2,'KEG. PENGAJIAN HARIAN'!$G$2:$G969,"hadir")</f>
        <v>8</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HARIAN'!$D$2:$D969,'KEG. PENGAJIAN HARIAN'!$B$2:$B969,"&gt;="&amp;$C$2,'KEG. PENGAJIAN HARIAN'!$B$2:$B969,"&lt;="&amp;$E$2,'KEG. PENGAJIAN HARIAN'!$F$2:$F969,B7)</f>
        <v>0.7583333333</v>
      </c>
      <c r="F7" s="45">
        <v>0.5</v>
      </c>
      <c r="G7" s="46">
        <f t="shared" si="1"/>
        <v>1.516666667</v>
      </c>
      <c r="H7" s="47">
        <f>COUNTIFS('KEG. PENGAJIAN HARIAN'!$F$2:$F969,B7,'KEG. PENGAJIAN HARIAN'!$B$2:$B969,"&gt;="&amp;$C$2,'KEG. PENGAJIAN HARIAN'!$B$2:$B969,"&lt;="&amp;$E$2,'KEG. PENGAJIAN HARIAN'!$G$2:$G969,"hadir")</f>
        <v>17</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0</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HARIAN'!$D$2:$D969,'KEG. PENGAJIAN HARIAN'!$B$2:$B969,"&gt;="&amp;$C$2,'KEG. PENGAJIAN HARIAN'!$B$2:$B969,"&lt;="&amp;$E$2,'KEG. PENGAJIAN HARIAN'!$F$2:$F969,B8)</f>
        <v>0.2708333333</v>
      </c>
      <c r="F8" s="45">
        <v>0.5</v>
      </c>
      <c r="G8" s="46">
        <f t="shared" si="1"/>
        <v>0.5416666667</v>
      </c>
      <c r="H8" s="47">
        <f>COUNTIFS('KEG. PENGAJIAN HARIAN'!$F$2:$F969,B8,'KEG. PENGAJIAN HARIAN'!$B$2:$B969,"&gt;="&amp;$C$2,'KEG. PENGAJIAN HARIAN'!$B$2:$B969,"&lt;="&amp;$E$2,'KEG. PENGAJIAN HARIAN'!$G$2:$G969,"hadir")</f>
        <v>9</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0</v>
      </c>
      <c r="K8" s="17"/>
      <c r="L8" s="73" t="s">
        <v>4192</v>
      </c>
      <c r="M8" s="74">
        <f>countif($D$5:$D$33,"PraCBR-CBR")</f>
        <v>16</v>
      </c>
      <c r="N8" s="74"/>
      <c r="O8" s="74"/>
      <c r="P8" s="74"/>
      <c r="Q8" s="75"/>
      <c r="R8" s="74"/>
      <c r="S8" s="17"/>
      <c r="T8" s="17"/>
      <c r="U8" s="17"/>
      <c r="V8" s="17"/>
      <c r="W8" s="17"/>
      <c r="X8" s="17"/>
      <c r="Y8" s="17"/>
      <c r="Z8" s="17"/>
    </row>
    <row r="9" ht="19.5" customHeight="1">
      <c r="A9" s="41">
        <v>5.0</v>
      </c>
      <c r="B9" s="42" t="s">
        <v>30</v>
      </c>
      <c r="C9" s="43" t="s">
        <v>4191</v>
      </c>
      <c r="D9" s="42" t="s">
        <v>4192</v>
      </c>
      <c r="E9" s="44">
        <f>sumifs('KEG. PENGAJIAN HARIAN'!$D$2:$D969,'KEG. PENGAJIAN HARIAN'!$B$2:$B969,"&gt;="&amp;$C$2,'KEG. PENGAJIAN HARIAN'!$B$2:$B969,"&lt;="&amp;$E$2,'KEG. PENGAJIAN HARIAN'!$F$2:$F969,B9)</f>
        <v>0.2458333333</v>
      </c>
      <c r="F9" s="45">
        <v>0.5</v>
      </c>
      <c r="G9" s="46">
        <f t="shared" si="1"/>
        <v>0.4916666667</v>
      </c>
      <c r="H9" s="47">
        <f>COUNTIFS('KEG. PENGAJIAN HARIAN'!$F$2:$F969,B9,'KEG. PENGAJIAN HARIAN'!$B$2:$B969,"&gt;="&amp;$C$2,'KEG. PENGAJIAN HARIAN'!$B$2:$B969,"&lt;="&amp;$E$2,'KEG. PENGAJIAN HARIAN'!$G$2:$G969,"hadir")</f>
        <v>6</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0</v>
      </c>
      <c r="K9" s="17"/>
      <c r="L9" s="73" t="s">
        <v>4195</v>
      </c>
      <c r="M9" s="74">
        <f>countif($D$5:$D$33,"PraRMJ-RMJ")</f>
        <v>6</v>
      </c>
      <c r="N9" s="74"/>
      <c r="O9" s="74"/>
      <c r="P9" s="74"/>
      <c r="Q9" s="75"/>
      <c r="R9" s="74"/>
      <c r="S9" s="17"/>
      <c r="T9" s="17"/>
      <c r="U9" s="17"/>
      <c r="V9" s="17"/>
      <c r="W9" s="17"/>
      <c r="X9" s="17"/>
      <c r="Y9" s="17"/>
      <c r="Z9" s="17"/>
    </row>
    <row r="10" ht="19.5" customHeight="1">
      <c r="A10" s="41">
        <v>6.0</v>
      </c>
      <c r="B10" s="52" t="s">
        <v>94</v>
      </c>
      <c r="C10" s="53" t="s">
        <v>4191</v>
      </c>
      <c r="D10" s="52" t="s">
        <v>4192</v>
      </c>
      <c r="E10" s="44">
        <f>sumifs('KEG. PENGAJIAN HARIAN'!$D$2:$D969,'KEG. PENGAJIAN HARIAN'!$B$2:$B969,"&gt;="&amp;$C$2,'KEG. PENGAJIAN HARIAN'!$B$2:$B969,"&lt;="&amp;$E$2,'KEG. PENGAJIAN HARIAN'!$F$2:$F969,B10)</f>
        <v>0.08333333333</v>
      </c>
      <c r="F10" s="45">
        <v>0.5</v>
      </c>
      <c r="G10" s="46">
        <f t="shared" si="1"/>
        <v>0.1666666667</v>
      </c>
      <c r="H10" s="47">
        <f>COUNTIFS('KEG. PENGAJIAN HARIAN'!$F$2:$F969,B10,'KEG. PENGAJIAN HARIAN'!$B$2:$B969,"&gt;="&amp;$C$2,'KEG. PENGAJIAN HARIAN'!$B$2:$B969,"&lt;="&amp;$E$2,'KEG. PENGAJIAN HARIAN'!$G$2:$G969,"hadir")</f>
        <v>2</v>
      </c>
      <c r="I10" s="48">
        <f>COUNTIFS('KEG. PENGAJIAN HARIAN'!$F$2:$F969,B10,'KEG. PENGAJIAN HARIAN'!$B$2:$B969,"&gt;="&amp;$C$2,'KEG. PENGAJIAN HARIAN'!$B$2:$B969,"&lt;="&amp;$E$2,'KEG. PENGAJIAN HARIAN'!$G$2:$G969,"By VN")</f>
        <v>0</v>
      </c>
      <c r="J10" s="49">
        <f>COUNTIFS('KEG. PENGAJIAN HARIAN'!$F$2:$F969,B10,'KEG. PENGAJIAN HARIAN'!$B$2:$B969,"&gt;="&amp;$C$2,'KEG. PENGAJIAN HARIAN'!$B$2:$B969,"&lt;="&amp;$E$2,'KEG. PENGAJIAN HARIAN'!$G$2:$G969,"izin (murid)")</f>
        <v>0</v>
      </c>
      <c r="K10" s="17"/>
      <c r="L10" s="73" t="s">
        <v>4194</v>
      </c>
      <c r="M10" s="74">
        <f>countif($D$5:$D$33,"PraNikah")</f>
        <v>7</v>
      </c>
      <c r="N10" s="74"/>
      <c r="O10" s="74"/>
      <c r="P10" s="74"/>
      <c r="Q10" s="75"/>
      <c r="R10" s="74"/>
      <c r="S10" s="17"/>
      <c r="T10" s="17"/>
      <c r="U10" s="17"/>
      <c r="V10" s="17"/>
      <c r="W10" s="17"/>
      <c r="X10" s="17"/>
      <c r="Y10" s="17"/>
      <c r="Z10" s="17"/>
    </row>
    <row r="11" ht="19.5" customHeight="1">
      <c r="A11" s="41">
        <v>7.0</v>
      </c>
      <c r="B11" s="42" t="s">
        <v>54</v>
      </c>
      <c r="C11" s="43" t="s">
        <v>4197</v>
      </c>
      <c r="D11" s="42" t="s">
        <v>4195</v>
      </c>
      <c r="E11" s="44">
        <f>sumifs('KEG. PENGAJIAN HARIAN'!$D$2:$D969,'KEG. PENGAJIAN HARIAN'!$B$2:$B969,"&gt;="&amp;$C$2,'KEG. PENGAJIAN HARIAN'!$B$2:$B969,"&lt;="&amp;$E$2,'KEG. PENGAJIAN HARIAN'!$F$2:$F969,B11)</f>
        <v>0.1458333333</v>
      </c>
      <c r="F11" s="45">
        <v>0.5</v>
      </c>
      <c r="G11" s="46">
        <f t="shared" si="1"/>
        <v>0.2916666667</v>
      </c>
      <c r="H11" s="47">
        <f>COUNTIFS('KEG. PENGAJIAN HARIAN'!$F$2:$F969,B11,'KEG. PENGAJIAN HARIAN'!$B$2:$B969,"&gt;="&amp;$C$2,'KEG. PENGAJIAN HARIAN'!$B$2:$B969,"&lt;="&amp;$E$2,'KEG. PENGAJIAN HARIAN'!$G$2:$G969,"hadir")</f>
        <v>4</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0</v>
      </c>
      <c r="K11" s="17"/>
      <c r="L11" s="74"/>
      <c r="M11" s="74">
        <f>sum(M8:M10)</f>
        <v>29</v>
      </c>
      <c r="N11" s="74"/>
      <c r="O11" s="74"/>
      <c r="P11" s="74"/>
      <c r="Q11" s="75"/>
      <c r="R11" s="74"/>
      <c r="S11" s="17"/>
      <c r="T11" s="17"/>
      <c r="U11" s="17"/>
      <c r="V11" s="17"/>
      <c r="W11" s="17"/>
      <c r="X11" s="17"/>
      <c r="Y11" s="17"/>
      <c r="Z11" s="17"/>
    </row>
    <row r="12" ht="19.5" customHeight="1">
      <c r="A12" s="41">
        <v>8.0</v>
      </c>
      <c r="B12" s="42" t="s">
        <v>21</v>
      </c>
      <c r="C12" s="43" t="s">
        <v>4191</v>
      </c>
      <c r="D12" s="42" t="s">
        <v>4195</v>
      </c>
      <c r="E12" s="44">
        <f>sumifs('KEG. PENGAJIAN HARIAN'!$D$2:$D969,'KEG. PENGAJIAN HARIAN'!$B$2:$B969,"&gt;="&amp;$C$2,'KEG. PENGAJIAN HARIAN'!$B$2:$B969,"&lt;="&amp;$E$2,'KEG. PENGAJIAN HARIAN'!$F$2:$F969,B12)</f>
        <v>0.06319444444</v>
      </c>
      <c r="F12" s="45">
        <v>0.5</v>
      </c>
      <c r="G12" s="46">
        <f t="shared" si="1"/>
        <v>0.1263888889</v>
      </c>
      <c r="H12" s="47">
        <f>COUNTIFS('KEG. PENGAJIAN HARIAN'!$F$2:$F969,B12,'KEG. PENGAJIAN HARIAN'!$B$2:$B969,"&gt;="&amp;$C$2,'KEG. PENGAJIAN HARIAN'!$B$2:$B969,"&lt;="&amp;$E$2,'KEG. PENGAJIAN HARIAN'!$G$2:$G969,"hadir")</f>
        <v>2</v>
      </c>
      <c r="I12" s="48">
        <f>COUNTIFS('KEG. PENGAJIAN HARIAN'!$F$2:$F969,B12,'KEG. PENGAJIAN HARIAN'!$B$2:$B969,"&gt;="&amp;$C$2,'KEG. PENGAJIAN HARIAN'!$B$2:$B969,"&lt;="&amp;$E$2,'KEG. PENGAJIAN HARIAN'!$G$2:$G969,"By VN")</f>
        <v>0</v>
      </c>
      <c r="J12" s="49">
        <f>COUNTIFS('KEG. PENGAJIAN HARIAN'!$F$2:$F969,B12,'KEG. PENGAJIAN HARIAN'!$B$2:$B969,"&gt;="&amp;$C$2,'KEG. PENGAJIAN HARIAN'!$B$2:$B969,"&lt;="&amp;$E$2,'KEG. PENGAJIAN HARIAN'!$G$2:$G969,"izin (murid)")</f>
        <v>0</v>
      </c>
      <c r="K12" s="17"/>
      <c r="L12" s="74"/>
      <c r="M12" s="74"/>
      <c r="N12" s="74"/>
      <c r="O12" s="74"/>
      <c r="P12" s="74"/>
      <c r="Q12" s="75"/>
      <c r="R12" s="74"/>
      <c r="S12" s="17"/>
      <c r="T12" s="17"/>
      <c r="U12" s="17"/>
      <c r="V12" s="17"/>
      <c r="W12" s="17"/>
      <c r="X12" s="17"/>
      <c r="Y12" s="17"/>
      <c r="Z12" s="17"/>
    </row>
    <row r="13" ht="19.5" customHeight="1">
      <c r="A13" s="41">
        <v>9.0</v>
      </c>
      <c r="B13" s="52" t="s">
        <v>59</v>
      </c>
      <c r="C13" s="53" t="s">
        <v>4191</v>
      </c>
      <c r="D13" s="52" t="s">
        <v>4192</v>
      </c>
      <c r="E13" s="44">
        <f>sumifs('KEG. PENGAJIAN HARIAN'!$D$2:$D969,'KEG. PENGAJIAN HARIAN'!$B$2:$B969,"&gt;="&amp;$C$2,'KEG. PENGAJIAN HARIAN'!$B$2:$B969,"&lt;="&amp;$E$2,'KEG. PENGAJIAN HARIAN'!$F$2:$F969,B13)</f>
        <v>0.2</v>
      </c>
      <c r="F13" s="45">
        <v>0.5</v>
      </c>
      <c r="G13" s="46">
        <f t="shared" si="1"/>
        <v>0.4</v>
      </c>
      <c r="H13" s="47">
        <f>COUNTIFS('KEG. PENGAJIAN HARIAN'!$F$2:$F969,B13,'KEG. PENGAJIAN HARIAN'!$B$2:$B969,"&gt;="&amp;$C$2,'KEG. PENGAJIAN HARIAN'!$B$2:$B969,"&lt;="&amp;$E$2,'KEG. PENGAJIAN HARIAN'!$G$2:$G969,"hadir")</f>
        <v>6</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17"/>
      <c r="L13" s="81" t="s">
        <v>4201</v>
      </c>
      <c r="M13" s="82" t="s">
        <v>4211</v>
      </c>
      <c r="N13" s="82" t="s">
        <v>4212</v>
      </c>
      <c r="O13" s="74"/>
      <c r="P13" s="74"/>
      <c r="Q13" s="75"/>
      <c r="R13" s="74"/>
      <c r="S13" s="17"/>
      <c r="T13" s="17"/>
      <c r="U13" s="17"/>
      <c r="V13" s="17"/>
      <c r="W13" s="17"/>
      <c r="X13" s="17"/>
      <c r="Y13" s="17"/>
      <c r="Z13" s="17"/>
    </row>
    <row r="14" ht="19.5" customHeight="1">
      <c r="A14" s="41">
        <v>10.0</v>
      </c>
      <c r="B14" s="42" t="s">
        <v>12</v>
      </c>
      <c r="C14" s="43" t="s">
        <v>4191</v>
      </c>
      <c r="D14" s="42" t="s">
        <v>4194</v>
      </c>
      <c r="E14" s="44">
        <f>sumifs('KEG. PENGAJIAN HARIAN'!$D$2:$D969,'KEG. PENGAJIAN HARIAN'!$B$2:$B969,"&gt;="&amp;$C$2,'KEG. PENGAJIAN HARIAN'!$B$2:$B969,"&lt;="&amp;$E$2,'KEG. PENGAJIAN HARIAN'!$F$2:$F969,B14)</f>
        <v>0.02291666667</v>
      </c>
      <c r="F14" s="45">
        <v>0.5</v>
      </c>
      <c r="G14" s="46">
        <f t="shared" si="1"/>
        <v>0.04583333333</v>
      </c>
      <c r="H14" s="47">
        <f>COUNTIFS('KEG. PENGAJIAN HARIAN'!$F$2:$F969,B14,'KEG. PENGAJIAN HARIAN'!$B$2:$B969,"&gt;="&amp;$C$2,'KEG. PENGAJIAN HARIAN'!$B$2:$B969,"&lt;="&amp;$E$2,'KEG. PENGAJIAN HARIAN'!$G$2:$G969,"hadir")</f>
        <v>1</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17"/>
      <c r="L14" s="83" t="s">
        <v>4202</v>
      </c>
      <c r="M14" s="84" t="str">
        <f>IFERROR(__xludf.DUMMYFUNCTION("INDEX(FILTER($B$5:$B$33, $D$5:$D$33=""PraCBR-CBR""), MATCH(MAX(FILTER($G$5:$G$33, $D$5:$D$33=""PraCBR-CBR"")), FILTER($G$5:$G$33, $D$5:$D$33=""PraCBR-CBR""), 0))
"),"Afiqa-DC")</f>
        <v>Afiqa-DC</v>
      </c>
      <c r="N14" s="85">
        <f>G7</f>
        <v>1.516666667</v>
      </c>
      <c r="O14" s="74"/>
      <c r="P14" s="74"/>
      <c r="Q14" s="75"/>
      <c r="R14" s="74"/>
      <c r="S14" s="17"/>
      <c r="T14" s="17"/>
      <c r="U14" s="17"/>
      <c r="V14" s="17"/>
      <c r="W14" s="17"/>
      <c r="X14" s="17"/>
      <c r="Y14" s="17"/>
      <c r="Z14" s="17"/>
    </row>
    <row r="15" ht="19.5" customHeight="1">
      <c r="A15" s="41">
        <v>11.0</v>
      </c>
      <c r="B15" s="42" t="s">
        <v>116</v>
      </c>
      <c r="C15" s="43" t="s">
        <v>4198</v>
      </c>
      <c r="D15" s="42" t="s">
        <v>4195</v>
      </c>
      <c r="E15" s="44">
        <f>sumifs('KEG. PENGAJIAN HARIAN'!$D$2:$D969,'KEG. PENGAJIAN HARIAN'!$B$2:$B969,"&gt;="&amp;$C$2,'KEG. PENGAJIAN HARIAN'!$B$2:$B969,"&lt;="&amp;$E$2,'KEG. PENGAJIAN HARIAN'!$F$2:$F969,B15)</f>
        <v>0.1840277778</v>
      </c>
      <c r="F15" s="45">
        <v>0.5</v>
      </c>
      <c r="G15" s="46">
        <f t="shared" si="1"/>
        <v>0.3680555556</v>
      </c>
      <c r="H15" s="47">
        <f>COUNTIFS('KEG. PENGAJIAN HARIAN'!$F$2:$F969,B15,'KEG. PENGAJIAN HARIAN'!$B$2:$B969,"&gt;="&amp;$C$2,'KEG. PENGAJIAN HARIAN'!$B$2:$B969,"&lt;="&amp;$E$2,'KEG. PENGAJIAN HARIAN'!$G$2:$G969,"hadir")</f>
        <v>8</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0</v>
      </c>
      <c r="K15" s="17"/>
      <c r="L15" s="83" t="s">
        <v>4203</v>
      </c>
      <c r="M15" s="84" t="str">
        <f>IFERROR(__xludf.DUMMYFUNCTION("INDEX(FILTER($B$5:$B$32, $D$5:$D$32=""PraRMJ-RMJ""), MATCH(MAX(FILTER($G$5:$G$32, $D$5:$D$32=""PraRMJ-RMJ"")), FILTER($G$5:$G$32, $D$5:$D$32=""PraRMJ-RMJ""), 0))
"),"Abell-NH")</f>
        <v>Abell-NH</v>
      </c>
      <c r="N15" s="85">
        <f>G5</f>
        <v>0.7097222222</v>
      </c>
      <c r="O15" s="74"/>
      <c r="P15" s="74"/>
      <c r="Q15" s="75"/>
      <c r="R15" s="74"/>
      <c r="S15" s="17"/>
      <c r="T15" s="17"/>
      <c r="U15" s="17"/>
      <c r="V15" s="17"/>
      <c r="W15" s="17"/>
      <c r="X15" s="17"/>
      <c r="Y15" s="17"/>
      <c r="Z15" s="17"/>
    </row>
    <row r="16" ht="19.5" customHeight="1">
      <c r="A16" s="41">
        <v>12.0</v>
      </c>
      <c r="B16" s="42" t="s">
        <v>197</v>
      </c>
      <c r="C16" s="43" t="s">
        <v>4197</v>
      </c>
      <c r="D16" s="42" t="s">
        <v>4194</v>
      </c>
      <c r="E16" s="44">
        <f>sumifs('KEG. PENGAJIAN HARIAN'!$D$2:$D969,'KEG. PENGAJIAN HARIAN'!$B$2:$B969,"&gt;="&amp;$C$2,'KEG. PENGAJIAN HARIAN'!$B$2:$B969,"&lt;="&amp;$E$2,'KEG. PENGAJIAN HARIAN'!$F$2:$F969,B16)</f>
        <v>0.5604166667</v>
      </c>
      <c r="F16" s="45">
        <v>0.5</v>
      </c>
      <c r="G16" s="46">
        <f t="shared" si="1"/>
        <v>1.120833333</v>
      </c>
      <c r="H16" s="47">
        <f>COUNTIFS('KEG. PENGAJIAN HARIAN'!$F$2:$F969,B16,'KEG. PENGAJIAN HARIAN'!$B$2:$B969,"&gt;="&amp;$C$2,'KEG. PENGAJIAN HARIAN'!$B$2:$B969,"&lt;="&amp;$E$2,'KEG. PENGAJIAN HARIAN'!$G$2:$G969,"hadir")</f>
        <v>15</v>
      </c>
      <c r="I16" s="48">
        <f>COUNTIFS('KEG. PENGAJIAN HARIAN'!$F$2:$F969,B16,'KEG. PENGAJIAN HARIAN'!$B$2:$B969,"&gt;="&amp;$C$2,'KEG. PENGAJIAN HARIAN'!$B$2:$B969,"&lt;="&amp;$E$2,'KEG. PENGAJIAN HARIAN'!$G$2:$G969,"By VN")</f>
        <v>0</v>
      </c>
      <c r="J16" s="49">
        <f>COUNTIFS('KEG. PENGAJIAN HARIAN'!$F$2:$F969,B16,'KEG. PENGAJIAN HARIAN'!$B$2:$B969,"&gt;="&amp;$C$2,'KEG. PENGAJIAN HARIAN'!$B$2:$B969,"&lt;="&amp;$E$2,'KEG. PENGAJIAN HARIAN'!$G$2:$G969,"izin (murid)")</f>
        <v>0</v>
      </c>
      <c r="K16" s="17"/>
      <c r="L16" s="83" t="s">
        <v>4204</v>
      </c>
      <c r="M16" s="84" t="str">
        <f>IFERROR(__xludf.DUMMYFUNCTION("INDEX(FILTER($B$5:$B$32, $D$5:$D$32=""PraNikah""), MATCH(MAX(FILTER($G$5:$G$32, $D$5:$D$32=""PraNikah"")), FILTER($G$5:$G$32, $D$5:$D$32=""PraNikah""), 0))
"),"Fitri-CND")</f>
        <v>Fitri-CND</v>
      </c>
      <c r="N16" s="85">
        <f>G16</f>
        <v>1.120833333</v>
      </c>
      <c r="O16" s="74"/>
      <c r="P16" s="74"/>
      <c r="Q16" s="75"/>
      <c r="R16" s="74"/>
      <c r="S16" s="17"/>
      <c r="T16" s="17"/>
      <c r="U16" s="17"/>
      <c r="V16" s="17"/>
      <c r="W16" s="17"/>
      <c r="X16" s="17"/>
      <c r="Y16" s="17"/>
      <c r="Z16" s="17"/>
    </row>
    <row r="17" ht="19.5" customHeight="1">
      <c r="A17" s="41">
        <v>13.0</v>
      </c>
      <c r="B17" s="42" t="s">
        <v>45</v>
      </c>
      <c r="C17" s="43" t="s">
        <v>4193</v>
      </c>
      <c r="D17" s="42" t="s">
        <v>4192</v>
      </c>
      <c r="E17" s="44">
        <f>sumifs('KEG. PENGAJIAN HARIAN'!$D$2:$D969,'KEG. PENGAJIAN HARIAN'!$B$2:$B969,"&gt;="&amp;$C$2,'KEG. PENGAJIAN HARIAN'!$B$2:$B969,"&lt;="&amp;$E$2,'KEG. PENGAJIAN HARIAN'!$F$2:$F969,B17)</f>
        <v>0.2923611111</v>
      </c>
      <c r="F17" s="45">
        <v>0.5</v>
      </c>
      <c r="G17" s="46">
        <f t="shared" si="1"/>
        <v>0.5847222222</v>
      </c>
      <c r="H17" s="47">
        <f>COUNTIFS('KEG. PENGAJIAN HARIAN'!$F$2:$F969,B17,'KEG. PENGAJIAN HARIAN'!$B$2:$B969,"&gt;="&amp;$C$2,'KEG. PENGAJIAN HARIAN'!$B$2:$B969,"&lt;="&amp;$E$2,'KEG. PENGAJIAN HARIAN'!$G$2:$G969,"hadir")</f>
        <v>12</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L17" s="74"/>
      <c r="M17" s="74"/>
      <c r="N17" s="74"/>
      <c r="O17" s="74"/>
      <c r="P17" s="74"/>
      <c r="Q17" s="75"/>
      <c r="R17" s="74"/>
      <c r="S17" s="17"/>
      <c r="T17" s="17"/>
      <c r="U17" s="17"/>
      <c r="V17" s="17"/>
      <c r="W17" s="17"/>
      <c r="X17" s="17"/>
      <c r="Y17" s="17"/>
      <c r="Z17" s="17"/>
    </row>
    <row r="18" ht="19.5" customHeight="1">
      <c r="A18" s="41">
        <v>14.0</v>
      </c>
      <c r="B18" s="42" t="s">
        <v>153</v>
      </c>
      <c r="C18" s="43" t="s">
        <v>4193</v>
      </c>
      <c r="D18" s="42" t="s">
        <v>4192</v>
      </c>
      <c r="E18" s="44">
        <f>sumifs('KEG. PENGAJIAN HARIAN'!$D$2:$D969,'KEG. PENGAJIAN HARIAN'!$B$2:$B969,"&gt;="&amp;$C$2,'KEG. PENGAJIAN HARIAN'!$B$2:$B969,"&lt;="&amp;$E$2,'KEG. PENGAJIAN HARIAN'!$F$2:$F969,B18)</f>
        <v>0.6201388889</v>
      </c>
      <c r="F18" s="45">
        <v>0.5</v>
      </c>
      <c r="G18" s="46">
        <f t="shared" si="1"/>
        <v>1.240277778</v>
      </c>
      <c r="H18" s="47">
        <f>COUNTIFS('KEG. PENGAJIAN HARIAN'!$F$2:$F969,B18,'KEG. PENGAJIAN HARIAN'!$B$2:$B969,"&gt;="&amp;$C$2,'KEG. PENGAJIAN HARIAN'!$B$2:$B969,"&lt;="&amp;$E$2,'KEG. PENGAJIAN HARIAN'!$G$2:$G969,"hadir")</f>
        <v>16</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74"/>
      <c r="M18" s="73"/>
      <c r="N18" s="74"/>
      <c r="O18" s="73"/>
      <c r="P18" s="74"/>
      <c r="Q18" s="75"/>
      <c r="R18" s="74"/>
      <c r="S18" s="17"/>
      <c r="T18" s="17"/>
      <c r="U18" s="17"/>
      <c r="V18" s="17"/>
      <c r="W18" s="17"/>
      <c r="X18" s="17"/>
      <c r="Y18" s="17"/>
      <c r="Z18" s="17"/>
    </row>
    <row r="19" ht="19.5" customHeight="1">
      <c r="A19" s="41">
        <v>15.0</v>
      </c>
      <c r="B19" s="42" t="s">
        <v>17</v>
      </c>
      <c r="C19" s="43" t="s">
        <v>4191</v>
      </c>
      <c r="D19" s="42" t="s">
        <v>4192</v>
      </c>
      <c r="E19" s="44">
        <f>sumifs('KEG. PENGAJIAN HARIAN'!$D$2:$D969,'KEG. PENGAJIAN HARIAN'!$B$2:$B969,"&gt;="&amp;$C$2,'KEG. PENGAJIAN HARIAN'!$B$2:$B969,"&lt;="&amp;$E$2,'KEG. PENGAJIAN HARIAN'!$F$2:$F969,B19)</f>
        <v>0.5013888889</v>
      </c>
      <c r="F19" s="45">
        <v>0.5</v>
      </c>
      <c r="G19" s="46">
        <f t="shared" si="1"/>
        <v>1.002777778</v>
      </c>
      <c r="H19" s="47">
        <f>COUNTIFS('KEG. PENGAJIAN HARIAN'!$F$2:$F969,B19,'KEG. PENGAJIAN HARIAN'!$B$2:$B969,"&gt;="&amp;$C$2,'KEG. PENGAJIAN HARIAN'!$B$2:$B969,"&lt;="&amp;$E$2,'KEG. PENGAJIAN HARIAN'!$G$2:$G969,"hadir")</f>
        <v>14</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73"/>
      <c r="M19" s="74"/>
      <c r="N19" s="77"/>
      <c r="O19" s="74"/>
      <c r="P19" s="77"/>
      <c r="Q19" s="78"/>
      <c r="R19" s="77"/>
      <c r="S19" s="17"/>
      <c r="T19" s="17"/>
      <c r="U19" s="17"/>
      <c r="V19" s="17"/>
      <c r="W19" s="17"/>
      <c r="X19" s="17"/>
      <c r="Y19" s="17"/>
      <c r="Z19" s="17"/>
    </row>
    <row r="20" ht="19.5" customHeight="1">
      <c r="A20" s="41">
        <v>16.0</v>
      </c>
      <c r="B20" s="42" t="s">
        <v>82</v>
      </c>
      <c r="C20" s="43" t="s">
        <v>4193</v>
      </c>
      <c r="D20" s="42" t="s">
        <v>4195</v>
      </c>
      <c r="E20" s="44">
        <f>sumifs('KEG. PENGAJIAN HARIAN'!$D$2:$D969,'KEG. PENGAJIAN HARIAN'!$B$2:$B969,"&gt;="&amp;$C$2,'KEG. PENGAJIAN HARIAN'!$B$2:$B969,"&lt;="&amp;$E$2,'KEG. PENGAJIAN HARIAN'!$F$2:$F969,B20)</f>
        <v>0.1680555556</v>
      </c>
      <c r="F20" s="45">
        <v>0.5</v>
      </c>
      <c r="G20" s="46">
        <f t="shared" si="1"/>
        <v>0.3361111111</v>
      </c>
      <c r="H20" s="47">
        <f>COUNTIFS('KEG. PENGAJIAN HARIAN'!$F$2:$F969,B20,'KEG. PENGAJIAN HARIAN'!$B$2:$B969,"&gt;="&amp;$C$2,'KEG. PENGAJIAN HARIAN'!$B$2:$B969,"&lt;="&amp;$E$2,'KEG. PENGAJIAN HARIAN'!$G$2:$G969,"hadir")</f>
        <v>6</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0</v>
      </c>
      <c r="K20" s="17"/>
      <c r="L20" s="73"/>
      <c r="M20" s="74"/>
      <c r="N20" s="77"/>
      <c r="O20" s="74"/>
      <c r="P20" s="77"/>
      <c r="Q20" s="78"/>
      <c r="R20" s="77"/>
      <c r="S20" s="17"/>
      <c r="T20" s="17"/>
      <c r="U20" s="17"/>
      <c r="V20" s="17"/>
      <c r="W20" s="17"/>
      <c r="X20" s="17"/>
      <c r="Y20" s="17"/>
      <c r="Z20" s="17"/>
    </row>
    <row r="21" ht="19.5" customHeight="1">
      <c r="A21" s="41">
        <v>17.0</v>
      </c>
      <c r="B21" s="42" t="s">
        <v>830</v>
      </c>
      <c r="C21" s="43" t="s">
        <v>4198</v>
      </c>
      <c r="D21" s="42" t="s">
        <v>4194</v>
      </c>
      <c r="E21" s="44">
        <f>sumifs('KEG. PENGAJIAN HARIAN'!$D$2:$D969,'KEG. PENGAJIAN HARIAN'!$B$2:$B969,"&gt;="&amp;$C$2,'KEG. PENGAJIAN HARIAN'!$B$2:$B969,"&lt;="&amp;$E$2,'KEG. PENGAJIAN HARIAN'!$F$2:$F969,B21)</f>
        <v>0</v>
      </c>
      <c r="F21" s="45">
        <v>0.5</v>
      </c>
      <c r="G21" s="46">
        <f t="shared" si="1"/>
        <v>0</v>
      </c>
      <c r="H21" s="47">
        <f>COUNTIFS('KEG. PENGAJIAN HARIAN'!$F$2:$F969,B21,'KEG. PENGAJIAN HARIAN'!$B$2:$B969,"&gt;="&amp;$C$2,'KEG. PENGAJIAN HARIAN'!$B$2:$B969,"&lt;="&amp;$E$2,'KEG. PENGAJIAN HARIAN'!$G$2:$G969,"hadir")</f>
        <v>0</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17"/>
      <c r="L21" s="73"/>
      <c r="M21" s="74"/>
      <c r="N21" s="77"/>
      <c r="O21" s="74"/>
      <c r="P21" s="77"/>
      <c r="Q21" s="78"/>
      <c r="R21" s="77"/>
      <c r="S21" s="17"/>
      <c r="T21" s="17"/>
      <c r="U21" s="17"/>
      <c r="V21" s="17"/>
      <c r="W21" s="17"/>
      <c r="X21" s="17"/>
      <c r="Y21" s="17"/>
      <c r="Z21" s="17"/>
    </row>
    <row r="22" ht="19.5" customHeight="1">
      <c r="A22" s="41">
        <v>18.0</v>
      </c>
      <c r="B22" s="42" t="s">
        <v>144</v>
      </c>
      <c r="C22" s="43" t="s">
        <v>4193</v>
      </c>
      <c r="D22" s="42" t="s">
        <v>4192</v>
      </c>
      <c r="E22" s="44">
        <f>sumifs('KEG. PENGAJIAN HARIAN'!$D$2:$D969,'KEG. PENGAJIAN HARIAN'!$B$2:$B969,"&gt;="&amp;$C$2,'KEG. PENGAJIAN HARIAN'!$B$2:$B969,"&lt;="&amp;$E$2,'KEG. PENGAJIAN HARIAN'!$F$2:$F969,B22)</f>
        <v>0.2972222222</v>
      </c>
      <c r="F22" s="45">
        <v>0.5</v>
      </c>
      <c r="G22" s="46">
        <f t="shared" si="1"/>
        <v>0.5944444444</v>
      </c>
      <c r="H22" s="47">
        <f>COUNTIFS('KEG. PENGAJIAN HARIAN'!$F$2:$F969,B22,'KEG. PENGAJIAN HARIAN'!$B$2:$B969,"&gt;="&amp;$C$2,'KEG. PENGAJIAN HARIAN'!$B$2:$B969,"&lt;="&amp;$E$2,'KEG. PENGAJIAN HARIAN'!$G$2:$G969,"hadir")</f>
        <v>13</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17"/>
      <c r="L22" s="79"/>
      <c r="M22" s="74"/>
      <c r="N22" s="74"/>
      <c r="O22" s="74"/>
      <c r="P22" s="74"/>
      <c r="Q22" s="75"/>
      <c r="R22" s="74"/>
      <c r="S22" s="17"/>
      <c r="T22" s="17"/>
      <c r="U22" s="17"/>
      <c r="V22" s="17"/>
      <c r="W22" s="17"/>
      <c r="X22" s="17"/>
      <c r="Y22" s="17"/>
      <c r="Z22" s="17"/>
    </row>
    <row r="23" ht="19.5" customHeight="1">
      <c r="A23" s="41">
        <v>19.0</v>
      </c>
      <c r="B23" s="42" t="s">
        <v>164</v>
      </c>
      <c r="C23" s="43" t="s">
        <v>4198</v>
      </c>
      <c r="D23" s="42" t="s">
        <v>4194</v>
      </c>
      <c r="E23" s="44">
        <f>sumifs('KEG. PENGAJIAN HARIAN'!$D$2:$D969,'KEG. PENGAJIAN HARIAN'!$B$2:$B969,"&gt;="&amp;$C$2,'KEG. PENGAJIAN HARIAN'!$B$2:$B969,"&lt;="&amp;$E$2,'KEG. PENGAJIAN HARIAN'!$F$2:$F969,B23)</f>
        <v>0.2729166667</v>
      </c>
      <c r="F23" s="45">
        <v>0.5</v>
      </c>
      <c r="G23" s="46">
        <f t="shared" si="1"/>
        <v>0.5458333333</v>
      </c>
      <c r="H23" s="47">
        <f>COUNTIFS('KEG. PENGAJIAN HARIAN'!$F$2:$F969,B23,'KEG. PENGAJIAN HARIAN'!$B$2:$B969,"&gt;="&amp;$C$2,'KEG. PENGAJIAN HARIAN'!$B$2:$B969,"&lt;="&amp;$E$2,'KEG. PENGAJIAN HARIAN'!$G$2:$G969,"hadir")</f>
        <v>4</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0</v>
      </c>
      <c r="K23" s="17"/>
      <c r="L23" s="79"/>
      <c r="M23" s="74"/>
      <c r="N23" s="74"/>
      <c r="O23" s="74"/>
      <c r="P23" s="74"/>
      <c r="Q23" s="75"/>
      <c r="R23" s="74"/>
      <c r="S23" s="17"/>
      <c r="T23" s="17"/>
      <c r="U23" s="17"/>
      <c r="V23" s="17"/>
      <c r="W23" s="17"/>
      <c r="X23" s="17"/>
      <c r="Y23" s="17"/>
      <c r="Z23" s="17"/>
    </row>
    <row r="24" ht="19.5" customHeight="1">
      <c r="A24" s="41">
        <v>20.0</v>
      </c>
      <c r="B24" s="42" t="s">
        <v>130</v>
      </c>
      <c r="C24" s="43" t="s">
        <v>4193</v>
      </c>
      <c r="D24" s="42" t="s">
        <v>4192</v>
      </c>
      <c r="E24" s="44">
        <f>sumifs('KEG. PENGAJIAN HARIAN'!$D$2:$D969,'KEG. PENGAJIAN HARIAN'!$B$2:$B969,"&gt;="&amp;$C$2,'KEG. PENGAJIAN HARIAN'!$B$2:$B969,"&lt;="&amp;$E$2,'KEG. PENGAJIAN HARIAN'!$F$2:$F969,B24)</f>
        <v>0.2083333333</v>
      </c>
      <c r="F24" s="45">
        <v>0.5</v>
      </c>
      <c r="G24" s="46">
        <f t="shared" si="1"/>
        <v>0.4166666667</v>
      </c>
      <c r="H24" s="47">
        <f>COUNTIFS('KEG. PENGAJIAN HARIAN'!$F$2:$F969,B24,'KEG. PENGAJIAN HARIAN'!$B$2:$B969,"&gt;="&amp;$C$2,'KEG. PENGAJIAN HARIAN'!$B$2:$B969,"&lt;="&amp;$E$2,'KEG. PENGAJIAN HARIAN'!$G$2:$G969,"hadir")</f>
        <v>10</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0</v>
      </c>
      <c r="K24" s="17"/>
      <c r="L24" s="79"/>
      <c r="M24" s="74"/>
      <c r="N24" s="74"/>
      <c r="O24" s="74"/>
      <c r="P24" s="74"/>
      <c r="Q24" s="75"/>
      <c r="R24" s="74"/>
      <c r="S24" s="17"/>
      <c r="T24" s="17"/>
      <c r="U24" s="17"/>
      <c r="V24" s="17"/>
      <c r="W24" s="17"/>
      <c r="X24" s="17"/>
      <c r="Y24" s="17"/>
      <c r="Z24" s="17"/>
    </row>
    <row r="25" ht="19.5" customHeight="1">
      <c r="A25" s="41">
        <v>21.0</v>
      </c>
      <c r="B25" s="42" t="s">
        <v>51</v>
      </c>
      <c r="C25" s="43" t="s">
        <v>4193</v>
      </c>
      <c r="D25" s="42" t="s">
        <v>4192</v>
      </c>
      <c r="E25" s="44">
        <f>sumifs('KEG. PENGAJIAN HARIAN'!$D$2:$D969,'KEG. PENGAJIAN HARIAN'!$B$2:$B969,"&gt;="&amp;$C$2,'KEG. PENGAJIAN HARIAN'!$B$2:$B969,"&lt;="&amp;$E$2,'KEG. PENGAJIAN HARIAN'!$F$2:$F969,B25)</f>
        <v>0.2680555556</v>
      </c>
      <c r="F25" s="45">
        <v>0.5</v>
      </c>
      <c r="G25" s="46">
        <f t="shared" si="1"/>
        <v>0.5361111111</v>
      </c>
      <c r="H25" s="47">
        <f>COUNTIFS('KEG. PENGAJIAN HARIAN'!$F$2:$F969,B25,'KEG. PENGAJIAN HARIAN'!$B$2:$B969,"&gt;="&amp;$C$2,'KEG. PENGAJIAN HARIAN'!$B$2:$B969,"&lt;="&amp;$E$2,'KEG. PENGAJIAN HARIAN'!$G$2:$G969,"hadir")</f>
        <v>10</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0</v>
      </c>
      <c r="K25" s="17"/>
      <c r="L25" s="79"/>
      <c r="M25" s="74"/>
      <c r="N25" s="74"/>
      <c r="O25" s="74"/>
      <c r="P25" s="74"/>
      <c r="Q25" s="75"/>
      <c r="R25" s="74"/>
      <c r="S25" s="17"/>
      <c r="T25" s="17"/>
      <c r="U25" s="17"/>
      <c r="V25" s="17"/>
      <c r="W25" s="17"/>
      <c r="X25" s="17"/>
      <c r="Y25" s="17"/>
      <c r="Z25" s="17"/>
    </row>
    <row r="26">
      <c r="A26" s="41">
        <v>22.0</v>
      </c>
      <c r="B26" s="42" t="s">
        <v>148</v>
      </c>
      <c r="C26" s="43" t="s">
        <v>4193</v>
      </c>
      <c r="D26" s="42" t="s">
        <v>4192</v>
      </c>
      <c r="E26" s="44">
        <f>sumifs('KEG. PENGAJIAN HARIAN'!$D$2:$D969,'KEG. PENGAJIAN HARIAN'!$B$2:$B969,"&gt;="&amp;$C$2,'KEG. PENGAJIAN HARIAN'!$B$2:$B969,"&lt;="&amp;$E$2,'KEG. PENGAJIAN HARIAN'!$F$2:$F969,B26)</f>
        <v>0.1493055556</v>
      </c>
      <c r="F26" s="45">
        <v>0.5</v>
      </c>
      <c r="G26" s="46">
        <f t="shared" si="1"/>
        <v>0.2986111111</v>
      </c>
      <c r="H26" s="47">
        <f>COUNTIFS('KEG. PENGAJIAN HARIAN'!$F$2:$F969,B26,'KEG. PENGAJIAN HARIAN'!$B$2:$B969,"&gt;="&amp;$C$2,'KEG. PENGAJIAN HARIAN'!$B$2:$B969,"&lt;="&amp;$E$2,'KEG. PENGAJIAN HARIAN'!$G$2:$G969,"hadir")</f>
        <v>7</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0</v>
      </c>
      <c r="K26" s="17"/>
      <c r="L26" s="74"/>
      <c r="M26" s="74"/>
      <c r="N26" s="74"/>
      <c r="O26" s="74"/>
      <c r="P26" s="74"/>
      <c r="Q26" s="75"/>
      <c r="R26" s="74"/>
      <c r="S26" s="17"/>
      <c r="T26" s="17"/>
      <c r="U26" s="17"/>
      <c r="V26" s="17"/>
      <c r="W26" s="17"/>
      <c r="X26" s="17"/>
      <c r="Y26" s="17"/>
      <c r="Z26" s="17"/>
    </row>
    <row r="27">
      <c r="A27" s="41">
        <v>23.0</v>
      </c>
      <c r="B27" s="42" t="s">
        <v>38</v>
      </c>
      <c r="C27" s="43" t="s">
        <v>4193</v>
      </c>
      <c r="D27" s="42" t="s">
        <v>4192</v>
      </c>
      <c r="E27" s="44">
        <f>sumifs('KEG. PENGAJIAN HARIAN'!$D$2:$D969,'KEG. PENGAJIAN HARIAN'!$B$2:$B969,"&gt;="&amp;$C$2,'KEG. PENGAJIAN HARIAN'!$B$2:$B969,"&lt;="&amp;$E$2,'KEG. PENGAJIAN HARIAN'!$F$2:$F969,B27)</f>
        <v>0</v>
      </c>
      <c r="F27" s="45">
        <v>0.5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L27" s="74"/>
      <c r="M27" s="78"/>
      <c r="N27" s="74"/>
      <c r="O27" s="74"/>
      <c r="P27" s="74"/>
      <c r="Q27" s="75"/>
      <c r="R27" s="74"/>
      <c r="S27" s="17"/>
      <c r="T27" s="17"/>
      <c r="U27" s="17"/>
      <c r="V27" s="17"/>
      <c r="W27" s="17"/>
      <c r="X27" s="17"/>
      <c r="Y27" s="17"/>
      <c r="Z27" s="17"/>
    </row>
    <row r="28">
      <c r="A28" s="41">
        <v>24.0</v>
      </c>
      <c r="B28" s="42" t="s">
        <v>67</v>
      </c>
      <c r="C28" s="43" t="s">
        <v>4193</v>
      </c>
      <c r="D28" s="42" t="s">
        <v>4192</v>
      </c>
      <c r="E28" s="44">
        <f>sumifs('KEG. PENGAJIAN HARIAN'!$D$2:$D969,'KEG. PENGAJIAN HARIAN'!$B$2:$B969,"&gt;="&amp;$C$2,'KEG. PENGAJIAN HARIAN'!$B$2:$B969,"&lt;="&amp;$E$2,'KEG. PENGAJIAN HARIAN'!$F$2:$F969,B28)</f>
        <v>0.2118055556</v>
      </c>
      <c r="F28" s="45">
        <v>0.5</v>
      </c>
      <c r="G28" s="46">
        <f t="shared" si="1"/>
        <v>0.4236111111</v>
      </c>
      <c r="H28" s="47">
        <f>COUNTIFS('KEG. PENGAJIAN HARIAN'!$F$2:$F969,B28,'KEG. PENGAJIAN HARIAN'!$B$2:$B969,"&gt;="&amp;$C$2,'KEG. PENGAJIAN HARIAN'!$B$2:$B969,"&lt;="&amp;$E$2,'KEG. PENGAJIAN HARIAN'!$G$2:$G969,"hadir")</f>
        <v>9</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74"/>
      <c r="M28" s="74"/>
      <c r="N28" s="74"/>
      <c r="O28" s="74"/>
      <c r="P28" s="74"/>
      <c r="Q28" s="75"/>
      <c r="R28" s="74"/>
      <c r="S28" s="17"/>
      <c r="T28" s="17"/>
      <c r="U28" s="17"/>
      <c r="V28" s="17"/>
      <c r="W28" s="17"/>
      <c r="X28" s="17"/>
      <c r="Y28" s="17"/>
      <c r="Z28" s="17"/>
    </row>
    <row r="29">
      <c r="A29" s="41">
        <v>25.0</v>
      </c>
      <c r="B29" s="42" t="s">
        <v>62</v>
      </c>
      <c r="C29" s="43" t="s">
        <v>4193</v>
      </c>
      <c r="D29" s="42" t="s">
        <v>4192</v>
      </c>
      <c r="E29" s="44">
        <f>sumifs('KEG. PENGAJIAN HARIAN'!$D$2:$D969,'KEG. PENGAJIAN HARIAN'!$B$2:$B969,"&gt;="&amp;$C$2,'KEG. PENGAJIAN HARIAN'!$B$2:$B969,"&lt;="&amp;$E$2,'KEG. PENGAJIAN HARIAN'!$F$2:$F969,B29)</f>
        <v>0.1805555556</v>
      </c>
      <c r="F29" s="45">
        <v>0.5</v>
      </c>
      <c r="G29" s="46">
        <f t="shared" si="1"/>
        <v>0.3611111111</v>
      </c>
      <c r="H29" s="47">
        <f>COUNTIFS('KEG. PENGAJIAN HARIAN'!$F$2:$F969,B29,'KEG. PENGAJIAN HARIAN'!$B$2:$B969,"&gt;="&amp;$C$2,'KEG. PENGAJIAN HARIAN'!$B$2:$B969,"&lt;="&amp;$E$2,'KEG. PENGAJIAN HARIAN'!$G$2:$G969,"hadir")</f>
        <v>5</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1</v>
      </c>
      <c r="K29" s="17"/>
      <c r="L29" s="74"/>
      <c r="M29" s="78"/>
      <c r="N29" s="74"/>
      <c r="O29" s="74"/>
      <c r="P29" s="74"/>
      <c r="Q29" s="75"/>
      <c r="R29" s="74"/>
      <c r="S29" s="17"/>
      <c r="T29" s="17"/>
      <c r="U29" s="17"/>
      <c r="V29" s="17"/>
      <c r="W29" s="17"/>
      <c r="X29" s="17"/>
      <c r="Y29" s="17"/>
      <c r="Z29" s="17"/>
    </row>
    <row r="30">
      <c r="A30" s="41">
        <v>26.0</v>
      </c>
      <c r="B30" s="42" t="s">
        <v>174</v>
      </c>
      <c r="C30" s="43" t="s">
        <v>4193</v>
      </c>
      <c r="D30" s="42" t="s">
        <v>4195</v>
      </c>
      <c r="E30" s="44">
        <f>sumifs('KEG. PENGAJIAN HARIAN'!$D$2:$D969,'KEG. PENGAJIAN HARIAN'!$B$2:$B969,"&gt;="&amp;$C$2,'KEG. PENGAJIAN HARIAN'!$B$2:$B969,"&lt;="&amp;$E$2,'KEG. PENGAJIAN HARIAN'!$F$2:$F969,B30)</f>
        <v>0.1097222222</v>
      </c>
      <c r="F30" s="45">
        <v>0.5</v>
      </c>
      <c r="G30" s="46">
        <f t="shared" si="1"/>
        <v>0.2194444444</v>
      </c>
      <c r="H30" s="47">
        <f>COUNTIFS('KEG. PENGAJIAN HARIAN'!$F$2:$F969,B30,'KEG. PENGAJIAN HARIAN'!$B$2:$B969,"&gt;="&amp;$C$2,'KEG. PENGAJIAN HARIAN'!$B$2:$B969,"&lt;="&amp;$E$2,'KEG. PENGAJIAN HARIAN'!$G$2:$G969,"hadir")</f>
        <v>2</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21"/>
      <c r="N30" s="86"/>
      <c r="O30" s="74"/>
      <c r="P30" s="17"/>
      <c r="Q30" s="50"/>
      <c r="R30" s="17"/>
      <c r="S30" s="17"/>
      <c r="T30" s="17"/>
      <c r="U30" s="17"/>
      <c r="V30" s="17"/>
      <c r="W30" s="17"/>
      <c r="X30" s="17"/>
      <c r="Y30" s="17"/>
      <c r="Z30" s="17"/>
    </row>
    <row r="31">
      <c r="A31" s="41">
        <v>27.0</v>
      </c>
      <c r="B31" s="42" t="s">
        <v>127</v>
      </c>
      <c r="C31" s="43" t="s">
        <v>4193</v>
      </c>
      <c r="D31" s="42" t="s">
        <v>4192</v>
      </c>
      <c r="E31" s="44">
        <f>sumifs('KEG. PENGAJIAN HARIAN'!$D$2:$D969,'KEG. PENGAJIAN HARIAN'!$B$2:$B969,"&gt;="&amp;$C$2,'KEG. PENGAJIAN HARIAN'!$B$2:$B969,"&lt;="&amp;$E$2,'KEG. PENGAJIAN HARIAN'!$F$2:$F969,B31)</f>
        <v>0.2472222222</v>
      </c>
      <c r="F31" s="45">
        <v>0.5</v>
      </c>
      <c r="G31" s="46">
        <f t="shared" si="1"/>
        <v>0.4944444444</v>
      </c>
      <c r="H31" s="47">
        <f>COUNTIFS('KEG. PENGAJIAN HARIAN'!$F$2:$F969,B31,'KEG. PENGAJIAN HARIAN'!$B$2:$B969,"&gt;="&amp;$C$2,'KEG. PENGAJIAN HARIAN'!$B$2:$B969,"&lt;="&amp;$E$2,'KEG. PENGAJIAN HARIAN'!$G$2:$G969,"hadir")</f>
        <v>9</v>
      </c>
      <c r="I31" s="48">
        <f>COUNTIFS('KEG. PENGAJIAN HARIAN'!$F$2:$F969,B31,'KEG. PENGAJIAN HARIAN'!$B$2:$B969,"&gt;="&amp;$C$2,'KEG. PENGAJIAN HARIAN'!$B$2:$B969,"&lt;="&amp;$E$2,'KEG. PENGAJIAN HARIAN'!$G$2:$G969,"By VN")</f>
        <v>1</v>
      </c>
      <c r="J31" s="49">
        <f>COUNTIFS('KEG. PENGAJIAN HARIAN'!$F$2:$F969,B31,'KEG. PENGAJIAN HARIAN'!$B$2:$B969,"&gt;="&amp;$C$2,'KEG. PENGAJIAN HARIAN'!$B$2:$B969,"&lt;="&amp;$E$2,'KEG. PENGAJIAN HARIAN'!$G$2:$G969,"izin (murid)")</f>
        <v>3</v>
      </c>
      <c r="K31" s="17"/>
      <c r="L31" s="17"/>
      <c r="M31" s="21"/>
      <c r="N31" s="86"/>
      <c r="O31" s="17"/>
      <c r="P31" s="17"/>
      <c r="Q31" s="50"/>
      <c r="R31" s="17"/>
      <c r="S31" s="17"/>
      <c r="T31" s="17"/>
      <c r="U31" s="17"/>
      <c r="V31" s="17"/>
      <c r="W31" s="17"/>
      <c r="X31" s="17"/>
      <c r="Y31" s="17"/>
      <c r="Z31" s="17"/>
    </row>
    <row r="32">
      <c r="A32" s="41">
        <v>28.0</v>
      </c>
      <c r="B32" s="42" t="s">
        <v>169</v>
      </c>
      <c r="C32" s="43" t="s">
        <v>4193</v>
      </c>
      <c r="D32" s="42" t="s">
        <v>4194</v>
      </c>
      <c r="E32" s="44">
        <f>sumifs('KEG. PENGAJIAN HARIAN'!$D$2:$D969,'KEG. PENGAJIAN HARIAN'!$B$2:$B969,"&gt;="&amp;$C$2,'KEG. PENGAJIAN HARIAN'!$B$2:$B969,"&lt;="&amp;$E$2,'KEG. PENGAJIAN HARIAN'!$F$2:$F969,B32)</f>
        <v>0.3263888889</v>
      </c>
      <c r="F32" s="45">
        <v>0.5</v>
      </c>
      <c r="G32" s="46">
        <f t="shared" si="1"/>
        <v>0.6527777778</v>
      </c>
      <c r="H32" s="47">
        <f>COUNTIFS('KEG. PENGAJIAN HARIAN'!$F$2:$F969,B32,'KEG. PENGAJIAN HARIAN'!$B$2:$B969,"&gt;="&amp;$C$2,'KEG. PENGAJIAN HARIAN'!$B$2:$B969,"&lt;="&amp;$E$2,'KEG. PENGAJIAN HARIAN'!$G$2:$G969,"hadir")</f>
        <v>6</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50"/>
      <c r="R32" s="17"/>
      <c r="S32" s="17"/>
      <c r="T32" s="17"/>
      <c r="U32" s="17"/>
      <c r="V32" s="17"/>
      <c r="W32" s="17"/>
      <c r="X32" s="17"/>
      <c r="Y32" s="17"/>
      <c r="Z32" s="17"/>
    </row>
    <row r="33">
      <c r="A33" s="41">
        <v>29.0</v>
      </c>
      <c r="B33" s="42" t="s">
        <v>100</v>
      </c>
      <c r="C33" s="43" t="s">
        <v>4191</v>
      </c>
      <c r="D33" s="42" t="s">
        <v>4194</v>
      </c>
      <c r="E33" s="44">
        <f>sumifs('KEG. PENGAJIAN HARIAN'!$D$2:$D969,'KEG. PENGAJIAN HARIAN'!$B$2:$B969,"&gt;="&amp;$C$2,'KEG. PENGAJIAN HARIAN'!$B$2:$B969,"&lt;="&amp;$E$2,'KEG. PENGAJIAN HARIAN'!$F$2:$F969,B33)</f>
        <v>0.04166666667</v>
      </c>
      <c r="F33" s="45">
        <v>0.5</v>
      </c>
      <c r="G33" s="46">
        <f t="shared" si="1"/>
        <v>0.08333333333</v>
      </c>
      <c r="H33" s="47">
        <f>COUNTIFS('KEG. PENGAJIAN HARIAN'!$F$2:$F969,B33,'KEG. PENGAJIAN HARIAN'!$B$2:$B969,"&gt;="&amp;$C$2,'KEG. PENGAJIAN HARIAN'!$B$2:$B969,"&lt;="&amp;$E$2,'KEG. PENGAJIAN HARIAN'!$G$2:$G969,"hadir")</f>
        <v>1</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0</v>
      </c>
      <c r="K33" s="17"/>
      <c r="L33" s="17"/>
      <c r="M33" s="17"/>
      <c r="N33" s="17"/>
      <c r="O33" s="17"/>
      <c r="P33" s="17"/>
      <c r="Q33" s="50"/>
      <c r="R33" s="17"/>
      <c r="S33" s="17"/>
      <c r="T33" s="17"/>
      <c r="U33" s="17"/>
      <c r="V33" s="17"/>
      <c r="W33" s="17"/>
      <c r="X33" s="17"/>
      <c r="Y33" s="17"/>
      <c r="Z33" s="17"/>
    </row>
    <row r="34">
      <c r="A34" s="56"/>
      <c r="B34" s="17"/>
      <c r="C34" s="17"/>
      <c r="D34" s="17"/>
      <c r="E34" s="33">
        <f t="shared" ref="E34:F34" si="2">SUM(E5:E33)</f>
        <v>7.127083333</v>
      </c>
      <c r="F34" s="33">
        <f t="shared" si="2"/>
        <v>14.5</v>
      </c>
      <c r="G34" s="20"/>
      <c r="H34" s="20"/>
      <c r="I34" s="20"/>
      <c r="J34" s="17"/>
      <c r="K34" s="17"/>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row>
    <row r="35">
      <c r="A35" s="20"/>
      <c r="B35" s="21"/>
      <c r="C35" s="21"/>
      <c r="D35" s="21"/>
      <c r="E35" s="57">
        <f>E34/F34</f>
        <v>0.4915229885</v>
      </c>
      <c r="F35" s="20"/>
      <c r="G35" s="51"/>
      <c r="H35" s="58"/>
      <c r="I35" s="59"/>
      <c r="J35" s="17"/>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row>
    <row r="36">
      <c r="A36" s="13"/>
      <c r="B36" s="13"/>
      <c r="C36" s="13"/>
      <c r="D36" s="13"/>
      <c r="E36" s="13"/>
      <c r="F36" s="13"/>
      <c r="G36" s="51"/>
      <c r="H36" s="60"/>
      <c r="I36" s="59"/>
      <c r="J36" s="13"/>
      <c r="K36" s="13"/>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61"/>
      <c r="B37" s="61"/>
      <c r="C37" s="61" t="s">
        <v>4193</v>
      </c>
      <c r="D37" s="61">
        <f t="shared" ref="D37:D40" si="3">COUNTIF($C$5:$C$33,C37)</f>
        <v>14</v>
      </c>
      <c r="E37" s="13"/>
      <c r="F37" s="13"/>
      <c r="G37" s="51"/>
      <c r="H37" s="60"/>
      <c r="I37" s="62" t="s">
        <v>4199</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4191</v>
      </c>
      <c r="D38" s="61">
        <f t="shared" si="3"/>
        <v>10</v>
      </c>
      <c r="E38" s="61" t="s">
        <v>4193</v>
      </c>
      <c r="F38" s="22">
        <f t="shared" ref="F38:F41" si="4">SUMIF($C$5:$C$33,E38,$F$5:$F$33)</f>
        <v>7</v>
      </c>
      <c r="G38" s="61" t="s">
        <v>4193</v>
      </c>
      <c r="H38" s="63">
        <f>SUMIF($C$5:$C$33,G38,$E$5:$E$33)</f>
        <v>3.421527778</v>
      </c>
      <c r="I38" s="64">
        <f t="shared" ref="I38:I41" si="5">H38/F38</f>
        <v>0.4887896825</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18"/>
      <c r="C39" s="61" t="s">
        <v>4198</v>
      </c>
      <c r="D39" s="61">
        <f t="shared" si="3"/>
        <v>3</v>
      </c>
      <c r="E39" s="61" t="s">
        <v>4191</v>
      </c>
      <c r="F39" s="22">
        <f t="shared" si="4"/>
        <v>5</v>
      </c>
      <c r="G39" s="61" t="s">
        <v>4191</v>
      </c>
      <c r="H39" s="63">
        <f t="shared" ref="H39:H41" si="6">SUMIF(C8:C35,G39,E8:E35)</f>
        <v>1.429166667</v>
      </c>
      <c r="I39" s="64">
        <f t="shared" si="5"/>
        <v>0.2858333333</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61" t="s">
        <v>4197</v>
      </c>
      <c r="D40" s="61">
        <f t="shared" si="3"/>
        <v>2</v>
      </c>
      <c r="E40" s="61" t="s">
        <v>4198</v>
      </c>
      <c r="F40" s="22">
        <f t="shared" si="4"/>
        <v>1.5</v>
      </c>
      <c r="G40" s="61" t="s">
        <v>4198</v>
      </c>
      <c r="H40" s="63">
        <f t="shared" si="6"/>
        <v>0.4569444444</v>
      </c>
      <c r="I40" s="64">
        <f t="shared" si="5"/>
        <v>0.3046296296</v>
      </c>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61"/>
      <c r="B41" s="61"/>
      <c r="C41" s="65" t="s">
        <v>4200</v>
      </c>
      <c r="D41" s="65">
        <f>sum(D37:D40)</f>
        <v>29</v>
      </c>
      <c r="E41" s="61" t="s">
        <v>4197</v>
      </c>
      <c r="F41" s="22">
        <f t="shared" si="4"/>
        <v>1</v>
      </c>
      <c r="G41" s="61" t="s">
        <v>4197</v>
      </c>
      <c r="H41" s="63">
        <f t="shared" si="6"/>
        <v>0.70625</v>
      </c>
      <c r="I41" s="64">
        <f t="shared" si="5"/>
        <v>0.70625</v>
      </c>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18"/>
      <c r="C43" s="18"/>
      <c r="D43" s="18"/>
      <c r="E43" s="66"/>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18"/>
      <c r="C44" s="18"/>
      <c r="D44" s="18"/>
      <c r="E44" s="66"/>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1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17"/>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67"/>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51"/>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51"/>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50"/>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50"/>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row>
    <row r="969">
      <c r="A969" s="20"/>
      <c r="B969" s="17"/>
      <c r="C969" s="17"/>
      <c r="D969" s="17"/>
      <c r="E969" s="33"/>
      <c r="F969" s="20"/>
      <c r="G969" s="20"/>
      <c r="H969" s="20"/>
      <c r="I969" s="20"/>
      <c r="J969" s="3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45901.0</v>
      </c>
      <c r="D2" s="36" t="s">
        <v>4187</v>
      </c>
      <c r="E2" s="37">
        <v>45930.0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HARIAN'!$D$2:$D969,'KEG. PENGAJIAN HARIAN'!$B$2:$B969,"&gt;="&amp;$C$2,'KEG. PENGAJIAN HARIAN'!$B$2:$B969,"&lt;="&amp;$E$2,'KEG. PENGAJIAN HARIAN'!$F$2:$F969,B5)</f>
        <v>0.3236111111</v>
      </c>
      <c r="F5" s="45">
        <v>0.5</v>
      </c>
      <c r="G5" s="46">
        <f t="shared" ref="G5:G33" si="1">IFERROR(E5/F5,0)</f>
        <v>0.6472222222</v>
      </c>
      <c r="H5" s="47">
        <f>COUNTIFS('KEG. PENGAJIAN HARIAN'!$F$2:$F969,B5,'KEG. PENGAJIAN HARIAN'!$B$2:$B969,"&gt;="&amp;$C$2,'KEG. PENGAJIAN HARIAN'!$B$2:$B969,"&lt;="&amp;$E$2,'KEG. PENGAJIAN HARIAN'!$G$2:$G969,"hadir")</f>
        <v>7</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3</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HARIAN'!$D$2:$D969,'KEG. PENGAJIAN HARIAN'!$B$2:$B969,"&gt;="&amp;$C$2,'KEG. PENGAJIAN HARIAN'!$B$2:$B969,"&lt;="&amp;$E$2,'KEG. PENGAJIAN HARIAN'!$F$2:$F969,B6)</f>
        <v>0.2284722222</v>
      </c>
      <c r="F6" s="45">
        <v>0.5</v>
      </c>
      <c r="G6" s="46">
        <f t="shared" si="1"/>
        <v>0.4569444444</v>
      </c>
      <c r="H6" s="47">
        <f>COUNTIFS('KEG. PENGAJIAN HARIAN'!$F$2:$F969,B6,'KEG. PENGAJIAN HARIAN'!$B$2:$B969,"&gt;="&amp;$C$2,'KEG. PENGAJIAN HARIAN'!$B$2:$B969,"&lt;="&amp;$E$2,'KEG. PENGAJIAN HARIAN'!$G$2:$G969,"hadir")</f>
        <v>5</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HARIAN'!$D$2:$D969,'KEG. PENGAJIAN HARIAN'!$B$2:$B969,"&gt;="&amp;$C$2,'KEG. PENGAJIAN HARIAN'!$B$2:$B969,"&lt;="&amp;$E$2,'KEG. PENGAJIAN HARIAN'!$F$2:$F969,B7)</f>
        <v>0.5076388889</v>
      </c>
      <c r="F7" s="45">
        <v>0.5</v>
      </c>
      <c r="G7" s="46">
        <f t="shared" si="1"/>
        <v>1.015277778</v>
      </c>
      <c r="H7" s="47">
        <f>COUNTIFS('KEG. PENGAJIAN HARIAN'!$F$2:$F969,B7,'KEG. PENGAJIAN HARIAN'!$B$2:$B969,"&gt;="&amp;$C$2,'KEG. PENGAJIAN HARIAN'!$B$2:$B969,"&lt;="&amp;$E$2,'KEG. PENGAJIAN HARIAN'!$G$2:$G969,"hadir")</f>
        <v>11</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0</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HARIAN'!$D$2:$D969,'KEG. PENGAJIAN HARIAN'!$B$2:$B969,"&gt;="&amp;$C$2,'KEG. PENGAJIAN HARIAN'!$B$2:$B969,"&lt;="&amp;$E$2,'KEG. PENGAJIAN HARIAN'!$F$2:$F969,B8)</f>
        <v>0.2152777778</v>
      </c>
      <c r="F8" s="45">
        <v>0.5</v>
      </c>
      <c r="G8" s="46">
        <f t="shared" si="1"/>
        <v>0.4305555556</v>
      </c>
      <c r="H8" s="47">
        <f>COUNTIFS('KEG. PENGAJIAN HARIAN'!$F$2:$F969,B8,'KEG. PENGAJIAN HARIAN'!$B$2:$B969,"&gt;="&amp;$C$2,'KEG. PENGAJIAN HARIAN'!$B$2:$B969,"&lt;="&amp;$E$2,'KEG. PENGAJIAN HARIAN'!$G$2:$G969,"hadir")</f>
        <v>8</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0</v>
      </c>
      <c r="K8" s="17"/>
      <c r="L8" s="73" t="s">
        <v>4192</v>
      </c>
      <c r="M8" s="74">
        <f>countif($D$5:$D$33,"PraCBR-CBR")</f>
        <v>16</v>
      </c>
      <c r="N8" s="74"/>
      <c r="O8" s="74"/>
      <c r="P8" s="74"/>
      <c r="Q8" s="75"/>
      <c r="R8" s="74"/>
      <c r="S8" s="17"/>
      <c r="T8" s="17"/>
      <c r="U8" s="17"/>
      <c r="V8" s="17"/>
      <c r="W8" s="17"/>
      <c r="X8" s="17"/>
      <c r="Y8" s="17"/>
      <c r="Z8" s="17"/>
    </row>
    <row r="9" ht="19.5" customHeight="1">
      <c r="A9" s="41">
        <v>5.0</v>
      </c>
      <c r="B9" s="42" t="s">
        <v>30</v>
      </c>
      <c r="C9" s="43" t="s">
        <v>4191</v>
      </c>
      <c r="D9" s="42" t="s">
        <v>4192</v>
      </c>
      <c r="E9" s="44">
        <f>sumifs('KEG. PENGAJIAN HARIAN'!$D$2:$D969,'KEG. PENGAJIAN HARIAN'!$B$2:$B969,"&gt;="&amp;$C$2,'KEG. PENGAJIAN HARIAN'!$B$2:$B969,"&lt;="&amp;$E$2,'KEG. PENGAJIAN HARIAN'!$F$2:$F969,B9)</f>
        <v>0.31875</v>
      </c>
      <c r="F9" s="45">
        <v>0.5</v>
      </c>
      <c r="G9" s="46">
        <f t="shared" si="1"/>
        <v>0.6375</v>
      </c>
      <c r="H9" s="47">
        <f>COUNTIFS('KEG. PENGAJIAN HARIAN'!$F$2:$F969,B9,'KEG. PENGAJIAN HARIAN'!$B$2:$B969,"&gt;="&amp;$C$2,'KEG. PENGAJIAN HARIAN'!$B$2:$B969,"&lt;="&amp;$E$2,'KEG. PENGAJIAN HARIAN'!$G$2:$G969,"hadir")</f>
        <v>8</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0</v>
      </c>
      <c r="K9" s="17"/>
      <c r="L9" s="73" t="s">
        <v>4195</v>
      </c>
      <c r="M9" s="74">
        <f>countif($D$5:$D$33,"PraRMJ-RMJ")</f>
        <v>6</v>
      </c>
      <c r="N9" s="74"/>
      <c r="O9" s="74"/>
      <c r="P9" s="74"/>
      <c r="Q9" s="75"/>
      <c r="R9" s="74"/>
      <c r="S9" s="17"/>
      <c r="T9" s="17"/>
      <c r="U9" s="17"/>
      <c r="V9" s="17"/>
      <c r="W9" s="17"/>
      <c r="X9" s="17"/>
      <c r="Y9" s="17"/>
      <c r="Z9" s="17"/>
    </row>
    <row r="10" ht="19.5" customHeight="1">
      <c r="A10" s="41">
        <v>6.0</v>
      </c>
      <c r="B10" s="52" t="s">
        <v>94</v>
      </c>
      <c r="C10" s="53" t="s">
        <v>4191</v>
      </c>
      <c r="D10" s="52" t="s">
        <v>4192</v>
      </c>
      <c r="E10" s="44">
        <f>sumifs('KEG. PENGAJIAN HARIAN'!$D$2:$D969,'KEG. PENGAJIAN HARIAN'!$B$2:$B969,"&gt;="&amp;$C$2,'KEG. PENGAJIAN HARIAN'!$B$2:$B969,"&lt;="&amp;$E$2,'KEG. PENGAJIAN HARIAN'!$F$2:$F969,B10)</f>
        <v>0.2104166667</v>
      </c>
      <c r="F10" s="45">
        <v>0.5</v>
      </c>
      <c r="G10" s="46">
        <f t="shared" si="1"/>
        <v>0.4208333333</v>
      </c>
      <c r="H10" s="47">
        <f>COUNTIFS('KEG. PENGAJIAN HARIAN'!$F$2:$F969,B10,'KEG. PENGAJIAN HARIAN'!$B$2:$B969,"&gt;="&amp;$C$2,'KEG. PENGAJIAN HARIAN'!$B$2:$B969,"&lt;="&amp;$E$2,'KEG. PENGAJIAN HARIAN'!$G$2:$G969,"hadir")</f>
        <v>5</v>
      </c>
      <c r="I10" s="48">
        <f>COUNTIFS('KEG. PENGAJIAN HARIAN'!$F$2:$F969,B10,'KEG. PENGAJIAN HARIAN'!$B$2:$B969,"&gt;="&amp;$C$2,'KEG. PENGAJIAN HARIAN'!$B$2:$B969,"&lt;="&amp;$E$2,'KEG. PENGAJIAN HARIAN'!$G$2:$G969,"By VN")</f>
        <v>0</v>
      </c>
      <c r="J10" s="49">
        <f>COUNTIFS('KEG. PENGAJIAN HARIAN'!$F$2:$F969,B10,'KEG. PENGAJIAN HARIAN'!$B$2:$B969,"&gt;="&amp;$C$2,'KEG. PENGAJIAN HARIAN'!$B$2:$B969,"&lt;="&amp;$E$2,'KEG. PENGAJIAN HARIAN'!$G$2:$G969,"izin (murid)")</f>
        <v>1</v>
      </c>
      <c r="K10" s="17"/>
      <c r="L10" s="73" t="s">
        <v>4194</v>
      </c>
      <c r="M10" s="74">
        <f>countif($D$5:$D$33,"PraNikah")</f>
        <v>7</v>
      </c>
      <c r="N10" s="74"/>
      <c r="O10" s="74"/>
      <c r="P10" s="74"/>
      <c r="Q10" s="75"/>
      <c r="R10" s="74"/>
      <c r="S10" s="17"/>
      <c r="T10" s="17"/>
      <c r="U10" s="17"/>
      <c r="V10" s="17"/>
      <c r="W10" s="17"/>
      <c r="X10" s="17"/>
      <c r="Y10" s="17"/>
      <c r="Z10" s="17"/>
    </row>
    <row r="11" ht="19.5" customHeight="1">
      <c r="A11" s="41">
        <v>7.0</v>
      </c>
      <c r="B11" s="42" t="s">
        <v>54</v>
      </c>
      <c r="C11" s="43" t="s">
        <v>4197</v>
      </c>
      <c r="D11" s="42" t="s">
        <v>4195</v>
      </c>
      <c r="E11" s="44">
        <f>sumifs('KEG. PENGAJIAN HARIAN'!$D$2:$D969,'KEG. PENGAJIAN HARIAN'!$B$2:$B969,"&gt;="&amp;$C$2,'KEG. PENGAJIAN HARIAN'!$B$2:$B969,"&lt;="&amp;$E$2,'KEG. PENGAJIAN HARIAN'!$F$2:$F969,B11)</f>
        <v>0.20625</v>
      </c>
      <c r="F11" s="45">
        <v>0.5</v>
      </c>
      <c r="G11" s="46">
        <f t="shared" si="1"/>
        <v>0.4125</v>
      </c>
      <c r="H11" s="47">
        <f>COUNTIFS('KEG. PENGAJIAN HARIAN'!$F$2:$F969,B11,'KEG. PENGAJIAN HARIAN'!$B$2:$B969,"&gt;="&amp;$C$2,'KEG. PENGAJIAN HARIAN'!$B$2:$B969,"&lt;="&amp;$E$2,'KEG. PENGAJIAN HARIAN'!$G$2:$G969,"hadir")</f>
        <v>5</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0</v>
      </c>
      <c r="K11" s="17"/>
      <c r="L11" s="74"/>
      <c r="M11" s="74">
        <f>sum(M8:M10)</f>
        <v>29</v>
      </c>
      <c r="N11" s="74"/>
      <c r="O11" s="74"/>
      <c r="P11" s="74"/>
      <c r="Q11" s="75"/>
      <c r="R11" s="74"/>
      <c r="S11" s="17"/>
      <c r="T11" s="17"/>
      <c r="U11" s="17"/>
      <c r="V11" s="17"/>
      <c r="W11" s="17"/>
      <c r="X11" s="17"/>
      <c r="Y11" s="17"/>
      <c r="Z11" s="17"/>
    </row>
    <row r="12" ht="19.5" customHeight="1">
      <c r="A12" s="41">
        <v>8.0</v>
      </c>
      <c r="B12" s="42" t="s">
        <v>21</v>
      </c>
      <c r="C12" s="43" t="s">
        <v>4191</v>
      </c>
      <c r="D12" s="42" t="s">
        <v>4195</v>
      </c>
      <c r="E12" s="44">
        <f>sumifs('KEG. PENGAJIAN HARIAN'!$D$2:$D969,'KEG. PENGAJIAN HARIAN'!$B$2:$B969,"&gt;="&amp;$C$2,'KEG. PENGAJIAN HARIAN'!$B$2:$B969,"&lt;="&amp;$E$2,'KEG. PENGAJIAN HARIAN'!$F$2:$F969,B12)</f>
        <v>0.05902777778</v>
      </c>
      <c r="F12" s="45">
        <v>0.5</v>
      </c>
      <c r="G12" s="46">
        <f t="shared" si="1"/>
        <v>0.1180555556</v>
      </c>
      <c r="H12" s="47">
        <f>COUNTIFS('KEG. PENGAJIAN HARIAN'!$F$2:$F969,B12,'KEG. PENGAJIAN HARIAN'!$B$2:$B969,"&gt;="&amp;$C$2,'KEG. PENGAJIAN HARIAN'!$B$2:$B969,"&lt;="&amp;$E$2,'KEG. PENGAJIAN HARIAN'!$G$2:$G969,"hadir")</f>
        <v>1</v>
      </c>
      <c r="I12" s="48">
        <f>COUNTIFS('KEG. PENGAJIAN HARIAN'!$F$2:$F969,B12,'KEG. PENGAJIAN HARIAN'!$B$2:$B969,"&gt;="&amp;$C$2,'KEG. PENGAJIAN HARIAN'!$B$2:$B969,"&lt;="&amp;$E$2,'KEG. PENGAJIAN HARIAN'!$G$2:$G969,"By VN")</f>
        <v>1</v>
      </c>
      <c r="J12" s="49">
        <f>COUNTIFS('KEG. PENGAJIAN HARIAN'!$F$2:$F969,B12,'KEG. PENGAJIAN HARIAN'!$B$2:$B969,"&gt;="&amp;$C$2,'KEG. PENGAJIAN HARIAN'!$B$2:$B969,"&lt;="&amp;$E$2,'KEG. PENGAJIAN HARIAN'!$G$2:$G969,"izin (murid)")</f>
        <v>0</v>
      </c>
      <c r="K12" s="17"/>
      <c r="L12" s="74"/>
      <c r="M12" s="74"/>
      <c r="N12" s="74"/>
      <c r="O12" s="74"/>
      <c r="P12" s="74"/>
      <c r="Q12" s="75"/>
      <c r="R12" s="74"/>
      <c r="S12" s="17"/>
      <c r="T12" s="17"/>
      <c r="U12" s="17"/>
      <c r="V12" s="17"/>
      <c r="W12" s="17"/>
      <c r="X12" s="17"/>
      <c r="Y12" s="17"/>
      <c r="Z12" s="17"/>
    </row>
    <row r="13" ht="19.5" customHeight="1">
      <c r="A13" s="41">
        <v>9.0</v>
      </c>
      <c r="B13" s="52" t="s">
        <v>59</v>
      </c>
      <c r="C13" s="53" t="s">
        <v>4191</v>
      </c>
      <c r="D13" s="52" t="s">
        <v>4192</v>
      </c>
      <c r="E13" s="44">
        <f>sumifs('KEG. PENGAJIAN HARIAN'!$D$2:$D969,'KEG. PENGAJIAN HARIAN'!$B$2:$B969,"&gt;="&amp;$C$2,'KEG. PENGAJIAN HARIAN'!$B$2:$B969,"&lt;="&amp;$E$2,'KEG. PENGAJIAN HARIAN'!$F$2:$F969,B13)</f>
        <v>0.2680555556</v>
      </c>
      <c r="F13" s="45">
        <v>0.5</v>
      </c>
      <c r="G13" s="46">
        <f t="shared" si="1"/>
        <v>0.5361111111</v>
      </c>
      <c r="H13" s="47">
        <f>COUNTIFS('KEG. PENGAJIAN HARIAN'!$F$2:$F969,B13,'KEG. PENGAJIAN HARIAN'!$B$2:$B969,"&gt;="&amp;$C$2,'KEG. PENGAJIAN HARIAN'!$B$2:$B969,"&lt;="&amp;$E$2,'KEG. PENGAJIAN HARIAN'!$G$2:$G969,"hadir")</f>
        <v>7</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17"/>
      <c r="L13" s="81" t="s">
        <v>4201</v>
      </c>
      <c r="M13" s="82" t="s">
        <v>4211</v>
      </c>
      <c r="N13" s="82" t="s">
        <v>4212</v>
      </c>
      <c r="O13" s="74"/>
      <c r="P13" s="74"/>
      <c r="Q13" s="75"/>
      <c r="R13" s="74"/>
      <c r="S13" s="17"/>
      <c r="T13" s="17"/>
      <c r="U13" s="17"/>
      <c r="V13" s="17"/>
      <c r="W13" s="17"/>
      <c r="X13" s="17"/>
      <c r="Y13" s="17"/>
      <c r="Z13" s="17"/>
    </row>
    <row r="14" ht="19.5" customHeight="1">
      <c r="A14" s="41">
        <v>10.0</v>
      </c>
      <c r="B14" s="42" t="s">
        <v>12</v>
      </c>
      <c r="C14" s="43" t="s">
        <v>4191</v>
      </c>
      <c r="D14" s="42" t="s">
        <v>4194</v>
      </c>
      <c r="E14" s="44">
        <f>sumifs('KEG. PENGAJIAN HARIAN'!$D$2:$D969,'KEG. PENGAJIAN HARIAN'!$B$2:$B969,"&gt;="&amp;$C$2,'KEG. PENGAJIAN HARIAN'!$B$2:$B969,"&lt;="&amp;$E$2,'KEG. PENGAJIAN HARIAN'!$F$2:$F969,B14)</f>
        <v>0</v>
      </c>
      <c r="F14" s="45">
        <v>0.5</v>
      </c>
      <c r="G14" s="46">
        <f t="shared" si="1"/>
        <v>0</v>
      </c>
      <c r="H14" s="47">
        <f>COUNTIFS('KEG. PENGAJIAN HARIAN'!$F$2:$F969,B14,'KEG. PENGAJIAN HARIAN'!$B$2:$B969,"&gt;="&amp;$C$2,'KEG. PENGAJIAN HARIAN'!$B$2:$B969,"&lt;="&amp;$E$2,'KEG. PENGAJIAN HARIAN'!$G$2:$G969,"hadir")</f>
        <v>0</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17"/>
      <c r="L14" s="83" t="s">
        <v>4202</v>
      </c>
      <c r="M14" s="84" t="str">
        <f>IFERROR(__xludf.DUMMYFUNCTION("INDEX(FILTER($B$5:$B$33, $D$5:$D$33=""PraCBR-CBR""), MATCH(MAX(FILTER($G$5:$G$33, $D$5:$D$33=""PraCBR-CBR"")), FILTER($G$5:$G$33, $D$5:$D$33=""PraCBR-CBR""), 0))
"),"Hafiz-PTM")</f>
        <v>Hafiz-PTM</v>
      </c>
      <c r="N14" s="85">
        <f>G19</f>
        <v>1.151388889</v>
      </c>
      <c r="O14" s="74"/>
      <c r="P14" s="74"/>
      <c r="Q14" s="75"/>
      <c r="R14" s="74"/>
      <c r="S14" s="17"/>
      <c r="T14" s="17"/>
      <c r="U14" s="17"/>
      <c r="V14" s="17"/>
      <c r="W14" s="17"/>
      <c r="X14" s="17"/>
      <c r="Y14" s="17"/>
      <c r="Z14" s="17"/>
    </row>
    <row r="15" ht="19.5" customHeight="1">
      <c r="A15" s="41">
        <v>11.0</v>
      </c>
      <c r="B15" s="42" t="s">
        <v>116</v>
      </c>
      <c r="C15" s="43" t="s">
        <v>4198</v>
      </c>
      <c r="D15" s="42" t="s">
        <v>4195</v>
      </c>
      <c r="E15" s="44">
        <f>sumifs('KEG. PENGAJIAN HARIAN'!$D$2:$D969,'KEG. PENGAJIAN HARIAN'!$B$2:$B969,"&gt;="&amp;$C$2,'KEG. PENGAJIAN HARIAN'!$B$2:$B969,"&lt;="&amp;$E$2,'KEG. PENGAJIAN HARIAN'!$F$2:$F969,B15)</f>
        <v>0.1395833333</v>
      </c>
      <c r="F15" s="45">
        <v>0.5</v>
      </c>
      <c r="G15" s="46">
        <f t="shared" si="1"/>
        <v>0.2791666667</v>
      </c>
      <c r="H15" s="47">
        <f>COUNTIFS('KEG. PENGAJIAN HARIAN'!$F$2:$F969,B15,'KEG. PENGAJIAN HARIAN'!$B$2:$B969,"&gt;="&amp;$C$2,'KEG. PENGAJIAN HARIAN'!$B$2:$B969,"&lt;="&amp;$E$2,'KEG. PENGAJIAN HARIAN'!$G$2:$G969,"hadir")</f>
        <v>7</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0</v>
      </c>
      <c r="K15" s="17"/>
      <c r="L15" s="83" t="s">
        <v>4203</v>
      </c>
      <c r="M15" s="84" t="str">
        <f>IFERROR(__xludf.DUMMYFUNCTION("INDEX(FILTER($B$5:$B$32, $D$5:$D$32=""PraRMJ-RMJ""), MATCH(MAX(FILTER($G$5:$G$32, $D$5:$D$32=""PraRMJ-RMJ"")), FILTER($G$5:$G$32, $D$5:$D$32=""PraRMJ-RMJ""), 0))
"),"Abell-NH")</f>
        <v>Abell-NH</v>
      </c>
      <c r="N15" s="85">
        <f>G5</f>
        <v>0.6472222222</v>
      </c>
      <c r="O15" s="74"/>
      <c r="P15" s="74"/>
      <c r="Q15" s="75"/>
      <c r="R15" s="74"/>
      <c r="S15" s="17"/>
      <c r="T15" s="17"/>
      <c r="U15" s="17"/>
      <c r="V15" s="17"/>
      <c r="W15" s="17"/>
      <c r="X15" s="17"/>
      <c r="Y15" s="17"/>
      <c r="Z15" s="17"/>
    </row>
    <row r="16" ht="19.5" customHeight="1">
      <c r="A16" s="41">
        <v>12.0</v>
      </c>
      <c r="B16" s="42" t="s">
        <v>197</v>
      </c>
      <c r="C16" s="43" t="s">
        <v>4197</v>
      </c>
      <c r="D16" s="42" t="s">
        <v>4194</v>
      </c>
      <c r="E16" s="44">
        <f>sumifs('KEG. PENGAJIAN HARIAN'!$D$2:$D969,'KEG. PENGAJIAN HARIAN'!$B$2:$B969,"&gt;="&amp;$C$2,'KEG. PENGAJIAN HARIAN'!$B$2:$B969,"&lt;="&amp;$E$2,'KEG. PENGAJIAN HARIAN'!$F$2:$F969,B16)</f>
        <v>0.1354166667</v>
      </c>
      <c r="F16" s="45">
        <v>0.5</v>
      </c>
      <c r="G16" s="46">
        <f t="shared" si="1"/>
        <v>0.2708333333</v>
      </c>
      <c r="H16" s="47">
        <f>COUNTIFS('KEG. PENGAJIAN HARIAN'!$F$2:$F969,B16,'KEG. PENGAJIAN HARIAN'!$B$2:$B969,"&gt;="&amp;$C$2,'KEG. PENGAJIAN HARIAN'!$B$2:$B969,"&lt;="&amp;$E$2,'KEG. PENGAJIAN HARIAN'!$G$2:$G969,"hadir")</f>
        <v>3</v>
      </c>
      <c r="I16" s="48">
        <f>COUNTIFS('KEG. PENGAJIAN HARIAN'!$F$2:$F969,B16,'KEG. PENGAJIAN HARIAN'!$B$2:$B969,"&gt;="&amp;$C$2,'KEG. PENGAJIAN HARIAN'!$B$2:$B969,"&lt;="&amp;$E$2,'KEG. PENGAJIAN HARIAN'!$G$2:$G969,"By VN")</f>
        <v>0</v>
      </c>
      <c r="J16" s="49">
        <f>COUNTIFS('KEG. PENGAJIAN HARIAN'!$F$2:$F969,B16,'KEG. PENGAJIAN HARIAN'!$B$2:$B969,"&gt;="&amp;$C$2,'KEG. PENGAJIAN HARIAN'!$B$2:$B969,"&lt;="&amp;$E$2,'KEG. PENGAJIAN HARIAN'!$G$2:$G969,"izin (murid)")</f>
        <v>1</v>
      </c>
      <c r="K16" s="17"/>
      <c r="L16" s="83" t="s">
        <v>4204</v>
      </c>
      <c r="M16" s="84" t="str">
        <f>IFERROR(__xludf.DUMMYFUNCTION("INDEX(FILTER($B$5:$B$32, $D$5:$D$32=""PraNikah""), MATCH(MAX(FILTER($G$5:$G$32, $D$5:$D$32=""PraNikah"")), FILTER($G$5:$G$32, $D$5:$D$32=""PraNikah""), 0))
"),"Tami-BFL")</f>
        <v>Tami-BFL</v>
      </c>
      <c r="N16" s="85">
        <f>G32</f>
        <v>0.5694444444</v>
      </c>
      <c r="O16" s="74"/>
      <c r="P16" s="74"/>
      <c r="Q16" s="75"/>
      <c r="R16" s="74"/>
      <c r="S16" s="17"/>
      <c r="T16" s="17"/>
      <c r="U16" s="17"/>
      <c r="V16" s="17"/>
      <c r="W16" s="17"/>
      <c r="X16" s="17"/>
      <c r="Y16" s="17"/>
      <c r="Z16" s="17"/>
    </row>
    <row r="17" ht="19.5" customHeight="1">
      <c r="A17" s="41">
        <v>13.0</v>
      </c>
      <c r="B17" s="42" t="s">
        <v>45</v>
      </c>
      <c r="C17" s="43" t="s">
        <v>4193</v>
      </c>
      <c r="D17" s="42" t="s">
        <v>4192</v>
      </c>
      <c r="E17" s="44">
        <f>sumifs('KEG. PENGAJIAN HARIAN'!$D$2:$D969,'KEG. PENGAJIAN HARIAN'!$B$2:$B969,"&gt;="&amp;$C$2,'KEG. PENGAJIAN HARIAN'!$B$2:$B969,"&lt;="&amp;$E$2,'KEG. PENGAJIAN HARIAN'!$F$2:$F969,B17)</f>
        <v>0.2909722222</v>
      </c>
      <c r="F17" s="45">
        <v>0.5</v>
      </c>
      <c r="G17" s="46">
        <f t="shared" si="1"/>
        <v>0.5819444444</v>
      </c>
      <c r="H17" s="47">
        <f>COUNTIFS('KEG. PENGAJIAN HARIAN'!$F$2:$F969,B17,'KEG. PENGAJIAN HARIAN'!$B$2:$B969,"&gt;="&amp;$C$2,'KEG. PENGAJIAN HARIAN'!$B$2:$B969,"&lt;="&amp;$E$2,'KEG. PENGAJIAN HARIAN'!$G$2:$G969,"hadir")</f>
        <v>14</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L17" s="74"/>
      <c r="M17" s="74"/>
      <c r="N17" s="74"/>
      <c r="O17" s="74"/>
      <c r="P17" s="74"/>
      <c r="Q17" s="75"/>
      <c r="R17" s="74"/>
      <c r="S17" s="17"/>
      <c r="T17" s="17"/>
      <c r="U17" s="17"/>
      <c r="V17" s="17"/>
      <c r="W17" s="17"/>
      <c r="X17" s="17"/>
      <c r="Y17" s="17"/>
      <c r="Z17" s="17"/>
    </row>
    <row r="18" ht="19.5" customHeight="1">
      <c r="A18" s="41">
        <v>14.0</v>
      </c>
      <c r="B18" s="42" t="s">
        <v>153</v>
      </c>
      <c r="C18" s="43" t="s">
        <v>4193</v>
      </c>
      <c r="D18" s="42" t="s">
        <v>4192</v>
      </c>
      <c r="E18" s="44">
        <f>sumifs('KEG. PENGAJIAN HARIAN'!$D$2:$D969,'KEG. PENGAJIAN HARIAN'!$B$2:$B969,"&gt;="&amp;$C$2,'KEG. PENGAJIAN HARIAN'!$B$2:$B969,"&lt;="&amp;$E$2,'KEG. PENGAJIAN HARIAN'!$F$2:$F969,B18)</f>
        <v>0.4451388889</v>
      </c>
      <c r="F18" s="45">
        <v>0.5</v>
      </c>
      <c r="G18" s="46">
        <f t="shared" si="1"/>
        <v>0.8902777778</v>
      </c>
      <c r="H18" s="47">
        <f>COUNTIFS('KEG. PENGAJIAN HARIAN'!$F$2:$F969,B18,'KEG. PENGAJIAN HARIAN'!$B$2:$B969,"&gt;="&amp;$C$2,'KEG. PENGAJIAN HARIAN'!$B$2:$B969,"&lt;="&amp;$E$2,'KEG. PENGAJIAN HARIAN'!$G$2:$G969,"hadir")</f>
        <v>11</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74"/>
      <c r="M18" s="73"/>
      <c r="N18" s="74"/>
      <c r="O18" s="73"/>
      <c r="P18" s="74"/>
      <c r="Q18" s="75"/>
      <c r="R18" s="74"/>
      <c r="S18" s="17"/>
      <c r="T18" s="17"/>
      <c r="U18" s="17"/>
      <c r="V18" s="17"/>
      <c r="W18" s="17"/>
      <c r="X18" s="17"/>
      <c r="Y18" s="17"/>
      <c r="Z18" s="17"/>
    </row>
    <row r="19" ht="19.5" customHeight="1">
      <c r="A19" s="41">
        <v>15.0</v>
      </c>
      <c r="B19" s="42" t="s">
        <v>17</v>
      </c>
      <c r="C19" s="43" t="s">
        <v>4191</v>
      </c>
      <c r="D19" s="42" t="s">
        <v>4192</v>
      </c>
      <c r="E19" s="44">
        <f>sumifs('KEG. PENGAJIAN HARIAN'!$D$2:$D969,'KEG. PENGAJIAN HARIAN'!$B$2:$B969,"&gt;="&amp;$C$2,'KEG. PENGAJIAN HARIAN'!$B$2:$B969,"&lt;="&amp;$E$2,'KEG. PENGAJIAN HARIAN'!$F$2:$F969,B19)</f>
        <v>0.5756944444</v>
      </c>
      <c r="F19" s="45">
        <v>0.5</v>
      </c>
      <c r="G19" s="46">
        <f t="shared" si="1"/>
        <v>1.151388889</v>
      </c>
      <c r="H19" s="47">
        <f>COUNTIFS('KEG. PENGAJIAN HARIAN'!$F$2:$F969,B19,'KEG. PENGAJIAN HARIAN'!$B$2:$B969,"&gt;="&amp;$C$2,'KEG. PENGAJIAN HARIAN'!$B$2:$B969,"&lt;="&amp;$E$2,'KEG. PENGAJIAN HARIAN'!$G$2:$G969,"hadir")</f>
        <v>16</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73"/>
      <c r="M19" s="74"/>
      <c r="N19" s="77"/>
      <c r="O19" s="74"/>
      <c r="P19" s="77"/>
      <c r="Q19" s="78"/>
      <c r="R19" s="77"/>
      <c r="S19" s="17"/>
      <c r="T19" s="17"/>
      <c r="U19" s="17"/>
      <c r="V19" s="17"/>
      <c r="W19" s="17"/>
      <c r="X19" s="17"/>
      <c r="Y19" s="17"/>
      <c r="Z19" s="17"/>
    </row>
    <row r="20" ht="19.5" customHeight="1">
      <c r="A20" s="41">
        <v>16.0</v>
      </c>
      <c r="B20" s="42" t="s">
        <v>82</v>
      </c>
      <c r="C20" s="43" t="s">
        <v>4193</v>
      </c>
      <c r="D20" s="42" t="s">
        <v>4195</v>
      </c>
      <c r="E20" s="44">
        <f>sumifs('KEG. PENGAJIAN HARIAN'!$D$2:$D969,'KEG. PENGAJIAN HARIAN'!$B$2:$B969,"&gt;="&amp;$C$2,'KEG. PENGAJIAN HARIAN'!$B$2:$B969,"&lt;="&amp;$E$2,'KEG. PENGAJIAN HARIAN'!$F$2:$F969,B20)</f>
        <v>0.2673611111</v>
      </c>
      <c r="F20" s="45">
        <v>0.5</v>
      </c>
      <c r="G20" s="46">
        <f t="shared" si="1"/>
        <v>0.5347222222</v>
      </c>
      <c r="H20" s="47">
        <f>COUNTIFS('KEG. PENGAJIAN HARIAN'!$F$2:$F969,B20,'KEG. PENGAJIAN HARIAN'!$B$2:$B969,"&gt;="&amp;$C$2,'KEG. PENGAJIAN HARIAN'!$B$2:$B969,"&lt;="&amp;$E$2,'KEG. PENGAJIAN HARIAN'!$G$2:$G969,"hadir")</f>
        <v>8</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2</v>
      </c>
      <c r="K20" s="17"/>
      <c r="L20" s="73"/>
      <c r="M20" s="74"/>
      <c r="N20" s="77"/>
      <c r="O20" s="74"/>
      <c r="P20" s="77"/>
      <c r="Q20" s="78"/>
      <c r="R20" s="77"/>
      <c r="S20" s="17"/>
      <c r="T20" s="17"/>
      <c r="U20" s="17"/>
      <c r="V20" s="17"/>
      <c r="W20" s="17"/>
      <c r="X20" s="17"/>
      <c r="Y20" s="17"/>
      <c r="Z20" s="17"/>
    </row>
    <row r="21" ht="19.5" customHeight="1">
      <c r="A21" s="41">
        <v>17.0</v>
      </c>
      <c r="B21" s="42" t="s">
        <v>830</v>
      </c>
      <c r="C21" s="43" t="s">
        <v>4198</v>
      </c>
      <c r="D21" s="42" t="s">
        <v>4194</v>
      </c>
      <c r="E21" s="44">
        <f>sumifs('KEG. PENGAJIAN HARIAN'!$D$2:$D969,'KEG. PENGAJIAN HARIAN'!$B$2:$B969,"&gt;="&amp;$C$2,'KEG. PENGAJIAN HARIAN'!$B$2:$B969,"&lt;="&amp;$E$2,'KEG. PENGAJIAN HARIAN'!$F$2:$F969,B21)</f>
        <v>0</v>
      </c>
      <c r="F21" s="45">
        <v>0.5</v>
      </c>
      <c r="G21" s="46">
        <f t="shared" si="1"/>
        <v>0</v>
      </c>
      <c r="H21" s="47">
        <f>COUNTIFS('KEG. PENGAJIAN HARIAN'!$F$2:$F969,B21,'KEG. PENGAJIAN HARIAN'!$B$2:$B969,"&gt;="&amp;$C$2,'KEG. PENGAJIAN HARIAN'!$B$2:$B969,"&lt;="&amp;$E$2,'KEG. PENGAJIAN HARIAN'!$G$2:$G969,"hadir")</f>
        <v>0</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17"/>
      <c r="L21" s="73"/>
      <c r="M21" s="74"/>
      <c r="N21" s="77"/>
      <c r="O21" s="74"/>
      <c r="P21" s="77"/>
      <c r="Q21" s="78"/>
      <c r="R21" s="77"/>
      <c r="S21" s="17"/>
      <c r="T21" s="17"/>
      <c r="U21" s="17"/>
      <c r="V21" s="17"/>
      <c r="W21" s="17"/>
      <c r="X21" s="17"/>
      <c r="Y21" s="17"/>
      <c r="Z21" s="17"/>
    </row>
    <row r="22" ht="19.5" customHeight="1">
      <c r="A22" s="41">
        <v>18.0</v>
      </c>
      <c r="B22" s="42" t="s">
        <v>144</v>
      </c>
      <c r="C22" s="43" t="s">
        <v>4193</v>
      </c>
      <c r="D22" s="42" t="s">
        <v>4192</v>
      </c>
      <c r="E22" s="44">
        <f>sumifs('KEG. PENGAJIAN HARIAN'!$D$2:$D969,'KEG. PENGAJIAN HARIAN'!$B$2:$B969,"&gt;="&amp;$C$2,'KEG. PENGAJIAN HARIAN'!$B$2:$B969,"&lt;="&amp;$E$2,'KEG. PENGAJIAN HARIAN'!$F$2:$F969,B22)</f>
        <v>0.1944444444</v>
      </c>
      <c r="F22" s="45">
        <v>0.5</v>
      </c>
      <c r="G22" s="46">
        <f t="shared" si="1"/>
        <v>0.3888888889</v>
      </c>
      <c r="H22" s="47">
        <f>COUNTIFS('KEG. PENGAJIAN HARIAN'!$F$2:$F969,B22,'KEG. PENGAJIAN HARIAN'!$B$2:$B969,"&gt;="&amp;$C$2,'KEG. PENGAJIAN HARIAN'!$B$2:$B969,"&lt;="&amp;$E$2,'KEG. PENGAJIAN HARIAN'!$G$2:$G969,"hadir")</f>
        <v>13</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17"/>
      <c r="L22" s="79"/>
      <c r="M22" s="74"/>
      <c r="N22" s="74"/>
      <c r="O22" s="74"/>
      <c r="P22" s="74"/>
      <c r="Q22" s="75"/>
      <c r="R22" s="74"/>
      <c r="S22" s="17"/>
      <c r="T22" s="17"/>
      <c r="U22" s="17"/>
      <c r="V22" s="17"/>
      <c r="W22" s="17"/>
      <c r="X22" s="17"/>
      <c r="Y22" s="17"/>
      <c r="Z22" s="17"/>
    </row>
    <row r="23" ht="19.5" customHeight="1">
      <c r="A23" s="41">
        <v>19.0</v>
      </c>
      <c r="B23" s="42" t="s">
        <v>164</v>
      </c>
      <c r="C23" s="43" t="s">
        <v>4198</v>
      </c>
      <c r="D23" s="42" t="s">
        <v>4194</v>
      </c>
      <c r="E23" s="44">
        <f>sumifs('KEG. PENGAJIAN HARIAN'!$D$2:$D969,'KEG. PENGAJIAN HARIAN'!$B$2:$B969,"&gt;="&amp;$C$2,'KEG. PENGAJIAN HARIAN'!$B$2:$B969,"&lt;="&amp;$E$2,'KEG. PENGAJIAN HARIAN'!$F$2:$F969,B23)</f>
        <v>0.1333333333</v>
      </c>
      <c r="F23" s="45">
        <v>0.5</v>
      </c>
      <c r="G23" s="46">
        <f t="shared" si="1"/>
        <v>0.2666666667</v>
      </c>
      <c r="H23" s="47">
        <f>COUNTIFS('KEG. PENGAJIAN HARIAN'!$F$2:$F969,B23,'KEG. PENGAJIAN HARIAN'!$B$2:$B969,"&gt;="&amp;$C$2,'KEG. PENGAJIAN HARIAN'!$B$2:$B969,"&lt;="&amp;$E$2,'KEG. PENGAJIAN HARIAN'!$G$2:$G969,"hadir")</f>
        <v>2</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0</v>
      </c>
      <c r="K23" s="17"/>
      <c r="L23" s="79"/>
      <c r="M23" s="74"/>
      <c r="N23" s="74"/>
      <c r="O23" s="74"/>
      <c r="P23" s="74"/>
      <c r="Q23" s="75"/>
      <c r="R23" s="74"/>
      <c r="S23" s="17"/>
      <c r="T23" s="17"/>
      <c r="U23" s="17"/>
      <c r="V23" s="17"/>
      <c r="W23" s="17"/>
      <c r="X23" s="17"/>
      <c r="Y23" s="17"/>
      <c r="Z23" s="17"/>
    </row>
    <row r="24" ht="19.5" customHeight="1">
      <c r="A24" s="41">
        <v>20.0</v>
      </c>
      <c r="B24" s="42" t="s">
        <v>130</v>
      </c>
      <c r="C24" s="43" t="s">
        <v>4193</v>
      </c>
      <c r="D24" s="42" t="s">
        <v>4192</v>
      </c>
      <c r="E24" s="44">
        <f>sumifs('KEG. PENGAJIAN HARIAN'!$D$2:$D969,'KEG. PENGAJIAN HARIAN'!$B$2:$B969,"&gt;="&amp;$C$2,'KEG. PENGAJIAN HARIAN'!$B$2:$B969,"&lt;="&amp;$E$2,'KEG. PENGAJIAN HARIAN'!$F$2:$F969,B24)</f>
        <v>0.3923611111</v>
      </c>
      <c r="F24" s="45">
        <v>0.5</v>
      </c>
      <c r="G24" s="46">
        <f t="shared" si="1"/>
        <v>0.7847222222</v>
      </c>
      <c r="H24" s="47">
        <f>COUNTIFS('KEG. PENGAJIAN HARIAN'!$F$2:$F969,B24,'KEG. PENGAJIAN HARIAN'!$B$2:$B969,"&gt;="&amp;$C$2,'KEG. PENGAJIAN HARIAN'!$B$2:$B969,"&lt;="&amp;$E$2,'KEG. PENGAJIAN HARIAN'!$G$2:$G969,"hadir")</f>
        <v>14</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2</v>
      </c>
      <c r="K24" s="17"/>
      <c r="L24" s="79"/>
      <c r="M24" s="74"/>
      <c r="N24" s="74"/>
      <c r="O24" s="74"/>
      <c r="P24" s="74"/>
      <c r="Q24" s="75"/>
      <c r="R24" s="74"/>
      <c r="S24" s="17"/>
      <c r="T24" s="17"/>
      <c r="U24" s="17"/>
      <c r="V24" s="17"/>
      <c r="W24" s="17"/>
      <c r="X24" s="17"/>
      <c r="Y24" s="17"/>
      <c r="Z24" s="17"/>
    </row>
    <row r="25" ht="19.5" customHeight="1">
      <c r="A25" s="41">
        <v>21.0</v>
      </c>
      <c r="B25" s="42" t="s">
        <v>51</v>
      </c>
      <c r="C25" s="43" t="s">
        <v>4193</v>
      </c>
      <c r="D25" s="42" t="s">
        <v>4192</v>
      </c>
      <c r="E25" s="44">
        <f>sumifs('KEG. PENGAJIAN HARIAN'!$D$2:$D969,'KEG. PENGAJIAN HARIAN'!$B$2:$B969,"&gt;="&amp;$C$2,'KEG. PENGAJIAN HARIAN'!$B$2:$B969,"&lt;="&amp;$E$2,'KEG. PENGAJIAN HARIAN'!$F$2:$F969,B25)</f>
        <v>0.4069444444</v>
      </c>
      <c r="F25" s="45">
        <v>0.5</v>
      </c>
      <c r="G25" s="46">
        <f t="shared" si="1"/>
        <v>0.8138888889</v>
      </c>
      <c r="H25" s="47">
        <f>COUNTIFS('KEG. PENGAJIAN HARIAN'!$F$2:$F969,B25,'KEG. PENGAJIAN HARIAN'!$B$2:$B969,"&gt;="&amp;$C$2,'KEG. PENGAJIAN HARIAN'!$B$2:$B969,"&lt;="&amp;$E$2,'KEG. PENGAJIAN HARIAN'!$G$2:$G969,"hadir")</f>
        <v>13</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3</v>
      </c>
      <c r="K25" s="17"/>
      <c r="L25" s="79"/>
      <c r="M25" s="74"/>
      <c r="N25" s="74"/>
      <c r="O25" s="74"/>
      <c r="P25" s="74"/>
      <c r="Q25" s="75"/>
      <c r="R25" s="74"/>
      <c r="S25" s="17"/>
      <c r="T25" s="17"/>
      <c r="U25" s="17"/>
      <c r="V25" s="17"/>
      <c r="W25" s="17"/>
      <c r="X25" s="17"/>
      <c r="Y25" s="17"/>
      <c r="Z25" s="17"/>
    </row>
    <row r="26">
      <c r="A26" s="41">
        <v>22.0</v>
      </c>
      <c r="B26" s="42" t="s">
        <v>148</v>
      </c>
      <c r="C26" s="43" t="s">
        <v>4193</v>
      </c>
      <c r="D26" s="42" t="s">
        <v>4192</v>
      </c>
      <c r="E26" s="44">
        <f>sumifs('KEG. PENGAJIAN HARIAN'!$D$2:$D969,'KEG. PENGAJIAN HARIAN'!$B$2:$B969,"&gt;="&amp;$C$2,'KEG. PENGAJIAN HARIAN'!$B$2:$B969,"&lt;="&amp;$E$2,'KEG. PENGAJIAN HARIAN'!$F$2:$F969,B26)</f>
        <v>0.1666666667</v>
      </c>
      <c r="F26" s="45">
        <v>0.5</v>
      </c>
      <c r="G26" s="46">
        <f t="shared" si="1"/>
        <v>0.3333333333</v>
      </c>
      <c r="H26" s="47">
        <f>COUNTIFS('KEG. PENGAJIAN HARIAN'!$F$2:$F969,B26,'KEG. PENGAJIAN HARIAN'!$B$2:$B969,"&gt;="&amp;$C$2,'KEG. PENGAJIAN HARIAN'!$B$2:$B969,"&lt;="&amp;$E$2,'KEG. PENGAJIAN HARIAN'!$G$2:$G969,"hadir")</f>
        <v>8</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0</v>
      </c>
      <c r="K26" s="17"/>
      <c r="L26" s="74"/>
      <c r="M26" s="74"/>
      <c r="N26" s="74"/>
      <c r="O26" s="74"/>
      <c r="P26" s="74"/>
      <c r="Q26" s="75"/>
      <c r="R26" s="74"/>
      <c r="S26" s="17"/>
      <c r="T26" s="17"/>
      <c r="U26" s="17"/>
      <c r="V26" s="17"/>
      <c r="W26" s="17"/>
      <c r="X26" s="17"/>
      <c r="Y26" s="17"/>
      <c r="Z26" s="17"/>
    </row>
    <row r="27">
      <c r="A27" s="41">
        <v>23.0</v>
      </c>
      <c r="B27" s="42" t="s">
        <v>38</v>
      </c>
      <c r="C27" s="43" t="s">
        <v>4193</v>
      </c>
      <c r="D27" s="42" t="s">
        <v>4192</v>
      </c>
      <c r="E27" s="44">
        <f>sumifs('KEG. PENGAJIAN HARIAN'!$D$2:$D969,'KEG. PENGAJIAN HARIAN'!$B$2:$B969,"&gt;="&amp;$C$2,'KEG. PENGAJIAN HARIAN'!$B$2:$B969,"&lt;="&amp;$E$2,'KEG. PENGAJIAN HARIAN'!$F$2:$F969,B27)</f>
        <v>0</v>
      </c>
      <c r="F27" s="45">
        <v>0.5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L27" s="74"/>
      <c r="M27" s="78"/>
      <c r="N27" s="74"/>
      <c r="O27" s="74"/>
      <c r="P27" s="74"/>
      <c r="Q27" s="75"/>
      <c r="R27" s="74"/>
      <c r="S27" s="17"/>
      <c r="T27" s="17"/>
      <c r="U27" s="17"/>
      <c r="V27" s="17"/>
      <c r="W27" s="17"/>
      <c r="X27" s="17"/>
      <c r="Y27" s="17"/>
      <c r="Z27" s="17"/>
    </row>
    <row r="28">
      <c r="A28" s="41">
        <v>24.0</v>
      </c>
      <c r="B28" s="42" t="s">
        <v>67</v>
      </c>
      <c r="C28" s="43" t="s">
        <v>4193</v>
      </c>
      <c r="D28" s="42" t="s">
        <v>4192</v>
      </c>
      <c r="E28" s="44">
        <f>sumifs('KEG. PENGAJIAN HARIAN'!$D$2:$D969,'KEG. PENGAJIAN HARIAN'!$B$2:$B969,"&gt;="&amp;$C$2,'KEG. PENGAJIAN HARIAN'!$B$2:$B969,"&lt;="&amp;$E$2,'KEG. PENGAJIAN HARIAN'!$F$2:$F969,B28)</f>
        <v>0.3861111111</v>
      </c>
      <c r="F28" s="45">
        <v>0.5</v>
      </c>
      <c r="G28" s="46">
        <f t="shared" si="1"/>
        <v>0.7722222222</v>
      </c>
      <c r="H28" s="47">
        <f>COUNTIFS('KEG. PENGAJIAN HARIAN'!$F$2:$F969,B28,'KEG. PENGAJIAN HARIAN'!$B$2:$B969,"&gt;="&amp;$C$2,'KEG. PENGAJIAN HARIAN'!$B$2:$B969,"&lt;="&amp;$E$2,'KEG. PENGAJIAN HARIAN'!$G$2:$G969,"hadir")</f>
        <v>17</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74"/>
      <c r="M28" s="74"/>
      <c r="N28" s="74"/>
      <c r="O28" s="74"/>
      <c r="P28" s="74"/>
      <c r="Q28" s="75"/>
      <c r="R28" s="74"/>
      <c r="S28" s="17"/>
      <c r="T28" s="17"/>
      <c r="U28" s="17"/>
      <c r="V28" s="17"/>
      <c r="W28" s="17"/>
      <c r="X28" s="17"/>
      <c r="Y28" s="17"/>
      <c r="Z28" s="17"/>
    </row>
    <row r="29">
      <c r="A29" s="41">
        <v>25.0</v>
      </c>
      <c r="B29" s="42" t="s">
        <v>62</v>
      </c>
      <c r="C29" s="43" t="s">
        <v>4193</v>
      </c>
      <c r="D29" s="42" t="s">
        <v>4192</v>
      </c>
      <c r="E29" s="44">
        <f>sumifs('KEG. PENGAJIAN HARIAN'!$D$2:$D969,'KEG. PENGAJIAN HARIAN'!$B$2:$B969,"&gt;="&amp;$C$2,'KEG. PENGAJIAN HARIAN'!$B$2:$B969,"&lt;="&amp;$E$2,'KEG. PENGAJIAN HARIAN'!$F$2:$F969,B29)</f>
        <v>0.4826388889</v>
      </c>
      <c r="F29" s="45">
        <v>0.5</v>
      </c>
      <c r="G29" s="46">
        <f t="shared" si="1"/>
        <v>0.9652777778</v>
      </c>
      <c r="H29" s="47">
        <f>COUNTIFS('KEG. PENGAJIAN HARIAN'!$F$2:$F969,B29,'KEG. PENGAJIAN HARIAN'!$B$2:$B969,"&gt;="&amp;$C$2,'KEG. PENGAJIAN HARIAN'!$B$2:$B969,"&lt;="&amp;$E$2,'KEG. PENGAJIAN HARIAN'!$G$2:$G969,"hadir")</f>
        <v>14</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0</v>
      </c>
      <c r="K29" s="17"/>
      <c r="L29" s="74"/>
      <c r="M29" s="78"/>
      <c r="N29" s="74"/>
      <c r="O29" s="74"/>
      <c r="P29" s="74"/>
      <c r="Q29" s="75"/>
      <c r="R29" s="74"/>
      <c r="S29" s="17"/>
      <c r="T29" s="17"/>
      <c r="U29" s="17"/>
      <c r="V29" s="17"/>
      <c r="W29" s="17"/>
      <c r="X29" s="17"/>
      <c r="Y29" s="17"/>
      <c r="Z29" s="17"/>
    </row>
    <row r="30">
      <c r="A30" s="41">
        <v>26.0</v>
      </c>
      <c r="B30" s="42" t="s">
        <v>174</v>
      </c>
      <c r="C30" s="43" t="s">
        <v>4193</v>
      </c>
      <c r="D30" s="42" t="s">
        <v>4195</v>
      </c>
      <c r="E30" s="44">
        <f>sumifs('KEG. PENGAJIAN HARIAN'!$D$2:$D969,'KEG. PENGAJIAN HARIAN'!$B$2:$B969,"&gt;="&amp;$C$2,'KEG. PENGAJIAN HARIAN'!$B$2:$B969,"&lt;="&amp;$E$2,'KEG. PENGAJIAN HARIAN'!$F$2:$F969,B30)</f>
        <v>0.05277777778</v>
      </c>
      <c r="F30" s="45">
        <v>0.5</v>
      </c>
      <c r="G30" s="46">
        <f t="shared" si="1"/>
        <v>0.1055555556</v>
      </c>
      <c r="H30" s="47">
        <f>COUNTIFS('KEG. PENGAJIAN HARIAN'!$F$2:$F969,B30,'KEG. PENGAJIAN HARIAN'!$B$2:$B969,"&gt;="&amp;$C$2,'KEG. PENGAJIAN HARIAN'!$B$2:$B969,"&lt;="&amp;$E$2,'KEG. PENGAJIAN HARIAN'!$G$2:$G969,"hadir")</f>
        <v>2</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21"/>
      <c r="N30" s="86"/>
      <c r="O30" s="74"/>
      <c r="P30" s="17"/>
      <c r="Q30" s="50"/>
      <c r="R30" s="17"/>
      <c r="S30" s="17"/>
      <c r="T30" s="17"/>
      <c r="U30" s="17"/>
      <c r="V30" s="17"/>
      <c r="W30" s="17"/>
      <c r="X30" s="17"/>
      <c r="Y30" s="17"/>
      <c r="Z30" s="17"/>
    </row>
    <row r="31">
      <c r="A31" s="41">
        <v>27.0</v>
      </c>
      <c r="B31" s="42" t="s">
        <v>127</v>
      </c>
      <c r="C31" s="43" t="s">
        <v>4193</v>
      </c>
      <c r="D31" s="42" t="s">
        <v>4192</v>
      </c>
      <c r="E31" s="44">
        <f>sumifs('KEG. PENGAJIAN HARIAN'!$D$2:$D969,'KEG. PENGAJIAN HARIAN'!$B$2:$B969,"&gt;="&amp;$C$2,'KEG. PENGAJIAN HARIAN'!$B$2:$B969,"&lt;="&amp;$E$2,'KEG. PENGAJIAN HARIAN'!$F$2:$F969,B31)</f>
        <v>0.3111111111</v>
      </c>
      <c r="F31" s="45">
        <v>0.5</v>
      </c>
      <c r="G31" s="46">
        <f t="shared" si="1"/>
        <v>0.6222222222</v>
      </c>
      <c r="H31" s="47">
        <f>COUNTIFS('KEG. PENGAJIAN HARIAN'!$F$2:$F969,B31,'KEG. PENGAJIAN HARIAN'!$B$2:$B969,"&gt;="&amp;$C$2,'KEG. PENGAJIAN HARIAN'!$B$2:$B969,"&lt;="&amp;$E$2,'KEG. PENGAJIAN HARIAN'!$G$2:$G969,"hadir")</f>
        <v>11</v>
      </c>
      <c r="I31" s="48">
        <f>COUNTIFS('KEG. PENGAJIAN HARIAN'!$F$2:$F969,B31,'KEG. PENGAJIAN HARIAN'!$B$2:$B969,"&gt;="&amp;$C$2,'KEG. PENGAJIAN HARIAN'!$B$2:$B969,"&lt;="&amp;$E$2,'KEG. PENGAJIAN HARIAN'!$G$2:$G969,"By VN")</f>
        <v>0</v>
      </c>
      <c r="J31" s="49">
        <f>COUNTIFS('KEG. PENGAJIAN HARIAN'!$F$2:$F969,B31,'KEG. PENGAJIAN HARIAN'!$B$2:$B969,"&gt;="&amp;$C$2,'KEG. PENGAJIAN HARIAN'!$B$2:$B969,"&lt;="&amp;$E$2,'KEG. PENGAJIAN HARIAN'!$G$2:$G969,"izin (murid)")</f>
        <v>1</v>
      </c>
      <c r="K31" s="17"/>
      <c r="L31" s="17"/>
      <c r="M31" s="21"/>
      <c r="N31" s="86"/>
      <c r="O31" s="17"/>
      <c r="P31" s="17"/>
      <c r="Q31" s="50"/>
      <c r="R31" s="17"/>
      <c r="S31" s="17"/>
      <c r="T31" s="17"/>
      <c r="U31" s="17"/>
      <c r="V31" s="17"/>
      <c r="W31" s="17"/>
      <c r="X31" s="17"/>
      <c r="Y31" s="17"/>
      <c r="Z31" s="17"/>
    </row>
    <row r="32">
      <c r="A32" s="41">
        <v>28.0</v>
      </c>
      <c r="B32" s="42" t="s">
        <v>169</v>
      </c>
      <c r="C32" s="43" t="s">
        <v>4193</v>
      </c>
      <c r="D32" s="42" t="s">
        <v>4194</v>
      </c>
      <c r="E32" s="44">
        <f>sumifs('KEG. PENGAJIAN HARIAN'!$D$2:$D969,'KEG. PENGAJIAN HARIAN'!$B$2:$B969,"&gt;="&amp;$C$2,'KEG. PENGAJIAN HARIAN'!$B$2:$B969,"&lt;="&amp;$E$2,'KEG. PENGAJIAN HARIAN'!$F$2:$F969,B32)</f>
        <v>0.2847222222</v>
      </c>
      <c r="F32" s="45">
        <v>0.5</v>
      </c>
      <c r="G32" s="46">
        <f t="shared" si="1"/>
        <v>0.5694444444</v>
      </c>
      <c r="H32" s="47">
        <f>COUNTIFS('KEG. PENGAJIAN HARIAN'!$F$2:$F969,B32,'KEG. PENGAJIAN HARIAN'!$B$2:$B969,"&gt;="&amp;$C$2,'KEG. PENGAJIAN HARIAN'!$B$2:$B969,"&lt;="&amp;$E$2,'KEG. PENGAJIAN HARIAN'!$G$2:$G969,"hadir")</f>
        <v>6</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50"/>
      <c r="R32" s="17"/>
      <c r="S32" s="17"/>
      <c r="T32" s="17"/>
      <c r="U32" s="17"/>
      <c r="V32" s="17"/>
      <c r="W32" s="17"/>
      <c r="X32" s="17"/>
      <c r="Y32" s="17"/>
      <c r="Z32" s="17"/>
    </row>
    <row r="33">
      <c r="A33" s="41">
        <v>29.0</v>
      </c>
      <c r="B33" s="42" t="s">
        <v>100</v>
      </c>
      <c r="C33" s="43" t="s">
        <v>4191</v>
      </c>
      <c r="D33" s="42" t="s">
        <v>4194</v>
      </c>
      <c r="E33" s="44">
        <f>sumifs('KEG. PENGAJIAN HARIAN'!$D$2:$D969,'KEG. PENGAJIAN HARIAN'!$B$2:$B969,"&gt;="&amp;$C$2,'KEG. PENGAJIAN HARIAN'!$B$2:$B969,"&lt;="&amp;$E$2,'KEG. PENGAJIAN HARIAN'!$F$2:$F969,B33)</f>
        <v>0</v>
      </c>
      <c r="F33" s="45">
        <v>0.5</v>
      </c>
      <c r="G33" s="46">
        <f t="shared" si="1"/>
        <v>0</v>
      </c>
      <c r="H33" s="47">
        <f>COUNTIFS('KEG. PENGAJIAN HARIAN'!$F$2:$F969,B33,'KEG. PENGAJIAN HARIAN'!$B$2:$B969,"&gt;="&amp;$C$2,'KEG. PENGAJIAN HARIAN'!$B$2:$B969,"&lt;="&amp;$E$2,'KEG. PENGAJIAN HARIAN'!$G$2:$G969,"hadir")</f>
        <v>0</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0</v>
      </c>
      <c r="K33" s="17"/>
      <c r="L33" s="17"/>
      <c r="M33" s="17"/>
      <c r="N33" s="17"/>
      <c r="O33" s="17"/>
      <c r="P33" s="17"/>
      <c r="Q33" s="50"/>
      <c r="R33" s="17"/>
      <c r="S33" s="17"/>
      <c r="T33" s="17"/>
      <c r="U33" s="17"/>
      <c r="V33" s="17"/>
      <c r="W33" s="17"/>
      <c r="X33" s="17"/>
      <c r="Y33" s="17"/>
      <c r="Z33" s="17"/>
    </row>
    <row r="34">
      <c r="A34" s="56"/>
      <c r="B34" s="17"/>
      <c r="C34" s="17"/>
      <c r="D34" s="17"/>
      <c r="E34" s="33">
        <f t="shared" ref="E34:F34" si="2">SUM(E5:E33)</f>
        <v>7.002777778</v>
      </c>
      <c r="F34" s="33">
        <f t="shared" si="2"/>
        <v>14.5</v>
      </c>
      <c r="G34" s="20"/>
      <c r="H34" s="20"/>
      <c r="I34" s="20"/>
      <c r="J34" s="17"/>
      <c r="K34" s="17"/>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row>
    <row r="35">
      <c r="A35" s="20"/>
      <c r="B35" s="21"/>
      <c r="C35" s="21"/>
      <c r="D35" s="21"/>
      <c r="E35" s="57">
        <f>E34/F34</f>
        <v>0.4829501916</v>
      </c>
      <c r="F35" s="20"/>
      <c r="G35" s="51"/>
      <c r="H35" s="58"/>
      <c r="I35" s="59"/>
      <c r="J35" s="17"/>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row>
    <row r="36">
      <c r="A36" s="13"/>
      <c r="B36" s="13"/>
      <c r="C36" s="13"/>
      <c r="D36" s="13"/>
      <c r="E36" s="13"/>
      <c r="F36" s="13"/>
      <c r="G36" s="51"/>
      <c r="H36" s="60"/>
      <c r="I36" s="59"/>
      <c r="J36" s="13"/>
      <c r="K36" s="13"/>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61"/>
      <c r="B37" s="61"/>
      <c r="C37" s="61" t="s">
        <v>4193</v>
      </c>
      <c r="D37" s="61">
        <f t="shared" ref="D37:D40" si="3">COUNTIF($C$5:$C$33,C37)</f>
        <v>14</v>
      </c>
      <c r="E37" s="13"/>
      <c r="F37" s="13"/>
      <c r="G37" s="51"/>
      <c r="H37" s="60"/>
      <c r="I37" s="62" t="s">
        <v>4199</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4191</v>
      </c>
      <c r="D38" s="61">
        <f t="shared" si="3"/>
        <v>10</v>
      </c>
      <c r="E38" s="61" t="s">
        <v>4193</v>
      </c>
      <c r="F38" s="22">
        <f t="shared" ref="F38:F41" si="4">SUMIF($C$5:$C$33,E38,$F$5:$F$33)</f>
        <v>7</v>
      </c>
      <c r="G38" s="61" t="s">
        <v>4193</v>
      </c>
      <c r="H38" s="63">
        <f>SUMIF($C$5:$C$33,G38,$E$5:$E$33)</f>
        <v>3.909722222</v>
      </c>
      <c r="I38" s="64">
        <f t="shared" ref="I38:I41" si="5">H38/F38</f>
        <v>0.558531746</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18"/>
      <c r="C39" s="61" t="s">
        <v>4198</v>
      </c>
      <c r="D39" s="61">
        <f t="shared" si="3"/>
        <v>3</v>
      </c>
      <c r="E39" s="61" t="s">
        <v>4191</v>
      </c>
      <c r="F39" s="22">
        <f t="shared" si="4"/>
        <v>5</v>
      </c>
      <c r="G39" s="61" t="s">
        <v>4191</v>
      </c>
      <c r="H39" s="63">
        <f t="shared" ref="H39:H41" si="6">SUMIF(C8:C35,G39,E8:E35)</f>
        <v>1.647222222</v>
      </c>
      <c r="I39" s="64">
        <f t="shared" si="5"/>
        <v>0.3294444444</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61" t="s">
        <v>4197</v>
      </c>
      <c r="D40" s="61">
        <f t="shared" si="3"/>
        <v>2</v>
      </c>
      <c r="E40" s="61" t="s">
        <v>4198</v>
      </c>
      <c r="F40" s="22">
        <f t="shared" si="4"/>
        <v>1.5</v>
      </c>
      <c r="G40" s="61" t="s">
        <v>4198</v>
      </c>
      <c r="H40" s="63">
        <f t="shared" si="6"/>
        <v>0.2729166667</v>
      </c>
      <c r="I40" s="64">
        <f t="shared" si="5"/>
        <v>0.1819444444</v>
      </c>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61"/>
      <c r="B41" s="61"/>
      <c r="C41" s="65" t="s">
        <v>4200</v>
      </c>
      <c r="D41" s="65">
        <f>sum(D37:D40)</f>
        <v>29</v>
      </c>
      <c r="E41" s="61" t="s">
        <v>4197</v>
      </c>
      <c r="F41" s="22">
        <f t="shared" si="4"/>
        <v>1</v>
      </c>
      <c r="G41" s="61" t="s">
        <v>4197</v>
      </c>
      <c r="H41" s="63">
        <f t="shared" si="6"/>
        <v>0.3416666667</v>
      </c>
      <c r="I41" s="64">
        <f t="shared" si="5"/>
        <v>0.3416666667</v>
      </c>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18"/>
      <c r="C43" s="18"/>
      <c r="D43" s="18"/>
      <c r="E43" s="66"/>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18"/>
      <c r="C44" s="18"/>
      <c r="D44" s="18"/>
      <c r="E44" s="66"/>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1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17"/>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67"/>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51"/>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51"/>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50"/>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50"/>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row r="968">
      <c r="A968" s="20"/>
      <c r="B968" s="17"/>
      <c r="C968" s="17"/>
      <c r="D968" s="17"/>
      <c r="E968" s="33"/>
      <c r="F968" s="20"/>
      <c r="G968" s="20"/>
      <c r="H968" s="20"/>
      <c r="I968" s="20"/>
      <c r="J968" s="39"/>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row>
    <row r="969">
      <c r="A969" s="20"/>
      <c r="B969" s="17"/>
      <c r="C969" s="17"/>
      <c r="D969" s="17"/>
      <c r="E969" s="33"/>
      <c r="F969" s="20"/>
      <c r="G969" s="20"/>
      <c r="H969" s="20"/>
      <c r="I969" s="20"/>
      <c r="J969" s="39"/>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45931.0</v>
      </c>
      <c r="D2" s="36" t="s">
        <v>4187</v>
      </c>
      <c r="E2" s="37">
        <v>45961.0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HARIAN'!$D$2:$D969,'KEG. PENGAJIAN HARIAN'!$B$2:$B969,"&gt;="&amp;$C$2,'KEG. PENGAJIAN HARIAN'!$B$2:$B969,"&lt;="&amp;$E$2,'KEG. PENGAJIAN HARIAN'!$F$2:$F969,B5)</f>
        <v>0.3548611111</v>
      </c>
      <c r="F5" s="45">
        <v>0.5</v>
      </c>
      <c r="G5" s="46">
        <f t="shared" ref="G5:G33" si="1">IFERROR(E5/F5,0)</f>
        <v>0.7097222222</v>
      </c>
      <c r="H5" s="47">
        <f>COUNTIFS('KEG. PENGAJIAN HARIAN'!$F$2:$F969,B5,'KEG. PENGAJIAN HARIAN'!$B$2:$B969,"&gt;="&amp;$C$2,'KEG. PENGAJIAN HARIAN'!$B$2:$B969,"&lt;="&amp;$E$2,'KEG. PENGAJIAN HARIAN'!$G$2:$G969,"hadir")</f>
        <v>7</v>
      </c>
      <c r="I5" s="48">
        <f>COUNTIFS('KEG. PENGAJIAN HARIAN'!$F$2:$F969,B5,'KEG. PENGAJIAN HARIAN'!$B$2:$B969,"&gt;="&amp;$C$2,'KEG. PENGAJIAN HARIAN'!$B$2:$B969,"&lt;="&amp;$E$2,'KEG. PENGAJIAN HARIAN'!$G$2:$G969,"By VN")</f>
        <v>0</v>
      </c>
      <c r="J5" s="49">
        <f>COUNTIFS('KEG. PENGAJIAN HARIAN'!$F$2:$F969,B5,'KEG. PENGAJIAN HARIAN'!$B$2:$B969,"&gt;="&amp;$C$2,'KEG. PENGAJIAN HARIAN'!$B$2:$B969,"&lt;="&amp;$E$2,'KEG. PENGAJIAN HARIAN'!$G$2:$G969,"izin (murid)")</f>
        <v>4</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HARIAN'!$D$2:$D969,'KEG. PENGAJIAN HARIAN'!$B$2:$B969,"&gt;="&amp;$C$2,'KEG. PENGAJIAN HARIAN'!$B$2:$B969,"&lt;="&amp;$E$2,'KEG. PENGAJIAN HARIAN'!$F$2:$F969,B6)</f>
        <v>0.4875</v>
      </c>
      <c r="F6" s="45">
        <v>0.5</v>
      </c>
      <c r="G6" s="46">
        <f t="shared" si="1"/>
        <v>0.975</v>
      </c>
      <c r="H6" s="47">
        <f>COUNTIFS('KEG. PENGAJIAN HARIAN'!$F$2:$F969,B6,'KEG. PENGAJIAN HARIAN'!$B$2:$B969,"&gt;="&amp;$C$2,'KEG. PENGAJIAN HARIAN'!$B$2:$B969,"&lt;="&amp;$E$2,'KEG. PENGAJIAN HARIAN'!$G$2:$G969,"hadir")</f>
        <v>10</v>
      </c>
      <c r="I6" s="48">
        <f>COUNTIFS('KEG. PENGAJIAN HARIAN'!$F$2:$F969,B6,'KEG. PENGAJIAN HARIAN'!$B$2:$B969,"&gt;="&amp;$C$2,'KEG. PENGAJIAN HARIAN'!$B$2:$B969,"&lt;="&amp;$E$2,'KEG. PENGAJIAN HARIAN'!$G$2:$G969,"By VN")</f>
        <v>0</v>
      </c>
      <c r="J6" s="49">
        <f>COUNTIFS('KEG. PENGAJIAN HARIAN'!$F$2:$F969,B6,'KEG. PENGAJIAN HARIAN'!$B$2:$B969,"&gt;="&amp;$C$2,'KEG. PENGAJIAN HARIAN'!$B$2:$B969,"&lt;="&amp;$E$2,'KEG. PENGAJIAN HARIAN'!$G$2:$G969,"izin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HARIAN'!$D$2:$D969,'KEG. PENGAJIAN HARIAN'!$B$2:$B969,"&gt;="&amp;$C$2,'KEG. PENGAJIAN HARIAN'!$B$2:$B969,"&lt;="&amp;$E$2,'KEG. PENGAJIAN HARIAN'!$F$2:$F969,B7)</f>
        <v>0.3444444444</v>
      </c>
      <c r="F7" s="45">
        <v>0.5</v>
      </c>
      <c r="G7" s="46">
        <f t="shared" si="1"/>
        <v>0.6888888889</v>
      </c>
      <c r="H7" s="47">
        <f>COUNTIFS('KEG. PENGAJIAN HARIAN'!$F$2:$F969,B7,'KEG. PENGAJIAN HARIAN'!$B$2:$B969,"&gt;="&amp;$C$2,'KEG. PENGAJIAN HARIAN'!$B$2:$B969,"&lt;="&amp;$E$2,'KEG. PENGAJIAN HARIAN'!$G$2:$G969,"hadir")</f>
        <v>8</v>
      </c>
      <c r="I7" s="48">
        <f>COUNTIFS('KEG. PENGAJIAN HARIAN'!$F$2:$F969,B7,'KEG. PENGAJIAN HARIAN'!$B$2:$B969,"&gt;="&amp;$C$2,'KEG. PENGAJIAN HARIAN'!$B$2:$B969,"&lt;="&amp;$E$2,'KEG. PENGAJIAN HARIAN'!$G$2:$G969,"By VN")</f>
        <v>0</v>
      </c>
      <c r="J7" s="49">
        <f>COUNTIFS('KEG. PENGAJIAN HARIAN'!$F$2:$F969,B7,'KEG. PENGAJIAN HARIAN'!$B$2:$B969,"&gt;="&amp;$C$2,'KEG. PENGAJIAN HARIAN'!$B$2:$B969,"&lt;="&amp;$E$2,'KEG. PENGAJIAN HARIAN'!$G$2:$G969,"izin (murid)")</f>
        <v>0</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HARIAN'!$D$2:$D969,'KEG. PENGAJIAN HARIAN'!$B$2:$B969,"&gt;="&amp;$C$2,'KEG. PENGAJIAN HARIAN'!$B$2:$B969,"&lt;="&amp;$E$2,'KEG. PENGAJIAN HARIAN'!$F$2:$F969,B8)</f>
        <v>0.4270833333</v>
      </c>
      <c r="F8" s="45">
        <v>0.5</v>
      </c>
      <c r="G8" s="46">
        <f t="shared" si="1"/>
        <v>0.8541666667</v>
      </c>
      <c r="H8" s="47">
        <f>COUNTIFS('KEG. PENGAJIAN HARIAN'!$F$2:$F969,B8,'KEG. PENGAJIAN HARIAN'!$B$2:$B969,"&gt;="&amp;$C$2,'KEG. PENGAJIAN HARIAN'!$B$2:$B969,"&lt;="&amp;$E$2,'KEG. PENGAJIAN HARIAN'!$G$2:$G969,"hadir")</f>
        <v>15</v>
      </c>
      <c r="I8" s="48">
        <f>COUNTIFS('KEG. PENGAJIAN HARIAN'!$F$2:$F969,B8,'KEG. PENGAJIAN HARIAN'!$B$2:$B969,"&gt;="&amp;$C$2,'KEG. PENGAJIAN HARIAN'!$B$2:$B969,"&lt;="&amp;$E$2,'KEG. PENGAJIAN HARIAN'!$G$2:$G969,"By VN")</f>
        <v>0</v>
      </c>
      <c r="J8" s="49">
        <f>COUNTIFS('KEG. PENGAJIAN HARIAN'!$F$2:$F969,B8,'KEG. PENGAJIAN HARIAN'!$B$2:$B969,"&gt;="&amp;$C$2,'KEG. PENGAJIAN HARIAN'!$B$2:$B969,"&lt;="&amp;$E$2,'KEG. PENGAJIAN HARIAN'!$G$2:$G969,"izin (murid)")</f>
        <v>2</v>
      </c>
      <c r="K8" s="17"/>
      <c r="L8" s="83" t="s">
        <v>4192</v>
      </c>
      <c r="M8" s="84">
        <f>countif($D$5:$D$33,"PraCBR-CBR")</f>
        <v>16</v>
      </c>
      <c r="N8" s="74"/>
      <c r="O8" s="74"/>
      <c r="P8" s="74"/>
      <c r="Q8" s="75"/>
      <c r="R8" s="74"/>
      <c r="S8" s="17"/>
      <c r="T8" s="17"/>
      <c r="U8" s="17"/>
      <c r="V8" s="17"/>
      <c r="W8" s="17"/>
      <c r="X8" s="17"/>
      <c r="Y8" s="17"/>
      <c r="Z8" s="17"/>
    </row>
    <row r="9" ht="19.5" customHeight="1">
      <c r="A9" s="41">
        <v>5.0</v>
      </c>
      <c r="B9" s="42" t="s">
        <v>30</v>
      </c>
      <c r="C9" s="43" t="s">
        <v>4191</v>
      </c>
      <c r="D9" s="42" t="s">
        <v>4192</v>
      </c>
      <c r="E9" s="44">
        <f>sumifs('KEG. PENGAJIAN HARIAN'!$D$2:$D969,'KEG. PENGAJIAN HARIAN'!$B$2:$B969,"&gt;="&amp;$C$2,'KEG. PENGAJIAN HARIAN'!$B$2:$B969,"&lt;="&amp;$E$2,'KEG. PENGAJIAN HARIAN'!$F$2:$F969,B9)</f>
        <v>0.2756944444</v>
      </c>
      <c r="F9" s="45">
        <v>0.5</v>
      </c>
      <c r="G9" s="46">
        <f t="shared" si="1"/>
        <v>0.5513888889</v>
      </c>
      <c r="H9" s="47">
        <f>COUNTIFS('KEG. PENGAJIAN HARIAN'!$F$2:$F969,B9,'KEG. PENGAJIAN HARIAN'!$B$2:$B969,"&gt;="&amp;$C$2,'KEG. PENGAJIAN HARIAN'!$B$2:$B969,"&lt;="&amp;$E$2,'KEG. PENGAJIAN HARIAN'!$G$2:$G969,"hadir")</f>
        <v>7</v>
      </c>
      <c r="I9" s="48">
        <f>COUNTIFS('KEG. PENGAJIAN HARIAN'!$F$2:$F969,B9,'KEG. PENGAJIAN HARIAN'!$B$2:$B969,"&gt;="&amp;$C$2,'KEG. PENGAJIAN HARIAN'!$B$2:$B969,"&lt;="&amp;$E$2,'KEG. PENGAJIAN HARIAN'!$G$2:$G969,"By VN")</f>
        <v>0</v>
      </c>
      <c r="J9" s="49">
        <f>COUNTIFS('KEG. PENGAJIAN HARIAN'!$F$2:$F969,B9,'KEG. PENGAJIAN HARIAN'!$B$2:$B969,"&gt;="&amp;$C$2,'KEG. PENGAJIAN HARIAN'!$B$2:$B969,"&lt;="&amp;$E$2,'KEG. PENGAJIAN HARIAN'!$G$2:$G969,"izin (murid)")</f>
        <v>0</v>
      </c>
      <c r="K9" s="17"/>
      <c r="L9" s="83" t="s">
        <v>4195</v>
      </c>
      <c r="M9" s="84">
        <f>countif($D$5:$D$33,"PraRMJ-RMJ")</f>
        <v>6</v>
      </c>
      <c r="N9" s="74"/>
      <c r="O9" s="74"/>
      <c r="P9" s="74"/>
      <c r="Q9" s="75"/>
      <c r="R9" s="74"/>
      <c r="S9" s="17"/>
      <c r="T9" s="17"/>
      <c r="U9" s="17"/>
      <c r="V9" s="17"/>
      <c r="W9" s="17"/>
      <c r="X9" s="17"/>
      <c r="Y9" s="17"/>
      <c r="Z9" s="17"/>
    </row>
    <row r="10" ht="19.5" customHeight="1">
      <c r="A10" s="41">
        <v>6.0</v>
      </c>
      <c r="B10" s="52" t="s">
        <v>94</v>
      </c>
      <c r="C10" s="53" t="s">
        <v>4191</v>
      </c>
      <c r="D10" s="52" t="s">
        <v>4192</v>
      </c>
      <c r="E10" s="44">
        <f>sumifs('KEG. PENGAJIAN HARIAN'!$D$2:$D969,'KEG. PENGAJIAN HARIAN'!$B$2:$B969,"&gt;="&amp;$C$2,'KEG. PENGAJIAN HARIAN'!$B$2:$B969,"&lt;="&amp;$E$2,'KEG. PENGAJIAN HARIAN'!$F$2:$F969,B10)</f>
        <v>0.4576388889</v>
      </c>
      <c r="F10" s="45">
        <v>0.5</v>
      </c>
      <c r="G10" s="46">
        <f t="shared" si="1"/>
        <v>0.9152777778</v>
      </c>
      <c r="H10" s="47">
        <f>COUNTIFS('KEG. PENGAJIAN HARIAN'!$F$2:$F969,B10,'KEG. PENGAJIAN HARIAN'!$B$2:$B969,"&gt;="&amp;$C$2,'KEG. PENGAJIAN HARIAN'!$B$2:$B969,"&lt;="&amp;$E$2,'KEG. PENGAJIAN HARIAN'!$G$2:$G969,"hadir")</f>
        <v>12</v>
      </c>
      <c r="I10" s="48">
        <f>COUNTIFS('KEG. PENGAJIAN HARIAN'!$F$2:$F969,B10,'KEG. PENGAJIAN HARIAN'!$B$2:$B969,"&gt;="&amp;$C$2,'KEG. PENGAJIAN HARIAN'!$B$2:$B969,"&lt;="&amp;$E$2,'KEG. PENGAJIAN HARIAN'!$G$2:$G969,"By VN")</f>
        <v>0</v>
      </c>
      <c r="J10" s="49">
        <f>COUNTIFS('KEG. PENGAJIAN HARIAN'!$F$2:$F969,B10,'KEG. PENGAJIAN HARIAN'!$B$2:$B969,"&gt;="&amp;$C$2,'KEG. PENGAJIAN HARIAN'!$B$2:$B969,"&lt;="&amp;$E$2,'KEG. PENGAJIAN HARIAN'!$G$2:$G969,"izin (murid)")</f>
        <v>0</v>
      </c>
      <c r="K10" s="17"/>
      <c r="L10" s="83" t="s">
        <v>4194</v>
      </c>
      <c r="M10" s="84">
        <f>countif($D$5:$D$33,"PraNikah")</f>
        <v>7</v>
      </c>
      <c r="N10" s="74"/>
      <c r="O10" s="74"/>
      <c r="P10" s="74"/>
      <c r="Q10" s="75"/>
      <c r="R10" s="74"/>
      <c r="S10" s="17"/>
      <c r="T10" s="17"/>
      <c r="U10" s="17"/>
      <c r="V10" s="17"/>
      <c r="W10" s="17"/>
      <c r="X10" s="17"/>
      <c r="Y10" s="17"/>
      <c r="Z10" s="17"/>
    </row>
    <row r="11" ht="19.5" customHeight="1">
      <c r="A11" s="41">
        <v>7.0</v>
      </c>
      <c r="B11" s="42" t="s">
        <v>54</v>
      </c>
      <c r="C11" s="43" t="s">
        <v>4197</v>
      </c>
      <c r="D11" s="42" t="s">
        <v>4195</v>
      </c>
      <c r="E11" s="44">
        <f>sumifs('KEG. PENGAJIAN HARIAN'!$D$2:$D969,'KEG. PENGAJIAN HARIAN'!$B$2:$B969,"&gt;="&amp;$C$2,'KEG. PENGAJIAN HARIAN'!$B$2:$B969,"&lt;="&amp;$E$2,'KEG. PENGAJIAN HARIAN'!$F$2:$F969,B11)</f>
        <v>0.3131944444</v>
      </c>
      <c r="F11" s="45">
        <v>0.5</v>
      </c>
      <c r="G11" s="46">
        <f t="shared" si="1"/>
        <v>0.6263888889</v>
      </c>
      <c r="H11" s="47">
        <f>COUNTIFS('KEG. PENGAJIAN HARIAN'!$F$2:$F969,B11,'KEG. PENGAJIAN HARIAN'!$B$2:$B969,"&gt;="&amp;$C$2,'KEG. PENGAJIAN HARIAN'!$B$2:$B969,"&lt;="&amp;$E$2,'KEG. PENGAJIAN HARIAN'!$G$2:$G969,"hadir")</f>
        <v>7</v>
      </c>
      <c r="I11" s="48">
        <f>COUNTIFS('KEG. PENGAJIAN HARIAN'!$F$2:$F969,B11,'KEG. PENGAJIAN HARIAN'!$B$2:$B969,"&gt;="&amp;$C$2,'KEG. PENGAJIAN HARIAN'!$B$2:$B969,"&lt;="&amp;$E$2,'KEG. PENGAJIAN HARIAN'!$G$2:$G969,"By VN")</f>
        <v>0</v>
      </c>
      <c r="J11" s="49">
        <f>COUNTIFS('KEG. PENGAJIAN HARIAN'!$F$2:$F969,B11,'KEG. PENGAJIAN HARIAN'!$B$2:$B969,"&gt;="&amp;$C$2,'KEG. PENGAJIAN HARIAN'!$B$2:$B969,"&lt;="&amp;$E$2,'KEG. PENGAJIAN HARIAN'!$G$2:$G969,"izin (murid)")</f>
        <v>1</v>
      </c>
      <c r="K11" s="17"/>
      <c r="L11" s="84"/>
      <c r="M11" s="84">
        <f>sum(M8:M10)</f>
        <v>29</v>
      </c>
      <c r="N11" s="74"/>
      <c r="O11" s="74"/>
      <c r="P11" s="74"/>
      <c r="Q11" s="75"/>
      <c r="R11" s="74"/>
      <c r="S11" s="17"/>
      <c r="T11" s="17"/>
      <c r="U11" s="17"/>
      <c r="V11" s="17"/>
      <c r="W11" s="17"/>
      <c r="X11" s="17"/>
      <c r="Y11" s="17"/>
      <c r="Z11" s="17"/>
    </row>
    <row r="12" ht="19.5" customHeight="1">
      <c r="A12" s="41">
        <v>8.0</v>
      </c>
      <c r="B12" s="42" t="s">
        <v>21</v>
      </c>
      <c r="C12" s="43" t="s">
        <v>4191</v>
      </c>
      <c r="D12" s="42" t="s">
        <v>4195</v>
      </c>
      <c r="E12" s="44">
        <f>sumifs('KEG. PENGAJIAN HARIAN'!$D$2:$D969,'KEG. PENGAJIAN HARIAN'!$B$2:$B969,"&gt;="&amp;$C$2,'KEG. PENGAJIAN HARIAN'!$B$2:$B969,"&lt;="&amp;$E$2,'KEG. PENGAJIAN HARIAN'!$F$2:$F969,B12)</f>
        <v>0.02083333333</v>
      </c>
      <c r="F12" s="45">
        <v>0.5</v>
      </c>
      <c r="G12" s="46">
        <f t="shared" si="1"/>
        <v>0.04166666667</v>
      </c>
      <c r="H12" s="47">
        <f>COUNTIFS('KEG. PENGAJIAN HARIAN'!$F$2:$F969,B12,'KEG. PENGAJIAN HARIAN'!$B$2:$B969,"&gt;="&amp;$C$2,'KEG. PENGAJIAN HARIAN'!$B$2:$B969,"&lt;="&amp;$E$2,'KEG. PENGAJIAN HARIAN'!$G$2:$G969,"hadir")</f>
        <v>1</v>
      </c>
      <c r="I12" s="48">
        <f>COUNTIFS('KEG. PENGAJIAN HARIAN'!$F$2:$F969,B12,'KEG. PENGAJIAN HARIAN'!$B$2:$B969,"&gt;="&amp;$C$2,'KEG. PENGAJIAN HARIAN'!$B$2:$B969,"&lt;="&amp;$E$2,'KEG. PENGAJIAN HARIAN'!$G$2:$G969,"By VN")</f>
        <v>0</v>
      </c>
      <c r="J12" s="49">
        <f>COUNTIFS('KEG. PENGAJIAN HARIAN'!$F$2:$F969,B12,'KEG. PENGAJIAN HARIAN'!$B$2:$B969,"&gt;="&amp;$C$2,'KEG. PENGAJIAN HARIAN'!$B$2:$B969,"&lt;="&amp;$E$2,'KEG. PENGAJIAN HARIAN'!$G$2:$G969,"izin (murid)")</f>
        <v>0</v>
      </c>
      <c r="K12" s="17"/>
      <c r="L12" s="74"/>
      <c r="M12" s="74"/>
      <c r="N12" s="74"/>
      <c r="O12" s="74"/>
      <c r="P12" s="74"/>
      <c r="Q12" s="75"/>
      <c r="R12" s="74"/>
      <c r="S12" s="17"/>
      <c r="T12" s="17"/>
      <c r="U12" s="17"/>
      <c r="V12" s="17"/>
      <c r="W12" s="17"/>
      <c r="X12" s="17"/>
      <c r="Y12" s="17"/>
      <c r="Z12" s="17"/>
    </row>
    <row r="13" ht="19.5" customHeight="1">
      <c r="A13" s="41">
        <v>9.0</v>
      </c>
      <c r="B13" s="52" t="s">
        <v>59</v>
      </c>
      <c r="C13" s="53" t="s">
        <v>4191</v>
      </c>
      <c r="D13" s="52" t="s">
        <v>4192</v>
      </c>
      <c r="E13" s="44">
        <f>sumifs('KEG. PENGAJIAN HARIAN'!$D$2:$D969,'KEG. PENGAJIAN HARIAN'!$B$2:$B969,"&gt;="&amp;$C$2,'KEG. PENGAJIAN HARIAN'!$B$2:$B969,"&lt;="&amp;$E$2,'KEG. PENGAJIAN HARIAN'!$F$2:$F969,B13)</f>
        <v>0.3972222222</v>
      </c>
      <c r="F13" s="45">
        <v>0.5</v>
      </c>
      <c r="G13" s="46">
        <f t="shared" si="1"/>
        <v>0.7944444444</v>
      </c>
      <c r="H13" s="47">
        <f>COUNTIFS('KEG. PENGAJIAN HARIAN'!$F$2:$F969,B13,'KEG. PENGAJIAN HARIAN'!$B$2:$B969,"&gt;="&amp;$C$2,'KEG. PENGAJIAN HARIAN'!$B$2:$B969,"&lt;="&amp;$E$2,'KEG. PENGAJIAN HARIAN'!$G$2:$G969,"hadir")</f>
        <v>10</v>
      </c>
      <c r="I13" s="48">
        <f>COUNTIFS('KEG. PENGAJIAN HARIAN'!$F$2:$F969,B13,'KEG. PENGAJIAN HARIAN'!$B$2:$B969,"&gt;="&amp;$C$2,'KEG. PENGAJIAN HARIAN'!$B$2:$B969,"&lt;="&amp;$E$2,'KEG. PENGAJIAN HARIAN'!$G$2:$G969,"By VN")</f>
        <v>0</v>
      </c>
      <c r="J13" s="49">
        <f>COUNTIFS('KEG. PENGAJIAN HARIAN'!$F$2:$F969,B13,'KEG. PENGAJIAN HARIAN'!$B$2:$B969,"&gt;="&amp;$C$2,'KEG. PENGAJIAN HARIAN'!$B$2:$B969,"&lt;="&amp;$E$2,'KEG. PENGAJIAN HARIAN'!$G$2:$G969,"izin (murid)")</f>
        <v>0</v>
      </c>
      <c r="K13" s="17"/>
      <c r="L13" s="81" t="s">
        <v>4201</v>
      </c>
      <c r="M13" s="82" t="s">
        <v>4211</v>
      </c>
      <c r="N13" s="82" t="s">
        <v>4212</v>
      </c>
      <c r="O13" s="74"/>
      <c r="P13" s="74"/>
      <c r="Q13" s="75"/>
      <c r="R13" s="74"/>
      <c r="S13" s="17"/>
      <c r="T13" s="17"/>
      <c r="U13" s="17"/>
      <c r="V13" s="17"/>
      <c r="W13" s="17"/>
      <c r="X13" s="17"/>
      <c r="Y13" s="17"/>
      <c r="Z13" s="17"/>
    </row>
    <row r="14" ht="19.5" customHeight="1">
      <c r="A14" s="41">
        <v>10.0</v>
      </c>
      <c r="B14" s="42" t="s">
        <v>12</v>
      </c>
      <c r="C14" s="43" t="s">
        <v>4191</v>
      </c>
      <c r="D14" s="42" t="s">
        <v>4194</v>
      </c>
      <c r="E14" s="44">
        <f>sumifs('KEG. PENGAJIAN HARIAN'!$D$2:$D969,'KEG. PENGAJIAN HARIAN'!$B$2:$B969,"&gt;="&amp;$C$2,'KEG. PENGAJIAN HARIAN'!$B$2:$B969,"&lt;="&amp;$E$2,'KEG. PENGAJIAN HARIAN'!$F$2:$F969,B14)</f>
        <v>0</v>
      </c>
      <c r="F14" s="45">
        <v>0.5</v>
      </c>
      <c r="G14" s="46">
        <f t="shared" si="1"/>
        <v>0</v>
      </c>
      <c r="H14" s="47">
        <f>COUNTIFS('KEG. PENGAJIAN HARIAN'!$F$2:$F969,B14,'KEG. PENGAJIAN HARIAN'!$B$2:$B969,"&gt;="&amp;$C$2,'KEG. PENGAJIAN HARIAN'!$B$2:$B969,"&lt;="&amp;$E$2,'KEG. PENGAJIAN HARIAN'!$G$2:$G969,"hadir")</f>
        <v>0</v>
      </c>
      <c r="I14" s="48">
        <f>COUNTIFS('KEG. PENGAJIAN HARIAN'!$F$2:$F969,B14,'KEG. PENGAJIAN HARIAN'!$B$2:$B969,"&gt;="&amp;$C$2,'KEG. PENGAJIAN HARIAN'!$B$2:$B969,"&lt;="&amp;$E$2,'KEG. PENGAJIAN HARIAN'!$G$2:$G969,"By VN")</f>
        <v>0</v>
      </c>
      <c r="J14" s="49">
        <f>COUNTIFS('KEG. PENGAJIAN HARIAN'!$F$2:$F969,B14,'KEG. PENGAJIAN HARIAN'!$B$2:$B969,"&gt;="&amp;$C$2,'KEG. PENGAJIAN HARIAN'!$B$2:$B969,"&lt;="&amp;$E$2,'KEG. PENGAJIAN HARIAN'!$G$2:$G969,"izin (murid)")</f>
        <v>0</v>
      </c>
      <c r="K14" s="17"/>
      <c r="L14" s="83" t="s">
        <v>4202</v>
      </c>
      <c r="M14" s="84" t="str">
        <f>IFERROR(__xludf.DUMMYFUNCTION("INDEX(FILTER($B$5:$B$33, $D$5:$D$33=""PraCBR-CBR""), MATCH(MAX(FILTER($G$5:$G$33, $D$5:$D$33=""PraCBR-CBR"")), FILTER($G$5:$G$33, $D$5:$D$33=""PraCBR-CBR""), 0))
"),"Hafiz-PTM")</f>
        <v>Hafiz-PTM</v>
      </c>
      <c r="N14" s="85">
        <f>G19</f>
        <v>1.248611111</v>
      </c>
      <c r="O14" s="74"/>
      <c r="P14" s="74"/>
      <c r="Q14" s="75"/>
      <c r="R14" s="74"/>
      <c r="S14" s="17"/>
      <c r="T14" s="17"/>
      <c r="U14" s="17"/>
      <c r="V14" s="17"/>
      <c r="W14" s="17"/>
      <c r="X14" s="17"/>
      <c r="Y14" s="17"/>
      <c r="Z14" s="17"/>
    </row>
    <row r="15" ht="19.5" customHeight="1">
      <c r="A15" s="41">
        <v>11.0</v>
      </c>
      <c r="B15" s="42" t="s">
        <v>116</v>
      </c>
      <c r="C15" s="43" t="s">
        <v>4198</v>
      </c>
      <c r="D15" s="42" t="s">
        <v>4195</v>
      </c>
      <c r="E15" s="44">
        <f>sumifs('KEG. PENGAJIAN HARIAN'!$D$2:$D969,'KEG. PENGAJIAN HARIAN'!$B$2:$B969,"&gt;="&amp;$C$2,'KEG. PENGAJIAN HARIAN'!$B$2:$B969,"&lt;="&amp;$E$2,'KEG. PENGAJIAN HARIAN'!$F$2:$F969,B15)</f>
        <v>0.1888888889</v>
      </c>
      <c r="F15" s="45">
        <v>0.5</v>
      </c>
      <c r="G15" s="46">
        <f t="shared" si="1"/>
        <v>0.3777777778</v>
      </c>
      <c r="H15" s="47">
        <f>COUNTIFS('KEG. PENGAJIAN HARIAN'!$F$2:$F969,B15,'KEG. PENGAJIAN HARIAN'!$B$2:$B969,"&gt;="&amp;$C$2,'KEG. PENGAJIAN HARIAN'!$B$2:$B969,"&lt;="&amp;$E$2,'KEG. PENGAJIAN HARIAN'!$G$2:$G969,"hadir")</f>
        <v>9</v>
      </c>
      <c r="I15" s="48">
        <f>COUNTIFS('KEG. PENGAJIAN HARIAN'!$F$2:$F969,B15,'KEG. PENGAJIAN HARIAN'!$B$2:$B969,"&gt;="&amp;$C$2,'KEG. PENGAJIAN HARIAN'!$B$2:$B969,"&lt;="&amp;$E$2,'KEG. PENGAJIAN HARIAN'!$G$2:$G969,"By VN")</f>
        <v>0</v>
      </c>
      <c r="J15" s="49">
        <f>COUNTIFS('KEG. PENGAJIAN HARIAN'!$F$2:$F969,B15,'KEG. PENGAJIAN HARIAN'!$B$2:$B969,"&gt;="&amp;$C$2,'KEG. PENGAJIAN HARIAN'!$B$2:$B969,"&lt;="&amp;$E$2,'KEG. PENGAJIAN HARIAN'!$G$2:$G969,"izin (murid)")</f>
        <v>1</v>
      </c>
      <c r="K15" s="17"/>
      <c r="L15" s="83" t="s">
        <v>4203</v>
      </c>
      <c r="M15" s="84" t="str">
        <f>IFERROR(__xludf.DUMMYFUNCTION("INDEX(FILTER($B$5:$B$32, $D$5:$D$32=""PraRMJ-RMJ""), MATCH(MAX(FILTER($G$5:$G$32, $D$5:$D$32=""PraRMJ-RMJ"")), FILTER($G$5:$G$32, $D$5:$D$32=""PraRMJ-RMJ""), 0))
"),"Abell-NH")</f>
        <v>Abell-NH</v>
      </c>
      <c r="N15" s="85">
        <f t="shared" ref="N15:N16" si="2">G5</f>
        <v>0.7097222222</v>
      </c>
      <c r="O15" s="74"/>
      <c r="P15" s="74"/>
      <c r="Q15" s="75"/>
      <c r="R15" s="74"/>
      <c r="S15" s="17"/>
      <c r="T15" s="17"/>
      <c r="U15" s="17"/>
      <c r="V15" s="17"/>
      <c r="W15" s="17"/>
      <c r="X15" s="17"/>
      <c r="Y15" s="17"/>
      <c r="Z15" s="17"/>
    </row>
    <row r="16" ht="19.5" customHeight="1">
      <c r="A16" s="41">
        <v>12.0</v>
      </c>
      <c r="B16" s="42" t="s">
        <v>197</v>
      </c>
      <c r="C16" s="43" t="s">
        <v>4197</v>
      </c>
      <c r="D16" s="42" t="s">
        <v>4194</v>
      </c>
      <c r="E16" s="44">
        <f>sumifs('KEG. PENGAJIAN HARIAN'!$D$2:$D969,'KEG. PENGAJIAN HARIAN'!$B$2:$B969,"&gt;="&amp;$C$2,'KEG. PENGAJIAN HARIAN'!$B$2:$B969,"&lt;="&amp;$E$2,'KEG. PENGAJIAN HARIAN'!$F$2:$F969,B16)</f>
        <v>0.3006944444</v>
      </c>
      <c r="F16" s="45">
        <v>0.5</v>
      </c>
      <c r="G16" s="46">
        <f t="shared" si="1"/>
        <v>0.6013888889</v>
      </c>
      <c r="H16" s="47">
        <f>COUNTIFS('KEG. PENGAJIAN HARIAN'!$F$2:$F969,B16,'KEG. PENGAJIAN HARIAN'!$B$2:$B969,"&gt;="&amp;$C$2,'KEG. PENGAJIAN HARIAN'!$B$2:$B969,"&lt;="&amp;$E$2,'KEG. PENGAJIAN HARIAN'!$G$2:$G969,"hadir")</f>
        <v>6</v>
      </c>
      <c r="I16" s="48">
        <f>COUNTIFS('KEG. PENGAJIAN HARIAN'!$F$2:$F969,B16,'KEG. PENGAJIAN HARIAN'!$B$2:$B969,"&gt;="&amp;$C$2,'KEG. PENGAJIAN HARIAN'!$B$2:$B969,"&lt;="&amp;$E$2,'KEG. PENGAJIAN HARIAN'!$G$2:$G969,"By VN")</f>
        <v>1</v>
      </c>
      <c r="J16" s="49">
        <f>COUNTIFS('KEG. PENGAJIAN HARIAN'!$F$2:$F969,B16,'KEG. PENGAJIAN HARIAN'!$B$2:$B969,"&gt;="&amp;$C$2,'KEG. PENGAJIAN HARIAN'!$B$2:$B969,"&lt;="&amp;$E$2,'KEG. PENGAJIAN HARIAN'!$G$2:$G969,"izin (murid)")</f>
        <v>0</v>
      </c>
      <c r="K16" s="17"/>
      <c r="L16" s="83" t="s">
        <v>4204</v>
      </c>
      <c r="M16" s="84" t="str">
        <f>IFERROR(__xludf.DUMMYFUNCTION("INDEX(FILTER($B$5:$B$32, $D$5:$D$32=""PraNikah""), MATCH(MAX(FILTER($G$5:$G$32, $D$5:$D$32=""PraNikah"")), FILTER($G$5:$G$32, $D$5:$D$32=""PraNikah""), 0))
"),"Abi-BFL")</f>
        <v>Abi-BFL</v>
      </c>
      <c r="N16" s="85">
        <f t="shared" si="2"/>
        <v>0.975</v>
      </c>
      <c r="O16" s="74"/>
      <c r="P16" s="74"/>
      <c r="Q16" s="75"/>
      <c r="R16" s="74"/>
      <c r="S16" s="17"/>
      <c r="T16" s="17"/>
      <c r="U16" s="17"/>
      <c r="V16" s="17"/>
      <c r="W16" s="17"/>
      <c r="X16" s="17"/>
      <c r="Y16" s="17"/>
      <c r="Z16" s="17"/>
    </row>
    <row r="17" ht="19.5" customHeight="1">
      <c r="A17" s="41">
        <v>13.0</v>
      </c>
      <c r="B17" s="42" t="s">
        <v>45</v>
      </c>
      <c r="C17" s="43" t="s">
        <v>4193</v>
      </c>
      <c r="D17" s="42" t="s">
        <v>4192</v>
      </c>
      <c r="E17" s="44">
        <f>sumifs('KEG. PENGAJIAN HARIAN'!$D$2:$D969,'KEG. PENGAJIAN HARIAN'!$B$2:$B969,"&gt;="&amp;$C$2,'KEG. PENGAJIAN HARIAN'!$B$2:$B969,"&lt;="&amp;$E$2,'KEG. PENGAJIAN HARIAN'!$F$2:$F969,B17)</f>
        <v>0.2388888889</v>
      </c>
      <c r="F17" s="45">
        <v>0.5</v>
      </c>
      <c r="G17" s="46">
        <f t="shared" si="1"/>
        <v>0.4777777778</v>
      </c>
      <c r="H17" s="47">
        <f>COUNTIFS('KEG. PENGAJIAN HARIAN'!$F$2:$F969,B17,'KEG. PENGAJIAN HARIAN'!$B$2:$B969,"&gt;="&amp;$C$2,'KEG. PENGAJIAN HARIAN'!$B$2:$B969,"&lt;="&amp;$E$2,'KEG. PENGAJIAN HARIAN'!$G$2:$G969,"hadir")</f>
        <v>12</v>
      </c>
      <c r="I17" s="48">
        <f>COUNTIFS('KEG. PENGAJIAN HARIAN'!$F$2:$F969,B17,'KEG. PENGAJIAN HARIAN'!$B$2:$B969,"&gt;="&amp;$C$2,'KEG. PENGAJIAN HARIAN'!$B$2:$B969,"&lt;="&amp;$E$2,'KEG. PENGAJIAN HARIAN'!$G$2:$G969,"By VN")</f>
        <v>0</v>
      </c>
      <c r="J17" s="49">
        <f>COUNTIFS('KEG. PENGAJIAN HARIAN'!$F$2:$F969,B17,'KEG. PENGAJIAN HARIAN'!$B$2:$B969,"&gt;="&amp;$C$2,'KEG. PENGAJIAN HARIAN'!$B$2:$B969,"&lt;="&amp;$E$2,'KEG. PENGAJIAN HARIAN'!$G$2:$G969,"izin (murid)")</f>
        <v>0</v>
      </c>
      <c r="K17" s="17"/>
      <c r="S17" s="17"/>
      <c r="T17" s="17"/>
      <c r="U17" s="17"/>
      <c r="V17" s="17"/>
      <c r="W17" s="17"/>
      <c r="X17" s="17"/>
      <c r="Y17" s="17"/>
      <c r="Z17" s="17"/>
    </row>
    <row r="18" ht="19.5" customHeight="1">
      <c r="A18" s="41">
        <v>14.0</v>
      </c>
      <c r="B18" s="42" t="s">
        <v>153</v>
      </c>
      <c r="C18" s="43" t="s">
        <v>4193</v>
      </c>
      <c r="D18" s="42" t="s">
        <v>4192</v>
      </c>
      <c r="E18" s="44">
        <f>sumifs('KEG. PENGAJIAN HARIAN'!$D$2:$D969,'KEG. PENGAJIAN HARIAN'!$B$2:$B969,"&gt;="&amp;$C$2,'KEG. PENGAJIAN HARIAN'!$B$2:$B969,"&lt;="&amp;$E$2,'KEG. PENGAJIAN HARIAN'!$F$2:$F969,B18)</f>
        <v>0.5625</v>
      </c>
      <c r="F18" s="45">
        <v>0.5</v>
      </c>
      <c r="G18" s="46">
        <f t="shared" si="1"/>
        <v>1.125</v>
      </c>
      <c r="H18" s="47">
        <f>COUNTIFS('KEG. PENGAJIAN HARIAN'!$F$2:$F969,B18,'KEG. PENGAJIAN HARIAN'!$B$2:$B969,"&gt;="&amp;$C$2,'KEG. PENGAJIAN HARIAN'!$B$2:$B969,"&lt;="&amp;$E$2,'KEG. PENGAJIAN HARIAN'!$G$2:$G969,"hadir")</f>
        <v>14</v>
      </c>
      <c r="I18" s="48">
        <f>COUNTIFS('KEG. PENGAJIAN HARIAN'!$F$2:$F969,B18,'KEG. PENGAJIAN HARIAN'!$B$2:$B969,"&gt;="&amp;$C$2,'KEG. PENGAJIAN HARIAN'!$B$2:$B969,"&lt;="&amp;$E$2,'KEG. PENGAJIAN HARIAN'!$G$2:$G969,"By VN")</f>
        <v>0</v>
      </c>
      <c r="J18" s="49">
        <f>COUNTIFS('KEG. PENGAJIAN HARIAN'!$F$2:$F969,B18,'KEG. PENGAJIAN HARIAN'!$B$2:$B969,"&gt;="&amp;$C$2,'KEG. PENGAJIAN HARIAN'!$B$2:$B969,"&lt;="&amp;$E$2,'KEG. PENGAJIAN HARIAN'!$G$2:$G969,"izin (murid)")</f>
        <v>0</v>
      </c>
      <c r="K18" s="17"/>
      <c r="L18" s="87" t="s">
        <v>4213</v>
      </c>
      <c r="M18" s="74"/>
      <c r="N18" s="74"/>
      <c r="O18" s="74"/>
      <c r="P18" s="74"/>
      <c r="Q18" s="75"/>
      <c r="R18" s="74"/>
      <c r="S18" s="17"/>
      <c r="T18" s="17"/>
      <c r="U18" s="17"/>
      <c r="V18" s="17"/>
      <c r="W18" s="17"/>
      <c r="X18" s="17"/>
      <c r="Y18" s="17"/>
      <c r="Z18" s="17"/>
    </row>
    <row r="19" ht="19.5" customHeight="1">
      <c r="A19" s="41">
        <v>15.0</v>
      </c>
      <c r="B19" s="42" t="s">
        <v>17</v>
      </c>
      <c r="C19" s="43" t="s">
        <v>4191</v>
      </c>
      <c r="D19" s="42" t="s">
        <v>4192</v>
      </c>
      <c r="E19" s="44">
        <f>sumifs('KEG. PENGAJIAN HARIAN'!$D$2:$D969,'KEG. PENGAJIAN HARIAN'!$B$2:$B969,"&gt;="&amp;$C$2,'KEG. PENGAJIAN HARIAN'!$B$2:$B969,"&lt;="&amp;$E$2,'KEG. PENGAJIAN HARIAN'!$F$2:$F969,B19)</f>
        <v>0.6243055556</v>
      </c>
      <c r="F19" s="45">
        <v>0.5</v>
      </c>
      <c r="G19" s="46">
        <f t="shared" si="1"/>
        <v>1.248611111</v>
      </c>
      <c r="H19" s="47">
        <f>COUNTIFS('KEG. PENGAJIAN HARIAN'!$F$2:$F969,B19,'KEG. PENGAJIAN HARIAN'!$B$2:$B969,"&gt;="&amp;$C$2,'KEG. PENGAJIAN HARIAN'!$B$2:$B969,"&lt;="&amp;$E$2,'KEG. PENGAJIAN HARIAN'!$G$2:$G969,"hadir")</f>
        <v>17</v>
      </c>
      <c r="I19" s="48">
        <f>COUNTIFS('KEG. PENGAJIAN HARIAN'!$F$2:$F969,B19,'KEG. PENGAJIAN HARIAN'!$B$2:$B969,"&gt;="&amp;$C$2,'KEG. PENGAJIAN HARIAN'!$B$2:$B969,"&lt;="&amp;$E$2,'KEG. PENGAJIAN HARIAN'!$G$2:$G969,"By VN")</f>
        <v>0</v>
      </c>
      <c r="J19" s="49">
        <f>COUNTIFS('KEG. PENGAJIAN HARIAN'!$F$2:$F969,B19,'KEG. PENGAJIAN HARIAN'!$B$2:$B969,"&gt;="&amp;$C$2,'KEG. PENGAJIAN HARIAN'!$B$2:$B969,"&lt;="&amp;$E$2,'KEG. PENGAJIAN HARIAN'!$G$2:$G969,"izin (murid)")</f>
        <v>0</v>
      </c>
      <c r="K19" s="17"/>
      <c r="L19" s="84"/>
      <c r="M19" s="83" t="s">
        <v>4214</v>
      </c>
      <c r="N19" s="84"/>
      <c r="O19" s="83" t="s">
        <v>4215</v>
      </c>
      <c r="P19" s="84"/>
      <c r="Q19" s="88" t="s">
        <v>4216</v>
      </c>
      <c r="R19" s="84"/>
      <c r="S19" s="17"/>
      <c r="T19" s="17"/>
      <c r="U19" s="17"/>
      <c r="V19" s="17"/>
      <c r="W19" s="17"/>
      <c r="X19" s="17"/>
      <c r="Y19" s="17"/>
      <c r="Z19" s="17"/>
    </row>
    <row r="20" ht="19.5" customHeight="1">
      <c r="A20" s="41">
        <v>16.0</v>
      </c>
      <c r="B20" s="42" t="s">
        <v>82</v>
      </c>
      <c r="C20" s="43" t="s">
        <v>4193</v>
      </c>
      <c r="D20" s="42" t="s">
        <v>4195</v>
      </c>
      <c r="E20" s="44">
        <f>sumifs('KEG. PENGAJIAN HARIAN'!$D$2:$D969,'KEG. PENGAJIAN HARIAN'!$B$2:$B969,"&gt;="&amp;$C$2,'KEG. PENGAJIAN HARIAN'!$B$2:$B969,"&lt;="&amp;$E$2,'KEG. PENGAJIAN HARIAN'!$F$2:$F969,B20)</f>
        <v>0.2909722222</v>
      </c>
      <c r="F20" s="45">
        <v>0.5</v>
      </c>
      <c r="G20" s="46">
        <f t="shared" si="1"/>
        <v>0.5819444444</v>
      </c>
      <c r="H20" s="47">
        <f>COUNTIFS('KEG. PENGAJIAN HARIAN'!$F$2:$F969,B20,'KEG. PENGAJIAN HARIAN'!$B$2:$B969,"&gt;="&amp;$C$2,'KEG. PENGAJIAN HARIAN'!$B$2:$B969,"&lt;="&amp;$E$2,'KEG. PENGAJIAN HARIAN'!$G$2:$G969,"hadir")</f>
        <v>11</v>
      </c>
      <c r="I20" s="48">
        <f>COUNTIFS('KEG. PENGAJIAN HARIAN'!$F$2:$F969,B20,'KEG. PENGAJIAN HARIAN'!$B$2:$B969,"&gt;="&amp;$C$2,'KEG. PENGAJIAN HARIAN'!$B$2:$B969,"&lt;="&amp;$E$2,'KEG. PENGAJIAN HARIAN'!$G$2:$G969,"By VN")</f>
        <v>0</v>
      </c>
      <c r="J20" s="49">
        <f>COUNTIFS('KEG. PENGAJIAN HARIAN'!$F$2:$F969,B20,'KEG. PENGAJIAN HARIAN'!$B$2:$B969,"&gt;="&amp;$C$2,'KEG. PENGAJIAN HARIAN'!$B$2:$B969,"&lt;="&amp;$E$2,'KEG. PENGAJIAN HARIAN'!$G$2:$G969,"izin (murid)")</f>
        <v>0</v>
      </c>
      <c r="K20" s="17"/>
      <c r="L20" s="83" t="s">
        <v>4202</v>
      </c>
      <c r="M20" s="84" t="s">
        <v>1083</v>
      </c>
      <c r="N20" s="85">
        <v>1.516666666666667</v>
      </c>
      <c r="O20" s="89" t="s">
        <v>17</v>
      </c>
      <c r="P20" s="90">
        <v>1.1513888888888888</v>
      </c>
      <c r="Q20" s="89" t="s">
        <v>17</v>
      </c>
      <c r="R20" s="90">
        <v>1.2486111111111111</v>
      </c>
      <c r="S20" s="17"/>
      <c r="T20" s="17"/>
      <c r="U20" s="17"/>
      <c r="V20" s="17"/>
      <c r="W20" s="17"/>
      <c r="X20" s="17"/>
      <c r="Y20" s="17"/>
      <c r="Z20" s="17"/>
    </row>
    <row r="21" ht="19.5" customHeight="1">
      <c r="A21" s="41">
        <v>17.0</v>
      </c>
      <c r="B21" s="42" t="s">
        <v>830</v>
      </c>
      <c r="C21" s="43" t="s">
        <v>4198</v>
      </c>
      <c r="D21" s="42" t="s">
        <v>4194</v>
      </c>
      <c r="E21" s="44">
        <f>sumifs('KEG. PENGAJIAN HARIAN'!$D$2:$D969,'KEG. PENGAJIAN HARIAN'!$B$2:$B969,"&gt;="&amp;$C$2,'KEG. PENGAJIAN HARIAN'!$B$2:$B969,"&lt;="&amp;$E$2,'KEG. PENGAJIAN HARIAN'!$F$2:$F969,B21)</f>
        <v>0</v>
      </c>
      <c r="F21" s="45">
        <v>0.5</v>
      </c>
      <c r="G21" s="46">
        <f t="shared" si="1"/>
        <v>0</v>
      </c>
      <c r="H21" s="47">
        <f>COUNTIFS('KEG. PENGAJIAN HARIAN'!$F$2:$F969,B21,'KEG. PENGAJIAN HARIAN'!$B$2:$B969,"&gt;="&amp;$C$2,'KEG. PENGAJIAN HARIAN'!$B$2:$B969,"&lt;="&amp;$E$2,'KEG. PENGAJIAN HARIAN'!$G$2:$G969,"hadir")</f>
        <v>0</v>
      </c>
      <c r="I21" s="48">
        <f>COUNTIFS('KEG. PENGAJIAN HARIAN'!$F$2:$F969,B21,'KEG. PENGAJIAN HARIAN'!$B$2:$B969,"&gt;="&amp;$C$2,'KEG. PENGAJIAN HARIAN'!$B$2:$B969,"&lt;="&amp;$E$2,'KEG. PENGAJIAN HARIAN'!$G$2:$G969,"By VN")</f>
        <v>0</v>
      </c>
      <c r="J21" s="49">
        <f>COUNTIFS('KEG. PENGAJIAN HARIAN'!$F$2:$F969,B21,'KEG. PENGAJIAN HARIAN'!$B$2:$B969,"&gt;="&amp;$C$2,'KEG. PENGAJIAN HARIAN'!$B$2:$B969,"&lt;="&amp;$E$2,'KEG. PENGAJIAN HARIAN'!$G$2:$G969,"izin (murid)")</f>
        <v>0</v>
      </c>
      <c r="K21" s="17"/>
      <c r="L21" s="83" t="s">
        <v>4203</v>
      </c>
      <c r="M21" s="89" t="s">
        <v>34</v>
      </c>
      <c r="N21" s="90">
        <v>0.7097222222222223</v>
      </c>
      <c r="O21" s="89" t="s">
        <v>34</v>
      </c>
      <c r="P21" s="90">
        <v>0.6472222222222223</v>
      </c>
      <c r="Q21" s="89" t="s">
        <v>34</v>
      </c>
      <c r="R21" s="90">
        <v>0.7097222222222224</v>
      </c>
      <c r="S21" s="17"/>
      <c r="T21" s="17"/>
      <c r="U21" s="17"/>
      <c r="V21" s="17"/>
      <c r="W21" s="17"/>
      <c r="X21" s="17"/>
      <c r="Y21" s="17"/>
      <c r="Z21" s="17"/>
    </row>
    <row r="22" ht="19.5" customHeight="1">
      <c r="A22" s="41">
        <v>18.0</v>
      </c>
      <c r="B22" s="42" t="s">
        <v>144</v>
      </c>
      <c r="C22" s="43" t="s">
        <v>4193</v>
      </c>
      <c r="D22" s="42" t="s">
        <v>4192</v>
      </c>
      <c r="E22" s="44">
        <f>sumifs('KEG. PENGAJIAN HARIAN'!$D$2:$D969,'KEG. PENGAJIAN HARIAN'!$B$2:$B969,"&gt;="&amp;$C$2,'KEG. PENGAJIAN HARIAN'!$B$2:$B969,"&lt;="&amp;$E$2,'KEG. PENGAJIAN HARIAN'!$F$2:$F969,B22)</f>
        <v>0.2423611111</v>
      </c>
      <c r="F22" s="45">
        <v>0.5</v>
      </c>
      <c r="G22" s="46">
        <f t="shared" si="1"/>
        <v>0.4847222222</v>
      </c>
      <c r="H22" s="47">
        <f>COUNTIFS('KEG. PENGAJIAN HARIAN'!$F$2:$F969,B22,'KEG. PENGAJIAN HARIAN'!$B$2:$B969,"&gt;="&amp;$C$2,'KEG. PENGAJIAN HARIAN'!$B$2:$B969,"&lt;="&amp;$E$2,'KEG. PENGAJIAN HARIAN'!$G$2:$G969,"hadir")</f>
        <v>16</v>
      </c>
      <c r="I22" s="48">
        <f>COUNTIFS('KEG. PENGAJIAN HARIAN'!$F$2:$F969,B22,'KEG. PENGAJIAN HARIAN'!$B$2:$B969,"&gt;="&amp;$C$2,'KEG. PENGAJIAN HARIAN'!$B$2:$B969,"&lt;="&amp;$E$2,'KEG. PENGAJIAN HARIAN'!$G$2:$G969,"By VN")</f>
        <v>0</v>
      </c>
      <c r="J22" s="49">
        <f>COUNTIFS('KEG. PENGAJIAN HARIAN'!$F$2:$F969,B22,'KEG. PENGAJIAN HARIAN'!$B$2:$B969,"&gt;="&amp;$C$2,'KEG. PENGAJIAN HARIAN'!$B$2:$B969,"&lt;="&amp;$E$2,'KEG. PENGAJIAN HARIAN'!$G$2:$G969,"izin (murid)")</f>
        <v>0</v>
      </c>
      <c r="K22" s="17"/>
      <c r="L22" s="83" t="s">
        <v>4204</v>
      </c>
      <c r="M22" s="89" t="s">
        <v>197</v>
      </c>
      <c r="N22" s="90">
        <v>1.1208333333333331</v>
      </c>
      <c r="O22" s="84" t="s">
        <v>169</v>
      </c>
      <c r="P22" s="85">
        <v>0.5694444444444443</v>
      </c>
      <c r="Q22" s="84" t="s">
        <v>72</v>
      </c>
      <c r="R22" s="85">
        <v>0.9749999999999998</v>
      </c>
      <c r="S22" s="17"/>
      <c r="T22" s="17"/>
      <c r="U22" s="17"/>
      <c r="V22" s="17"/>
      <c r="W22" s="17"/>
      <c r="X22" s="17"/>
      <c r="Y22" s="17"/>
      <c r="Z22" s="17"/>
    </row>
    <row r="23" ht="19.5" customHeight="1">
      <c r="A23" s="41">
        <v>19.0</v>
      </c>
      <c r="B23" s="42" t="s">
        <v>164</v>
      </c>
      <c r="C23" s="43" t="s">
        <v>4198</v>
      </c>
      <c r="D23" s="42" t="s">
        <v>4194</v>
      </c>
      <c r="E23" s="44">
        <f>sumifs('KEG. PENGAJIAN HARIAN'!$D$2:$D969,'KEG. PENGAJIAN HARIAN'!$B$2:$B969,"&gt;="&amp;$C$2,'KEG. PENGAJIAN HARIAN'!$B$2:$B969,"&lt;="&amp;$E$2,'KEG. PENGAJIAN HARIAN'!$F$2:$F969,B23)</f>
        <v>0.3916666667</v>
      </c>
      <c r="F23" s="45">
        <v>0.5</v>
      </c>
      <c r="G23" s="46">
        <f t="shared" si="1"/>
        <v>0.7833333333</v>
      </c>
      <c r="H23" s="47">
        <f>COUNTIFS('KEG. PENGAJIAN HARIAN'!$F$2:$F969,B23,'KEG. PENGAJIAN HARIAN'!$B$2:$B969,"&gt;="&amp;$C$2,'KEG. PENGAJIAN HARIAN'!$B$2:$B969,"&lt;="&amp;$E$2,'KEG. PENGAJIAN HARIAN'!$G$2:$G969,"hadir")</f>
        <v>7</v>
      </c>
      <c r="I23" s="48">
        <f>COUNTIFS('KEG. PENGAJIAN HARIAN'!$F$2:$F969,B23,'KEG. PENGAJIAN HARIAN'!$B$2:$B969,"&gt;="&amp;$C$2,'KEG. PENGAJIAN HARIAN'!$B$2:$B969,"&lt;="&amp;$E$2,'KEG. PENGAJIAN HARIAN'!$G$2:$G969,"By VN")</f>
        <v>0</v>
      </c>
      <c r="J23" s="49">
        <f>COUNTIFS('KEG. PENGAJIAN HARIAN'!$F$2:$F969,B23,'KEG. PENGAJIAN HARIAN'!$B$2:$B969,"&gt;="&amp;$C$2,'KEG. PENGAJIAN HARIAN'!$B$2:$B969,"&lt;="&amp;$E$2,'KEG. PENGAJIAN HARIAN'!$G$2:$G969,"izin (murid)")</f>
        <v>1</v>
      </c>
      <c r="K23" s="17"/>
      <c r="L23" s="7" t="s">
        <v>4217</v>
      </c>
      <c r="S23" s="17"/>
      <c r="T23" s="17"/>
      <c r="U23" s="17"/>
      <c r="V23" s="17"/>
      <c r="W23" s="17"/>
      <c r="X23" s="17"/>
      <c r="Y23" s="17"/>
      <c r="Z23" s="17"/>
    </row>
    <row r="24" ht="19.5" customHeight="1">
      <c r="A24" s="41">
        <v>20.0</v>
      </c>
      <c r="B24" s="42" t="s">
        <v>130</v>
      </c>
      <c r="C24" s="43" t="s">
        <v>4193</v>
      </c>
      <c r="D24" s="42" t="s">
        <v>4192</v>
      </c>
      <c r="E24" s="44">
        <f>sumifs('KEG. PENGAJIAN HARIAN'!$D$2:$D969,'KEG. PENGAJIAN HARIAN'!$B$2:$B969,"&gt;="&amp;$C$2,'KEG. PENGAJIAN HARIAN'!$B$2:$B969,"&lt;="&amp;$E$2,'KEG. PENGAJIAN HARIAN'!$F$2:$F969,B24)</f>
        <v>0.4701388889</v>
      </c>
      <c r="F24" s="45">
        <v>0.5</v>
      </c>
      <c r="G24" s="46">
        <f t="shared" si="1"/>
        <v>0.9402777778</v>
      </c>
      <c r="H24" s="47">
        <f>COUNTIFS('KEG. PENGAJIAN HARIAN'!$F$2:$F969,B24,'KEG. PENGAJIAN HARIAN'!$B$2:$B969,"&gt;="&amp;$C$2,'KEG. PENGAJIAN HARIAN'!$B$2:$B969,"&lt;="&amp;$E$2,'KEG. PENGAJIAN HARIAN'!$G$2:$G969,"hadir")</f>
        <v>16</v>
      </c>
      <c r="I24" s="48">
        <f>COUNTIFS('KEG. PENGAJIAN HARIAN'!$F$2:$F969,B24,'KEG. PENGAJIAN HARIAN'!$B$2:$B969,"&gt;="&amp;$C$2,'KEG. PENGAJIAN HARIAN'!$B$2:$B969,"&lt;="&amp;$E$2,'KEG. PENGAJIAN HARIAN'!$G$2:$G969,"By VN")</f>
        <v>0</v>
      </c>
      <c r="J24" s="49">
        <f>COUNTIFS('KEG. PENGAJIAN HARIAN'!$F$2:$F969,B24,'KEG. PENGAJIAN HARIAN'!$B$2:$B969,"&gt;="&amp;$C$2,'KEG. PENGAJIAN HARIAN'!$B$2:$B969,"&lt;="&amp;$E$2,'KEG. PENGAJIAN HARIAN'!$G$2:$G969,"izin (murid)")</f>
        <v>1</v>
      </c>
      <c r="K24" s="17"/>
      <c r="L24" s="89" t="s">
        <v>17</v>
      </c>
      <c r="M24" s="91">
        <f>sum(P20,R20)</f>
        <v>2.4</v>
      </c>
      <c r="S24" s="17"/>
      <c r="T24" s="17"/>
      <c r="U24" s="17"/>
      <c r="V24" s="17"/>
      <c r="W24" s="17"/>
      <c r="X24" s="17"/>
      <c r="Y24" s="17"/>
      <c r="Z24" s="17"/>
    </row>
    <row r="25" ht="19.5" customHeight="1">
      <c r="A25" s="41">
        <v>21.0</v>
      </c>
      <c r="B25" s="42" t="s">
        <v>51</v>
      </c>
      <c r="C25" s="43" t="s">
        <v>4193</v>
      </c>
      <c r="D25" s="42" t="s">
        <v>4192</v>
      </c>
      <c r="E25" s="44">
        <f>sumifs('KEG. PENGAJIAN HARIAN'!$D$2:$D969,'KEG. PENGAJIAN HARIAN'!$B$2:$B969,"&gt;="&amp;$C$2,'KEG. PENGAJIAN HARIAN'!$B$2:$B969,"&lt;="&amp;$E$2,'KEG. PENGAJIAN HARIAN'!$F$2:$F969,B25)</f>
        <v>0.4638888889</v>
      </c>
      <c r="F25" s="45">
        <v>0.5</v>
      </c>
      <c r="G25" s="46">
        <f t="shared" si="1"/>
        <v>0.9277777778</v>
      </c>
      <c r="H25" s="47">
        <f>COUNTIFS('KEG. PENGAJIAN HARIAN'!$F$2:$F969,B25,'KEG. PENGAJIAN HARIAN'!$B$2:$B969,"&gt;="&amp;$C$2,'KEG. PENGAJIAN HARIAN'!$B$2:$B969,"&lt;="&amp;$E$2,'KEG. PENGAJIAN HARIAN'!$G$2:$G969,"hadir")</f>
        <v>11</v>
      </c>
      <c r="I25" s="48">
        <f>COUNTIFS('KEG. PENGAJIAN HARIAN'!$F$2:$F969,B25,'KEG. PENGAJIAN HARIAN'!$B$2:$B969,"&gt;="&amp;$C$2,'KEG. PENGAJIAN HARIAN'!$B$2:$B969,"&lt;="&amp;$E$2,'KEG. PENGAJIAN HARIAN'!$G$2:$G969,"By VN")</f>
        <v>0</v>
      </c>
      <c r="J25" s="49">
        <f>COUNTIFS('KEG. PENGAJIAN HARIAN'!$F$2:$F969,B25,'KEG. PENGAJIAN HARIAN'!$B$2:$B969,"&gt;="&amp;$C$2,'KEG. PENGAJIAN HARIAN'!$B$2:$B969,"&lt;="&amp;$E$2,'KEG. PENGAJIAN HARIAN'!$G$2:$G969,"izin (murid)")</f>
        <v>4</v>
      </c>
      <c r="K25" s="17"/>
      <c r="L25" s="89" t="s">
        <v>34</v>
      </c>
      <c r="M25" s="91">
        <f>sum(N21,P21,R21)</f>
        <v>2.066666667</v>
      </c>
      <c r="S25" s="17"/>
      <c r="T25" s="17"/>
      <c r="U25" s="17"/>
      <c r="V25" s="17"/>
      <c r="W25" s="17"/>
      <c r="X25" s="17"/>
      <c r="Y25" s="17"/>
      <c r="Z25" s="17"/>
    </row>
    <row r="26">
      <c r="A26" s="41">
        <v>22.0</v>
      </c>
      <c r="B26" s="42" t="s">
        <v>148</v>
      </c>
      <c r="C26" s="43" t="s">
        <v>4193</v>
      </c>
      <c r="D26" s="42" t="s">
        <v>4192</v>
      </c>
      <c r="E26" s="44">
        <f>sumifs('KEG. PENGAJIAN HARIAN'!$D$2:$D969,'KEG. PENGAJIAN HARIAN'!$B$2:$B969,"&gt;="&amp;$C$2,'KEG. PENGAJIAN HARIAN'!$B$2:$B969,"&lt;="&amp;$E$2,'KEG. PENGAJIAN HARIAN'!$F$2:$F969,B26)</f>
        <v>0.1875</v>
      </c>
      <c r="F26" s="45">
        <v>0.5</v>
      </c>
      <c r="G26" s="46">
        <f t="shared" si="1"/>
        <v>0.375</v>
      </c>
      <c r="H26" s="47">
        <f>COUNTIFS('KEG. PENGAJIAN HARIAN'!$F$2:$F969,B26,'KEG. PENGAJIAN HARIAN'!$B$2:$B969,"&gt;="&amp;$C$2,'KEG. PENGAJIAN HARIAN'!$B$2:$B969,"&lt;="&amp;$E$2,'KEG. PENGAJIAN HARIAN'!$G$2:$G969,"hadir")</f>
        <v>9</v>
      </c>
      <c r="I26" s="48">
        <f>COUNTIFS('KEG. PENGAJIAN HARIAN'!$F$2:$F969,B26,'KEG. PENGAJIAN HARIAN'!$B$2:$B969,"&gt;="&amp;$C$2,'KEG. PENGAJIAN HARIAN'!$B$2:$B969,"&lt;="&amp;$E$2,'KEG. PENGAJIAN HARIAN'!$G$2:$G969,"By VN")</f>
        <v>0</v>
      </c>
      <c r="J26" s="49">
        <f>COUNTIFS('KEG. PENGAJIAN HARIAN'!$F$2:$F969,B26,'KEG. PENGAJIAN HARIAN'!$B$2:$B969,"&gt;="&amp;$C$2,'KEG. PENGAJIAN HARIAN'!$B$2:$B969,"&lt;="&amp;$E$2,'KEG. PENGAJIAN HARIAN'!$G$2:$G969,"izin (murid)")</f>
        <v>0</v>
      </c>
      <c r="K26" s="17"/>
      <c r="L26" s="89" t="s">
        <v>197</v>
      </c>
      <c r="M26" s="91">
        <f>N22</f>
        <v>1.120833333</v>
      </c>
      <c r="S26" s="17"/>
      <c r="T26" s="17"/>
      <c r="U26" s="17"/>
      <c r="V26" s="17"/>
      <c r="W26" s="17"/>
      <c r="X26" s="17"/>
      <c r="Y26" s="17"/>
      <c r="Z26" s="17"/>
    </row>
    <row r="27">
      <c r="A27" s="41">
        <v>23.0</v>
      </c>
      <c r="B27" s="42" t="s">
        <v>38</v>
      </c>
      <c r="C27" s="43" t="s">
        <v>4193</v>
      </c>
      <c r="D27" s="42" t="s">
        <v>4192</v>
      </c>
      <c r="E27" s="44">
        <f>sumifs('KEG. PENGAJIAN HARIAN'!$D$2:$D969,'KEG. PENGAJIAN HARIAN'!$B$2:$B969,"&gt;="&amp;$C$2,'KEG. PENGAJIAN HARIAN'!$B$2:$B969,"&lt;="&amp;$E$2,'KEG. PENGAJIAN HARIAN'!$F$2:$F969,B27)</f>
        <v>0</v>
      </c>
      <c r="F27" s="45">
        <v>0.5</v>
      </c>
      <c r="G27" s="46">
        <f t="shared" si="1"/>
        <v>0</v>
      </c>
      <c r="H27" s="47">
        <f>COUNTIFS('KEG. PENGAJIAN HARIAN'!$F$2:$F969,B27,'KEG. PENGAJIAN HARIAN'!$B$2:$B969,"&gt;="&amp;$C$2,'KEG. PENGAJIAN HARIAN'!$B$2:$B969,"&lt;="&amp;$E$2,'KEG. PENGAJIAN HARIAN'!$G$2:$G969,"hadir")</f>
        <v>0</v>
      </c>
      <c r="I27" s="48">
        <f>COUNTIFS('KEG. PENGAJIAN HARIAN'!$F$2:$F969,B27,'KEG. PENGAJIAN HARIAN'!$B$2:$B969,"&gt;="&amp;$C$2,'KEG. PENGAJIAN HARIAN'!$B$2:$B969,"&lt;="&amp;$E$2,'KEG. PENGAJIAN HARIAN'!$G$2:$G969,"By VN")</f>
        <v>0</v>
      </c>
      <c r="J27" s="49">
        <f>COUNTIFS('KEG. PENGAJIAN HARIAN'!$F$2:$F969,B27,'KEG. PENGAJIAN HARIAN'!$B$2:$B969,"&gt;="&amp;$C$2,'KEG. PENGAJIAN HARIAN'!$B$2:$B969,"&lt;="&amp;$E$2,'KEG. PENGAJIAN HARIAN'!$G$2:$G969,"izin (murid)")</f>
        <v>0</v>
      </c>
      <c r="K27" s="17"/>
      <c r="S27" s="17"/>
      <c r="T27" s="17"/>
      <c r="U27" s="17"/>
      <c r="V27" s="17"/>
      <c r="W27" s="17"/>
      <c r="X27" s="17"/>
      <c r="Y27" s="17"/>
      <c r="Z27" s="17"/>
    </row>
    <row r="28">
      <c r="A28" s="41">
        <v>24.0</v>
      </c>
      <c r="B28" s="42" t="s">
        <v>67</v>
      </c>
      <c r="C28" s="43" t="s">
        <v>4193</v>
      </c>
      <c r="D28" s="42" t="s">
        <v>4192</v>
      </c>
      <c r="E28" s="44">
        <f>sumifs('KEG. PENGAJIAN HARIAN'!$D$2:$D969,'KEG. PENGAJIAN HARIAN'!$B$2:$B969,"&gt;="&amp;$C$2,'KEG. PENGAJIAN HARIAN'!$B$2:$B969,"&lt;="&amp;$E$2,'KEG. PENGAJIAN HARIAN'!$F$2:$F969,B28)</f>
        <v>0.3645833333</v>
      </c>
      <c r="F28" s="45">
        <v>0.5</v>
      </c>
      <c r="G28" s="46">
        <f t="shared" si="1"/>
        <v>0.7291666667</v>
      </c>
      <c r="H28" s="47">
        <f>COUNTIFS('KEG. PENGAJIAN HARIAN'!$F$2:$F969,B28,'KEG. PENGAJIAN HARIAN'!$B$2:$B969,"&gt;="&amp;$C$2,'KEG. PENGAJIAN HARIAN'!$B$2:$B969,"&lt;="&amp;$E$2,'KEG. PENGAJIAN HARIAN'!$G$2:$G969,"hadir")</f>
        <v>16</v>
      </c>
      <c r="I28" s="48">
        <f>COUNTIFS('KEG. PENGAJIAN HARIAN'!$F$2:$F969,B28,'KEG. PENGAJIAN HARIAN'!$B$2:$B969,"&gt;="&amp;$C$2,'KEG. PENGAJIAN HARIAN'!$B$2:$B969,"&lt;="&amp;$E$2,'KEG. PENGAJIAN HARIAN'!$G$2:$G969,"By VN")</f>
        <v>0</v>
      </c>
      <c r="J28" s="49">
        <f>COUNTIFS('KEG. PENGAJIAN HARIAN'!$F$2:$F969,B28,'KEG. PENGAJIAN HARIAN'!$B$2:$B969,"&gt;="&amp;$C$2,'KEG. PENGAJIAN HARIAN'!$B$2:$B969,"&lt;="&amp;$E$2,'KEG. PENGAJIAN HARIAN'!$G$2:$G969,"izin (murid)")</f>
        <v>0</v>
      </c>
      <c r="K28" s="17"/>
      <c r="L28" s="74"/>
      <c r="M28" s="17"/>
      <c r="N28" s="17"/>
      <c r="O28" s="17"/>
      <c r="P28" s="74"/>
      <c r="Q28" s="75"/>
      <c r="R28" s="74"/>
      <c r="S28" s="17"/>
      <c r="T28" s="17"/>
      <c r="U28" s="17"/>
      <c r="V28" s="17"/>
      <c r="W28" s="17"/>
      <c r="X28" s="17"/>
      <c r="Y28" s="17"/>
      <c r="Z28" s="17"/>
    </row>
    <row r="29">
      <c r="A29" s="41">
        <v>25.0</v>
      </c>
      <c r="B29" s="42" t="s">
        <v>62</v>
      </c>
      <c r="C29" s="43" t="s">
        <v>4193</v>
      </c>
      <c r="D29" s="42" t="s">
        <v>4192</v>
      </c>
      <c r="E29" s="44">
        <f>sumifs('KEG. PENGAJIAN HARIAN'!$D$2:$D969,'KEG. PENGAJIAN HARIAN'!$B$2:$B969,"&gt;="&amp;$C$2,'KEG. PENGAJIAN HARIAN'!$B$2:$B969,"&lt;="&amp;$E$2,'KEG. PENGAJIAN HARIAN'!$F$2:$F969,B29)</f>
        <v>0.44375</v>
      </c>
      <c r="F29" s="45">
        <v>0.5</v>
      </c>
      <c r="G29" s="46">
        <f t="shared" si="1"/>
        <v>0.8875</v>
      </c>
      <c r="H29" s="47">
        <f>COUNTIFS('KEG. PENGAJIAN HARIAN'!$F$2:$F969,B29,'KEG. PENGAJIAN HARIAN'!$B$2:$B969,"&gt;="&amp;$C$2,'KEG. PENGAJIAN HARIAN'!$B$2:$B969,"&lt;="&amp;$E$2,'KEG. PENGAJIAN HARIAN'!$G$2:$G969,"hadir")</f>
        <v>12</v>
      </c>
      <c r="I29" s="48">
        <f>COUNTIFS('KEG. PENGAJIAN HARIAN'!$F$2:$F969,B29,'KEG. PENGAJIAN HARIAN'!$B$2:$B969,"&gt;="&amp;$C$2,'KEG. PENGAJIAN HARIAN'!$B$2:$B969,"&lt;="&amp;$E$2,'KEG. PENGAJIAN HARIAN'!$G$2:$G969,"By VN")</f>
        <v>0</v>
      </c>
      <c r="J29" s="49">
        <f>COUNTIFS('KEG. PENGAJIAN HARIAN'!$F$2:$F969,B29,'KEG. PENGAJIAN HARIAN'!$B$2:$B969,"&gt;="&amp;$C$2,'KEG. PENGAJIAN HARIAN'!$B$2:$B969,"&lt;="&amp;$E$2,'KEG. PENGAJIAN HARIAN'!$G$2:$G969,"izin (murid)")</f>
        <v>0</v>
      </c>
      <c r="K29" s="17"/>
      <c r="L29" s="74"/>
      <c r="M29" s="17"/>
      <c r="N29" s="17"/>
      <c r="O29" s="17"/>
      <c r="P29" s="74"/>
      <c r="Q29" s="75"/>
      <c r="R29" s="74"/>
      <c r="S29" s="17"/>
      <c r="T29" s="17"/>
      <c r="U29" s="17"/>
      <c r="V29" s="17"/>
      <c r="W29" s="17"/>
      <c r="X29" s="17"/>
      <c r="Y29" s="17"/>
      <c r="Z29" s="17"/>
    </row>
    <row r="30">
      <c r="A30" s="41">
        <v>26.0</v>
      </c>
      <c r="B30" s="42" t="s">
        <v>174</v>
      </c>
      <c r="C30" s="43" t="s">
        <v>4193</v>
      </c>
      <c r="D30" s="42" t="s">
        <v>4195</v>
      </c>
      <c r="E30" s="44">
        <f>sumifs('KEG. PENGAJIAN HARIAN'!$D$2:$D969,'KEG. PENGAJIAN HARIAN'!$B$2:$B969,"&gt;="&amp;$C$2,'KEG. PENGAJIAN HARIAN'!$B$2:$B969,"&lt;="&amp;$E$2,'KEG. PENGAJIAN HARIAN'!$F$2:$F969,B30)</f>
        <v>0.04166666667</v>
      </c>
      <c r="F30" s="45">
        <v>0.5</v>
      </c>
      <c r="G30" s="46">
        <f t="shared" si="1"/>
        <v>0.08333333333</v>
      </c>
      <c r="H30" s="47">
        <f>COUNTIFS('KEG. PENGAJIAN HARIAN'!$F$2:$F969,B30,'KEG. PENGAJIAN HARIAN'!$B$2:$B969,"&gt;="&amp;$C$2,'KEG. PENGAJIAN HARIAN'!$B$2:$B969,"&lt;="&amp;$E$2,'KEG. PENGAJIAN HARIAN'!$G$2:$G969,"hadir")</f>
        <v>2</v>
      </c>
      <c r="I30" s="48">
        <f>COUNTIFS('KEG. PENGAJIAN HARIAN'!$F$2:$F969,B30,'KEG. PENGAJIAN HARIAN'!$B$2:$B969,"&gt;="&amp;$C$2,'KEG. PENGAJIAN HARIAN'!$B$2:$B969,"&lt;="&amp;$E$2,'KEG. PENGAJIAN HARIAN'!$G$2:$G969,"By VN")</f>
        <v>0</v>
      </c>
      <c r="J30" s="49">
        <f>COUNTIFS('KEG. PENGAJIAN HARIAN'!$F$2:$F969,B30,'KEG. PENGAJIAN HARIAN'!$B$2:$B969,"&gt;="&amp;$C$2,'KEG. PENGAJIAN HARIAN'!$B$2:$B969,"&lt;="&amp;$E$2,'KEG. PENGAJIAN HARIAN'!$G$2:$G969,"izin (murid)")</f>
        <v>0</v>
      </c>
      <c r="K30" s="17"/>
      <c r="L30" s="17"/>
      <c r="M30" s="17"/>
      <c r="N30" s="17"/>
      <c r="O30" s="17"/>
      <c r="P30" s="17"/>
      <c r="Q30" s="50"/>
      <c r="R30" s="17"/>
      <c r="S30" s="17"/>
      <c r="T30" s="17"/>
      <c r="U30" s="17"/>
      <c r="V30" s="17"/>
      <c r="W30" s="17"/>
      <c r="X30" s="17"/>
      <c r="Y30" s="17"/>
      <c r="Z30" s="17"/>
    </row>
    <row r="31">
      <c r="A31" s="41">
        <v>27.0</v>
      </c>
      <c r="B31" s="42" t="s">
        <v>127</v>
      </c>
      <c r="C31" s="43" t="s">
        <v>4193</v>
      </c>
      <c r="D31" s="42" t="s">
        <v>4192</v>
      </c>
      <c r="E31" s="44">
        <f>sumifs('KEG. PENGAJIAN HARIAN'!$D$2:$D969,'KEG. PENGAJIAN HARIAN'!$B$2:$B969,"&gt;="&amp;$C$2,'KEG. PENGAJIAN HARIAN'!$B$2:$B969,"&lt;="&amp;$E$2,'KEG. PENGAJIAN HARIAN'!$F$2:$F969,B31)</f>
        <v>0.3680555556</v>
      </c>
      <c r="F31" s="45">
        <v>0.5</v>
      </c>
      <c r="G31" s="46">
        <f t="shared" si="1"/>
        <v>0.7361111111</v>
      </c>
      <c r="H31" s="47">
        <f>COUNTIFS('KEG. PENGAJIAN HARIAN'!$F$2:$F969,B31,'KEG. PENGAJIAN HARIAN'!$B$2:$B969,"&gt;="&amp;$C$2,'KEG. PENGAJIAN HARIAN'!$B$2:$B969,"&lt;="&amp;$E$2,'KEG. PENGAJIAN HARIAN'!$G$2:$G969,"hadir")</f>
        <v>12</v>
      </c>
      <c r="I31" s="48">
        <f>COUNTIFS('KEG. PENGAJIAN HARIAN'!$F$2:$F969,B31,'KEG. PENGAJIAN HARIAN'!$B$2:$B969,"&gt;="&amp;$C$2,'KEG. PENGAJIAN HARIAN'!$B$2:$B969,"&lt;="&amp;$E$2,'KEG. PENGAJIAN HARIAN'!$G$2:$G969,"By VN")</f>
        <v>0</v>
      </c>
      <c r="J31" s="49">
        <f>COUNTIFS('KEG. PENGAJIAN HARIAN'!$F$2:$F969,B31,'KEG. PENGAJIAN HARIAN'!$B$2:$B969,"&gt;="&amp;$C$2,'KEG. PENGAJIAN HARIAN'!$B$2:$B969,"&lt;="&amp;$E$2,'KEG. PENGAJIAN HARIAN'!$G$2:$G969,"izin (murid)")</f>
        <v>0</v>
      </c>
      <c r="K31" s="17"/>
      <c r="L31" s="17"/>
      <c r="M31" s="17"/>
      <c r="N31" s="17"/>
      <c r="O31" s="17"/>
      <c r="P31" s="17"/>
      <c r="Q31" s="50"/>
      <c r="R31" s="17"/>
      <c r="S31" s="17"/>
      <c r="T31" s="17"/>
      <c r="U31" s="17"/>
      <c r="V31" s="17"/>
      <c r="W31" s="17"/>
      <c r="X31" s="17"/>
      <c r="Y31" s="17"/>
      <c r="Z31" s="17"/>
    </row>
    <row r="32">
      <c r="A32" s="41">
        <v>28.0</v>
      </c>
      <c r="B32" s="42" t="s">
        <v>169</v>
      </c>
      <c r="C32" s="43" t="s">
        <v>4193</v>
      </c>
      <c r="D32" s="42" t="s">
        <v>4194</v>
      </c>
      <c r="E32" s="44">
        <f>sumifs('KEG. PENGAJIAN HARIAN'!$D$2:$D969,'KEG. PENGAJIAN HARIAN'!$B$2:$B969,"&gt;="&amp;$C$2,'KEG. PENGAJIAN HARIAN'!$B$2:$B969,"&lt;="&amp;$E$2,'KEG. PENGAJIAN HARIAN'!$F$2:$F969,B32)</f>
        <v>0.2347222222</v>
      </c>
      <c r="F32" s="45">
        <v>0.5</v>
      </c>
      <c r="G32" s="46">
        <f t="shared" si="1"/>
        <v>0.4694444444</v>
      </c>
      <c r="H32" s="47">
        <f>COUNTIFS('KEG. PENGAJIAN HARIAN'!$F$2:$F969,B32,'KEG. PENGAJIAN HARIAN'!$B$2:$B969,"&gt;="&amp;$C$2,'KEG. PENGAJIAN HARIAN'!$B$2:$B969,"&lt;="&amp;$E$2,'KEG. PENGAJIAN HARIAN'!$G$2:$G969,"hadir")</f>
        <v>6</v>
      </c>
      <c r="I32" s="48">
        <f>COUNTIFS('KEG. PENGAJIAN HARIAN'!$F$2:$F969,B32,'KEG. PENGAJIAN HARIAN'!$B$2:$B969,"&gt;="&amp;$C$2,'KEG. PENGAJIAN HARIAN'!$B$2:$B969,"&lt;="&amp;$E$2,'KEG. PENGAJIAN HARIAN'!$G$2:$G969,"By VN")</f>
        <v>0</v>
      </c>
      <c r="J32" s="49">
        <f>COUNTIFS('KEG. PENGAJIAN HARIAN'!$F$2:$F969,B32,'KEG. PENGAJIAN HARIAN'!$B$2:$B969,"&gt;="&amp;$C$2,'KEG. PENGAJIAN HARIAN'!$B$2:$B969,"&lt;="&amp;$E$2,'KEG. PENGAJIAN HARIAN'!$G$2:$G969,"izin (murid)")</f>
        <v>0</v>
      </c>
      <c r="K32" s="17"/>
      <c r="L32" s="17"/>
      <c r="M32" s="17"/>
      <c r="N32" s="17"/>
      <c r="O32" s="17"/>
      <c r="P32" s="17"/>
      <c r="Q32" s="50"/>
      <c r="R32" s="17"/>
      <c r="S32" s="17"/>
      <c r="T32" s="17"/>
      <c r="U32" s="17"/>
      <c r="V32" s="17"/>
      <c r="W32" s="17"/>
      <c r="X32" s="17"/>
      <c r="Y32" s="17"/>
      <c r="Z32" s="17"/>
    </row>
    <row r="33">
      <c r="A33" s="41">
        <v>29.0</v>
      </c>
      <c r="B33" s="42" t="s">
        <v>100</v>
      </c>
      <c r="C33" s="43" t="s">
        <v>4191</v>
      </c>
      <c r="D33" s="42" t="s">
        <v>4194</v>
      </c>
      <c r="E33" s="44">
        <f>sumifs('KEG. PENGAJIAN HARIAN'!$D$2:$D969,'KEG. PENGAJIAN HARIAN'!$B$2:$B969,"&gt;="&amp;$C$2,'KEG. PENGAJIAN HARIAN'!$B$2:$B969,"&lt;="&amp;$E$2,'KEG. PENGAJIAN HARIAN'!$F$2:$F969,B33)</f>
        <v>0</v>
      </c>
      <c r="F33" s="45">
        <v>0.5</v>
      </c>
      <c r="G33" s="46">
        <f t="shared" si="1"/>
        <v>0</v>
      </c>
      <c r="H33" s="47">
        <f>COUNTIFS('KEG. PENGAJIAN HARIAN'!$F$2:$F969,B33,'KEG. PENGAJIAN HARIAN'!$B$2:$B969,"&gt;="&amp;$C$2,'KEG. PENGAJIAN HARIAN'!$B$2:$B969,"&lt;="&amp;$E$2,'KEG. PENGAJIAN HARIAN'!$G$2:$G969,"hadir")</f>
        <v>0</v>
      </c>
      <c r="I33" s="48">
        <f>COUNTIFS('KEG. PENGAJIAN HARIAN'!$F$2:$F969,B33,'KEG. PENGAJIAN HARIAN'!$B$2:$B969,"&gt;="&amp;$C$2,'KEG. PENGAJIAN HARIAN'!$B$2:$B969,"&lt;="&amp;$E$2,'KEG. PENGAJIAN HARIAN'!$G$2:$G969,"By VN")</f>
        <v>0</v>
      </c>
      <c r="J33" s="49">
        <f>COUNTIFS('KEG. PENGAJIAN HARIAN'!$F$2:$F969,B33,'KEG. PENGAJIAN HARIAN'!$B$2:$B969,"&gt;="&amp;$C$2,'KEG. PENGAJIAN HARIAN'!$B$2:$B969,"&lt;="&amp;$E$2,'KEG. PENGAJIAN HARIAN'!$G$2:$G969,"izin (murid)")</f>
        <v>0</v>
      </c>
      <c r="K33" s="17"/>
      <c r="L33" s="17"/>
      <c r="M33" s="17"/>
      <c r="N33" s="17"/>
      <c r="O33" s="17"/>
      <c r="P33" s="17"/>
      <c r="Q33" s="50"/>
      <c r="R33" s="17"/>
      <c r="S33" s="17"/>
      <c r="T33" s="17"/>
      <c r="U33" s="17"/>
      <c r="V33" s="17"/>
      <c r="W33" s="17"/>
      <c r="X33" s="17"/>
      <c r="Y33" s="17"/>
      <c r="Z33" s="17"/>
    </row>
    <row r="34">
      <c r="A34" s="56"/>
      <c r="B34" s="17"/>
      <c r="C34" s="17"/>
      <c r="D34" s="17"/>
      <c r="E34" s="33">
        <f t="shared" ref="E34:F34" si="3">SUM(E5:E33)</f>
        <v>8.493055556</v>
      </c>
      <c r="F34" s="33">
        <f t="shared" si="3"/>
        <v>14.5</v>
      </c>
      <c r="G34" s="20"/>
      <c r="H34" s="20"/>
      <c r="I34" s="20"/>
      <c r="J34" s="17"/>
      <c r="K34" s="17"/>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row>
    <row r="35">
      <c r="A35" s="20"/>
      <c r="B35" s="21"/>
      <c r="C35" s="21"/>
      <c r="D35" s="21"/>
      <c r="E35" s="57">
        <f>E34/F34</f>
        <v>0.5857279693</v>
      </c>
      <c r="F35" s="20"/>
      <c r="G35" s="51"/>
      <c r="H35" s="58"/>
      <c r="I35" s="59"/>
      <c r="J35" s="17"/>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row>
    <row r="36">
      <c r="A36" s="13"/>
      <c r="B36" s="13"/>
      <c r="C36" s="13"/>
      <c r="D36" s="13"/>
      <c r="E36" s="13"/>
      <c r="F36" s="13"/>
      <c r="G36" s="51"/>
      <c r="H36" s="60"/>
      <c r="I36" s="59"/>
      <c r="J36" s="13"/>
      <c r="K36" s="13"/>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61"/>
      <c r="B37" s="61"/>
      <c r="C37" s="61" t="s">
        <v>4193</v>
      </c>
      <c r="D37" s="61">
        <f t="shared" ref="D37:D40" si="4">COUNTIF($C$5:$C$33,C37)</f>
        <v>14</v>
      </c>
      <c r="E37" s="13"/>
      <c r="F37" s="13"/>
      <c r="G37" s="51"/>
      <c r="H37" s="60"/>
      <c r="I37" s="62" t="s">
        <v>4199</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4191</v>
      </c>
      <c r="D38" s="61">
        <f t="shared" si="4"/>
        <v>10</v>
      </c>
      <c r="E38" s="61" t="s">
        <v>4193</v>
      </c>
      <c r="F38" s="22">
        <f t="shared" ref="F38:F41" si="5">SUMIF($C$5:$C$33,E38,$F$5:$F$33)</f>
        <v>7</v>
      </c>
      <c r="G38" s="61" t="s">
        <v>4193</v>
      </c>
      <c r="H38" s="63">
        <f>SUMIF($C$5:$C$33,G38,$E$5:$E$33)</f>
        <v>4.396527778</v>
      </c>
      <c r="I38" s="64">
        <f t="shared" ref="I38:I41" si="6">H38/F38</f>
        <v>0.6280753968</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18"/>
      <c r="C39" s="61" t="s">
        <v>4198</v>
      </c>
      <c r="D39" s="61">
        <f t="shared" si="4"/>
        <v>3</v>
      </c>
      <c r="E39" s="61" t="s">
        <v>4191</v>
      </c>
      <c r="F39" s="22">
        <f t="shared" si="5"/>
        <v>5</v>
      </c>
      <c r="G39" s="61" t="s">
        <v>4191</v>
      </c>
      <c r="H39" s="63">
        <f t="shared" ref="H39:H41" si="7">SUMIF(C8:C35,G39,E8:E35)</f>
        <v>2.202777778</v>
      </c>
      <c r="I39" s="64">
        <f t="shared" si="6"/>
        <v>0.4405555556</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61" t="s">
        <v>4197</v>
      </c>
      <c r="D40" s="61">
        <f t="shared" si="4"/>
        <v>2</v>
      </c>
      <c r="E40" s="61" t="s">
        <v>4198</v>
      </c>
      <c r="F40" s="22">
        <f t="shared" si="5"/>
        <v>1.5</v>
      </c>
      <c r="G40" s="61" t="s">
        <v>4198</v>
      </c>
      <c r="H40" s="63">
        <f t="shared" si="7"/>
        <v>0.5805555556</v>
      </c>
      <c r="I40" s="64">
        <f t="shared" si="6"/>
        <v>0.387037037</v>
      </c>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61"/>
      <c r="B41" s="61"/>
      <c r="C41" s="65" t="s">
        <v>4200</v>
      </c>
      <c r="D41" s="65">
        <f>sum(D37:D40)</f>
        <v>29</v>
      </c>
      <c r="E41" s="61" t="s">
        <v>4197</v>
      </c>
      <c r="F41" s="22">
        <f t="shared" si="5"/>
        <v>1</v>
      </c>
      <c r="G41" s="61" t="s">
        <v>4197</v>
      </c>
      <c r="H41" s="63">
        <f t="shared" si="7"/>
        <v>0.6138888889</v>
      </c>
      <c r="I41" s="64">
        <f t="shared" si="6"/>
        <v>0.6138888889</v>
      </c>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18"/>
      <c r="C43" s="18"/>
      <c r="D43" s="18"/>
      <c r="E43" s="66"/>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18"/>
      <c r="C44" s="18"/>
      <c r="D44" s="18"/>
      <c r="E44" s="66"/>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1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17"/>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67"/>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51"/>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51"/>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50"/>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50"/>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row r="968">
      <c r="A968" s="20"/>
      <c r="B968" s="17"/>
      <c r="C968" s="17"/>
      <c r="D968" s="17"/>
      <c r="E968" s="33"/>
      <c r="F968" s="20"/>
      <c r="G968" s="20"/>
      <c r="H968" s="20"/>
      <c r="I968" s="20"/>
      <c r="J968" s="39"/>
      <c r="K968" s="17"/>
      <c r="L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row>
    <row r="969">
      <c r="A969" s="20"/>
      <c r="B969" s="17"/>
      <c r="C969" s="17"/>
      <c r="D969" s="17"/>
      <c r="E969" s="33"/>
      <c r="F969" s="20"/>
      <c r="G969" s="20"/>
      <c r="H969" s="20"/>
      <c r="I969" s="20"/>
      <c r="J969" s="39"/>
      <c r="K969" s="17"/>
      <c r="L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45962.0</v>
      </c>
      <c r="D2" s="36" t="s">
        <v>4187</v>
      </c>
      <c r="E2" s="37">
        <v>45991.0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HARIAN'!$D$2:$D967,'KEG. PENGAJIAN HARIAN'!$B$2:$B967,"&gt;="&amp;$C$2,'KEG. PENGAJIAN HARIAN'!$B$2:$B967,"&lt;="&amp;$E$2,'KEG. PENGAJIAN HARIAN'!$F$2:$F967,B5)</f>
        <v>0.1861111111</v>
      </c>
      <c r="F5" s="45">
        <v>0.5</v>
      </c>
      <c r="G5" s="46">
        <f t="shared" ref="G5:G31" si="1">IFERROR(E5/F5,0)</f>
        <v>0.3722222222</v>
      </c>
      <c r="H5" s="47">
        <f>COUNTIFS('KEG. PENGAJIAN HARIAN'!$F$2:$F967,B5,'KEG. PENGAJIAN HARIAN'!$B$2:$B967,"&gt;="&amp;$C$2,'KEG. PENGAJIAN HARIAN'!$B$2:$B967,"&lt;="&amp;$E$2,'KEG. PENGAJIAN HARIAN'!$G$2:$G967,"hadir")</f>
        <v>4</v>
      </c>
      <c r="I5" s="48">
        <f>COUNTIFS('KEG. PENGAJIAN HARIAN'!$F$2:$F967,B5,'KEG. PENGAJIAN HARIAN'!$B$2:$B967,"&gt;="&amp;$C$2,'KEG. PENGAJIAN HARIAN'!$B$2:$B967,"&lt;="&amp;$E$2,'KEG. PENGAJIAN HARIAN'!$G$2:$G967,"By VN")</f>
        <v>0</v>
      </c>
      <c r="J5" s="49">
        <f>COUNTIFS('KEG. PENGAJIAN HARIAN'!$F$2:$F967,B5,'KEG. PENGAJIAN HARIAN'!$B$2:$B967,"&gt;="&amp;$C$2,'KEG. PENGAJIAN HARIAN'!$B$2:$B967,"&lt;="&amp;$E$2,'KEG. PENGAJIAN HARIAN'!$G$2:$G967,"izin (murid)")</f>
        <v>3</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HARIAN'!$D$2:$D967,'KEG. PENGAJIAN HARIAN'!$B$2:$B967,"&gt;="&amp;$C$2,'KEG. PENGAJIAN HARIAN'!$B$2:$B967,"&lt;="&amp;$E$2,'KEG. PENGAJIAN HARIAN'!$F$2:$F967,B6)</f>
        <v>0.33125</v>
      </c>
      <c r="F6" s="45">
        <v>0.5</v>
      </c>
      <c r="G6" s="46">
        <f t="shared" si="1"/>
        <v>0.6625</v>
      </c>
      <c r="H6" s="47">
        <f>COUNTIFS('KEG. PENGAJIAN HARIAN'!$F$2:$F967,B6,'KEG. PENGAJIAN HARIAN'!$B$2:$B967,"&gt;="&amp;$C$2,'KEG. PENGAJIAN HARIAN'!$B$2:$B967,"&lt;="&amp;$E$2,'KEG. PENGAJIAN HARIAN'!$G$2:$G967,"hadir")</f>
        <v>7</v>
      </c>
      <c r="I6" s="48">
        <f>COUNTIFS('KEG. PENGAJIAN HARIAN'!$F$2:$F967,B6,'KEG. PENGAJIAN HARIAN'!$B$2:$B967,"&gt;="&amp;$C$2,'KEG. PENGAJIAN HARIAN'!$B$2:$B967,"&lt;="&amp;$E$2,'KEG. PENGAJIAN HARIAN'!$G$2:$G967,"By VN")</f>
        <v>0</v>
      </c>
      <c r="J6" s="49">
        <f>COUNTIFS('KEG. PENGAJIAN HARIAN'!$F$2:$F967,B6,'KEG. PENGAJIAN HARIAN'!$B$2:$B967,"&gt;="&amp;$C$2,'KEG. PENGAJIAN HARIAN'!$B$2:$B967,"&lt;="&amp;$E$2,'KEG. PENGAJIAN HARIAN'!$G$2:$G967,"izin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HARIAN'!$D$2:$D967,'KEG. PENGAJIAN HARIAN'!$B$2:$B967,"&gt;="&amp;$C$2,'KEG. PENGAJIAN HARIAN'!$B$2:$B967,"&lt;="&amp;$E$2,'KEG. PENGAJIAN HARIAN'!$F$2:$F967,B7)</f>
        <v>0.3229166667</v>
      </c>
      <c r="F7" s="45">
        <v>0.5</v>
      </c>
      <c r="G7" s="46">
        <f t="shared" si="1"/>
        <v>0.6458333333</v>
      </c>
      <c r="H7" s="47">
        <f>COUNTIFS('KEG. PENGAJIAN HARIAN'!$F$2:$F967,B7,'KEG. PENGAJIAN HARIAN'!$B$2:$B967,"&gt;="&amp;$C$2,'KEG. PENGAJIAN HARIAN'!$B$2:$B967,"&lt;="&amp;$E$2,'KEG. PENGAJIAN HARIAN'!$G$2:$G967,"hadir")</f>
        <v>7</v>
      </c>
      <c r="I7" s="48">
        <f>COUNTIFS('KEG. PENGAJIAN HARIAN'!$F$2:$F967,B7,'KEG. PENGAJIAN HARIAN'!$B$2:$B967,"&gt;="&amp;$C$2,'KEG. PENGAJIAN HARIAN'!$B$2:$B967,"&lt;="&amp;$E$2,'KEG. PENGAJIAN HARIAN'!$G$2:$G967,"By VN")</f>
        <v>0</v>
      </c>
      <c r="J7" s="49">
        <f>COUNTIFS('KEG. PENGAJIAN HARIAN'!$F$2:$F967,B7,'KEG. PENGAJIAN HARIAN'!$B$2:$B967,"&gt;="&amp;$C$2,'KEG. PENGAJIAN HARIAN'!$B$2:$B967,"&lt;="&amp;$E$2,'KEG. PENGAJIAN HARIAN'!$G$2:$G967,"izin (murid)")</f>
        <v>2</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HARIAN'!$D$2:$D967,'KEG. PENGAJIAN HARIAN'!$B$2:$B967,"&gt;="&amp;$C$2,'KEG. PENGAJIAN HARIAN'!$B$2:$B967,"&lt;="&amp;$E$2,'KEG. PENGAJIAN HARIAN'!$F$2:$F967,B8)</f>
        <v>0.3333333333</v>
      </c>
      <c r="F8" s="45">
        <v>0.5</v>
      </c>
      <c r="G8" s="46">
        <f t="shared" si="1"/>
        <v>0.6666666667</v>
      </c>
      <c r="H8" s="47">
        <f>COUNTIFS('KEG. PENGAJIAN HARIAN'!$F$2:$F967,B8,'KEG. PENGAJIAN HARIAN'!$B$2:$B967,"&gt;="&amp;$C$2,'KEG. PENGAJIAN HARIAN'!$B$2:$B967,"&lt;="&amp;$E$2,'KEG. PENGAJIAN HARIAN'!$G$2:$G967,"hadir")</f>
        <v>13</v>
      </c>
      <c r="I8" s="48">
        <f>COUNTIFS('KEG. PENGAJIAN HARIAN'!$F$2:$F967,B8,'KEG. PENGAJIAN HARIAN'!$B$2:$B967,"&gt;="&amp;$C$2,'KEG. PENGAJIAN HARIAN'!$B$2:$B967,"&lt;="&amp;$E$2,'KEG. PENGAJIAN HARIAN'!$G$2:$G967,"By VN")</f>
        <v>0</v>
      </c>
      <c r="J8" s="49">
        <f>COUNTIFS('KEG. PENGAJIAN HARIAN'!$F$2:$F967,B8,'KEG. PENGAJIAN HARIAN'!$B$2:$B967,"&gt;="&amp;$C$2,'KEG. PENGAJIAN HARIAN'!$B$2:$B967,"&lt;="&amp;$E$2,'KEG. PENGAJIAN HARIAN'!$G$2:$G967,"izin (murid)")</f>
        <v>0</v>
      </c>
      <c r="K8" s="17"/>
      <c r="L8" s="83" t="s">
        <v>4192</v>
      </c>
      <c r="M8" s="84">
        <f>countif($D$5:$D$31,"PraCBR-CBR")</f>
        <v>15</v>
      </c>
      <c r="N8" s="74"/>
      <c r="O8" s="74"/>
      <c r="P8" s="74"/>
      <c r="Q8" s="75"/>
      <c r="R8" s="74"/>
      <c r="S8" s="17"/>
      <c r="T8" s="17"/>
      <c r="U8" s="17"/>
      <c r="V8" s="17"/>
      <c r="W8" s="17"/>
      <c r="X8" s="17"/>
      <c r="Y8" s="17"/>
      <c r="Z8" s="17"/>
    </row>
    <row r="9" ht="19.5" customHeight="1">
      <c r="A9" s="41">
        <v>5.0</v>
      </c>
      <c r="B9" s="42" t="s">
        <v>30</v>
      </c>
      <c r="C9" s="43" t="s">
        <v>4191</v>
      </c>
      <c r="D9" s="42" t="s">
        <v>4192</v>
      </c>
      <c r="E9" s="44">
        <f>sumifs('KEG. PENGAJIAN HARIAN'!$D$2:$D967,'KEG. PENGAJIAN HARIAN'!$B$2:$B967,"&gt;="&amp;$C$2,'KEG. PENGAJIAN HARIAN'!$B$2:$B967,"&lt;="&amp;$E$2,'KEG. PENGAJIAN HARIAN'!$F$2:$F967,B9)</f>
        <v>0.2791666667</v>
      </c>
      <c r="F9" s="45">
        <v>0.5</v>
      </c>
      <c r="G9" s="46">
        <f t="shared" si="1"/>
        <v>0.5583333333</v>
      </c>
      <c r="H9" s="47">
        <f>COUNTIFS('KEG. PENGAJIAN HARIAN'!$F$2:$F967,B9,'KEG. PENGAJIAN HARIAN'!$B$2:$B967,"&gt;="&amp;$C$2,'KEG. PENGAJIAN HARIAN'!$B$2:$B967,"&lt;="&amp;$E$2,'KEG. PENGAJIAN HARIAN'!$G$2:$G967,"hadir")</f>
        <v>8</v>
      </c>
      <c r="I9" s="48">
        <f>COUNTIFS('KEG. PENGAJIAN HARIAN'!$F$2:$F967,B9,'KEG. PENGAJIAN HARIAN'!$B$2:$B967,"&gt;="&amp;$C$2,'KEG. PENGAJIAN HARIAN'!$B$2:$B967,"&lt;="&amp;$E$2,'KEG. PENGAJIAN HARIAN'!$G$2:$G967,"By VN")</f>
        <v>0</v>
      </c>
      <c r="J9" s="49">
        <f>COUNTIFS('KEG. PENGAJIAN HARIAN'!$F$2:$F967,B9,'KEG. PENGAJIAN HARIAN'!$B$2:$B967,"&gt;="&amp;$C$2,'KEG. PENGAJIAN HARIAN'!$B$2:$B967,"&lt;="&amp;$E$2,'KEG. PENGAJIAN HARIAN'!$G$2:$G967,"izin (murid)")</f>
        <v>0</v>
      </c>
      <c r="K9" s="17"/>
      <c r="L9" s="83" t="s">
        <v>4195</v>
      </c>
      <c r="M9" s="84">
        <f>countif($D$5:$D$31,"PraRMJ-RMJ")</f>
        <v>6</v>
      </c>
      <c r="N9" s="74"/>
      <c r="O9" s="74"/>
      <c r="P9" s="74"/>
      <c r="Q9" s="75"/>
      <c r="R9" s="74"/>
      <c r="S9" s="17"/>
      <c r="T9" s="17"/>
      <c r="U9" s="17"/>
      <c r="V9" s="17"/>
      <c r="W9" s="17"/>
      <c r="X9" s="17"/>
      <c r="Y9" s="17"/>
      <c r="Z9" s="17"/>
    </row>
    <row r="10" ht="19.5" customHeight="1">
      <c r="A10" s="41">
        <v>6.0</v>
      </c>
      <c r="B10" s="52" t="s">
        <v>94</v>
      </c>
      <c r="C10" s="53" t="s">
        <v>4191</v>
      </c>
      <c r="D10" s="52" t="s">
        <v>4192</v>
      </c>
      <c r="E10" s="44">
        <f>sumifs('KEG. PENGAJIAN HARIAN'!$D$2:$D967,'KEG. PENGAJIAN HARIAN'!$B$2:$B967,"&gt;="&amp;$C$2,'KEG. PENGAJIAN HARIAN'!$B$2:$B967,"&lt;="&amp;$E$2,'KEG. PENGAJIAN HARIAN'!$F$2:$F967,B10)</f>
        <v>0.3743055556</v>
      </c>
      <c r="F10" s="45">
        <v>0.5</v>
      </c>
      <c r="G10" s="46">
        <f t="shared" si="1"/>
        <v>0.7486111111</v>
      </c>
      <c r="H10" s="47">
        <f>COUNTIFS('KEG. PENGAJIAN HARIAN'!$F$2:$F967,B10,'KEG. PENGAJIAN HARIAN'!$B$2:$B967,"&gt;="&amp;$C$2,'KEG. PENGAJIAN HARIAN'!$B$2:$B967,"&lt;="&amp;$E$2,'KEG. PENGAJIAN HARIAN'!$G$2:$G967,"hadir")</f>
        <v>10</v>
      </c>
      <c r="I10" s="48">
        <f>COUNTIFS('KEG. PENGAJIAN HARIAN'!$F$2:$F967,B10,'KEG. PENGAJIAN HARIAN'!$B$2:$B967,"&gt;="&amp;$C$2,'KEG. PENGAJIAN HARIAN'!$B$2:$B967,"&lt;="&amp;$E$2,'KEG. PENGAJIAN HARIAN'!$G$2:$G967,"By VN")</f>
        <v>0</v>
      </c>
      <c r="J10" s="49">
        <f>COUNTIFS('KEG. PENGAJIAN HARIAN'!$F$2:$F967,B10,'KEG. PENGAJIAN HARIAN'!$B$2:$B967,"&gt;="&amp;$C$2,'KEG. PENGAJIAN HARIAN'!$B$2:$B967,"&lt;="&amp;$E$2,'KEG. PENGAJIAN HARIAN'!$G$2:$G967,"izin (murid)")</f>
        <v>0</v>
      </c>
      <c r="K10" s="17"/>
      <c r="L10" s="83" t="s">
        <v>4194</v>
      </c>
      <c r="M10" s="84">
        <f>countif($D$5:$D$31,"PraNikah")</f>
        <v>6</v>
      </c>
      <c r="N10" s="74"/>
      <c r="O10" s="74"/>
      <c r="P10" s="74"/>
      <c r="Q10" s="75"/>
      <c r="R10" s="74"/>
      <c r="S10" s="17"/>
      <c r="T10" s="17"/>
      <c r="U10" s="17"/>
      <c r="V10" s="17"/>
      <c r="W10" s="17"/>
      <c r="X10" s="17"/>
      <c r="Y10" s="17"/>
      <c r="Z10" s="17"/>
    </row>
    <row r="11" ht="19.5" customHeight="1">
      <c r="A11" s="41">
        <v>7.0</v>
      </c>
      <c r="B11" s="42" t="s">
        <v>54</v>
      </c>
      <c r="C11" s="43" t="s">
        <v>4197</v>
      </c>
      <c r="D11" s="42" t="s">
        <v>4195</v>
      </c>
      <c r="E11" s="44">
        <f>sumifs('KEG. PENGAJIAN HARIAN'!$D$2:$D967,'KEG. PENGAJIAN HARIAN'!$B$2:$B967,"&gt;="&amp;$C$2,'KEG. PENGAJIAN HARIAN'!$B$2:$B967,"&lt;="&amp;$E$2,'KEG. PENGAJIAN HARIAN'!$F$2:$F967,B11)</f>
        <v>0.2555555556</v>
      </c>
      <c r="F11" s="45">
        <v>0.5</v>
      </c>
      <c r="G11" s="46">
        <f t="shared" si="1"/>
        <v>0.5111111111</v>
      </c>
      <c r="H11" s="47">
        <f>COUNTIFS('KEG. PENGAJIAN HARIAN'!$F$2:$F967,B11,'KEG. PENGAJIAN HARIAN'!$B$2:$B967,"&gt;="&amp;$C$2,'KEG. PENGAJIAN HARIAN'!$B$2:$B967,"&lt;="&amp;$E$2,'KEG. PENGAJIAN HARIAN'!$G$2:$G967,"hadir")</f>
        <v>6</v>
      </c>
      <c r="I11" s="48">
        <f>COUNTIFS('KEG. PENGAJIAN HARIAN'!$F$2:$F967,B11,'KEG. PENGAJIAN HARIAN'!$B$2:$B967,"&gt;="&amp;$C$2,'KEG. PENGAJIAN HARIAN'!$B$2:$B967,"&lt;="&amp;$E$2,'KEG. PENGAJIAN HARIAN'!$G$2:$G967,"By VN")</f>
        <v>0</v>
      </c>
      <c r="J11" s="49">
        <f>COUNTIFS('KEG. PENGAJIAN HARIAN'!$F$2:$F967,B11,'KEG. PENGAJIAN HARIAN'!$B$2:$B967,"&gt;="&amp;$C$2,'KEG. PENGAJIAN HARIAN'!$B$2:$B967,"&lt;="&amp;$E$2,'KEG. PENGAJIAN HARIAN'!$G$2:$G967,"izin (murid)")</f>
        <v>0</v>
      </c>
      <c r="K11" s="17"/>
      <c r="L11" s="84"/>
      <c r="M11" s="84">
        <f>sum(M8:M10)</f>
        <v>27</v>
      </c>
      <c r="N11" s="74"/>
      <c r="O11" s="74"/>
      <c r="P11" s="74"/>
      <c r="Q11" s="75"/>
      <c r="R11" s="74"/>
      <c r="S11" s="17"/>
      <c r="T11" s="17"/>
      <c r="U11" s="17"/>
      <c r="V11" s="17"/>
      <c r="W11" s="17"/>
      <c r="X11" s="17"/>
      <c r="Y11" s="17"/>
      <c r="Z11" s="17"/>
    </row>
    <row r="12" ht="19.5" customHeight="1">
      <c r="A12" s="41">
        <v>8.0</v>
      </c>
      <c r="B12" s="42" t="s">
        <v>21</v>
      </c>
      <c r="C12" s="43" t="s">
        <v>4191</v>
      </c>
      <c r="D12" s="42" t="s">
        <v>4195</v>
      </c>
      <c r="E12" s="44">
        <f>sumifs('KEG. PENGAJIAN HARIAN'!$D$2:$D967,'KEG. PENGAJIAN HARIAN'!$B$2:$B967,"&gt;="&amp;$C$2,'KEG. PENGAJIAN HARIAN'!$B$2:$B967,"&lt;="&amp;$E$2,'KEG. PENGAJIAN HARIAN'!$F$2:$F967,B12)</f>
        <v>0.05347222222</v>
      </c>
      <c r="F12" s="45">
        <v>0.5</v>
      </c>
      <c r="G12" s="46">
        <f t="shared" si="1"/>
        <v>0.1069444444</v>
      </c>
      <c r="H12" s="47">
        <f>COUNTIFS('KEG. PENGAJIAN HARIAN'!$F$2:$F967,B12,'KEG. PENGAJIAN HARIAN'!$B$2:$B967,"&gt;="&amp;$C$2,'KEG. PENGAJIAN HARIAN'!$B$2:$B967,"&lt;="&amp;$E$2,'KEG. PENGAJIAN HARIAN'!$G$2:$G967,"hadir")</f>
        <v>1</v>
      </c>
      <c r="I12" s="48">
        <f>COUNTIFS('KEG. PENGAJIAN HARIAN'!$F$2:$F967,B12,'KEG. PENGAJIAN HARIAN'!$B$2:$B967,"&gt;="&amp;$C$2,'KEG. PENGAJIAN HARIAN'!$B$2:$B967,"&lt;="&amp;$E$2,'KEG. PENGAJIAN HARIAN'!$G$2:$G967,"By VN")</f>
        <v>0</v>
      </c>
      <c r="J12" s="49">
        <f>COUNTIFS('KEG. PENGAJIAN HARIAN'!$F$2:$F967,B12,'KEG. PENGAJIAN HARIAN'!$B$2:$B967,"&gt;="&amp;$C$2,'KEG. PENGAJIAN HARIAN'!$B$2:$B967,"&lt;="&amp;$E$2,'KEG. PENGAJIAN HARIAN'!$G$2:$G967,"izin (murid)")</f>
        <v>0</v>
      </c>
      <c r="K12" s="17"/>
      <c r="L12" s="74"/>
      <c r="M12" s="74"/>
      <c r="N12" s="74"/>
      <c r="O12" s="74"/>
      <c r="P12" s="74"/>
      <c r="Q12" s="75"/>
      <c r="R12" s="74"/>
      <c r="S12" s="17"/>
      <c r="T12" s="17"/>
      <c r="U12" s="17"/>
      <c r="V12" s="17"/>
      <c r="W12" s="17"/>
      <c r="X12" s="17"/>
      <c r="Y12" s="17"/>
      <c r="Z12" s="17"/>
    </row>
    <row r="13" ht="19.5" customHeight="1">
      <c r="A13" s="41">
        <v>9.0</v>
      </c>
      <c r="B13" s="52" t="s">
        <v>59</v>
      </c>
      <c r="C13" s="53" t="s">
        <v>4191</v>
      </c>
      <c r="D13" s="52" t="s">
        <v>4192</v>
      </c>
      <c r="E13" s="44">
        <f>sumifs('KEG. PENGAJIAN HARIAN'!$D$2:$D967,'KEG. PENGAJIAN HARIAN'!$B$2:$B967,"&gt;="&amp;$C$2,'KEG. PENGAJIAN HARIAN'!$B$2:$B967,"&lt;="&amp;$E$2,'KEG. PENGAJIAN HARIAN'!$F$2:$F967,B13)</f>
        <v>0.2909722222</v>
      </c>
      <c r="F13" s="45">
        <v>0.5</v>
      </c>
      <c r="G13" s="46">
        <f t="shared" si="1"/>
        <v>0.5819444444</v>
      </c>
      <c r="H13" s="47">
        <f>COUNTIFS('KEG. PENGAJIAN HARIAN'!$F$2:$F967,B13,'KEG. PENGAJIAN HARIAN'!$B$2:$B967,"&gt;="&amp;$C$2,'KEG. PENGAJIAN HARIAN'!$B$2:$B967,"&lt;="&amp;$E$2,'KEG. PENGAJIAN HARIAN'!$G$2:$G967,"hadir")</f>
        <v>7</v>
      </c>
      <c r="I13" s="48">
        <f>COUNTIFS('KEG. PENGAJIAN HARIAN'!$F$2:$F967,B13,'KEG. PENGAJIAN HARIAN'!$B$2:$B967,"&gt;="&amp;$C$2,'KEG. PENGAJIAN HARIAN'!$B$2:$B967,"&lt;="&amp;$E$2,'KEG. PENGAJIAN HARIAN'!$G$2:$G967,"By VN")</f>
        <v>0</v>
      </c>
      <c r="J13" s="49">
        <f>COUNTIFS('KEG. PENGAJIAN HARIAN'!$F$2:$F967,B13,'KEG. PENGAJIAN HARIAN'!$B$2:$B967,"&gt;="&amp;$C$2,'KEG. PENGAJIAN HARIAN'!$B$2:$B967,"&lt;="&amp;$E$2,'KEG. PENGAJIAN HARIAN'!$G$2:$G967,"izin (murid)")</f>
        <v>0</v>
      </c>
      <c r="K13" s="17"/>
      <c r="L13" s="81" t="s">
        <v>4201</v>
      </c>
      <c r="M13" s="82" t="s">
        <v>4211</v>
      </c>
      <c r="N13" s="82" t="s">
        <v>4212</v>
      </c>
      <c r="O13" s="74"/>
      <c r="P13" s="74"/>
      <c r="Q13" s="75"/>
      <c r="R13" s="74"/>
      <c r="S13" s="17"/>
      <c r="T13" s="17"/>
      <c r="U13" s="17"/>
      <c r="V13" s="17"/>
      <c r="W13" s="17"/>
      <c r="X13" s="17"/>
      <c r="Y13" s="17"/>
      <c r="Z13" s="17"/>
    </row>
    <row r="14" ht="19.5" customHeight="1">
      <c r="A14" s="41">
        <v>10.0</v>
      </c>
      <c r="B14" s="42" t="s">
        <v>12</v>
      </c>
      <c r="C14" s="43" t="s">
        <v>4191</v>
      </c>
      <c r="D14" s="42" t="s">
        <v>4194</v>
      </c>
      <c r="E14" s="44">
        <f>sumifs('KEG. PENGAJIAN HARIAN'!$D$2:$D967,'KEG. PENGAJIAN HARIAN'!$B$2:$B967,"&gt;="&amp;$C$2,'KEG. PENGAJIAN HARIAN'!$B$2:$B967,"&lt;="&amp;$E$2,'KEG. PENGAJIAN HARIAN'!$F$2:$F967,B14)</f>
        <v>0.04236111111</v>
      </c>
      <c r="F14" s="45">
        <v>0.5</v>
      </c>
      <c r="G14" s="46">
        <f t="shared" si="1"/>
        <v>0.08472222222</v>
      </c>
      <c r="H14" s="47">
        <f>COUNTIFS('KEG. PENGAJIAN HARIAN'!$F$2:$F967,B14,'KEG. PENGAJIAN HARIAN'!$B$2:$B967,"&gt;="&amp;$C$2,'KEG. PENGAJIAN HARIAN'!$B$2:$B967,"&lt;="&amp;$E$2,'KEG. PENGAJIAN HARIAN'!$G$2:$G967,"hadir")</f>
        <v>1</v>
      </c>
      <c r="I14" s="48">
        <f>COUNTIFS('KEG. PENGAJIAN HARIAN'!$F$2:$F967,B14,'KEG. PENGAJIAN HARIAN'!$B$2:$B967,"&gt;="&amp;$C$2,'KEG. PENGAJIAN HARIAN'!$B$2:$B967,"&lt;="&amp;$E$2,'KEG. PENGAJIAN HARIAN'!$G$2:$G967,"By VN")</f>
        <v>0</v>
      </c>
      <c r="J14" s="49">
        <f>COUNTIFS('KEG. PENGAJIAN HARIAN'!$F$2:$F967,B14,'KEG. PENGAJIAN HARIAN'!$B$2:$B967,"&gt;="&amp;$C$2,'KEG. PENGAJIAN HARIAN'!$B$2:$B967,"&lt;="&amp;$E$2,'KEG. PENGAJIAN HARIAN'!$G$2:$G967,"izin (murid)")</f>
        <v>0</v>
      </c>
      <c r="K14" s="17"/>
      <c r="L14" s="83" t="s">
        <v>4202</v>
      </c>
      <c r="M14" s="84" t="str">
        <f>IFERROR(__xludf.DUMMYFUNCTION("INDEX(FILTER($B$5:$B$31, $D$5:$D$31=""PraCBR-CBR""), MATCH(MAX(FILTER($G$5:$G$31, $D$5:$D$31=""PraCBR-CBR"")), FILTER($G$5:$G$31, $D$5:$D$31=""PraCBR-CBR""), 0))
"),"Khadijah-RLG")</f>
        <v>Khadijah-RLG</v>
      </c>
      <c r="N14" s="85">
        <f>G19</f>
        <v>1.033333333</v>
      </c>
      <c r="O14" s="74"/>
      <c r="P14" s="74"/>
      <c r="Q14" s="75"/>
      <c r="R14" s="74"/>
      <c r="S14" s="17"/>
      <c r="T14" s="17"/>
      <c r="U14" s="17"/>
      <c r="V14" s="17"/>
      <c r="W14" s="17"/>
      <c r="X14" s="17"/>
      <c r="Y14" s="17"/>
      <c r="Z14" s="17"/>
    </row>
    <row r="15" ht="19.5" customHeight="1">
      <c r="A15" s="41">
        <v>11.0</v>
      </c>
      <c r="B15" s="42" t="s">
        <v>116</v>
      </c>
      <c r="C15" s="43" t="s">
        <v>4198</v>
      </c>
      <c r="D15" s="42" t="s">
        <v>4195</v>
      </c>
      <c r="E15" s="44">
        <f>sumifs('KEG. PENGAJIAN HARIAN'!$D$2:$D967,'KEG. PENGAJIAN HARIAN'!$B$2:$B967,"&gt;="&amp;$C$2,'KEG. PENGAJIAN HARIAN'!$B$2:$B967,"&lt;="&amp;$E$2,'KEG. PENGAJIAN HARIAN'!$F$2:$F967,B15)</f>
        <v>0.09513888889</v>
      </c>
      <c r="F15" s="45">
        <v>0.5</v>
      </c>
      <c r="G15" s="46">
        <f t="shared" si="1"/>
        <v>0.1902777778</v>
      </c>
      <c r="H15" s="47">
        <f>COUNTIFS('KEG. PENGAJIAN HARIAN'!$F$2:$F967,B15,'KEG. PENGAJIAN HARIAN'!$B$2:$B967,"&gt;="&amp;$C$2,'KEG. PENGAJIAN HARIAN'!$B$2:$B967,"&lt;="&amp;$E$2,'KEG. PENGAJIAN HARIAN'!$G$2:$G967,"hadir")</f>
        <v>5</v>
      </c>
      <c r="I15" s="48">
        <f>COUNTIFS('KEG. PENGAJIAN HARIAN'!$F$2:$F967,B15,'KEG. PENGAJIAN HARIAN'!$B$2:$B967,"&gt;="&amp;$C$2,'KEG. PENGAJIAN HARIAN'!$B$2:$B967,"&lt;="&amp;$E$2,'KEG. PENGAJIAN HARIAN'!$G$2:$G967,"By VN")</f>
        <v>0</v>
      </c>
      <c r="J15" s="49">
        <f>COUNTIFS('KEG. PENGAJIAN HARIAN'!$F$2:$F967,B15,'KEG. PENGAJIAN HARIAN'!$B$2:$B967,"&gt;="&amp;$C$2,'KEG. PENGAJIAN HARIAN'!$B$2:$B967,"&lt;="&amp;$E$2,'KEG. PENGAJIAN HARIAN'!$G$2:$G967,"izin (murid)")</f>
        <v>0</v>
      </c>
      <c r="K15" s="17"/>
      <c r="L15" s="83" t="s">
        <v>4203</v>
      </c>
      <c r="M15" s="84" t="str">
        <f>IFERROR(__xludf.DUMMYFUNCTION("INDEX(FILTER($B$5:$B$31, $D$5:$D$31=""PraRMJ-RMJ""), MATCH(MAX(FILTER($G$5:$G$31, $D$5:$D$31=""PraRMJ-RMJ"")), FILTER($G$5:$G$31, $D$5:$D$31=""PraRMJ-RMJ""), 0))
"),"Irsan-CH")</f>
        <v>Irsan-CH</v>
      </c>
      <c r="N15" s="85">
        <f t="shared" ref="N15:N16" si="2">G5</f>
        <v>0.3722222222</v>
      </c>
      <c r="O15" s="74"/>
      <c r="P15" s="74"/>
      <c r="Q15" s="75"/>
      <c r="R15" s="74"/>
      <c r="S15" s="17"/>
      <c r="T15" s="17"/>
      <c r="U15" s="17"/>
      <c r="V15" s="17"/>
      <c r="W15" s="17"/>
      <c r="X15" s="17"/>
      <c r="Y15" s="17"/>
      <c r="Z15" s="17"/>
    </row>
    <row r="16" ht="19.5" customHeight="1">
      <c r="A16" s="41">
        <v>12.0</v>
      </c>
      <c r="B16" s="42" t="s">
        <v>197</v>
      </c>
      <c r="C16" s="43" t="s">
        <v>4197</v>
      </c>
      <c r="D16" s="42" t="s">
        <v>4194</v>
      </c>
      <c r="E16" s="44">
        <f>sumifs('KEG. PENGAJIAN HARIAN'!$D$2:$D967,'KEG. PENGAJIAN HARIAN'!$B$2:$B967,"&gt;="&amp;$C$2,'KEG. PENGAJIAN HARIAN'!$B$2:$B967,"&lt;="&amp;$E$2,'KEG. PENGAJIAN HARIAN'!$F$2:$F967,B16)</f>
        <v>0.07291666667</v>
      </c>
      <c r="F16" s="45">
        <v>0.5</v>
      </c>
      <c r="G16" s="46">
        <f t="shared" si="1"/>
        <v>0.1458333333</v>
      </c>
      <c r="H16" s="47">
        <f>COUNTIFS('KEG. PENGAJIAN HARIAN'!$F$2:$F967,B16,'KEG. PENGAJIAN HARIAN'!$B$2:$B967,"&gt;="&amp;$C$2,'KEG. PENGAJIAN HARIAN'!$B$2:$B967,"&lt;="&amp;$E$2,'KEG. PENGAJIAN HARIAN'!$G$2:$G967,"hadir")</f>
        <v>1</v>
      </c>
      <c r="I16" s="48">
        <f>COUNTIFS('KEG. PENGAJIAN HARIAN'!$F$2:$F967,B16,'KEG. PENGAJIAN HARIAN'!$B$2:$B967,"&gt;="&amp;$C$2,'KEG. PENGAJIAN HARIAN'!$B$2:$B967,"&lt;="&amp;$E$2,'KEG. PENGAJIAN HARIAN'!$G$2:$G967,"By VN")</f>
        <v>1</v>
      </c>
      <c r="J16" s="49">
        <f>COUNTIFS('KEG. PENGAJIAN HARIAN'!$F$2:$F967,B16,'KEG. PENGAJIAN HARIAN'!$B$2:$B967,"&gt;="&amp;$C$2,'KEG. PENGAJIAN HARIAN'!$B$2:$B967,"&lt;="&amp;$E$2,'KEG. PENGAJIAN HARIAN'!$G$2:$G967,"izin (murid)")</f>
        <v>0</v>
      </c>
      <c r="K16" s="17"/>
      <c r="L16" s="83" t="s">
        <v>4204</v>
      </c>
      <c r="M16" s="84" t="str">
        <f>IFERROR(__xludf.DUMMYFUNCTION("INDEX(FILTER($B$5:$B$31, $D$5:$D$31=""PraNikah""), MATCH(MAX(FILTER($G$5:$G$31, $D$5:$D$31=""PraNikah"")), FILTER($G$5:$G$31, $D$5:$D$31=""PraNikah""), 0))
"),"Abi-BFL")</f>
        <v>Abi-BFL</v>
      </c>
      <c r="N16" s="85">
        <f t="shared" si="2"/>
        <v>0.6625</v>
      </c>
      <c r="O16" s="74"/>
      <c r="P16" s="74"/>
      <c r="Q16" s="75"/>
      <c r="R16" s="74"/>
      <c r="S16" s="17"/>
      <c r="T16" s="17"/>
      <c r="U16" s="17"/>
      <c r="V16" s="17"/>
      <c r="W16" s="17"/>
      <c r="X16" s="17"/>
      <c r="Y16" s="17"/>
      <c r="Z16" s="17"/>
    </row>
    <row r="17" ht="19.5" customHeight="1">
      <c r="A17" s="41">
        <v>13.0</v>
      </c>
      <c r="B17" s="42" t="s">
        <v>45</v>
      </c>
      <c r="C17" s="43" t="s">
        <v>4193</v>
      </c>
      <c r="D17" s="42" t="s">
        <v>4192</v>
      </c>
      <c r="E17" s="44">
        <f>sumifs('KEG. PENGAJIAN HARIAN'!$D$2:$D967,'KEG. PENGAJIAN HARIAN'!$B$2:$B967,"&gt;="&amp;$C$2,'KEG. PENGAJIAN HARIAN'!$B$2:$B967,"&lt;="&amp;$E$2,'KEG. PENGAJIAN HARIAN'!$F$2:$F967,B17)</f>
        <v>0.1715277778</v>
      </c>
      <c r="F17" s="45">
        <v>0.5</v>
      </c>
      <c r="G17" s="46">
        <f t="shared" si="1"/>
        <v>0.3430555556</v>
      </c>
      <c r="H17" s="47">
        <f>COUNTIFS('KEG. PENGAJIAN HARIAN'!$F$2:$F967,B17,'KEG. PENGAJIAN HARIAN'!$B$2:$B967,"&gt;="&amp;$C$2,'KEG. PENGAJIAN HARIAN'!$B$2:$B967,"&lt;="&amp;$E$2,'KEG. PENGAJIAN HARIAN'!$G$2:$G967,"hadir")</f>
        <v>9</v>
      </c>
      <c r="I17" s="48">
        <f>COUNTIFS('KEG. PENGAJIAN HARIAN'!$F$2:$F967,B17,'KEG. PENGAJIAN HARIAN'!$B$2:$B967,"&gt;="&amp;$C$2,'KEG. PENGAJIAN HARIAN'!$B$2:$B967,"&lt;="&amp;$E$2,'KEG. PENGAJIAN HARIAN'!$G$2:$G967,"By VN")</f>
        <v>0</v>
      </c>
      <c r="J17" s="49">
        <f>COUNTIFS('KEG. PENGAJIAN HARIAN'!$F$2:$F967,B17,'KEG. PENGAJIAN HARIAN'!$B$2:$B967,"&gt;="&amp;$C$2,'KEG. PENGAJIAN HARIAN'!$B$2:$B967,"&lt;="&amp;$E$2,'KEG. PENGAJIAN HARIAN'!$G$2:$G967,"izin (murid)")</f>
        <v>0</v>
      </c>
      <c r="K17" s="17"/>
      <c r="S17" s="17"/>
      <c r="T17" s="17"/>
      <c r="U17" s="17"/>
      <c r="V17" s="17"/>
      <c r="W17" s="17"/>
      <c r="X17" s="17"/>
      <c r="Y17" s="17"/>
      <c r="Z17" s="17"/>
    </row>
    <row r="18" ht="19.5" customHeight="1">
      <c r="A18" s="41">
        <v>14.0</v>
      </c>
      <c r="B18" s="42" t="s">
        <v>153</v>
      </c>
      <c r="C18" s="43" t="s">
        <v>4193</v>
      </c>
      <c r="D18" s="42" t="s">
        <v>4192</v>
      </c>
      <c r="E18" s="44">
        <f>sumifs('KEG. PENGAJIAN HARIAN'!$D$2:$D967,'KEG. PENGAJIAN HARIAN'!$B$2:$B967,"&gt;="&amp;$C$2,'KEG. PENGAJIAN HARIAN'!$B$2:$B967,"&lt;="&amp;$E$2,'KEG. PENGAJIAN HARIAN'!$F$2:$F967,B18)</f>
        <v>0.3770833333</v>
      </c>
      <c r="F18" s="45">
        <v>0.5</v>
      </c>
      <c r="G18" s="46">
        <f t="shared" si="1"/>
        <v>0.7541666667</v>
      </c>
      <c r="H18" s="47">
        <f>COUNTIFS('KEG. PENGAJIAN HARIAN'!$F$2:$F967,B18,'KEG. PENGAJIAN HARIAN'!$B$2:$B967,"&gt;="&amp;$C$2,'KEG. PENGAJIAN HARIAN'!$B$2:$B967,"&lt;="&amp;$E$2,'KEG. PENGAJIAN HARIAN'!$G$2:$G967,"hadir")</f>
        <v>9</v>
      </c>
      <c r="I18" s="48">
        <f>COUNTIFS('KEG. PENGAJIAN HARIAN'!$F$2:$F967,B18,'KEG. PENGAJIAN HARIAN'!$B$2:$B967,"&gt;="&amp;$C$2,'KEG. PENGAJIAN HARIAN'!$B$2:$B967,"&lt;="&amp;$E$2,'KEG. PENGAJIAN HARIAN'!$G$2:$G967,"By VN")</f>
        <v>0</v>
      </c>
      <c r="J18" s="49">
        <f>COUNTIFS('KEG. PENGAJIAN HARIAN'!$F$2:$F967,B18,'KEG. PENGAJIAN HARIAN'!$B$2:$B967,"&gt;="&amp;$C$2,'KEG. PENGAJIAN HARIAN'!$B$2:$B967,"&lt;="&amp;$E$2,'KEG. PENGAJIAN HARIAN'!$G$2:$G967,"izin (murid)")</f>
        <v>0</v>
      </c>
      <c r="K18" s="17"/>
      <c r="L18" s="87" t="s">
        <v>4213</v>
      </c>
      <c r="M18" s="74"/>
      <c r="N18" s="74"/>
      <c r="O18" s="74"/>
      <c r="P18" s="74"/>
      <c r="Q18" s="75"/>
      <c r="R18" s="74"/>
      <c r="S18" s="17"/>
      <c r="T18" s="17"/>
      <c r="U18" s="17"/>
      <c r="V18" s="17"/>
      <c r="W18" s="17"/>
      <c r="X18" s="17"/>
      <c r="Y18" s="17"/>
      <c r="Z18" s="17"/>
    </row>
    <row r="19" ht="19.5" customHeight="1">
      <c r="A19" s="41">
        <v>15.0</v>
      </c>
      <c r="B19" s="42" t="s">
        <v>17</v>
      </c>
      <c r="C19" s="43" t="s">
        <v>4191</v>
      </c>
      <c r="D19" s="42" t="s">
        <v>4192</v>
      </c>
      <c r="E19" s="44">
        <f>sumifs('KEG. PENGAJIAN HARIAN'!$D$2:$D967,'KEG. PENGAJIAN HARIAN'!$B$2:$B967,"&gt;="&amp;$C$2,'KEG. PENGAJIAN HARIAN'!$B$2:$B967,"&lt;="&amp;$E$2,'KEG. PENGAJIAN HARIAN'!$F$2:$F967,B19)</f>
        <v>0.5166666667</v>
      </c>
      <c r="F19" s="45">
        <v>0.5</v>
      </c>
      <c r="G19" s="46">
        <f t="shared" si="1"/>
        <v>1.033333333</v>
      </c>
      <c r="H19" s="47">
        <f>COUNTIFS('KEG. PENGAJIAN HARIAN'!$F$2:$F967,B19,'KEG. PENGAJIAN HARIAN'!$B$2:$B967,"&gt;="&amp;$C$2,'KEG. PENGAJIAN HARIAN'!$B$2:$B967,"&lt;="&amp;$E$2,'KEG. PENGAJIAN HARIAN'!$G$2:$G967,"hadir")</f>
        <v>14</v>
      </c>
      <c r="I19" s="48">
        <f>COUNTIFS('KEG. PENGAJIAN HARIAN'!$F$2:$F967,B19,'KEG. PENGAJIAN HARIAN'!$B$2:$B967,"&gt;="&amp;$C$2,'KEG. PENGAJIAN HARIAN'!$B$2:$B967,"&lt;="&amp;$E$2,'KEG. PENGAJIAN HARIAN'!$G$2:$G967,"By VN")</f>
        <v>0</v>
      </c>
      <c r="J19" s="49">
        <f>COUNTIFS('KEG. PENGAJIAN HARIAN'!$F$2:$F967,B19,'KEG. PENGAJIAN HARIAN'!$B$2:$B967,"&gt;="&amp;$C$2,'KEG. PENGAJIAN HARIAN'!$B$2:$B967,"&lt;="&amp;$E$2,'KEG. PENGAJIAN HARIAN'!$G$2:$G967,"izin (murid)")</f>
        <v>0</v>
      </c>
      <c r="K19" s="17"/>
      <c r="L19" s="84"/>
      <c r="M19" s="83"/>
      <c r="N19" s="84"/>
      <c r="O19" s="83"/>
      <c r="P19" s="84"/>
      <c r="Q19" s="88"/>
      <c r="R19" s="84"/>
      <c r="S19" s="17"/>
      <c r="T19" s="17"/>
      <c r="U19" s="17"/>
      <c r="V19" s="17"/>
      <c r="W19" s="17"/>
      <c r="X19" s="17"/>
      <c r="Y19" s="17"/>
      <c r="Z19" s="17"/>
    </row>
    <row r="20" ht="19.5" customHeight="1">
      <c r="A20" s="41">
        <v>16.0</v>
      </c>
      <c r="B20" s="42" t="s">
        <v>82</v>
      </c>
      <c r="C20" s="43" t="s">
        <v>4193</v>
      </c>
      <c r="D20" s="42" t="s">
        <v>4195</v>
      </c>
      <c r="E20" s="44">
        <f>sumifs('KEG. PENGAJIAN HARIAN'!$D$2:$D967,'KEG. PENGAJIAN HARIAN'!$B$2:$B967,"&gt;="&amp;$C$2,'KEG. PENGAJIAN HARIAN'!$B$2:$B967,"&lt;="&amp;$E$2,'KEG. PENGAJIAN HARIAN'!$F$2:$F967,B20)</f>
        <v>0.2888888889</v>
      </c>
      <c r="F20" s="45">
        <v>0.5</v>
      </c>
      <c r="G20" s="46">
        <f t="shared" si="1"/>
        <v>0.5777777778</v>
      </c>
      <c r="H20" s="47">
        <f>COUNTIFS('KEG. PENGAJIAN HARIAN'!$F$2:$F967,B20,'KEG. PENGAJIAN HARIAN'!$B$2:$B967,"&gt;="&amp;$C$2,'KEG. PENGAJIAN HARIAN'!$B$2:$B967,"&lt;="&amp;$E$2,'KEG. PENGAJIAN HARIAN'!$G$2:$G967,"hadir")</f>
        <v>8</v>
      </c>
      <c r="I20" s="48">
        <f>COUNTIFS('KEG. PENGAJIAN HARIAN'!$F$2:$F967,B20,'KEG. PENGAJIAN HARIAN'!$B$2:$B967,"&gt;="&amp;$C$2,'KEG. PENGAJIAN HARIAN'!$B$2:$B967,"&lt;="&amp;$E$2,'KEG. PENGAJIAN HARIAN'!$G$2:$G967,"By VN")</f>
        <v>0</v>
      </c>
      <c r="J20" s="49">
        <f>COUNTIFS('KEG. PENGAJIAN HARIAN'!$F$2:$F967,B20,'KEG. PENGAJIAN HARIAN'!$B$2:$B967,"&gt;="&amp;$C$2,'KEG. PENGAJIAN HARIAN'!$B$2:$B967,"&lt;="&amp;$E$2,'KEG. PENGAJIAN HARIAN'!$G$2:$G967,"izin (murid)")</f>
        <v>0</v>
      </c>
      <c r="K20" s="17"/>
      <c r="L20" s="83"/>
      <c r="M20" s="84"/>
      <c r="N20" s="85"/>
      <c r="O20" s="89"/>
      <c r="P20" s="90"/>
      <c r="Q20" s="89"/>
      <c r="R20" s="90"/>
      <c r="S20" s="17"/>
      <c r="T20" s="17"/>
      <c r="U20" s="17"/>
      <c r="V20" s="17"/>
      <c r="W20" s="17"/>
      <c r="X20" s="17"/>
      <c r="Y20" s="17"/>
      <c r="Z20" s="17"/>
    </row>
    <row r="21" ht="19.5" customHeight="1">
      <c r="A21" s="41">
        <v>17.0</v>
      </c>
      <c r="B21" s="42" t="s">
        <v>830</v>
      </c>
      <c r="C21" s="43" t="s">
        <v>4198</v>
      </c>
      <c r="D21" s="42" t="s">
        <v>4194</v>
      </c>
      <c r="E21" s="44">
        <f>sumifs('KEG. PENGAJIAN HARIAN'!$D$2:$D967,'KEG. PENGAJIAN HARIAN'!$B$2:$B967,"&gt;="&amp;$C$2,'KEG. PENGAJIAN HARIAN'!$B$2:$B967,"&lt;="&amp;$E$2,'KEG. PENGAJIAN HARIAN'!$F$2:$F967,B21)</f>
        <v>0</v>
      </c>
      <c r="F21" s="45">
        <v>0.5</v>
      </c>
      <c r="G21" s="46">
        <f t="shared" si="1"/>
        <v>0</v>
      </c>
      <c r="H21" s="47">
        <f>COUNTIFS('KEG. PENGAJIAN HARIAN'!$F$2:$F967,B21,'KEG. PENGAJIAN HARIAN'!$B$2:$B967,"&gt;="&amp;$C$2,'KEG. PENGAJIAN HARIAN'!$B$2:$B967,"&lt;="&amp;$E$2,'KEG. PENGAJIAN HARIAN'!$G$2:$G967,"hadir")</f>
        <v>0</v>
      </c>
      <c r="I21" s="48">
        <f>COUNTIFS('KEG. PENGAJIAN HARIAN'!$F$2:$F967,B21,'KEG. PENGAJIAN HARIAN'!$B$2:$B967,"&gt;="&amp;$C$2,'KEG. PENGAJIAN HARIAN'!$B$2:$B967,"&lt;="&amp;$E$2,'KEG. PENGAJIAN HARIAN'!$G$2:$G967,"By VN")</f>
        <v>0</v>
      </c>
      <c r="J21" s="49">
        <f>COUNTIFS('KEG. PENGAJIAN HARIAN'!$F$2:$F967,B21,'KEG. PENGAJIAN HARIAN'!$B$2:$B967,"&gt;="&amp;$C$2,'KEG. PENGAJIAN HARIAN'!$B$2:$B967,"&lt;="&amp;$E$2,'KEG. PENGAJIAN HARIAN'!$G$2:$G967,"izin (murid)")</f>
        <v>0</v>
      </c>
      <c r="K21" s="17"/>
      <c r="L21" s="83"/>
      <c r="M21" s="89"/>
      <c r="N21" s="90"/>
      <c r="O21" s="89"/>
      <c r="P21" s="90"/>
      <c r="Q21" s="89"/>
      <c r="R21" s="90"/>
      <c r="S21" s="17"/>
      <c r="T21" s="17"/>
      <c r="U21" s="17"/>
      <c r="V21" s="17"/>
      <c r="W21" s="17"/>
      <c r="X21" s="17"/>
      <c r="Y21" s="17"/>
      <c r="Z21" s="17"/>
    </row>
    <row r="22" ht="19.5" customHeight="1">
      <c r="A22" s="41">
        <v>18.0</v>
      </c>
      <c r="B22" s="42" t="s">
        <v>144</v>
      </c>
      <c r="C22" s="43" t="s">
        <v>4193</v>
      </c>
      <c r="D22" s="42" t="s">
        <v>4192</v>
      </c>
      <c r="E22" s="44">
        <f>sumifs('KEG. PENGAJIAN HARIAN'!$D$2:$D967,'KEG. PENGAJIAN HARIAN'!$B$2:$B967,"&gt;="&amp;$C$2,'KEG. PENGAJIAN HARIAN'!$B$2:$B967,"&lt;="&amp;$E$2,'KEG. PENGAJIAN HARIAN'!$F$2:$F967,B22)</f>
        <v>0.06041666667</v>
      </c>
      <c r="F22" s="45">
        <v>0.5</v>
      </c>
      <c r="G22" s="46">
        <f t="shared" si="1"/>
        <v>0.1208333333</v>
      </c>
      <c r="H22" s="47">
        <f>COUNTIFS('KEG. PENGAJIAN HARIAN'!$F$2:$F967,B22,'KEG. PENGAJIAN HARIAN'!$B$2:$B967,"&gt;="&amp;$C$2,'KEG. PENGAJIAN HARIAN'!$B$2:$B967,"&lt;="&amp;$E$2,'KEG. PENGAJIAN HARIAN'!$G$2:$G967,"hadir")</f>
        <v>3</v>
      </c>
      <c r="I22" s="48">
        <f>COUNTIFS('KEG. PENGAJIAN HARIAN'!$F$2:$F967,B22,'KEG. PENGAJIAN HARIAN'!$B$2:$B967,"&gt;="&amp;$C$2,'KEG. PENGAJIAN HARIAN'!$B$2:$B967,"&lt;="&amp;$E$2,'KEG. PENGAJIAN HARIAN'!$G$2:$G967,"By VN")</f>
        <v>0</v>
      </c>
      <c r="J22" s="49">
        <f>COUNTIFS('KEG. PENGAJIAN HARIAN'!$F$2:$F967,B22,'KEG. PENGAJIAN HARIAN'!$B$2:$B967,"&gt;="&amp;$C$2,'KEG. PENGAJIAN HARIAN'!$B$2:$B967,"&lt;="&amp;$E$2,'KEG. PENGAJIAN HARIAN'!$G$2:$G967,"izin (murid)")</f>
        <v>0</v>
      </c>
      <c r="K22" s="17"/>
      <c r="L22" s="83"/>
      <c r="M22" s="89"/>
      <c r="N22" s="90"/>
      <c r="O22" s="84"/>
      <c r="P22" s="85"/>
      <c r="Q22" s="84"/>
      <c r="R22" s="85"/>
      <c r="S22" s="17"/>
      <c r="T22" s="17"/>
      <c r="U22" s="17"/>
      <c r="V22" s="17"/>
      <c r="W22" s="17"/>
      <c r="X22" s="17"/>
      <c r="Y22" s="17"/>
      <c r="Z22" s="17"/>
    </row>
    <row r="23" ht="19.5" customHeight="1">
      <c r="A23" s="41">
        <v>19.0</v>
      </c>
      <c r="B23" s="42" t="s">
        <v>164</v>
      </c>
      <c r="C23" s="43" t="s">
        <v>4198</v>
      </c>
      <c r="D23" s="42" t="s">
        <v>4194</v>
      </c>
      <c r="E23" s="44">
        <f>sumifs('KEG. PENGAJIAN HARIAN'!$D$2:$D967,'KEG. PENGAJIAN HARIAN'!$B$2:$B967,"&gt;="&amp;$C$2,'KEG. PENGAJIAN HARIAN'!$B$2:$B967,"&lt;="&amp;$E$2,'KEG. PENGAJIAN HARIAN'!$F$2:$F967,B23)</f>
        <v>0.2993055556</v>
      </c>
      <c r="F23" s="45">
        <v>0.5</v>
      </c>
      <c r="G23" s="46">
        <f t="shared" si="1"/>
        <v>0.5986111111</v>
      </c>
      <c r="H23" s="47">
        <f>COUNTIFS('KEG. PENGAJIAN HARIAN'!$F$2:$F967,B23,'KEG. PENGAJIAN HARIAN'!$B$2:$B967,"&gt;="&amp;$C$2,'KEG. PENGAJIAN HARIAN'!$B$2:$B967,"&lt;="&amp;$E$2,'KEG. PENGAJIAN HARIAN'!$G$2:$G967,"hadir")</f>
        <v>6</v>
      </c>
      <c r="I23" s="48">
        <f>COUNTIFS('KEG. PENGAJIAN HARIAN'!$F$2:$F967,B23,'KEG. PENGAJIAN HARIAN'!$B$2:$B967,"&gt;="&amp;$C$2,'KEG. PENGAJIAN HARIAN'!$B$2:$B967,"&lt;="&amp;$E$2,'KEG. PENGAJIAN HARIAN'!$G$2:$G967,"By VN")</f>
        <v>0</v>
      </c>
      <c r="J23" s="49">
        <f>COUNTIFS('KEG. PENGAJIAN HARIAN'!$F$2:$F967,B23,'KEG. PENGAJIAN HARIAN'!$B$2:$B967,"&gt;="&amp;$C$2,'KEG. PENGAJIAN HARIAN'!$B$2:$B967,"&lt;="&amp;$E$2,'KEG. PENGAJIAN HARIAN'!$G$2:$G967,"izin (murid)")</f>
        <v>2</v>
      </c>
      <c r="K23" s="17"/>
      <c r="L23" s="7" t="s">
        <v>4217</v>
      </c>
      <c r="S23" s="17"/>
      <c r="T23" s="17"/>
      <c r="U23" s="17"/>
      <c r="V23" s="17"/>
      <c r="W23" s="17"/>
      <c r="X23" s="17"/>
      <c r="Y23" s="17"/>
      <c r="Z23" s="17"/>
    </row>
    <row r="24" ht="19.5" customHeight="1">
      <c r="A24" s="41">
        <v>20.0</v>
      </c>
      <c r="B24" s="42" t="s">
        <v>130</v>
      </c>
      <c r="C24" s="43" t="s">
        <v>4193</v>
      </c>
      <c r="D24" s="42" t="s">
        <v>4192</v>
      </c>
      <c r="E24" s="44">
        <f>sumifs('KEG. PENGAJIAN HARIAN'!$D$2:$D967,'KEG. PENGAJIAN HARIAN'!$B$2:$B967,"&gt;="&amp;$C$2,'KEG. PENGAJIAN HARIAN'!$B$2:$B967,"&lt;="&amp;$E$2,'KEG. PENGAJIAN HARIAN'!$F$2:$F967,B24)</f>
        <v>0.3826388889</v>
      </c>
      <c r="F24" s="45">
        <v>0.5</v>
      </c>
      <c r="G24" s="46">
        <f t="shared" si="1"/>
        <v>0.7652777778</v>
      </c>
      <c r="H24" s="47">
        <f>COUNTIFS('KEG. PENGAJIAN HARIAN'!$F$2:$F967,B24,'KEG. PENGAJIAN HARIAN'!$B$2:$B967,"&gt;="&amp;$C$2,'KEG. PENGAJIAN HARIAN'!$B$2:$B967,"&lt;="&amp;$E$2,'KEG. PENGAJIAN HARIAN'!$G$2:$G967,"hadir")</f>
        <v>13</v>
      </c>
      <c r="I24" s="48">
        <f>COUNTIFS('KEG. PENGAJIAN HARIAN'!$F$2:$F967,B24,'KEG. PENGAJIAN HARIAN'!$B$2:$B967,"&gt;="&amp;$C$2,'KEG. PENGAJIAN HARIAN'!$B$2:$B967,"&lt;="&amp;$E$2,'KEG. PENGAJIAN HARIAN'!$G$2:$G967,"By VN")</f>
        <v>0</v>
      </c>
      <c r="J24" s="49">
        <f>COUNTIFS('KEG. PENGAJIAN HARIAN'!$F$2:$F967,B24,'KEG. PENGAJIAN HARIAN'!$B$2:$B967,"&gt;="&amp;$C$2,'KEG. PENGAJIAN HARIAN'!$B$2:$B967,"&lt;="&amp;$E$2,'KEG. PENGAJIAN HARIAN'!$G$2:$G967,"izin (murid)")</f>
        <v>0</v>
      </c>
      <c r="K24" s="17"/>
      <c r="L24" s="89"/>
      <c r="M24" s="92"/>
      <c r="S24" s="17"/>
      <c r="T24" s="17"/>
      <c r="U24" s="17"/>
      <c r="V24" s="17"/>
      <c r="W24" s="17"/>
      <c r="X24" s="17"/>
      <c r="Y24" s="17"/>
      <c r="Z24" s="17"/>
    </row>
    <row r="25" ht="19.5" customHeight="1">
      <c r="A25" s="41">
        <v>21.0</v>
      </c>
      <c r="B25" s="42" t="s">
        <v>51</v>
      </c>
      <c r="C25" s="43" t="s">
        <v>4193</v>
      </c>
      <c r="D25" s="42" t="s">
        <v>4192</v>
      </c>
      <c r="E25" s="44">
        <f>sumifs('KEG. PENGAJIAN HARIAN'!$D$2:$D967,'KEG. PENGAJIAN HARIAN'!$B$2:$B967,"&gt;="&amp;$C$2,'KEG. PENGAJIAN HARIAN'!$B$2:$B967,"&lt;="&amp;$E$2,'KEG. PENGAJIAN HARIAN'!$F$2:$F967,B25)</f>
        <v>0.6</v>
      </c>
      <c r="F25" s="45">
        <v>0.5</v>
      </c>
      <c r="G25" s="46">
        <f t="shared" si="1"/>
        <v>1.2</v>
      </c>
      <c r="H25" s="47">
        <f>COUNTIFS('KEG. PENGAJIAN HARIAN'!$F$2:$F967,B25,'KEG. PENGAJIAN HARIAN'!$B$2:$B967,"&gt;="&amp;$C$2,'KEG. PENGAJIAN HARIAN'!$B$2:$B967,"&lt;="&amp;$E$2,'KEG. PENGAJIAN HARIAN'!$G$2:$G967,"hadir")</f>
        <v>17</v>
      </c>
      <c r="I25" s="48">
        <f>COUNTIFS('KEG. PENGAJIAN HARIAN'!$F$2:$F967,B25,'KEG. PENGAJIAN HARIAN'!$B$2:$B967,"&gt;="&amp;$C$2,'KEG. PENGAJIAN HARIAN'!$B$2:$B967,"&lt;="&amp;$E$2,'KEG. PENGAJIAN HARIAN'!$G$2:$G967,"By VN")</f>
        <v>1</v>
      </c>
      <c r="J25" s="49">
        <f>COUNTIFS('KEG. PENGAJIAN HARIAN'!$F$2:$F967,B25,'KEG. PENGAJIAN HARIAN'!$B$2:$B967,"&gt;="&amp;$C$2,'KEG. PENGAJIAN HARIAN'!$B$2:$B967,"&lt;="&amp;$E$2,'KEG. PENGAJIAN HARIAN'!$G$2:$G967,"izin (murid)")</f>
        <v>3</v>
      </c>
      <c r="K25" s="17"/>
      <c r="L25" s="89"/>
      <c r="M25" s="92"/>
      <c r="S25" s="17"/>
      <c r="T25" s="17"/>
      <c r="U25" s="17"/>
      <c r="V25" s="17"/>
      <c r="W25" s="17"/>
      <c r="X25" s="17"/>
      <c r="Y25" s="17"/>
      <c r="Z25" s="17"/>
    </row>
    <row r="26">
      <c r="A26" s="41">
        <v>22.0</v>
      </c>
      <c r="B26" s="42" t="s">
        <v>148</v>
      </c>
      <c r="C26" s="43" t="s">
        <v>4193</v>
      </c>
      <c r="D26" s="42" t="s">
        <v>4192</v>
      </c>
      <c r="E26" s="44">
        <f>sumifs('KEG. PENGAJIAN HARIAN'!$D$2:$D967,'KEG. PENGAJIAN HARIAN'!$B$2:$B967,"&gt;="&amp;$C$2,'KEG. PENGAJIAN HARIAN'!$B$2:$B967,"&lt;="&amp;$E$2,'KEG. PENGAJIAN HARIAN'!$F$2:$F967,B26)</f>
        <v>0.2604166667</v>
      </c>
      <c r="F26" s="45">
        <v>0.5</v>
      </c>
      <c r="G26" s="46">
        <f t="shared" si="1"/>
        <v>0.5208333333</v>
      </c>
      <c r="H26" s="47">
        <f>COUNTIFS('KEG. PENGAJIAN HARIAN'!$F$2:$F967,B26,'KEG. PENGAJIAN HARIAN'!$B$2:$B967,"&gt;="&amp;$C$2,'KEG. PENGAJIAN HARIAN'!$B$2:$B967,"&lt;="&amp;$E$2,'KEG. PENGAJIAN HARIAN'!$G$2:$G967,"hadir")</f>
        <v>13</v>
      </c>
      <c r="I26" s="48">
        <f>COUNTIFS('KEG. PENGAJIAN HARIAN'!$F$2:$F967,B26,'KEG. PENGAJIAN HARIAN'!$B$2:$B967,"&gt;="&amp;$C$2,'KEG. PENGAJIAN HARIAN'!$B$2:$B967,"&lt;="&amp;$E$2,'KEG. PENGAJIAN HARIAN'!$G$2:$G967,"By VN")</f>
        <v>0</v>
      </c>
      <c r="J26" s="49">
        <f>COUNTIFS('KEG. PENGAJIAN HARIAN'!$F$2:$F967,B26,'KEG. PENGAJIAN HARIAN'!$B$2:$B967,"&gt;="&amp;$C$2,'KEG. PENGAJIAN HARIAN'!$B$2:$B967,"&lt;="&amp;$E$2,'KEG. PENGAJIAN HARIAN'!$G$2:$G967,"izin (murid)")</f>
        <v>0</v>
      </c>
      <c r="K26" s="17"/>
      <c r="L26" s="89"/>
      <c r="M26" s="92"/>
      <c r="S26" s="17"/>
      <c r="T26" s="17"/>
      <c r="U26" s="17"/>
      <c r="V26" s="17"/>
      <c r="W26" s="17"/>
      <c r="X26" s="17"/>
      <c r="Y26" s="17"/>
      <c r="Z26" s="17"/>
    </row>
    <row r="27">
      <c r="A27" s="41">
        <v>23.0</v>
      </c>
      <c r="B27" s="42" t="s">
        <v>67</v>
      </c>
      <c r="C27" s="43" t="s">
        <v>4193</v>
      </c>
      <c r="D27" s="42" t="s">
        <v>4192</v>
      </c>
      <c r="E27" s="44">
        <f>sumifs('KEG. PENGAJIAN HARIAN'!$D$2:$D967,'KEG. PENGAJIAN HARIAN'!$B$2:$B967,"&gt;="&amp;$C$2,'KEG. PENGAJIAN HARIAN'!$B$2:$B967,"&lt;="&amp;$E$2,'KEG. PENGAJIAN HARIAN'!$F$2:$F967,B27)</f>
        <v>0.2326388889</v>
      </c>
      <c r="F27" s="45">
        <v>0.5</v>
      </c>
      <c r="G27" s="46">
        <f t="shared" si="1"/>
        <v>0.4652777778</v>
      </c>
      <c r="H27" s="47">
        <f>COUNTIFS('KEG. PENGAJIAN HARIAN'!$F$2:$F967,B27,'KEG. PENGAJIAN HARIAN'!$B$2:$B967,"&gt;="&amp;$C$2,'KEG. PENGAJIAN HARIAN'!$B$2:$B967,"&lt;="&amp;$E$2,'KEG. PENGAJIAN HARIAN'!$G$2:$G967,"hadir")</f>
        <v>11</v>
      </c>
      <c r="I27" s="48">
        <f>COUNTIFS('KEG. PENGAJIAN HARIAN'!$F$2:$F967,B27,'KEG. PENGAJIAN HARIAN'!$B$2:$B967,"&gt;="&amp;$C$2,'KEG. PENGAJIAN HARIAN'!$B$2:$B967,"&lt;="&amp;$E$2,'KEG. PENGAJIAN HARIAN'!$G$2:$G967,"By VN")</f>
        <v>0</v>
      </c>
      <c r="J27" s="49">
        <f>COUNTIFS('KEG. PENGAJIAN HARIAN'!$F$2:$F967,B27,'KEG. PENGAJIAN HARIAN'!$B$2:$B967,"&gt;="&amp;$C$2,'KEG. PENGAJIAN HARIAN'!$B$2:$B967,"&lt;="&amp;$E$2,'KEG. PENGAJIAN HARIAN'!$G$2:$G967,"izin (murid)")</f>
        <v>0</v>
      </c>
      <c r="K27" s="17"/>
      <c r="L27" s="74"/>
      <c r="M27" s="17"/>
      <c r="N27" s="17"/>
      <c r="O27" s="17"/>
      <c r="P27" s="74"/>
      <c r="Q27" s="75"/>
      <c r="R27" s="74"/>
      <c r="S27" s="17"/>
      <c r="T27" s="17"/>
      <c r="U27" s="17"/>
      <c r="V27" s="17"/>
      <c r="W27" s="17"/>
      <c r="X27" s="17"/>
      <c r="Y27" s="17"/>
      <c r="Z27" s="17"/>
    </row>
    <row r="28">
      <c r="A28" s="41">
        <v>24.0</v>
      </c>
      <c r="B28" s="42" t="s">
        <v>62</v>
      </c>
      <c r="C28" s="43" t="s">
        <v>4193</v>
      </c>
      <c r="D28" s="42" t="s">
        <v>4192</v>
      </c>
      <c r="E28" s="44">
        <f>sumifs('KEG. PENGAJIAN HARIAN'!$D$2:$D967,'KEG. PENGAJIAN HARIAN'!$B$2:$B967,"&gt;="&amp;$C$2,'KEG. PENGAJIAN HARIAN'!$B$2:$B967,"&lt;="&amp;$E$2,'KEG. PENGAJIAN HARIAN'!$F$2:$F967,B28)</f>
        <v>0.4680555556</v>
      </c>
      <c r="F28" s="45">
        <v>0.5</v>
      </c>
      <c r="G28" s="46">
        <f t="shared" si="1"/>
        <v>0.9361111111</v>
      </c>
      <c r="H28" s="47">
        <f>COUNTIFS('KEG. PENGAJIAN HARIAN'!$F$2:$F967,B28,'KEG. PENGAJIAN HARIAN'!$B$2:$B967,"&gt;="&amp;$C$2,'KEG. PENGAJIAN HARIAN'!$B$2:$B967,"&lt;="&amp;$E$2,'KEG. PENGAJIAN HARIAN'!$G$2:$G967,"hadir")</f>
        <v>13</v>
      </c>
      <c r="I28" s="48">
        <f>COUNTIFS('KEG. PENGAJIAN HARIAN'!$F$2:$F967,B28,'KEG. PENGAJIAN HARIAN'!$B$2:$B967,"&gt;="&amp;$C$2,'KEG. PENGAJIAN HARIAN'!$B$2:$B967,"&lt;="&amp;$E$2,'KEG. PENGAJIAN HARIAN'!$G$2:$G967,"By VN")</f>
        <v>0</v>
      </c>
      <c r="J28" s="49">
        <f>COUNTIFS('KEG. PENGAJIAN HARIAN'!$F$2:$F967,B28,'KEG. PENGAJIAN HARIAN'!$B$2:$B967,"&gt;="&amp;$C$2,'KEG. PENGAJIAN HARIAN'!$B$2:$B967,"&lt;="&amp;$E$2,'KEG. PENGAJIAN HARIAN'!$G$2:$G967,"izin (murid)")</f>
        <v>0</v>
      </c>
      <c r="K28" s="17"/>
      <c r="L28" s="74"/>
      <c r="M28" s="17"/>
      <c r="N28" s="17"/>
      <c r="O28" s="17"/>
      <c r="P28" s="74"/>
      <c r="Q28" s="75"/>
      <c r="R28" s="74"/>
      <c r="S28" s="17"/>
      <c r="T28" s="17"/>
      <c r="U28" s="17"/>
      <c r="V28" s="17"/>
      <c r="W28" s="17"/>
      <c r="X28" s="17"/>
      <c r="Y28" s="17"/>
      <c r="Z28" s="17"/>
    </row>
    <row r="29">
      <c r="A29" s="41">
        <v>25.0</v>
      </c>
      <c r="B29" s="42" t="s">
        <v>174</v>
      </c>
      <c r="C29" s="43" t="s">
        <v>4193</v>
      </c>
      <c r="D29" s="42" t="s">
        <v>4195</v>
      </c>
      <c r="E29" s="44">
        <f>sumifs('KEG. PENGAJIAN HARIAN'!$D$2:$D967,'KEG. PENGAJIAN HARIAN'!$B$2:$B967,"&gt;="&amp;$C$2,'KEG. PENGAJIAN HARIAN'!$B$2:$B967,"&lt;="&amp;$E$2,'KEG. PENGAJIAN HARIAN'!$F$2:$F967,B29)</f>
        <v>0.1118055556</v>
      </c>
      <c r="F29" s="45">
        <v>0.5</v>
      </c>
      <c r="G29" s="46">
        <f t="shared" si="1"/>
        <v>0.2236111111</v>
      </c>
      <c r="H29" s="47">
        <f>COUNTIFS('KEG. PENGAJIAN HARIAN'!$F$2:$F967,B29,'KEG. PENGAJIAN HARIAN'!$B$2:$B967,"&gt;="&amp;$C$2,'KEG. PENGAJIAN HARIAN'!$B$2:$B967,"&lt;="&amp;$E$2,'KEG. PENGAJIAN HARIAN'!$G$2:$G967,"hadir")</f>
        <v>3</v>
      </c>
      <c r="I29" s="48">
        <f>COUNTIFS('KEG. PENGAJIAN HARIAN'!$F$2:$F967,B29,'KEG. PENGAJIAN HARIAN'!$B$2:$B967,"&gt;="&amp;$C$2,'KEG. PENGAJIAN HARIAN'!$B$2:$B967,"&lt;="&amp;$E$2,'KEG. PENGAJIAN HARIAN'!$G$2:$G967,"By VN")</f>
        <v>0</v>
      </c>
      <c r="J29" s="49">
        <f>COUNTIFS('KEG. PENGAJIAN HARIAN'!$F$2:$F967,B29,'KEG. PENGAJIAN HARIAN'!$B$2:$B967,"&gt;="&amp;$C$2,'KEG. PENGAJIAN HARIAN'!$B$2:$B967,"&lt;="&amp;$E$2,'KEG. PENGAJIAN HARIAN'!$G$2:$G967,"izin (murid)")</f>
        <v>0</v>
      </c>
      <c r="K29" s="17"/>
      <c r="L29" s="17"/>
      <c r="M29" s="17"/>
      <c r="N29" s="17"/>
      <c r="O29" s="17"/>
      <c r="P29" s="17"/>
      <c r="Q29" s="50"/>
      <c r="R29" s="17"/>
      <c r="S29" s="17"/>
      <c r="T29" s="17"/>
      <c r="U29" s="17"/>
      <c r="V29" s="17"/>
      <c r="W29" s="17"/>
      <c r="X29" s="17"/>
      <c r="Y29" s="17"/>
      <c r="Z29" s="17"/>
    </row>
    <row r="30">
      <c r="A30" s="41">
        <v>26.0</v>
      </c>
      <c r="B30" s="42" t="s">
        <v>127</v>
      </c>
      <c r="C30" s="43" t="s">
        <v>4193</v>
      </c>
      <c r="D30" s="42" t="s">
        <v>4192</v>
      </c>
      <c r="E30" s="44">
        <f>sumifs('KEG. PENGAJIAN HARIAN'!$D$2:$D967,'KEG. PENGAJIAN HARIAN'!$B$2:$B967,"&gt;="&amp;$C$2,'KEG. PENGAJIAN HARIAN'!$B$2:$B967,"&lt;="&amp;$E$2,'KEG. PENGAJIAN HARIAN'!$F$2:$F967,B30)</f>
        <v>0.3159722222</v>
      </c>
      <c r="F30" s="45">
        <v>0.5</v>
      </c>
      <c r="G30" s="46">
        <f t="shared" si="1"/>
        <v>0.6319444444</v>
      </c>
      <c r="H30" s="47">
        <f>COUNTIFS('KEG. PENGAJIAN HARIAN'!$F$2:$F967,B30,'KEG. PENGAJIAN HARIAN'!$B$2:$B967,"&gt;="&amp;$C$2,'KEG. PENGAJIAN HARIAN'!$B$2:$B967,"&lt;="&amp;$E$2,'KEG. PENGAJIAN HARIAN'!$G$2:$G967,"hadir")</f>
        <v>11</v>
      </c>
      <c r="I30" s="48">
        <f>COUNTIFS('KEG. PENGAJIAN HARIAN'!$F$2:$F967,B30,'KEG. PENGAJIAN HARIAN'!$B$2:$B967,"&gt;="&amp;$C$2,'KEG. PENGAJIAN HARIAN'!$B$2:$B967,"&lt;="&amp;$E$2,'KEG. PENGAJIAN HARIAN'!$G$2:$G967,"By VN")</f>
        <v>0</v>
      </c>
      <c r="J30" s="49">
        <f>COUNTIFS('KEG. PENGAJIAN HARIAN'!$F$2:$F967,B30,'KEG. PENGAJIAN HARIAN'!$B$2:$B967,"&gt;="&amp;$C$2,'KEG. PENGAJIAN HARIAN'!$B$2:$B967,"&lt;="&amp;$E$2,'KEG. PENGAJIAN HARIAN'!$G$2:$G967,"izin (murid)")</f>
        <v>0</v>
      </c>
      <c r="K30" s="17"/>
      <c r="L30" s="17"/>
      <c r="M30" s="17"/>
      <c r="N30" s="17"/>
      <c r="O30" s="17"/>
      <c r="P30" s="17"/>
      <c r="Q30" s="50"/>
      <c r="R30" s="17"/>
      <c r="S30" s="17"/>
      <c r="T30" s="17"/>
      <c r="U30" s="17"/>
      <c r="V30" s="17"/>
      <c r="W30" s="17"/>
      <c r="X30" s="17"/>
      <c r="Y30" s="17"/>
      <c r="Z30" s="17"/>
    </row>
    <row r="31">
      <c r="A31" s="41">
        <v>27.0</v>
      </c>
      <c r="B31" s="42" t="s">
        <v>169</v>
      </c>
      <c r="C31" s="43" t="s">
        <v>4193</v>
      </c>
      <c r="D31" s="42" t="s">
        <v>4194</v>
      </c>
      <c r="E31" s="44">
        <f>sumifs('KEG. PENGAJIAN HARIAN'!$D$2:$D967,'KEG. PENGAJIAN HARIAN'!$B$2:$B967,"&gt;="&amp;$C$2,'KEG. PENGAJIAN HARIAN'!$B$2:$B967,"&lt;="&amp;$E$2,'KEG. PENGAJIAN HARIAN'!$F$2:$F967,B31)</f>
        <v>0.2388888889</v>
      </c>
      <c r="F31" s="45">
        <v>0.5</v>
      </c>
      <c r="G31" s="46">
        <f t="shared" si="1"/>
        <v>0.4777777778</v>
      </c>
      <c r="H31" s="47">
        <f>COUNTIFS('KEG. PENGAJIAN HARIAN'!$F$2:$F967,B31,'KEG. PENGAJIAN HARIAN'!$B$2:$B967,"&gt;="&amp;$C$2,'KEG. PENGAJIAN HARIAN'!$B$2:$B967,"&lt;="&amp;$E$2,'KEG. PENGAJIAN HARIAN'!$G$2:$G967,"hadir")</f>
        <v>5</v>
      </c>
      <c r="I31" s="48">
        <f>COUNTIFS('KEG. PENGAJIAN HARIAN'!$F$2:$F967,B31,'KEG. PENGAJIAN HARIAN'!$B$2:$B967,"&gt;="&amp;$C$2,'KEG. PENGAJIAN HARIAN'!$B$2:$B967,"&lt;="&amp;$E$2,'KEG. PENGAJIAN HARIAN'!$G$2:$G967,"By VN")</f>
        <v>0</v>
      </c>
      <c r="J31" s="49">
        <f>COUNTIFS('KEG. PENGAJIAN HARIAN'!$F$2:$F967,B31,'KEG. PENGAJIAN HARIAN'!$B$2:$B967,"&gt;="&amp;$C$2,'KEG. PENGAJIAN HARIAN'!$B$2:$B967,"&lt;="&amp;$E$2,'KEG. PENGAJIAN HARIAN'!$G$2:$G967,"izin (murid)")</f>
        <v>0</v>
      </c>
      <c r="K31" s="17"/>
      <c r="L31" s="17"/>
      <c r="M31" s="17"/>
      <c r="N31" s="17"/>
      <c r="O31" s="17"/>
      <c r="P31" s="17"/>
      <c r="Q31" s="50"/>
      <c r="R31" s="17"/>
      <c r="S31" s="17"/>
      <c r="T31" s="17"/>
      <c r="U31" s="17"/>
      <c r="V31" s="17"/>
      <c r="W31" s="17"/>
      <c r="X31" s="17"/>
      <c r="Y31" s="17"/>
      <c r="Z31" s="17"/>
    </row>
    <row r="32">
      <c r="A32" s="56"/>
      <c r="B32" s="17"/>
      <c r="C32" s="17"/>
      <c r="D32" s="17"/>
      <c r="E32" s="33">
        <f t="shared" ref="E32:F32" si="3">SUM(E5:E31)</f>
        <v>6.961805556</v>
      </c>
      <c r="F32" s="33">
        <f t="shared" si="3"/>
        <v>13.5</v>
      </c>
      <c r="G32" s="20"/>
      <c r="H32" s="20"/>
      <c r="I32" s="20"/>
      <c r="J32" s="17"/>
      <c r="K32" s="17"/>
      <c r="L32" s="17"/>
      <c r="M32" s="17"/>
      <c r="N32" s="17"/>
      <c r="O32" s="17"/>
      <c r="P32" s="17"/>
      <c r="Q32" s="50"/>
      <c r="R32" s="17"/>
      <c r="S32" s="17"/>
      <c r="T32" s="17"/>
      <c r="U32" s="17"/>
      <c r="V32" s="17"/>
      <c r="W32" s="17"/>
      <c r="X32" s="17"/>
      <c r="Y32" s="17"/>
      <c r="Z32" s="17"/>
      <c r="AA32" s="17"/>
      <c r="AB32" s="17"/>
      <c r="AC32" s="17"/>
      <c r="AD32" s="17"/>
      <c r="AE32" s="17"/>
      <c r="AF32" s="17"/>
      <c r="AG32" s="17"/>
      <c r="AH32" s="17"/>
      <c r="AI32" s="17"/>
      <c r="AJ32" s="17"/>
    </row>
    <row r="33">
      <c r="A33" s="20"/>
      <c r="B33" s="21"/>
      <c r="C33" s="21"/>
      <c r="D33" s="21"/>
      <c r="E33" s="57">
        <f>E32/F32</f>
        <v>0.5156893004</v>
      </c>
      <c r="F33" s="20"/>
      <c r="G33" s="51"/>
      <c r="H33" s="58"/>
      <c r="I33" s="59"/>
      <c r="J33" s="17"/>
      <c r="K33" s="17"/>
      <c r="L33" s="17"/>
      <c r="M33" s="17"/>
      <c r="N33" s="17"/>
      <c r="O33" s="17"/>
      <c r="P33" s="17"/>
      <c r="Q33" s="50"/>
      <c r="R33" s="17"/>
      <c r="S33" s="17"/>
      <c r="T33" s="17"/>
      <c r="U33" s="17"/>
      <c r="V33" s="17"/>
      <c r="W33" s="17"/>
      <c r="X33" s="17"/>
      <c r="Y33" s="17"/>
      <c r="Z33" s="17"/>
      <c r="AA33" s="17"/>
      <c r="AB33" s="17"/>
      <c r="AC33" s="17"/>
      <c r="AD33" s="17"/>
      <c r="AE33" s="17"/>
      <c r="AF33" s="17"/>
      <c r="AG33" s="17"/>
      <c r="AH33" s="17"/>
      <c r="AI33" s="17"/>
      <c r="AJ33" s="17"/>
    </row>
    <row r="34">
      <c r="A34" s="13"/>
      <c r="B34" s="13"/>
      <c r="C34" s="13"/>
      <c r="D34" s="13"/>
      <c r="E34" s="13"/>
      <c r="F34" s="13"/>
      <c r="G34" s="51"/>
      <c r="H34" s="60"/>
      <c r="I34" s="59"/>
      <c r="J34" s="13"/>
      <c r="K34" s="13"/>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c r="AK34" s="17"/>
    </row>
    <row r="35">
      <c r="A35" s="61"/>
      <c r="B35" s="61"/>
      <c r="C35" s="61" t="s">
        <v>4193</v>
      </c>
      <c r="D35" s="61">
        <f t="shared" ref="D35:D38" si="4">COUNTIF($C$5:$C$31,C35)</f>
        <v>13</v>
      </c>
      <c r="E35" s="13"/>
      <c r="F35" s="13"/>
      <c r="G35" s="51"/>
      <c r="H35" s="60"/>
      <c r="I35" s="62" t="s">
        <v>4199</v>
      </c>
      <c r="J35" s="39"/>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c r="AK35" s="17"/>
    </row>
    <row r="36">
      <c r="A36" s="18"/>
      <c r="C36" s="61" t="s">
        <v>4191</v>
      </c>
      <c r="D36" s="61">
        <f t="shared" si="4"/>
        <v>9</v>
      </c>
      <c r="E36" s="61" t="s">
        <v>4193</v>
      </c>
      <c r="F36" s="22">
        <f t="shared" ref="F36:F39" si="5">SUMIF($C$5:$C$31,E36,$F$5:$F$31)</f>
        <v>6.5</v>
      </c>
      <c r="G36" s="61" t="s">
        <v>4193</v>
      </c>
      <c r="H36" s="63">
        <f>SUMIF($C$5:$C$31,G36,$E$5:$E$31)</f>
        <v>3.839583333</v>
      </c>
      <c r="I36" s="64">
        <f t="shared" ref="I36:I39" si="6">H36/F36</f>
        <v>0.5907051282</v>
      </c>
      <c r="J36" s="39"/>
      <c r="K36" s="17"/>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18"/>
      <c r="C37" s="61" t="s">
        <v>4198</v>
      </c>
      <c r="D37" s="61">
        <f t="shared" si="4"/>
        <v>3</v>
      </c>
      <c r="E37" s="61" t="s">
        <v>4191</v>
      </c>
      <c r="F37" s="22">
        <f t="shared" si="5"/>
        <v>4.5</v>
      </c>
      <c r="G37" s="61" t="s">
        <v>4191</v>
      </c>
      <c r="H37" s="63">
        <f t="shared" ref="H37:H39" si="7">SUMIF(C8:C33,G37,E8:E33)</f>
        <v>1.890277778</v>
      </c>
      <c r="I37" s="64">
        <f t="shared" si="6"/>
        <v>0.4200617284</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4197</v>
      </c>
      <c r="D38" s="61">
        <f t="shared" si="4"/>
        <v>2</v>
      </c>
      <c r="E38" s="61" t="s">
        <v>4198</v>
      </c>
      <c r="F38" s="22">
        <f t="shared" si="5"/>
        <v>1.5</v>
      </c>
      <c r="G38" s="61" t="s">
        <v>4198</v>
      </c>
      <c r="H38" s="63">
        <f t="shared" si="7"/>
        <v>0.3944444444</v>
      </c>
      <c r="I38" s="64">
        <f t="shared" si="6"/>
        <v>0.262962963</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61"/>
      <c r="B39" s="61"/>
      <c r="C39" s="65" t="s">
        <v>4200</v>
      </c>
      <c r="D39" s="65">
        <f>sum(D35:D38)</f>
        <v>27</v>
      </c>
      <c r="E39" s="61" t="s">
        <v>4197</v>
      </c>
      <c r="F39" s="22">
        <f t="shared" si="5"/>
        <v>1</v>
      </c>
      <c r="G39" s="61" t="s">
        <v>4197</v>
      </c>
      <c r="H39" s="63">
        <f t="shared" si="7"/>
        <v>0.3284722222</v>
      </c>
      <c r="I39" s="64">
        <f t="shared" si="6"/>
        <v>0.3284722222</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18"/>
      <c r="D40" s="18"/>
      <c r="E40" s="66"/>
      <c r="F40" s="20"/>
      <c r="G40" s="20"/>
      <c r="H40" s="20"/>
      <c r="I40" s="20"/>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18"/>
      <c r="C41" s="18"/>
      <c r="D41" s="18"/>
      <c r="E41" s="66"/>
      <c r="F41" s="20"/>
      <c r="G41" s="20"/>
      <c r="H41" s="20"/>
      <c r="I41" s="20"/>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20"/>
      <c r="B43" s="17"/>
      <c r="C43" s="17"/>
      <c r="D43" s="17"/>
      <c r="E43" s="33"/>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20"/>
      <c r="B44" s="17"/>
      <c r="C44" s="17"/>
      <c r="D44" s="17"/>
      <c r="E44" s="33"/>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6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51"/>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51"/>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17"/>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17"/>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sheetData>
  <mergeCells count="7">
    <mergeCell ref="A1:J1"/>
    <mergeCell ref="A36:B36"/>
    <mergeCell ref="A37:B37"/>
    <mergeCell ref="A38:B38"/>
    <mergeCell ref="A40:B40"/>
    <mergeCell ref="A41:B41"/>
    <mergeCell ref="A42:B42"/>
  </mergeCells>
  <conditionalFormatting sqref="E33">
    <cfRule type="cellIs" dxfId="0" priority="1" operator="between">
      <formula>"1%"</formula>
      <formula>"25%"</formula>
    </cfRule>
  </conditionalFormatting>
  <conditionalFormatting sqref="E33">
    <cfRule type="cellIs" dxfId="1" priority="2" operator="between">
      <formula>"26%"</formula>
      <formula>"50%"</formula>
    </cfRule>
  </conditionalFormatting>
  <conditionalFormatting sqref="E33">
    <cfRule type="cellIs" dxfId="2" priority="3" operator="between">
      <formula>"51%"</formula>
      <formula>"75%"</formula>
    </cfRule>
  </conditionalFormatting>
  <conditionalFormatting sqref="E33">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min="11" max="11" width="5.0"/>
    <col customWidth="1" min="12" max="12" width="15.0"/>
    <col customWidth="1" min="13" max="13" width="13.63"/>
  </cols>
  <sheetData>
    <row r="1" ht="24.0" customHeight="1">
      <c r="A1" s="34" t="s">
        <v>4185</v>
      </c>
      <c r="K1" s="16"/>
      <c r="L1" s="16"/>
      <c r="M1" s="16"/>
      <c r="N1" s="17"/>
      <c r="O1" s="17"/>
      <c r="P1" s="17"/>
      <c r="Q1" s="17"/>
      <c r="R1" s="17"/>
      <c r="S1" s="17"/>
      <c r="T1" s="17"/>
      <c r="U1" s="17"/>
      <c r="V1" s="17"/>
      <c r="W1" s="17"/>
      <c r="X1" s="17"/>
      <c r="Y1" s="17"/>
      <c r="Z1" s="17"/>
      <c r="AA1" s="17"/>
      <c r="AB1" s="17"/>
      <c r="AC1" s="17"/>
      <c r="AD1" s="17"/>
      <c r="AE1" s="17"/>
      <c r="AF1" s="17"/>
      <c r="AG1" s="17"/>
      <c r="AH1" s="17"/>
      <c r="AI1" s="17"/>
      <c r="AJ1" s="17"/>
      <c r="AK1" s="17"/>
    </row>
    <row r="2">
      <c r="A2" s="18"/>
      <c r="B2" s="18" t="s">
        <v>4186</v>
      </c>
      <c r="C2" s="35">
        <v>45992.0</v>
      </c>
      <c r="D2" s="36" t="s">
        <v>4187</v>
      </c>
      <c r="E2" s="37">
        <v>46022.0</v>
      </c>
      <c r="G2" s="38"/>
      <c r="H2" s="3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ht="12.0" customHeight="1">
      <c r="A3" s="18"/>
      <c r="B3" s="21"/>
      <c r="C3" s="21"/>
      <c r="D3" s="21"/>
      <c r="E3" s="22"/>
      <c r="F3" s="20"/>
      <c r="G3" s="18"/>
      <c r="H3" s="20"/>
      <c r="I3" s="20"/>
      <c r="J3" s="39"/>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ht="32.25" customHeight="1">
      <c r="A4" s="23" t="s">
        <v>4155</v>
      </c>
      <c r="B4" s="23" t="s">
        <v>5</v>
      </c>
      <c r="C4" s="23" t="s">
        <v>4188</v>
      </c>
      <c r="D4" s="23" t="s">
        <v>4189</v>
      </c>
      <c r="E4" s="24" t="s">
        <v>4156</v>
      </c>
      <c r="F4" s="23" t="s">
        <v>4157</v>
      </c>
      <c r="G4" s="23" t="s">
        <v>4158</v>
      </c>
      <c r="H4" s="23" t="s">
        <v>13</v>
      </c>
      <c r="I4" s="23" t="s">
        <v>4190</v>
      </c>
      <c r="J4" s="40" t="s">
        <v>41</v>
      </c>
      <c r="L4" s="25"/>
      <c r="M4" s="25"/>
      <c r="N4" s="25"/>
      <c r="O4" s="25"/>
      <c r="P4" s="25"/>
      <c r="Q4" s="25"/>
      <c r="R4" s="25"/>
      <c r="S4" s="25"/>
      <c r="T4" s="25"/>
      <c r="U4" s="25"/>
      <c r="V4" s="25"/>
      <c r="W4" s="25"/>
      <c r="X4" s="25"/>
      <c r="Y4" s="25"/>
      <c r="Z4" s="25"/>
    </row>
    <row r="5" ht="19.5" customHeight="1">
      <c r="A5" s="41">
        <v>1.0</v>
      </c>
      <c r="B5" s="42" t="s">
        <v>34</v>
      </c>
      <c r="C5" s="43" t="s">
        <v>4191</v>
      </c>
      <c r="D5" s="42" t="s">
        <v>4195</v>
      </c>
      <c r="E5" s="44">
        <f>sumifs('KEG. PENGAJIAN HARIAN'!$D$2:$D967,'KEG. PENGAJIAN HARIAN'!$B$2:$B967,"&gt;="&amp;$C$2,'KEG. PENGAJIAN HARIAN'!$B$2:$B967,"&lt;="&amp;$E$2,'KEG. PENGAJIAN HARIAN'!$F$2:$F967,B5)</f>
        <v>0.2125</v>
      </c>
      <c r="F5" s="45">
        <v>0.5</v>
      </c>
      <c r="G5" s="46">
        <f t="shared" ref="G5:G31" si="1">IFERROR(E5/F5,0)</f>
        <v>0.425</v>
      </c>
      <c r="H5" s="47">
        <f>COUNTIFS('KEG. PENGAJIAN HARIAN'!$F$2:$F967,B5,'KEG. PENGAJIAN HARIAN'!$B$2:$B967,"&gt;="&amp;$C$2,'KEG. PENGAJIAN HARIAN'!$B$2:$B967,"&lt;="&amp;$E$2,'KEG. PENGAJIAN HARIAN'!$G$2:$G967,"hadir")</f>
        <v>5</v>
      </c>
      <c r="I5" s="48">
        <f>COUNTIFS('KEG. PENGAJIAN HARIAN'!$F$2:$F967,B5,'KEG. PENGAJIAN HARIAN'!$B$2:$B967,"&gt;="&amp;$C$2,'KEG. PENGAJIAN HARIAN'!$B$2:$B967,"&lt;="&amp;$E$2,'KEG. PENGAJIAN HARIAN'!$G$2:$G967,"By VN")</f>
        <v>0</v>
      </c>
      <c r="J5" s="49">
        <f>COUNTIFS('KEG. PENGAJIAN HARIAN'!$F$2:$F967,B5,'KEG. PENGAJIAN HARIAN'!$B$2:$B967,"&gt;="&amp;$C$2,'KEG. PENGAJIAN HARIAN'!$B$2:$B967,"&lt;="&amp;$E$2,'KEG. PENGAJIAN HARIAN'!$G$2:$G967,"izin (murid)")</f>
        <v>1</v>
      </c>
      <c r="K5" s="17"/>
      <c r="L5" s="21"/>
      <c r="M5" s="17"/>
      <c r="N5" s="17"/>
      <c r="O5" s="17"/>
      <c r="P5" s="17"/>
      <c r="Q5" s="50"/>
      <c r="R5" s="17"/>
      <c r="S5" s="17"/>
      <c r="T5" s="17"/>
      <c r="U5" s="17"/>
      <c r="V5" s="17"/>
      <c r="W5" s="17"/>
      <c r="X5" s="17"/>
      <c r="Y5" s="17"/>
      <c r="Z5" s="17"/>
    </row>
    <row r="6" ht="19.5" customHeight="1">
      <c r="A6" s="41">
        <v>2.0</v>
      </c>
      <c r="B6" s="42" t="s">
        <v>72</v>
      </c>
      <c r="C6" s="43" t="s">
        <v>4193</v>
      </c>
      <c r="D6" s="42" t="s">
        <v>4194</v>
      </c>
      <c r="E6" s="44">
        <f>sumifs('KEG. PENGAJIAN HARIAN'!$D$2:$D967,'KEG. PENGAJIAN HARIAN'!$B$2:$B967,"&gt;="&amp;$C$2,'KEG. PENGAJIAN HARIAN'!$B$2:$B967,"&lt;="&amp;$E$2,'KEG. PENGAJIAN HARIAN'!$F$2:$F967,B6)</f>
        <v>0.3090277778</v>
      </c>
      <c r="F6" s="45">
        <v>0.5</v>
      </c>
      <c r="G6" s="46">
        <f t="shared" si="1"/>
        <v>0.6180555556</v>
      </c>
      <c r="H6" s="47">
        <f>COUNTIFS('KEG. PENGAJIAN HARIAN'!$F$2:$F967,B6,'KEG. PENGAJIAN HARIAN'!$B$2:$B967,"&gt;="&amp;$C$2,'KEG. PENGAJIAN HARIAN'!$B$2:$B967,"&lt;="&amp;$E$2,'KEG. PENGAJIAN HARIAN'!$G$2:$G967,"hadir")</f>
        <v>7</v>
      </c>
      <c r="I6" s="48">
        <f>COUNTIFS('KEG. PENGAJIAN HARIAN'!$F$2:$F967,B6,'KEG. PENGAJIAN HARIAN'!$B$2:$B967,"&gt;="&amp;$C$2,'KEG. PENGAJIAN HARIAN'!$B$2:$B967,"&lt;="&amp;$E$2,'KEG. PENGAJIAN HARIAN'!$G$2:$G967,"By VN")</f>
        <v>0</v>
      </c>
      <c r="J6" s="49">
        <f>COUNTIFS('KEG. PENGAJIAN HARIAN'!$F$2:$F967,B6,'KEG. PENGAJIAN HARIAN'!$B$2:$B967,"&gt;="&amp;$C$2,'KEG. PENGAJIAN HARIAN'!$B$2:$B967,"&lt;="&amp;$E$2,'KEG. PENGAJIAN HARIAN'!$G$2:$G967,"izin (murid)")</f>
        <v>0</v>
      </c>
      <c r="K6" s="17"/>
      <c r="L6" s="21"/>
      <c r="M6" s="17"/>
      <c r="N6" s="17"/>
      <c r="O6" s="17"/>
      <c r="P6" s="17"/>
      <c r="Q6" s="50"/>
      <c r="R6" s="17"/>
      <c r="S6" s="17"/>
      <c r="T6" s="17"/>
      <c r="U6" s="17"/>
      <c r="V6" s="17"/>
      <c r="W6" s="17"/>
      <c r="X6" s="17"/>
      <c r="Y6" s="17"/>
      <c r="Z6" s="17"/>
    </row>
    <row r="7" ht="19.5" customHeight="1">
      <c r="A7" s="41">
        <v>3.0</v>
      </c>
      <c r="B7" s="42" t="s">
        <v>1083</v>
      </c>
      <c r="C7" s="43" t="s">
        <v>4191</v>
      </c>
      <c r="D7" s="42" t="s">
        <v>4192</v>
      </c>
      <c r="E7" s="44">
        <f>sumifs('KEG. PENGAJIAN HARIAN'!$D$2:$D967,'KEG. PENGAJIAN HARIAN'!$B$2:$B967,"&gt;="&amp;$C$2,'KEG. PENGAJIAN HARIAN'!$B$2:$B967,"&lt;="&amp;$E$2,'KEG. PENGAJIAN HARIAN'!$F$2:$F967,B7)</f>
        <v>0.2715277778</v>
      </c>
      <c r="F7" s="45">
        <v>0.5</v>
      </c>
      <c r="G7" s="46">
        <f t="shared" si="1"/>
        <v>0.5430555556</v>
      </c>
      <c r="H7" s="47">
        <f>COUNTIFS('KEG. PENGAJIAN HARIAN'!$F$2:$F967,B7,'KEG. PENGAJIAN HARIAN'!$B$2:$B967,"&gt;="&amp;$C$2,'KEG. PENGAJIAN HARIAN'!$B$2:$B967,"&lt;="&amp;$E$2,'KEG. PENGAJIAN HARIAN'!$G$2:$G967,"hadir")</f>
        <v>6</v>
      </c>
      <c r="I7" s="48">
        <f>COUNTIFS('KEG. PENGAJIAN HARIAN'!$F$2:$F967,B7,'KEG. PENGAJIAN HARIAN'!$B$2:$B967,"&gt;="&amp;$C$2,'KEG. PENGAJIAN HARIAN'!$B$2:$B967,"&lt;="&amp;$E$2,'KEG. PENGAJIAN HARIAN'!$G$2:$G967,"By VN")</f>
        <v>0</v>
      </c>
      <c r="J7" s="49">
        <f>COUNTIFS('KEG. PENGAJIAN HARIAN'!$F$2:$F967,B7,'KEG. PENGAJIAN HARIAN'!$B$2:$B967,"&gt;="&amp;$C$2,'KEG. PENGAJIAN HARIAN'!$B$2:$B967,"&lt;="&amp;$E$2,'KEG. PENGAJIAN HARIAN'!$G$2:$G967,"izin (murid)")</f>
        <v>0</v>
      </c>
      <c r="K7" s="17"/>
      <c r="L7" s="21"/>
      <c r="M7" s="17"/>
      <c r="N7" s="17"/>
      <c r="O7" s="17"/>
      <c r="P7" s="17"/>
      <c r="Q7" s="50"/>
      <c r="R7" s="17"/>
      <c r="S7" s="17"/>
      <c r="T7" s="17"/>
      <c r="U7" s="17"/>
      <c r="V7" s="17"/>
      <c r="W7" s="17"/>
      <c r="X7" s="17"/>
      <c r="Y7" s="17"/>
      <c r="Z7" s="17"/>
    </row>
    <row r="8" ht="19.5" customHeight="1">
      <c r="A8" s="41">
        <v>4.0</v>
      </c>
      <c r="B8" s="42" t="s">
        <v>105</v>
      </c>
      <c r="C8" s="43" t="s">
        <v>4191</v>
      </c>
      <c r="D8" s="42" t="s">
        <v>4192</v>
      </c>
      <c r="E8" s="44">
        <f>sumifs('KEG. PENGAJIAN HARIAN'!$D$2:$D967,'KEG. PENGAJIAN HARIAN'!$B$2:$B967,"&gt;="&amp;$C$2,'KEG. PENGAJIAN HARIAN'!$B$2:$B967,"&lt;="&amp;$E$2,'KEG. PENGAJIAN HARIAN'!$F$2:$F967,B8)</f>
        <v>0.08333333333</v>
      </c>
      <c r="F8" s="45">
        <v>0.5</v>
      </c>
      <c r="G8" s="46">
        <f t="shared" si="1"/>
        <v>0.1666666667</v>
      </c>
      <c r="H8" s="47">
        <f>COUNTIFS('KEG. PENGAJIAN HARIAN'!$F$2:$F967,B8,'KEG. PENGAJIAN HARIAN'!$B$2:$B967,"&gt;="&amp;$C$2,'KEG. PENGAJIAN HARIAN'!$B$2:$B967,"&lt;="&amp;$E$2,'KEG. PENGAJIAN HARIAN'!$G$2:$G967,"hadir")</f>
        <v>2</v>
      </c>
      <c r="I8" s="48">
        <f>COUNTIFS('KEG. PENGAJIAN HARIAN'!$F$2:$F967,B8,'KEG. PENGAJIAN HARIAN'!$B$2:$B967,"&gt;="&amp;$C$2,'KEG. PENGAJIAN HARIAN'!$B$2:$B967,"&lt;="&amp;$E$2,'KEG. PENGAJIAN HARIAN'!$G$2:$G967,"By VN")</f>
        <v>0</v>
      </c>
      <c r="J8" s="49">
        <f>COUNTIFS('KEG. PENGAJIAN HARIAN'!$F$2:$F967,B8,'KEG. PENGAJIAN HARIAN'!$B$2:$B967,"&gt;="&amp;$C$2,'KEG. PENGAJIAN HARIAN'!$B$2:$B967,"&lt;="&amp;$E$2,'KEG. PENGAJIAN HARIAN'!$G$2:$G967,"izin (murid)")</f>
        <v>0</v>
      </c>
      <c r="K8" s="17"/>
      <c r="L8" s="83" t="s">
        <v>4192</v>
      </c>
      <c r="M8" s="84">
        <f>countif($D$5:$D$31,"PraCBR-CBR")</f>
        <v>15</v>
      </c>
      <c r="N8" s="74"/>
      <c r="O8" s="74"/>
      <c r="P8" s="74"/>
      <c r="Q8" s="75"/>
      <c r="R8" s="74"/>
      <c r="S8" s="17"/>
      <c r="T8" s="17"/>
      <c r="U8" s="17"/>
      <c r="V8" s="17"/>
      <c r="W8" s="17"/>
      <c r="X8" s="17"/>
      <c r="Y8" s="17"/>
      <c r="Z8" s="17"/>
    </row>
    <row r="9" ht="19.5" customHeight="1">
      <c r="A9" s="41">
        <v>5.0</v>
      </c>
      <c r="B9" s="42" t="s">
        <v>30</v>
      </c>
      <c r="C9" s="43" t="s">
        <v>4191</v>
      </c>
      <c r="D9" s="42" t="s">
        <v>4192</v>
      </c>
      <c r="E9" s="44">
        <f>sumifs('KEG. PENGAJIAN HARIAN'!$D$2:$D967,'KEG. PENGAJIAN HARIAN'!$B$2:$B967,"&gt;="&amp;$C$2,'KEG. PENGAJIAN HARIAN'!$B$2:$B967,"&lt;="&amp;$E$2,'KEG. PENGAJIAN HARIAN'!$F$2:$F967,B9)</f>
        <v>0.1951388889</v>
      </c>
      <c r="F9" s="45">
        <v>0.5</v>
      </c>
      <c r="G9" s="46">
        <f t="shared" si="1"/>
        <v>0.3902777778</v>
      </c>
      <c r="H9" s="47">
        <f>COUNTIFS('KEG. PENGAJIAN HARIAN'!$F$2:$F967,B9,'KEG. PENGAJIAN HARIAN'!$B$2:$B967,"&gt;="&amp;$C$2,'KEG. PENGAJIAN HARIAN'!$B$2:$B967,"&lt;="&amp;$E$2,'KEG. PENGAJIAN HARIAN'!$G$2:$G967,"hadir")</f>
        <v>5</v>
      </c>
      <c r="I9" s="48">
        <f>COUNTIFS('KEG. PENGAJIAN HARIAN'!$F$2:$F967,B9,'KEG. PENGAJIAN HARIAN'!$B$2:$B967,"&gt;="&amp;$C$2,'KEG. PENGAJIAN HARIAN'!$B$2:$B967,"&lt;="&amp;$E$2,'KEG. PENGAJIAN HARIAN'!$G$2:$G967,"By VN")</f>
        <v>0</v>
      </c>
      <c r="J9" s="49">
        <f>COUNTIFS('KEG. PENGAJIAN HARIAN'!$F$2:$F967,B9,'KEG. PENGAJIAN HARIAN'!$B$2:$B967,"&gt;="&amp;$C$2,'KEG. PENGAJIAN HARIAN'!$B$2:$B967,"&lt;="&amp;$E$2,'KEG. PENGAJIAN HARIAN'!$G$2:$G967,"izin (murid)")</f>
        <v>0</v>
      </c>
      <c r="K9" s="17"/>
      <c r="L9" s="83" t="s">
        <v>4195</v>
      </c>
      <c r="M9" s="84">
        <f>countif($D$5:$D$31,"PraRMJ-RMJ")</f>
        <v>6</v>
      </c>
      <c r="N9" s="74"/>
      <c r="O9" s="74"/>
      <c r="P9" s="74"/>
      <c r="Q9" s="75"/>
      <c r="R9" s="74"/>
      <c r="S9" s="17"/>
      <c r="T9" s="17"/>
      <c r="U9" s="17"/>
      <c r="V9" s="17"/>
      <c r="W9" s="17"/>
      <c r="X9" s="17"/>
      <c r="Y9" s="17"/>
      <c r="Z9" s="17"/>
    </row>
    <row r="10" ht="19.5" customHeight="1">
      <c r="A10" s="41">
        <v>6.0</v>
      </c>
      <c r="B10" s="52" t="s">
        <v>94</v>
      </c>
      <c r="C10" s="53" t="s">
        <v>4191</v>
      </c>
      <c r="D10" s="52" t="s">
        <v>4192</v>
      </c>
      <c r="E10" s="44">
        <f>sumifs('KEG. PENGAJIAN HARIAN'!$D$2:$D967,'KEG. PENGAJIAN HARIAN'!$B$2:$B967,"&gt;="&amp;$C$2,'KEG. PENGAJIAN HARIAN'!$B$2:$B967,"&lt;="&amp;$E$2,'KEG. PENGAJIAN HARIAN'!$F$2:$F967,B10)</f>
        <v>0.3604166667</v>
      </c>
      <c r="F10" s="45">
        <v>0.5</v>
      </c>
      <c r="G10" s="46">
        <f t="shared" si="1"/>
        <v>0.7208333333</v>
      </c>
      <c r="H10" s="47">
        <f>COUNTIFS('KEG. PENGAJIAN HARIAN'!$F$2:$F967,B10,'KEG. PENGAJIAN HARIAN'!$B$2:$B967,"&gt;="&amp;$C$2,'KEG. PENGAJIAN HARIAN'!$B$2:$B967,"&lt;="&amp;$E$2,'KEG. PENGAJIAN HARIAN'!$G$2:$G967,"hadir")</f>
        <v>9</v>
      </c>
      <c r="I10" s="48">
        <f>COUNTIFS('KEG. PENGAJIAN HARIAN'!$F$2:$F967,B10,'KEG. PENGAJIAN HARIAN'!$B$2:$B967,"&gt;="&amp;$C$2,'KEG. PENGAJIAN HARIAN'!$B$2:$B967,"&lt;="&amp;$E$2,'KEG. PENGAJIAN HARIAN'!$G$2:$G967,"By VN")</f>
        <v>0</v>
      </c>
      <c r="J10" s="49">
        <f>COUNTIFS('KEG. PENGAJIAN HARIAN'!$F$2:$F967,B10,'KEG. PENGAJIAN HARIAN'!$B$2:$B967,"&gt;="&amp;$C$2,'KEG. PENGAJIAN HARIAN'!$B$2:$B967,"&lt;="&amp;$E$2,'KEG. PENGAJIAN HARIAN'!$G$2:$G967,"izin (murid)")</f>
        <v>1</v>
      </c>
      <c r="K10" s="17"/>
      <c r="L10" s="83" t="s">
        <v>4194</v>
      </c>
      <c r="M10" s="84">
        <f>countif($D$5:$D$31,"PraNikah")</f>
        <v>6</v>
      </c>
      <c r="N10" s="74"/>
      <c r="O10" s="74"/>
      <c r="P10" s="74"/>
      <c r="Q10" s="75"/>
      <c r="R10" s="74"/>
      <c r="S10" s="17"/>
      <c r="T10" s="17"/>
      <c r="U10" s="17"/>
      <c r="V10" s="17"/>
      <c r="W10" s="17"/>
      <c r="X10" s="17"/>
      <c r="Y10" s="17"/>
      <c r="Z10" s="17"/>
    </row>
    <row r="11" ht="19.5" customHeight="1">
      <c r="A11" s="41">
        <v>7.0</v>
      </c>
      <c r="B11" s="42" t="s">
        <v>54</v>
      </c>
      <c r="C11" s="43" t="s">
        <v>4197</v>
      </c>
      <c r="D11" s="42" t="s">
        <v>4195</v>
      </c>
      <c r="E11" s="44">
        <f>sumifs('KEG. PENGAJIAN HARIAN'!$D$2:$D967,'KEG. PENGAJIAN HARIAN'!$B$2:$B967,"&gt;="&amp;$C$2,'KEG. PENGAJIAN HARIAN'!$B$2:$B967,"&lt;="&amp;$E$2,'KEG. PENGAJIAN HARIAN'!$F$2:$F967,B11)</f>
        <v>0.1680555556</v>
      </c>
      <c r="F11" s="45">
        <v>0.5</v>
      </c>
      <c r="G11" s="46">
        <f t="shared" si="1"/>
        <v>0.3361111111</v>
      </c>
      <c r="H11" s="47">
        <f>COUNTIFS('KEG. PENGAJIAN HARIAN'!$F$2:$F967,B11,'KEG. PENGAJIAN HARIAN'!$B$2:$B967,"&gt;="&amp;$C$2,'KEG. PENGAJIAN HARIAN'!$B$2:$B967,"&lt;="&amp;$E$2,'KEG. PENGAJIAN HARIAN'!$G$2:$G967,"hadir")</f>
        <v>4</v>
      </c>
      <c r="I11" s="48">
        <f>COUNTIFS('KEG. PENGAJIAN HARIAN'!$F$2:$F967,B11,'KEG. PENGAJIAN HARIAN'!$B$2:$B967,"&gt;="&amp;$C$2,'KEG. PENGAJIAN HARIAN'!$B$2:$B967,"&lt;="&amp;$E$2,'KEG. PENGAJIAN HARIAN'!$G$2:$G967,"By VN")</f>
        <v>0</v>
      </c>
      <c r="J11" s="49">
        <f>COUNTIFS('KEG. PENGAJIAN HARIAN'!$F$2:$F967,B11,'KEG. PENGAJIAN HARIAN'!$B$2:$B967,"&gt;="&amp;$C$2,'KEG. PENGAJIAN HARIAN'!$B$2:$B967,"&lt;="&amp;$E$2,'KEG. PENGAJIAN HARIAN'!$G$2:$G967,"izin (murid)")</f>
        <v>0</v>
      </c>
      <c r="K11" s="17"/>
      <c r="L11" s="84"/>
      <c r="M11" s="84">
        <f>sum(M8:M10)</f>
        <v>27</v>
      </c>
      <c r="N11" s="74"/>
      <c r="O11" s="74"/>
      <c r="P11" s="74"/>
      <c r="Q11" s="75"/>
      <c r="R11" s="74"/>
      <c r="S11" s="17"/>
      <c r="T11" s="17"/>
      <c r="U11" s="17"/>
      <c r="V11" s="17"/>
      <c r="W11" s="17"/>
      <c r="X11" s="17"/>
      <c r="Y11" s="17"/>
      <c r="Z11" s="17"/>
    </row>
    <row r="12" ht="19.5" customHeight="1">
      <c r="A12" s="41">
        <v>8.0</v>
      </c>
      <c r="B12" s="42" t="s">
        <v>21</v>
      </c>
      <c r="C12" s="43" t="s">
        <v>4191</v>
      </c>
      <c r="D12" s="42" t="s">
        <v>4195</v>
      </c>
      <c r="E12" s="44">
        <f>sumifs('KEG. PENGAJIAN HARIAN'!$D$2:$D967,'KEG. PENGAJIAN HARIAN'!$B$2:$B967,"&gt;="&amp;$C$2,'KEG. PENGAJIAN HARIAN'!$B$2:$B967,"&lt;="&amp;$E$2,'KEG. PENGAJIAN HARIAN'!$F$2:$F967,B12)</f>
        <v>0</v>
      </c>
      <c r="F12" s="45">
        <v>0.5</v>
      </c>
      <c r="G12" s="46">
        <f t="shared" si="1"/>
        <v>0</v>
      </c>
      <c r="H12" s="47">
        <f>COUNTIFS('KEG. PENGAJIAN HARIAN'!$F$2:$F967,B12,'KEG. PENGAJIAN HARIAN'!$B$2:$B967,"&gt;="&amp;$C$2,'KEG. PENGAJIAN HARIAN'!$B$2:$B967,"&lt;="&amp;$E$2,'KEG. PENGAJIAN HARIAN'!$G$2:$G967,"hadir")</f>
        <v>0</v>
      </c>
      <c r="I12" s="48">
        <f>COUNTIFS('KEG. PENGAJIAN HARIAN'!$F$2:$F967,B12,'KEG. PENGAJIAN HARIAN'!$B$2:$B967,"&gt;="&amp;$C$2,'KEG. PENGAJIAN HARIAN'!$B$2:$B967,"&lt;="&amp;$E$2,'KEG. PENGAJIAN HARIAN'!$G$2:$G967,"By VN")</f>
        <v>0</v>
      </c>
      <c r="J12" s="49">
        <f>COUNTIFS('KEG. PENGAJIAN HARIAN'!$F$2:$F967,B12,'KEG. PENGAJIAN HARIAN'!$B$2:$B967,"&gt;="&amp;$C$2,'KEG. PENGAJIAN HARIAN'!$B$2:$B967,"&lt;="&amp;$E$2,'KEG. PENGAJIAN HARIAN'!$G$2:$G967,"izin (murid)")</f>
        <v>0</v>
      </c>
      <c r="K12" s="17"/>
      <c r="L12" s="74"/>
      <c r="M12" s="74"/>
      <c r="N12" s="74"/>
      <c r="O12" s="74"/>
      <c r="P12" s="74"/>
      <c r="Q12" s="75"/>
      <c r="R12" s="74"/>
      <c r="S12" s="17"/>
      <c r="T12" s="17"/>
      <c r="U12" s="17"/>
      <c r="V12" s="17"/>
      <c r="W12" s="17"/>
      <c r="X12" s="17"/>
      <c r="Y12" s="17"/>
      <c r="Z12" s="17"/>
    </row>
    <row r="13" ht="19.5" customHeight="1">
      <c r="A13" s="41">
        <v>9.0</v>
      </c>
      <c r="B13" s="52" t="s">
        <v>59</v>
      </c>
      <c r="C13" s="53" t="s">
        <v>4191</v>
      </c>
      <c r="D13" s="52" t="s">
        <v>4192</v>
      </c>
      <c r="E13" s="44">
        <f>sumifs('KEG. PENGAJIAN HARIAN'!$D$2:$D967,'KEG. PENGAJIAN HARIAN'!$B$2:$B967,"&gt;="&amp;$C$2,'KEG. PENGAJIAN HARIAN'!$B$2:$B967,"&lt;="&amp;$E$2,'KEG. PENGAJIAN HARIAN'!$F$2:$F967,B13)</f>
        <v>0.4527777778</v>
      </c>
      <c r="F13" s="45">
        <v>0.5</v>
      </c>
      <c r="G13" s="46">
        <f t="shared" si="1"/>
        <v>0.9055555556</v>
      </c>
      <c r="H13" s="47">
        <f>COUNTIFS('KEG. PENGAJIAN HARIAN'!$F$2:$F967,B13,'KEG. PENGAJIAN HARIAN'!$B$2:$B967,"&gt;="&amp;$C$2,'KEG. PENGAJIAN HARIAN'!$B$2:$B967,"&lt;="&amp;$E$2,'KEG. PENGAJIAN HARIAN'!$G$2:$G967,"hadir")</f>
        <v>10</v>
      </c>
      <c r="I13" s="48">
        <f>COUNTIFS('KEG. PENGAJIAN HARIAN'!$F$2:$F967,B13,'KEG. PENGAJIAN HARIAN'!$B$2:$B967,"&gt;="&amp;$C$2,'KEG. PENGAJIAN HARIAN'!$B$2:$B967,"&lt;="&amp;$E$2,'KEG. PENGAJIAN HARIAN'!$G$2:$G967,"By VN")</f>
        <v>0</v>
      </c>
      <c r="J13" s="49">
        <f>COUNTIFS('KEG. PENGAJIAN HARIAN'!$F$2:$F967,B13,'KEG. PENGAJIAN HARIAN'!$B$2:$B967,"&gt;="&amp;$C$2,'KEG. PENGAJIAN HARIAN'!$B$2:$B967,"&lt;="&amp;$E$2,'KEG. PENGAJIAN HARIAN'!$G$2:$G967,"izin (murid)")</f>
        <v>1</v>
      </c>
      <c r="K13" s="17"/>
      <c r="L13" s="81" t="s">
        <v>4201</v>
      </c>
      <c r="M13" s="82" t="s">
        <v>4211</v>
      </c>
      <c r="N13" s="82" t="s">
        <v>4212</v>
      </c>
      <c r="O13" s="74"/>
      <c r="P13" s="74"/>
      <c r="Q13" s="75"/>
      <c r="R13" s="74"/>
      <c r="S13" s="17"/>
      <c r="T13" s="17"/>
      <c r="U13" s="17"/>
      <c r="V13" s="17"/>
      <c r="W13" s="17"/>
      <c r="X13" s="17"/>
      <c r="Y13" s="17"/>
      <c r="Z13" s="17"/>
    </row>
    <row r="14" ht="19.5" customHeight="1">
      <c r="A14" s="41">
        <v>10.0</v>
      </c>
      <c r="B14" s="42" t="s">
        <v>12</v>
      </c>
      <c r="C14" s="43" t="s">
        <v>4191</v>
      </c>
      <c r="D14" s="42" t="s">
        <v>4194</v>
      </c>
      <c r="E14" s="44">
        <f>sumifs('KEG. PENGAJIAN HARIAN'!$D$2:$D967,'KEG. PENGAJIAN HARIAN'!$B$2:$B967,"&gt;="&amp;$C$2,'KEG. PENGAJIAN HARIAN'!$B$2:$B967,"&lt;="&amp;$E$2,'KEG. PENGAJIAN HARIAN'!$F$2:$F967,B14)</f>
        <v>0.04166666667</v>
      </c>
      <c r="F14" s="45">
        <v>0.5</v>
      </c>
      <c r="G14" s="46">
        <f t="shared" si="1"/>
        <v>0.08333333333</v>
      </c>
      <c r="H14" s="47">
        <f>COUNTIFS('KEG. PENGAJIAN HARIAN'!$F$2:$F967,B14,'KEG. PENGAJIAN HARIAN'!$B$2:$B967,"&gt;="&amp;$C$2,'KEG. PENGAJIAN HARIAN'!$B$2:$B967,"&lt;="&amp;$E$2,'KEG. PENGAJIAN HARIAN'!$G$2:$G967,"hadir")</f>
        <v>1</v>
      </c>
      <c r="I14" s="48">
        <f>COUNTIFS('KEG. PENGAJIAN HARIAN'!$F$2:$F967,B14,'KEG. PENGAJIAN HARIAN'!$B$2:$B967,"&gt;="&amp;$C$2,'KEG. PENGAJIAN HARIAN'!$B$2:$B967,"&lt;="&amp;$E$2,'KEG. PENGAJIAN HARIAN'!$G$2:$G967,"By VN")</f>
        <v>0</v>
      </c>
      <c r="J14" s="49">
        <f>COUNTIFS('KEG. PENGAJIAN HARIAN'!$F$2:$F967,B14,'KEG. PENGAJIAN HARIAN'!$B$2:$B967,"&gt;="&amp;$C$2,'KEG. PENGAJIAN HARIAN'!$B$2:$B967,"&lt;="&amp;$E$2,'KEG. PENGAJIAN HARIAN'!$G$2:$G967,"izin (murid)")</f>
        <v>0</v>
      </c>
      <c r="K14" s="17"/>
      <c r="L14" s="83" t="s">
        <v>4202</v>
      </c>
      <c r="M14" s="84" t="str">
        <f>IFERROR(__xludf.DUMMYFUNCTION("INDEX(FILTER($B$5:$B$31, $D$5:$D$31=""PraCBR-CBR""), MATCH(MAX(FILTER($G$5:$G$31, $D$5:$D$31=""PraCBR-CBR"")), FILTER($G$5:$G$31, $D$5:$D$31=""PraCBR-CBR""), 0))
"),"Hafiz-PTM")</f>
        <v>Hafiz-PTM</v>
      </c>
      <c r="N14" s="85">
        <f>G19</f>
        <v>1.529166667</v>
      </c>
      <c r="O14" s="74"/>
      <c r="P14" s="74"/>
      <c r="Q14" s="75"/>
      <c r="R14" s="74"/>
      <c r="S14" s="17"/>
      <c r="T14" s="17"/>
      <c r="U14" s="17"/>
      <c r="V14" s="17"/>
      <c r="W14" s="17"/>
      <c r="X14" s="17"/>
      <c r="Y14" s="17"/>
      <c r="Z14" s="17"/>
    </row>
    <row r="15" ht="19.5" customHeight="1">
      <c r="A15" s="41">
        <v>11.0</v>
      </c>
      <c r="B15" s="42" t="s">
        <v>116</v>
      </c>
      <c r="C15" s="43" t="s">
        <v>4198</v>
      </c>
      <c r="D15" s="42" t="s">
        <v>4195</v>
      </c>
      <c r="E15" s="44">
        <f>sumifs('KEG. PENGAJIAN HARIAN'!$D$2:$D967,'KEG. PENGAJIAN HARIAN'!$B$2:$B967,"&gt;="&amp;$C$2,'KEG. PENGAJIAN HARIAN'!$B$2:$B967,"&lt;="&amp;$E$2,'KEG. PENGAJIAN HARIAN'!$F$2:$F967,B15)</f>
        <v>0.08819444444</v>
      </c>
      <c r="F15" s="45">
        <v>0.5</v>
      </c>
      <c r="G15" s="46">
        <f t="shared" si="1"/>
        <v>0.1763888889</v>
      </c>
      <c r="H15" s="47">
        <f>COUNTIFS('KEG. PENGAJIAN HARIAN'!$F$2:$F967,B15,'KEG. PENGAJIAN HARIAN'!$B$2:$B967,"&gt;="&amp;$C$2,'KEG. PENGAJIAN HARIAN'!$B$2:$B967,"&lt;="&amp;$E$2,'KEG. PENGAJIAN HARIAN'!$G$2:$G967,"hadir")</f>
        <v>4</v>
      </c>
      <c r="I15" s="48">
        <f>COUNTIFS('KEG. PENGAJIAN HARIAN'!$F$2:$F967,B15,'KEG. PENGAJIAN HARIAN'!$B$2:$B967,"&gt;="&amp;$C$2,'KEG. PENGAJIAN HARIAN'!$B$2:$B967,"&lt;="&amp;$E$2,'KEG. PENGAJIAN HARIAN'!$G$2:$G967,"By VN")</f>
        <v>0</v>
      </c>
      <c r="J15" s="49">
        <f>COUNTIFS('KEG. PENGAJIAN HARIAN'!$F$2:$F967,B15,'KEG. PENGAJIAN HARIAN'!$B$2:$B967,"&gt;="&amp;$C$2,'KEG. PENGAJIAN HARIAN'!$B$2:$B967,"&lt;="&amp;$E$2,'KEG. PENGAJIAN HARIAN'!$G$2:$G967,"izin (murid)")</f>
        <v>0</v>
      </c>
      <c r="K15" s="17"/>
      <c r="L15" s="83" t="s">
        <v>4203</v>
      </c>
      <c r="M15" s="84" t="str">
        <f>IFERROR(__xludf.DUMMYFUNCTION("INDEX(FILTER($B$5:$B$31, $D$5:$D$31=""PraRMJ-RMJ""), MATCH(MAX(FILTER($G$5:$G$31, $D$5:$D$31=""PraRMJ-RMJ"")), FILTER($G$5:$G$31, $D$5:$D$31=""PraRMJ-RMJ""), 0))
"),"Irsan-CH")</f>
        <v>Irsan-CH</v>
      </c>
      <c r="N15" s="85">
        <f t="shared" ref="N15:N16" si="2">G5</f>
        <v>0.425</v>
      </c>
      <c r="O15" s="74"/>
      <c r="P15" s="74"/>
      <c r="Q15" s="75"/>
      <c r="R15" s="74"/>
      <c r="S15" s="17"/>
      <c r="T15" s="17"/>
      <c r="U15" s="17"/>
      <c r="V15" s="17"/>
      <c r="W15" s="17"/>
      <c r="X15" s="17"/>
      <c r="Y15" s="17"/>
      <c r="Z15" s="17"/>
    </row>
    <row r="16" ht="19.5" customHeight="1">
      <c r="A16" s="41">
        <v>12.0</v>
      </c>
      <c r="B16" s="42" t="s">
        <v>197</v>
      </c>
      <c r="C16" s="43" t="s">
        <v>4197</v>
      </c>
      <c r="D16" s="42" t="s">
        <v>4194</v>
      </c>
      <c r="E16" s="44">
        <f>sumifs('KEG. PENGAJIAN HARIAN'!$D$2:$D967,'KEG. PENGAJIAN HARIAN'!$B$2:$B967,"&gt;="&amp;$C$2,'KEG. PENGAJIAN HARIAN'!$B$2:$B967,"&lt;="&amp;$E$2,'KEG. PENGAJIAN HARIAN'!$F$2:$F967,B16)</f>
        <v>0.05138888889</v>
      </c>
      <c r="F16" s="45">
        <v>0.5</v>
      </c>
      <c r="G16" s="46">
        <f t="shared" si="1"/>
        <v>0.1027777778</v>
      </c>
      <c r="H16" s="47">
        <f>COUNTIFS('KEG. PENGAJIAN HARIAN'!$F$2:$F967,B16,'KEG. PENGAJIAN HARIAN'!$B$2:$B967,"&gt;="&amp;$C$2,'KEG. PENGAJIAN HARIAN'!$B$2:$B967,"&lt;="&amp;$E$2,'KEG. PENGAJIAN HARIAN'!$G$2:$G967,"hadir")</f>
        <v>1</v>
      </c>
      <c r="I16" s="48">
        <f>COUNTIFS('KEG. PENGAJIAN HARIAN'!$F$2:$F967,B16,'KEG. PENGAJIAN HARIAN'!$B$2:$B967,"&gt;="&amp;$C$2,'KEG. PENGAJIAN HARIAN'!$B$2:$B967,"&lt;="&amp;$E$2,'KEG. PENGAJIAN HARIAN'!$G$2:$G967,"By VN")</f>
        <v>0</v>
      </c>
      <c r="J16" s="49">
        <f>COUNTIFS('KEG. PENGAJIAN HARIAN'!$F$2:$F967,B16,'KEG. PENGAJIAN HARIAN'!$B$2:$B967,"&gt;="&amp;$C$2,'KEG. PENGAJIAN HARIAN'!$B$2:$B967,"&lt;="&amp;$E$2,'KEG. PENGAJIAN HARIAN'!$G$2:$G967,"izin (murid)")</f>
        <v>0</v>
      </c>
      <c r="K16" s="17"/>
      <c r="L16" s="83" t="s">
        <v>4204</v>
      </c>
      <c r="M16" s="84" t="str">
        <f>IFERROR(__xludf.DUMMYFUNCTION("INDEX(FILTER($B$5:$B$31, $D$5:$D$31=""PraNikah""), MATCH(MAX(FILTER($G$5:$G$31, $D$5:$D$31=""PraNikah"")), FILTER($G$5:$G$31, $D$5:$D$31=""PraNikah""), 0))
"),"Tami-BFL")</f>
        <v>Tami-BFL</v>
      </c>
      <c r="N16" s="85">
        <f t="shared" si="2"/>
        <v>0.6180555556</v>
      </c>
      <c r="O16" s="74"/>
      <c r="P16" s="74"/>
      <c r="Q16" s="75"/>
      <c r="R16" s="74"/>
      <c r="S16" s="17"/>
      <c r="T16" s="17"/>
      <c r="U16" s="17"/>
      <c r="V16" s="17"/>
      <c r="W16" s="17"/>
      <c r="X16" s="17"/>
      <c r="Y16" s="17"/>
      <c r="Z16" s="17"/>
    </row>
    <row r="17" ht="19.5" customHeight="1">
      <c r="A17" s="41">
        <v>13.0</v>
      </c>
      <c r="B17" s="42" t="s">
        <v>45</v>
      </c>
      <c r="C17" s="43" t="s">
        <v>4193</v>
      </c>
      <c r="D17" s="42" t="s">
        <v>4192</v>
      </c>
      <c r="E17" s="44">
        <f>sumifs('KEG. PENGAJIAN HARIAN'!$D$2:$D967,'KEG. PENGAJIAN HARIAN'!$B$2:$B967,"&gt;="&amp;$C$2,'KEG. PENGAJIAN HARIAN'!$B$2:$B967,"&lt;="&amp;$E$2,'KEG. PENGAJIAN HARIAN'!$F$2:$F967,B17)</f>
        <v>0.1006944444</v>
      </c>
      <c r="F17" s="45">
        <v>0.5</v>
      </c>
      <c r="G17" s="46">
        <f t="shared" si="1"/>
        <v>0.2013888889</v>
      </c>
      <c r="H17" s="47">
        <f>COUNTIFS('KEG. PENGAJIAN HARIAN'!$F$2:$F967,B17,'KEG. PENGAJIAN HARIAN'!$B$2:$B967,"&gt;="&amp;$C$2,'KEG. PENGAJIAN HARIAN'!$B$2:$B967,"&lt;="&amp;$E$2,'KEG. PENGAJIAN HARIAN'!$G$2:$G967,"hadir")</f>
        <v>6</v>
      </c>
      <c r="I17" s="48">
        <f>COUNTIFS('KEG. PENGAJIAN HARIAN'!$F$2:$F967,B17,'KEG. PENGAJIAN HARIAN'!$B$2:$B967,"&gt;="&amp;$C$2,'KEG. PENGAJIAN HARIAN'!$B$2:$B967,"&lt;="&amp;$E$2,'KEG. PENGAJIAN HARIAN'!$G$2:$G967,"By VN")</f>
        <v>0</v>
      </c>
      <c r="J17" s="49">
        <f>COUNTIFS('KEG. PENGAJIAN HARIAN'!$F$2:$F967,B17,'KEG. PENGAJIAN HARIAN'!$B$2:$B967,"&gt;="&amp;$C$2,'KEG. PENGAJIAN HARIAN'!$B$2:$B967,"&lt;="&amp;$E$2,'KEG. PENGAJIAN HARIAN'!$G$2:$G967,"izin (murid)")</f>
        <v>0</v>
      </c>
      <c r="K17" s="17"/>
      <c r="S17" s="17"/>
      <c r="T17" s="17"/>
      <c r="U17" s="17"/>
      <c r="V17" s="17"/>
      <c r="W17" s="17"/>
      <c r="X17" s="17"/>
      <c r="Y17" s="17"/>
      <c r="Z17" s="17"/>
    </row>
    <row r="18" ht="19.5" customHeight="1">
      <c r="A18" s="41">
        <v>14.0</v>
      </c>
      <c r="B18" s="42" t="s">
        <v>153</v>
      </c>
      <c r="C18" s="43" t="s">
        <v>4193</v>
      </c>
      <c r="D18" s="42" t="s">
        <v>4192</v>
      </c>
      <c r="E18" s="44">
        <f>sumifs('KEG. PENGAJIAN HARIAN'!$D$2:$D967,'KEG. PENGAJIAN HARIAN'!$B$2:$B967,"&gt;="&amp;$C$2,'KEG. PENGAJIAN HARIAN'!$B$2:$B967,"&lt;="&amp;$E$2,'KEG. PENGAJIAN HARIAN'!$F$2:$F967,B18)</f>
        <v>0.1666666667</v>
      </c>
      <c r="F18" s="45">
        <v>0.5</v>
      </c>
      <c r="G18" s="46">
        <f t="shared" si="1"/>
        <v>0.3333333333</v>
      </c>
      <c r="H18" s="47">
        <f>COUNTIFS('KEG. PENGAJIAN HARIAN'!$F$2:$F967,B18,'KEG. PENGAJIAN HARIAN'!$B$2:$B967,"&gt;="&amp;$C$2,'KEG. PENGAJIAN HARIAN'!$B$2:$B967,"&lt;="&amp;$E$2,'KEG. PENGAJIAN HARIAN'!$G$2:$G967,"hadir")</f>
        <v>4</v>
      </c>
      <c r="I18" s="48">
        <f>COUNTIFS('KEG. PENGAJIAN HARIAN'!$F$2:$F967,B18,'KEG. PENGAJIAN HARIAN'!$B$2:$B967,"&gt;="&amp;$C$2,'KEG. PENGAJIAN HARIAN'!$B$2:$B967,"&lt;="&amp;$E$2,'KEG. PENGAJIAN HARIAN'!$G$2:$G967,"By VN")</f>
        <v>0</v>
      </c>
      <c r="J18" s="49">
        <f>COUNTIFS('KEG. PENGAJIAN HARIAN'!$F$2:$F967,B18,'KEG. PENGAJIAN HARIAN'!$B$2:$B967,"&gt;="&amp;$C$2,'KEG. PENGAJIAN HARIAN'!$B$2:$B967,"&lt;="&amp;$E$2,'KEG. PENGAJIAN HARIAN'!$G$2:$G967,"izin (murid)")</f>
        <v>0</v>
      </c>
      <c r="K18" s="17"/>
      <c r="L18" s="87" t="s">
        <v>4213</v>
      </c>
      <c r="M18" s="74"/>
      <c r="N18" s="74"/>
      <c r="O18" s="74"/>
      <c r="P18" s="74"/>
      <c r="Q18" s="75"/>
      <c r="R18" s="74"/>
      <c r="S18" s="17"/>
      <c r="T18" s="17"/>
      <c r="U18" s="17"/>
      <c r="V18" s="17"/>
      <c r="W18" s="17"/>
      <c r="X18" s="17"/>
      <c r="Y18" s="17"/>
      <c r="Z18" s="17"/>
    </row>
    <row r="19" ht="19.5" customHeight="1">
      <c r="A19" s="41">
        <v>15.0</v>
      </c>
      <c r="B19" s="42" t="s">
        <v>17</v>
      </c>
      <c r="C19" s="43" t="s">
        <v>4191</v>
      </c>
      <c r="D19" s="42" t="s">
        <v>4192</v>
      </c>
      <c r="E19" s="44">
        <f>sumifs('KEG. PENGAJIAN HARIAN'!$D$2:$D967,'KEG. PENGAJIAN HARIAN'!$B$2:$B967,"&gt;="&amp;$C$2,'KEG. PENGAJIAN HARIAN'!$B$2:$B967,"&lt;="&amp;$E$2,'KEG. PENGAJIAN HARIAN'!$F$2:$F967,B19)</f>
        <v>0.7645833333</v>
      </c>
      <c r="F19" s="45">
        <v>0.5</v>
      </c>
      <c r="G19" s="46">
        <f t="shared" si="1"/>
        <v>1.529166667</v>
      </c>
      <c r="H19" s="47">
        <f>COUNTIFS('KEG. PENGAJIAN HARIAN'!$F$2:$F967,B19,'KEG. PENGAJIAN HARIAN'!$B$2:$B967,"&gt;="&amp;$C$2,'KEG. PENGAJIAN HARIAN'!$B$2:$B967,"&lt;="&amp;$E$2,'KEG. PENGAJIAN HARIAN'!$G$2:$G967,"hadir")</f>
        <v>17</v>
      </c>
      <c r="I19" s="48">
        <f>COUNTIFS('KEG. PENGAJIAN HARIAN'!$F$2:$F967,B19,'KEG. PENGAJIAN HARIAN'!$B$2:$B967,"&gt;="&amp;$C$2,'KEG. PENGAJIAN HARIAN'!$B$2:$B967,"&lt;="&amp;$E$2,'KEG. PENGAJIAN HARIAN'!$G$2:$G967,"By VN")</f>
        <v>0</v>
      </c>
      <c r="J19" s="49">
        <f>COUNTIFS('KEG. PENGAJIAN HARIAN'!$F$2:$F967,B19,'KEG. PENGAJIAN HARIAN'!$B$2:$B967,"&gt;="&amp;$C$2,'KEG. PENGAJIAN HARIAN'!$B$2:$B967,"&lt;="&amp;$E$2,'KEG. PENGAJIAN HARIAN'!$G$2:$G967,"izin (murid)")</f>
        <v>0</v>
      </c>
      <c r="K19" s="17"/>
      <c r="L19" s="84"/>
      <c r="M19" s="83"/>
      <c r="N19" s="84"/>
      <c r="O19" s="83"/>
      <c r="P19" s="84"/>
      <c r="Q19" s="88"/>
      <c r="R19" s="84"/>
      <c r="S19" s="17"/>
      <c r="T19" s="17"/>
      <c r="U19" s="17"/>
      <c r="V19" s="17"/>
      <c r="W19" s="17"/>
      <c r="X19" s="17"/>
      <c r="Y19" s="17"/>
      <c r="Z19" s="17"/>
    </row>
    <row r="20" ht="19.5" customHeight="1">
      <c r="A20" s="41">
        <v>16.0</v>
      </c>
      <c r="B20" s="42" t="s">
        <v>82</v>
      </c>
      <c r="C20" s="43" t="s">
        <v>4193</v>
      </c>
      <c r="D20" s="42" t="s">
        <v>4195</v>
      </c>
      <c r="E20" s="44">
        <f>sumifs('KEG. PENGAJIAN HARIAN'!$D$2:$D967,'KEG. PENGAJIAN HARIAN'!$B$2:$B967,"&gt;="&amp;$C$2,'KEG. PENGAJIAN HARIAN'!$B$2:$B967,"&lt;="&amp;$E$2,'KEG. PENGAJIAN HARIAN'!$F$2:$F967,B20)</f>
        <v>0.3</v>
      </c>
      <c r="F20" s="45">
        <v>0.5</v>
      </c>
      <c r="G20" s="46">
        <f t="shared" si="1"/>
        <v>0.6</v>
      </c>
      <c r="H20" s="47">
        <f>COUNTIFS('KEG. PENGAJIAN HARIAN'!$F$2:$F967,B20,'KEG. PENGAJIAN HARIAN'!$B$2:$B967,"&gt;="&amp;$C$2,'KEG. PENGAJIAN HARIAN'!$B$2:$B967,"&lt;="&amp;$E$2,'KEG. PENGAJIAN HARIAN'!$G$2:$G967,"hadir")</f>
        <v>9</v>
      </c>
      <c r="I20" s="48">
        <f>COUNTIFS('KEG. PENGAJIAN HARIAN'!$F$2:$F967,B20,'KEG. PENGAJIAN HARIAN'!$B$2:$B967,"&gt;="&amp;$C$2,'KEG. PENGAJIAN HARIAN'!$B$2:$B967,"&lt;="&amp;$E$2,'KEG. PENGAJIAN HARIAN'!$G$2:$G967,"By VN")</f>
        <v>0</v>
      </c>
      <c r="J20" s="49">
        <f>COUNTIFS('KEG. PENGAJIAN HARIAN'!$F$2:$F967,B20,'KEG. PENGAJIAN HARIAN'!$B$2:$B967,"&gt;="&amp;$C$2,'KEG. PENGAJIAN HARIAN'!$B$2:$B967,"&lt;="&amp;$E$2,'KEG. PENGAJIAN HARIAN'!$G$2:$G967,"izin (murid)")</f>
        <v>0</v>
      </c>
      <c r="K20" s="17"/>
      <c r="L20" s="83"/>
      <c r="M20" s="84"/>
      <c r="N20" s="85"/>
      <c r="O20" s="89"/>
      <c r="P20" s="90"/>
      <c r="Q20" s="89"/>
      <c r="R20" s="90"/>
      <c r="S20" s="17"/>
      <c r="T20" s="17"/>
      <c r="U20" s="17"/>
      <c r="V20" s="17"/>
      <c r="W20" s="17"/>
      <c r="X20" s="17"/>
      <c r="Y20" s="17"/>
      <c r="Z20" s="17"/>
    </row>
    <row r="21" ht="19.5" customHeight="1">
      <c r="A21" s="41">
        <v>17.0</v>
      </c>
      <c r="B21" s="42" t="s">
        <v>830</v>
      </c>
      <c r="C21" s="43" t="s">
        <v>4198</v>
      </c>
      <c r="D21" s="42" t="s">
        <v>4194</v>
      </c>
      <c r="E21" s="44">
        <f>sumifs('KEG. PENGAJIAN HARIAN'!$D$2:$D967,'KEG. PENGAJIAN HARIAN'!$B$2:$B967,"&gt;="&amp;$C$2,'KEG. PENGAJIAN HARIAN'!$B$2:$B967,"&lt;="&amp;$E$2,'KEG. PENGAJIAN HARIAN'!$F$2:$F967,B21)</f>
        <v>0</v>
      </c>
      <c r="F21" s="45">
        <v>0.5</v>
      </c>
      <c r="G21" s="46">
        <f t="shared" si="1"/>
        <v>0</v>
      </c>
      <c r="H21" s="47">
        <f>COUNTIFS('KEG. PENGAJIAN HARIAN'!$F$2:$F967,B21,'KEG. PENGAJIAN HARIAN'!$B$2:$B967,"&gt;="&amp;$C$2,'KEG. PENGAJIAN HARIAN'!$B$2:$B967,"&lt;="&amp;$E$2,'KEG. PENGAJIAN HARIAN'!$G$2:$G967,"hadir")</f>
        <v>0</v>
      </c>
      <c r="I21" s="48">
        <f>COUNTIFS('KEG. PENGAJIAN HARIAN'!$F$2:$F967,B21,'KEG. PENGAJIAN HARIAN'!$B$2:$B967,"&gt;="&amp;$C$2,'KEG. PENGAJIAN HARIAN'!$B$2:$B967,"&lt;="&amp;$E$2,'KEG. PENGAJIAN HARIAN'!$G$2:$G967,"By VN")</f>
        <v>0</v>
      </c>
      <c r="J21" s="49">
        <f>COUNTIFS('KEG. PENGAJIAN HARIAN'!$F$2:$F967,B21,'KEG. PENGAJIAN HARIAN'!$B$2:$B967,"&gt;="&amp;$C$2,'KEG. PENGAJIAN HARIAN'!$B$2:$B967,"&lt;="&amp;$E$2,'KEG. PENGAJIAN HARIAN'!$G$2:$G967,"izin (murid)")</f>
        <v>0</v>
      </c>
      <c r="K21" s="17"/>
      <c r="L21" s="83"/>
      <c r="M21" s="89"/>
      <c r="N21" s="90"/>
      <c r="O21" s="89"/>
      <c r="P21" s="90"/>
      <c r="Q21" s="89"/>
      <c r="R21" s="90"/>
      <c r="S21" s="17"/>
      <c r="T21" s="17"/>
      <c r="U21" s="17"/>
      <c r="V21" s="17"/>
      <c r="W21" s="17"/>
      <c r="X21" s="17"/>
      <c r="Y21" s="17"/>
      <c r="Z21" s="17"/>
    </row>
    <row r="22" ht="19.5" customHeight="1">
      <c r="A22" s="41">
        <v>18.0</v>
      </c>
      <c r="B22" s="42" t="s">
        <v>144</v>
      </c>
      <c r="C22" s="43" t="s">
        <v>4193</v>
      </c>
      <c r="D22" s="42" t="s">
        <v>4192</v>
      </c>
      <c r="E22" s="44">
        <f>sumifs('KEG. PENGAJIAN HARIAN'!$D$2:$D967,'KEG. PENGAJIAN HARIAN'!$B$2:$B967,"&gt;="&amp;$C$2,'KEG. PENGAJIAN HARIAN'!$B$2:$B967,"&lt;="&amp;$E$2,'KEG. PENGAJIAN HARIAN'!$F$2:$F967,B22)</f>
        <v>0.1236111111</v>
      </c>
      <c r="F22" s="45">
        <v>0.5</v>
      </c>
      <c r="G22" s="46">
        <f t="shared" si="1"/>
        <v>0.2472222222</v>
      </c>
      <c r="H22" s="47">
        <f>COUNTIFS('KEG. PENGAJIAN HARIAN'!$F$2:$F967,B22,'KEG. PENGAJIAN HARIAN'!$B$2:$B967,"&gt;="&amp;$C$2,'KEG. PENGAJIAN HARIAN'!$B$2:$B967,"&lt;="&amp;$E$2,'KEG. PENGAJIAN HARIAN'!$G$2:$G967,"hadir")</f>
        <v>5</v>
      </c>
      <c r="I22" s="48">
        <f>COUNTIFS('KEG. PENGAJIAN HARIAN'!$F$2:$F967,B22,'KEG. PENGAJIAN HARIAN'!$B$2:$B967,"&gt;="&amp;$C$2,'KEG. PENGAJIAN HARIAN'!$B$2:$B967,"&lt;="&amp;$E$2,'KEG. PENGAJIAN HARIAN'!$G$2:$G967,"By VN")</f>
        <v>0</v>
      </c>
      <c r="J22" s="49">
        <f>COUNTIFS('KEG. PENGAJIAN HARIAN'!$F$2:$F967,B22,'KEG. PENGAJIAN HARIAN'!$B$2:$B967,"&gt;="&amp;$C$2,'KEG. PENGAJIAN HARIAN'!$B$2:$B967,"&lt;="&amp;$E$2,'KEG. PENGAJIAN HARIAN'!$G$2:$G967,"izin (murid)")</f>
        <v>0</v>
      </c>
      <c r="K22" s="17"/>
      <c r="L22" s="83"/>
      <c r="M22" s="89"/>
      <c r="N22" s="90"/>
      <c r="O22" s="84"/>
      <c r="P22" s="85"/>
      <c r="Q22" s="84"/>
      <c r="R22" s="85"/>
      <c r="S22" s="17"/>
      <c r="T22" s="17"/>
      <c r="U22" s="17"/>
      <c r="V22" s="17"/>
      <c r="W22" s="17"/>
      <c r="X22" s="17"/>
      <c r="Y22" s="17"/>
      <c r="Z22" s="17"/>
    </row>
    <row r="23" ht="19.5" customHeight="1">
      <c r="A23" s="41">
        <v>19.0</v>
      </c>
      <c r="B23" s="42" t="s">
        <v>164</v>
      </c>
      <c r="C23" s="43" t="s">
        <v>4198</v>
      </c>
      <c r="D23" s="42" t="s">
        <v>4194</v>
      </c>
      <c r="E23" s="44">
        <f>sumifs('KEG. PENGAJIAN HARIAN'!$D$2:$D967,'KEG. PENGAJIAN HARIAN'!$B$2:$B967,"&gt;="&amp;$C$2,'KEG. PENGAJIAN HARIAN'!$B$2:$B967,"&lt;="&amp;$E$2,'KEG. PENGAJIAN HARIAN'!$F$2:$F967,B23)</f>
        <v>0.003472222222</v>
      </c>
      <c r="F23" s="45">
        <v>0.5</v>
      </c>
      <c r="G23" s="46">
        <f t="shared" si="1"/>
        <v>0.006944444444</v>
      </c>
      <c r="H23" s="47">
        <f>COUNTIFS('KEG. PENGAJIAN HARIAN'!$F$2:$F967,B23,'KEG. PENGAJIAN HARIAN'!$B$2:$B967,"&gt;="&amp;$C$2,'KEG. PENGAJIAN HARIAN'!$B$2:$B967,"&lt;="&amp;$E$2,'KEG. PENGAJIAN HARIAN'!$G$2:$G967,"hadir")</f>
        <v>0</v>
      </c>
      <c r="I23" s="48">
        <f>COUNTIFS('KEG. PENGAJIAN HARIAN'!$F$2:$F967,B23,'KEG. PENGAJIAN HARIAN'!$B$2:$B967,"&gt;="&amp;$C$2,'KEG. PENGAJIAN HARIAN'!$B$2:$B967,"&lt;="&amp;$E$2,'KEG. PENGAJIAN HARIAN'!$G$2:$G967,"By VN")</f>
        <v>0</v>
      </c>
      <c r="J23" s="49">
        <f>COUNTIFS('KEG. PENGAJIAN HARIAN'!$F$2:$F967,B23,'KEG. PENGAJIAN HARIAN'!$B$2:$B967,"&gt;="&amp;$C$2,'KEG. PENGAJIAN HARIAN'!$B$2:$B967,"&lt;="&amp;$E$2,'KEG. PENGAJIAN HARIAN'!$G$2:$G967,"izin (murid)")</f>
        <v>6</v>
      </c>
      <c r="K23" s="17"/>
      <c r="L23" s="7" t="s">
        <v>4217</v>
      </c>
      <c r="S23" s="17"/>
      <c r="T23" s="17"/>
      <c r="U23" s="17"/>
      <c r="V23" s="17"/>
      <c r="W23" s="17"/>
      <c r="X23" s="17"/>
      <c r="Y23" s="17"/>
      <c r="Z23" s="17"/>
    </row>
    <row r="24" ht="19.5" customHeight="1">
      <c r="A24" s="41">
        <v>20.0</v>
      </c>
      <c r="B24" s="42" t="s">
        <v>130</v>
      </c>
      <c r="C24" s="43" t="s">
        <v>4193</v>
      </c>
      <c r="D24" s="42" t="s">
        <v>4192</v>
      </c>
      <c r="E24" s="44">
        <f>sumifs('KEG. PENGAJIAN HARIAN'!$D$2:$D967,'KEG. PENGAJIAN HARIAN'!$B$2:$B967,"&gt;="&amp;$C$2,'KEG. PENGAJIAN HARIAN'!$B$2:$B967,"&lt;="&amp;$E$2,'KEG. PENGAJIAN HARIAN'!$F$2:$F967,B24)</f>
        <v>0.5020833333</v>
      </c>
      <c r="F24" s="45">
        <v>0.5</v>
      </c>
      <c r="G24" s="46">
        <f t="shared" si="1"/>
        <v>1.004166667</v>
      </c>
      <c r="H24" s="47">
        <f>COUNTIFS('KEG. PENGAJIAN HARIAN'!$F$2:$F967,B24,'KEG. PENGAJIAN HARIAN'!$B$2:$B967,"&gt;="&amp;$C$2,'KEG. PENGAJIAN HARIAN'!$B$2:$B967,"&lt;="&amp;$E$2,'KEG. PENGAJIAN HARIAN'!$G$2:$G967,"hadir")</f>
        <v>20</v>
      </c>
      <c r="I24" s="48">
        <f>COUNTIFS('KEG. PENGAJIAN HARIAN'!$F$2:$F967,B24,'KEG. PENGAJIAN HARIAN'!$B$2:$B967,"&gt;="&amp;$C$2,'KEG. PENGAJIAN HARIAN'!$B$2:$B967,"&lt;="&amp;$E$2,'KEG. PENGAJIAN HARIAN'!$G$2:$G967,"By VN")</f>
        <v>0</v>
      </c>
      <c r="J24" s="49">
        <f>COUNTIFS('KEG. PENGAJIAN HARIAN'!$F$2:$F967,B24,'KEG. PENGAJIAN HARIAN'!$B$2:$B967,"&gt;="&amp;$C$2,'KEG. PENGAJIAN HARIAN'!$B$2:$B967,"&lt;="&amp;$E$2,'KEG. PENGAJIAN HARIAN'!$G$2:$G967,"izin (murid)")</f>
        <v>0</v>
      </c>
      <c r="K24" s="17"/>
      <c r="L24" s="89"/>
      <c r="M24" s="92"/>
      <c r="S24" s="17"/>
      <c r="T24" s="17"/>
      <c r="U24" s="17"/>
      <c r="V24" s="17"/>
      <c r="W24" s="17"/>
      <c r="X24" s="17"/>
      <c r="Y24" s="17"/>
      <c r="Z24" s="17"/>
    </row>
    <row r="25" ht="19.5" customHeight="1">
      <c r="A25" s="41">
        <v>21.0</v>
      </c>
      <c r="B25" s="42" t="s">
        <v>51</v>
      </c>
      <c r="C25" s="43" t="s">
        <v>4193</v>
      </c>
      <c r="D25" s="42" t="s">
        <v>4192</v>
      </c>
      <c r="E25" s="44">
        <f>sumifs('KEG. PENGAJIAN HARIAN'!$D$2:$D967,'KEG. PENGAJIAN HARIAN'!$B$2:$B967,"&gt;="&amp;$C$2,'KEG. PENGAJIAN HARIAN'!$B$2:$B967,"&lt;="&amp;$E$2,'KEG. PENGAJIAN HARIAN'!$F$2:$F967,B25)</f>
        <v>0.2916666667</v>
      </c>
      <c r="F25" s="45">
        <v>0.5</v>
      </c>
      <c r="G25" s="46">
        <f t="shared" si="1"/>
        <v>0.5833333333</v>
      </c>
      <c r="H25" s="47">
        <f>COUNTIFS('KEG. PENGAJIAN HARIAN'!$F$2:$F967,B25,'KEG. PENGAJIAN HARIAN'!$B$2:$B967,"&gt;="&amp;$C$2,'KEG. PENGAJIAN HARIAN'!$B$2:$B967,"&lt;="&amp;$E$2,'KEG. PENGAJIAN HARIAN'!$G$2:$G967,"hadir")</f>
        <v>9</v>
      </c>
      <c r="I25" s="48">
        <f>COUNTIFS('KEG. PENGAJIAN HARIAN'!$F$2:$F967,B25,'KEG. PENGAJIAN HARIAN'!$B$2:$B967,"&gt;="&amp;$C$2,'KEG. PENGAJIAN HARIAN'!$B$2:$B967,"&lt;="&amp;$E$2,'KEG. PENGAJIAN HARIAN'!$G$2:$G967,"By VN")</f>
        <v>0</v>
      </c>
      <c r="J25" s="49">
        <f>COUNTIFS('KEG. PENGAJIAN HARIAN'!$F$2:$F967,B25,'KEG. PENGAJIAN HARIAN'!$B$2:$B967,"&gt;="&amp;$C$2,'KEG. PENGAJIAN HARIAN'!$B$2:$B967,"&lt;="&amp;$E$2,'KEG. PENGAJIAN HARIAN'!$G$2:$G967,"izin (murid)")</f>
        <v>4</v>
      </c>
      <c r="K25" s="17"/>
      <c r="L25" s="89"/>
      <c r="M25" s="92"/>
      <c r="S25" s="17"/>
      <c r="T25" s="17"/>
      <c r="U25" s="17"/>
      <c r="V25" s="17"/>
      <c r="W25" s="17"/>
      <c r="X25" s="17"/>
      <c r="Y25" s="17"/>
      <c r="Z25" s="17"/>
    </row>
    <row r="26">
      <c r="A26" s="41">
        <v>22.0</v>
      </c>
      <c r="B26" s="42" t="s">
        <v>148</v>
      </c>
      <c r="C26" s="43" t="s">
        <v>4193</v>
      </c>
      <c r="D26" s="42" t="s">
        <v>4192</v>
      </c>
      <c r="E26" s="44">
        <f>sumifs('KEG. PENGAJIAN HARIAN'!$D$2:$D967,'KEG. PENGAJIAN HARIAN'!$B$2:$B967,"&gt;="&amp;$C$2,'KEG. PENGAJIAN HARIAN'!$B$2:$B967,"&lt;="&amp;$E$2,'KEG. PENGAJIAN HARIAN'!$F$2:$F967,B26)</f>
        <v>0.3125</v>
      </c>
      <c r="F26" s="45">
        <v>0.5</v>
      </c>
      <c r="G26" s="46">
        <f t="shared" si="1"/>
        <v>0.625</v>
      </c>
      <c r="H26" s="47">
        <f>COUNTIFS('KEG. PENGAJIAN HARIAN'!$F$2:$F967,B26,'KEG. PENGAJIAN HARIAN'!$B$2:$B967,"&gt;="&amp;$C$2,'KEG. PENGAJIAN HARIAN'!$B$2:$B967,"&lt;="&amp;$E$2,'KEG. PENGAJIAN HARIAN'!$G$2:$G967,"hadir")</f>
        <v>15</v>
      </c>
      <c r="I26" s="48">
        <f>COUNTIFS('KEG. PENGAJIAN HARIAN'!$F$2:$F967,B26,'KEG. PENGAJIAN HARIAN'!$B$2:$B967,"&gt;="&amp;$C$2,'KEG. PENGAJIAN HARIAN'!$B$2:$B967,"&lt;="&amp;$E$2,'KEG. PENGAJIAN HARIAN'!$G$2:$G967,"By VN")</f>
        <v>0</v>
      </c>
      <c r="J26" s="49">
        <f>COUNTIFS('KEG. PENGAJIAN HARIAN'!$F$2:$F967,B26,'KEG. PENGAJIAN HARIAN'!$B$2:$B967,"&gt;="&amp;$C$2,'KEG. PENGAJIAN HARIAN'!$B$2:$B967,"&lt;="&amp;$E$2,'KEG. PENGAJIAN HARIAN'!$G$2:$G967,"izin (murid)")</f>
        <v>0</v>
      </c>
      <c r="K26" s="17"/>
      <c r="L26" s="89"/>
      <c r="M26" s="92"/>
      <c r="S26" s="17"/>
      <c r="T26" s="17"/>
      <c r="U26" s="17"/>
      <c r="V26" s="17"/>
      <c r="W26" s="17"/>
      <c r="X26" s="17"/>
      <c r="Y26" s="17"/>
      <c r="Z26" s="17"/>
    </row>
    <row r="27">
      <c r="A27" s="41">
        <v>23.0</v>
      </c>
      <c r="B27" s="42" t="s">
        <v>67</v>
      </c>
      <c r="C27" s="43" t="s">
        <v>4193</v>
      </c>
      <c r="D27" s="42" t="s">
        <v>4192</v>
      </c>
      <c r="E27" s="44">
        <f>sumifs('KEG. PENGAJIAN HARIAN'!$D$2:$D967,'KEG. PENGAJIAN HARIAN'!$B$2:$B967,"&gt;="&amp;$C$2,'KEG. PENGAJIAN HARIAN'!$B$2:$B967,"&lt;="&amp;$E$2,'KEG. PENGAJIAN HARIAN'!$F$2:$F967,B27)</f>
        <v>0.2319444444</v>
      </c>
      <c r="F27" s="45">
        <v>0.5</v>
      </c>
      <c r="G27" s="46">
        <f t="shared" si="1"/>
        <v>0.4638888889</v>
      </c>
      <c r="H27" s="47">
        <f>COUNTIFS('KEG. PENGAJIAN HARIAN'!$F$2:$F967,B27,'KEG. PENGAJIAN HARIAN'!$B$2:$B967,"&gt;="&amp;$C$2,'KEG. PENGAJIAN HARIAN'!$B$2:$B967,"&lt;="&amp;$E$2,'KEG. PENGAJIAN HARIAN'!$G$2:$G967,"hadir")</f>
        <v>11</v>
      </c>
      <c r="I27" s="48">
        <f>COUNTIFS('KEG. PENGAJIAN HARIAN'!$F$2:$F967,B27,'KEG. PENGAJIAN HARIAN'!$B$2:$B967,"&gt;="&amp;$C$2,'KEG. PENGAJIAN HARIAN'!$B$2:$B967,"&lt;="&amp;$E$2,'KEG. PENGAJIAN HARIAN'!$G$2:$G967,"By VN")</f>
        <v>0</v>
      </c>
      <c r="J27" s="49">
        <f>COUNTIFS('KEG. PENGAJIAN HARIAN'!$F$2:$F967,B27,'KEG. PENGAJIAN HARIAN'!$B$2:$B967,"&gt;="&amp;$C$2,'KEG. PENGAJIAN HARIAN'!$B$2:$B967,"&lt;="&amp;$E$2,'KEG. PENGAJIAN HARIAN'!$G$2:$G967,"izin (murid)")</f>
        <v>0</v>
      </c>
      <c r="K27" s="17"/>
      <c r="L27" s="74"/>
      <c r="M27" s="17"/>
      <c r="N27" s="17"/>
      <c r="O27" s="17"/>
      <c r="P27" s="74"/>
      <c r="Q27" s="75"/>
      <c r="R27" s="74"/>
      <c r="S27" s="17"/>
      <c r="T27" s="17"/>
      <c r="U27" s="17"/>
      <c r="V27" s="17"/>
      <c r="W27" s="17"/>
      <c r="X27" s="17"/>
      <c r="Y27" s="17"/>
      <c r="Z27" s="17"/>
    </row>
    <row r="28">
      <c r="A28" s="41">
        <v>24.0</v>
      </c>
      <c r="B28" s="42" t="s">
        <v>62</v>
      </c>
      <c r="C28" s="43" t="s">
        <v>4193</v>
      </c>
      <c r="D28" s="42" t="s">
        <v>4192</v>
      </c>
      <c r="E28" s="44">
        <f>sumifs('KEG. PENGAJIAN HARIAN'!$D$2:$D967,'KEG. PENGAJIAN HARIAN'!$B$2:$B967,"&gt;="&amp;$C$2,'KEG. PENGAJIAN HARIAN'!$B$2:$B967,"&lt;="&amp;$E$2,'KEG. PENGAJIAN HARIAN'!$F$2:$F967,B28)</f>
        <v>0.3618055556</v>
      </c>
      <c r="F28" s="45">
        <v>0.5</v>
      </c>
      <c r="G28" s="46">
        <f t="shared" si="1"/>
        <v>0.7236111111</v>
      </c>
      <c r="H28" s="47">
        <f>COUNTIFS('KEG. PENGAJIAN HARIAN'!$F$2:$F967,B28,'KEG. PENGAJIAN HARIAN'!$B$2:$B967,"&gt;="&amp;$C$2,'KEG. PENGAJIAN HARIAN'!$B$2:$B967,"&lt;="&amp;$E$2,'KEG. PENGAJIAN HARIAN'!$G$2:$G967,"hadir")</f>
        <v>10</v>
      </c>
      <c r="I28" s="48">
        <f>COUNTIFS('KEG. PENGAJIAN HARIAN'!$F$2:$F967,B28,'KEG. PENGAJIAN HARIAN'!$B$2:$B967,"&gt;="&amp;$C$2,'KEG. PENGAJIAN HARIAN'!$B$2:$B967,"&lt;="&amp;$E$2,'KEG. PENGAJIAN HARIAN'!$G$2:$G967,"By VN")</f>
        <v>0</v>
      </c>
      <c r="J28" s="49">
        <f>COUNTIFS('KEG. PENGAJIAN HARIAN'!$F$2:$F967,B28,'KEG. PENGAJIAN HARIAN'!$B$2:$B967,"&gt;="&amp;$C$2,'KEG. PENGAJIAN HARIAN'!$B$2:$B967,"&lt;="&amp;$E$2,'KEG. PENGAJIAN HARIAN'!$G$2:$G967,"izin (murid)")</f>
        <v>0</v>
      </c>
      <c r="K28" s="17"/>
      <c r="L28" s="74"/>
      <c r="M28" s="17"/>
      <c r="N28" s="17"/>
      <c r="O28" s="17"/>
      <c r="P28" s="74"/>
      <c r="Q28" s="75"/>
      <c r="R28" s="74"/>
      <c r="S28" s="17"/>
      <c r="T28" s="17"/>
      <c r="U28" s="17"/>
      <c r="V28" s="17"/>
      <c r="W28" s="17"/>
      <c r="X28" s="17"/>
      <c r="Y28" s="17"/>
      <c r="Z28" s="17"/>
    </row>
    <row r="29">
      <c r="A29" s="41">
        <v>25.0</v>
      </c>
      <c r="B29" s="42" t="s">
        <v>174</v>
      </c>
      <c r="C29" s="43" t="s">
        <v>4193</v>
      </c>
      <c r="D29" s="42" t="s">
        <v>4195</v>
      </c>
      <c r="E29" s="44">
        <f>sumifs('KEG. PENGAJIAN HARIAN'!$D$2:$D967,'KEG. PENGAJIAN HARIAN'!$B$2:$B967,"&gt;="&amp;$C$2,'KEG. PENGAJIAN HARIAN'!$B$2:$B967,"&lt;="&amp;$E$2,'KEG. PENGAJIAN HARIAN'!$F$2:$F967,B29)</f>
        <v>0.05763888889</v>
      </c>
      <c r="F29" s="45">
        <v>0.5</v>
      </c>
      <c r="G29" s="46">
        <f t="shared" si="1"/>
        <v>0.1152777778</v>
      </c>
      <c r="H29" s="47">
        <f>COUNTIFS('KEG. PENGAJIAN HARIAN'!$F$2:$F967,B29,'KEG. PENGAJIAN HARIAN'!$B$2:$B967,"&gt;="&amp;$C$2,'KEG. PENGAJIAN HARIAN'!$B$2:$B967,"&lt;="&amp;$E$2,'KEG. PENGAJIAN HARIAN'!$G$2:$G967,"hadir")</f>
        <v>3</v>
      </c>
      <c r="I29" s="48">
        <f>COUNTIFS('KEG. PENGAJIAN HARIAN'!$F$2:$F967,B29,'KEG. PENGAJIAN HARIAN'!$B$2:$B967,"&gt;="&amp;$C$2,'KEG. PENGAJIAN HARIAN'!$B$2:$B967,"&lt;="&amp;$E$2,'KEG. PENGAJIAN HARIAN'!$G$2:$G967,"By VN")</f>
        <v>0</v>
      </c>
      <c r="J29" s="49">
        <f>COUNTIFS('KEG. PENGAJIAN HARIAN'!$F$2:$F967,B29,'KEG. PENGAJIAN HARIAN'!$B$2:$B967,"&gt;="&amp;$C$2,'KEG. PENGAJIAN HARIAN'!$B$2:$B967,"&lt;="&amp;$E$2,'KEG. PENGAJIAN HARIAN'!$G$2:$G967,"izin (murid)")</f>
        <v>0</v>
      </c>
      <c r="K29" s="17"/>
      <c r="L29" s="17"/>
      <c r="M29" s="17"/>
      <c r="N29" s="17"/>
      <c r="O29" s="17"/>
      <c r="P29" s="17"/>
      <c r="Q29" s="50"/>
      <c r="R29" s="17"/>
      <c r="S29" s="17"/>
      <c r="T29" s="17"/>
      <c r="U29" s="17"/>
      <c r="V29" s="17"/>
      <c r="W29" s="17"/>
      <c r="X29" s="17"/>
      <c r="Y29" s="17"/>
      <c r="Z29" s="17"/>
    </row>
    <row r="30">
      <c r="A30" s="41">
        <v>26.0</v>
      </c>
      <c r="B30" s="42" t="s">
        <v>127</v>
      </c>
      <c r="C30" s="43" t="s">
        <v>4193</v>
      </c>
      <c r="D30" s="42" t="s">
        <v>4192</v>
      </c>
      <c r="E30" s="44">
        <f>sumifs('KEG. PENGAJIAN HARIAN'!$D$2:$D967,'KEG. PENGAJIAN HARIAN'!$B$2:$B967,"&gt;="&amp;$C$2,'KEG. PENGAJIAN HARIAN'!$B$2:$B967,"&lt;="&amp;$E$2,'KEG. PENGAJIAN HARIAN'!$F$2:$F967,B30)</f>
        <v>0.3444444444</v>
      </c>
      <c r="F30" s="45">
        <v>0.5</v>
      </c>
      <c r="G30" s="46">
        <f t="shared" si="1"/>
        <v>0.6888888889</v>
      </c>
      <c r="H30" s="47">
        <f>COUNTIFS('KEG. PENGAJIAN HARIAN'!$F$2:$F967,B30,'KEG. PENGAJIAN HARIAN'!$B$2:$B967,"&gt;="&amp;$C$2,'KEG. PENGAJIAN HARIAN'!$B$2:$B967,"&lt;="&amp;$E$2,'KEG. PENGAJIAN HARIAN'!$G$2:$G967,"hadir")</f>
        <v>11</v>
      </c>
      <c r="I30" s="48">
        <f>COUNTIFS('KEG. PENGAJIAN HARIAN'!$F$2:$F967,B30,'KEG. PENGAJIAN HARIAN'!$B$2:$B967,"&gt;="&amp;$C$2,'KEG. PENGAJIAN HARIAN'!$B$2:$B967,"&lt;="&amp;$E$2,'KEG. PENGAJIAN HARIAN'!$G$2:$G967,"By VN")</f>
        <v>0</v>
      </c>
      <c r="J30" s="49">
        <f>COUNTIFS('KEG. PENGAJIAN HARIAN'!$F$2:$F967,B30,'KEG. PENGAJIAN HARIAN'!$B$2:$B967,"&gt;="&amp;$C$2,'KEG. PENGAJIAN HARIAN'!$B$2:$B967,"&lt;="&amp;$E$2,'KEG. PENGAJIAN HARIAN'!$G$2:$G967,"izin (murid)")</f>
        <v>0</v>
      </c>
      <c r="K30" s="17"/>
      <c r="L30" s="17"/>
      <c r="M30" s="17"/>
      <c r="N30" s="17"/>
      <c r="O30" s="17"/>
      <c r="P30" s="17"/>
      <c r="Q30" s="50"/>
      <c r="R30" s="17"/>
      <c r="S30" s="17"/>
      <c r="T30" s="17"/>
      <c r="U30" s="17"/>
      <c r="V30" s="17"/>
      <c r="W30" s="17"/>
      <c r="X30" s="17"/>
      <c r="Y30" s="17"/>
      <c r="Z30" s="17"/>
    </row>
    <row r="31">
      <c r="A31" s="41">
        <v>27.0</v>
      </c>
      <c r="B31" s="42" t="s">
        <v>169</v>
      </c>
      <c r="C31" s="43" t="s">
        <v>4193</v>
      </c>
      <c r="D31" s="42" t="s">
        <v>4194</v>
      </c>
      <c r="E31" s="44">
        <f>sumifs('KEG. PENGAJIAN HARIAN'!$D$2:$D967,'KEG. PENGAJIAN HARIAN'!$B$2:$B967,"&gt;="&amp;$C$2,'KEG. PENGAJIAN HARIAN'!$B$2:$B967,"&lt;="&amp;$E$2,'KEG. PENGAJIAN HARIAN'!$F$2:$F967,B31)</f>
        <v>0.3145833333</v>
      </c>
      <c r="F31" s="45">
        <v>0.5</v>
      </c>
      <c r="G31" s="46">
        <f t="shared" si="1"/>
        <v>0.6291666667</v>
      </c>
      <c r="H31" s="47">
        <f>COUNTIFS('KEG. PENGAJIAN HARIAN'!$F$2:$F967,B31,'KEG. PENGAJIAN HARIAN'!$B$2:$B967,"&gt;="&amp;$C$2,'KEG. PENGAJIAN HARIAN'!$B$2:$B967,"&lt;="&amp;$E$2,'KEG. PENGAJIAN HARIAN'!$G$2:$G967,"hadir")</f>
        <v>6</v>
      </c>
      <c r="I31" s="48">
        <f>COUNTIFS('KEG. PENGAJIAN HARIAN'!$F$2:$F967,B31,'KEG. PENGAJIAN HARIAN'!$B$2:$B967,"&gt;="&amp;$C$2,'KEG. PENGAJIAN HARIAN'!$B$2:$B967,"&lt;="&amp;$E$2,'KEG. PENGAJIAN HARIAN'!$G$2:$G967,"By VN")</f>
        <v>0</v>
      </c>
      <c r="J31" s="49">
        <f>COUNTIFS('KEG. PENGAJIAN HARIAN'!$F$2:$F967,B31,'KEG. PENGAJIAN HARIAN'!$B$2:$B967,"&gt;="&amp;$C$2,'KEG. PENGAJIAN HARIAN'!$B$2:$B967,"&lt;="&amp;$E$2,'KEG. PENGAJIAN HARIAN'!$G$2:$G967,"izin (murid)")</f>
        <v>0</v>
      </c>
      <c r="K31" s="17"/>
      <c r="L31" s="17"/>
      <c r="M31" s="17"/>
      <c r="N31" s="17"/>
      <c r="O31" s="17"/>
      <c r="P31" s="17"/>
      <c r="Q31" s="50"/>
      <c r="R31" s="17"/>
      <c r="S31" s="17"/>
      <c r="T31" s="17"/>
      <c r="U31" s="17"/>
      <c r="V31" s="17"/>
      <c r="W31" s="17"/>
      <c r="X31" s="17"/>
      <c r="Y31" s="17"/>
      <c r="Z31" s="17"/>
    </row>
    <row r="32">
      <c r="A32" s="56"/>
      <c r="B32" s="17"/>
      <c r="C32" s="17"/>
      <c r="D32" s="17"/>
      <c r="E32" s="33">
        <f t="shared" ref="E32:F32" si="3">SUM(E5:E31)</f>
        <v>6.109722222</v>
      </c>
      <c r="F32" s="33">
        <f t="shared" si="3"/>
        <v>13.5</v>
      </c>
      <c r="G32" s="20"/>
      <c r="H32" s="20"/>
      <c r="I32" s="20"/>
      <c r="J32" s="17"/>
      <c r="K32" s="17"/>
      <c r="L32" s="17"/>
      <c r="M32" s="17"/>
      <c r="N32" s="17"/>
      <c r="O32" s="17"/>
      <c r="P32" s="17"/>
      <c r="Q32" s="50"/>
      <c r="R32" s="17"/>
      <c r="S32" s="17"/>
      <c r="T32" s="17"/>
      <c r="U32" s="17"/>
      <c r="V32" s="17"/>
      <c r="W32" s="17"/>
      <c r="X32" s="17"/>
      <c r="Y32" s="17"/>
      <c r="Z32" s="17"/>
      <c r="AA32" s="17"/>
      <c r="AB32" s="17"/>
      <c r="AC32" s="17"/>
      <c r="AD32" s="17"/>
      <c r="AE32" s="17"/>
      <c r="AF32" s="17"/>
      <c r="AG32" s="17"/>
      <c r="AH32" s="17"/>
      <c r="AI32" s="17"/>
      <c r="AJ32" s="17"/>
    </row>
    <row r="33">
      <c r="A33" s="20"/>
      <c r="B33" s="21"/>
      <c r="C33" s="21"/>
      <c r="D33" s="21"/>
      <c r="E33" s="57">
        <f>E32/F32</f>
        <v>0.4525720165</v>
      </c>
      <c r="F33" s="20"/>
      <c r="G33" s="51"/>
      <c r="H33" s="58"/>
      <c r="I33" s="59"/>
      <c r="J33" s="17"/>
      <c r="K33" s="17"/>
      <c r="L33" s="17"/>
      <c r="M33" s="17"/>
      <c r="N33" s="17"/>
      <c r="O33" s="17"/>
      <c r="P33" s="17"/>
      <c r="Q33" s="50"/>
      <c r="R33" s="17"/>
      <c r="S33" s="17"/>
      <c r="T33" s="17"/>
      <c r="U33" s="17"/>
      <c r="V33" s="17"/>
      <c r="W33" s="17"/>
      <c r="X33" s="17"/>
      <c r="Y33" s="17"/>
      <c r="Z33" s="17"/>
      <c r="AA33" s="17"/>
      <c r="AB33" s="17"/>
      <c r="AC33" s="17"/>
      <c r="AD33" s="17"/>
      <c r="AE33" s="17"/>
      <c r="AF33" s="17"/>
      <c r="AG33" s="17"/>
      <c r="AH33" s="17"/>
      <c r="AI33" s="17"/>
      <c r="AJ33" s="17"/>
    </row>
    <row r="34">
      <c r="A34" s="13"/>
      <c r="B34" s="13"/>
      <c r="C34" s="13"/>
      <c r="D34" s="13"/>
      <c r="E34" s="13"/>
      <c r="F34" s="13"/>
      <c r="G34" s="51"/>
      <c r="H34" s="60"/>
      <c r="I34" s="59"/>
      <c r="J34" s="13"/>
      <c r="K34" s="13"/>
      <c r="L34" s="17"/>
      <c r="M34" s="17"/>
      <c r="N34" s="17"/>
      <c r="O34" s="17"/>
      <c r="P34" s="17"/>
      <c r="Q34" s="50"/>
      <c r="R34" s="17"/>
      <c r="S34" s="17"/>
      <c r="T34" s="17"/>
      <c r="U34" s="17"/>
      <c r="V34" s="17"/>
      <c r="W34" s="17"/>
      <c r="X34" s="17"/>
      <c r="Y34" s="17"/>
      <c r="Z34" s="17"/>
      <c r="AA34" s="17"/>
      <c r="AB34" s="17"/>
      <c r="AC34" s="17"/>
      <c r="AD34" s="17"/>
      <c r="AE34" s="17"/>
      <c r="AF34" s="17"/>
      <c r="AG34" s="17"/>
      <c r="AH34" s="17"/>
      <c r="AI34" s="17"/>
      <c r="AJ34" s="17"/>
      <c r="AK34" s="17"/>
    </row>
    <row r="35">
      <c r="A35" s="61"/>
      <c r="B35" s="61"/>
      <c r="C35" s="61" t="s">
        <v>4193</v>
      </c>
      <c r="D35" s="61">
        <f t="shared" ref="D35:D38" si="4">COUNTIF($C$5:$C$31,C35)</f>
        <v>13</v>
      </c>
      <c r="E35" s="13"/>
      <c r="F35" s="13"/>
      <c r="G35" s="51"/>
      <c r="H35" s="60"/>
      <c r="I35" s="62" t="s">
        <v>4199</v>
      </c>
      <c r="J35" s="39"/>
      <c r="K35" s="17"/>
      <c r="L35" s="17"/>
      <c r="M35" s="17"/>
      <c r="N35" s="17"/>
      <c r="O35" s="17"/>
      <c r="P35" s="17"/>
      <c r="Q35" s="50"/>
      <c r="R35" s="17"/>
      <c r="S35" s="17"/>
      <c r="T35" s="17"/>
      <c r="U35" s="17"/>
      <c r="V35" s="17"/>
      <c r="W35" s="17"/>
      <c r="X35" s="17"/>
      <c r="Y35" s="17"/>
      <c r="Z35" s="17"/>
      <c r="AA35" s="17"/>
      <c r="AB35" s="17"/>
      <c r="AC35" s="17"/>
      <c r="AD35" s="17"/>
      <c r="AE35" s="17"/>
      <c r="AF35" s="17"/>
      <c r="AG35" s="17"/>
      <c r="AH35" s="17"/>
      <c r="AI35" s="17"/>
      <c r="AJ35" s="17"/>
      <c r="AK35" s="17"/>
    </row>
    <row r="36">
      <c r="A36" s="18"/>
      <c r="C36" s="61" t="s">
        <v>4191</v>
      </c>
      <c r="D36" s="61">
        <f t="shared" si="4"/>
        <v>9</v>
      </c>
      <c r="E36" s="61" t="s">
        <v>4193</v>
      </c>
      <c r="F36" s="22">
        <f t="shared" ref="F36:F39" si="5">SUMIF($C$5:$C$31,E36,$F$5:$F$31)</f>
        <v>6.5</v>
      </c>
      <c r="G36" s="61" t="s">
        <v>4193</v>
      </c>
      <c r="H36" s="63">
        <f>SUMIF($C$5:$C$31,G36,$E$5:$E$31)</f>
        <v>3.416666667</v>
      </c>
      <c r="I36" s="64">
        <f t="shared" ref="I36:I39" si="6">H36/F36</f>
        <v>0.5256410256</v>
      </c>
      <c r="J36" s="39"/>
      <c r="K36" s="17"/>
      <c r="L36" s="17"/>
      <c r="M36" s="17"/>
      <c r="N36" s="17"/>
      <c r="O36" s="17"/>
      <c r="P36" s="17"/>
      <c r="Q36" s="50"/>
      <c r="R36" s="17"/>
      <c r="S36" s="17"/>
      <c r="T36" s="17"/>
      <c r="U36" s="17"/>
      <c r="V36" s="17"/>
      <c r="W36" s="17"/>
      <c r="X36" s="17"/>
      <c r="Y36" s="17"/>
      <c r="Z36" s="17"/>
      <c r="AA36" s="17"/>
      <c r="AB36" s="17"/>
      <c r="AC36" s="17"/>
      <c r="AD36" s="17"/>
      <c r="AE36" s="17"/>
      <c r="AF36" s="17"/>
      <c r="AG36" s="17"/>
      <c r="AH36" s="17"/>
      <c r="AI36" s="17"/>
      <c r="AJ36" s="17"/>
      <c r="AK36" s="17"/>
    </row>
    <row r="37">
      <c r="A37" s="18"/>
      <c r="C37" s="61" t="s">
        <v>4198</v>
      </c>
      <c r="D37" s="61">
        <f t="shared" si="4"/>
        <v>3</v>
      </c>
      <c r="E37" s="61" t="s">
        <v>4191</v>
      </c>
      <c r="F37" s="22">
        <f t="shared" si="5"/>
        <v>4.5</v>
      </c>
      <c r="G37" s="61" t="s">
        <v>4191</v>
      </c>
      <c r="H37" s="63">
        <f t="shared" ref="H37:H39" si="7">SUMIF(C8:C33,G37,E8:E33)</f>
        <v>1.897916667</v>
      </c>
      <c r="I37" s="64">
        <f t="shared" si="6"/>
        <v>0.4217592593</v>
      </c>
      <c r="J37" s="39"/>
      <c r="K37" s="17"/>
      <c r="L37" s="17"/>
      <c r="M37" s="17"/>
      <c r="N37" s="17"/>
      <c r="O37" s="17"/>
      <c r="P37" s="17"/>
      <c r="Q37" s="50"/>
      <c r="R37" s="17"/>
      <c r="S37" s="17"/>
      <c r="T37" s="17"/>
      <c r="U37" s="17"/>
      <c r="V37" s="17"/>
      <c r="W37" s="17"/>
      <c r="X37" s="17"/>
      <c r="Y37" s="17"/>
      <c r="Z37" s="17"/>
      <c r="AA37" s="17"/>
      <c r="AB37" s="17"/>
      <c r="AC37" s="17"/>
      <c r="AD37" s="17"/>
      <c r="AE37" s="17"/>
      <c r="AF37" s="17"/>
      <c r="AG37" s="17"/>
      <c r="AH37" s="17"/>
      <c r="AI37" s="17"/>
      <c r="AJ37" s="17"/>
      <c r="AK37" s="17"/>
    </row>
    <row r="38">
      <c r="A38" s="18"/>
      <c r="C38" s="61" t="s">
        <v>4197</v>
      </c>
      <c r="D38" s="61">
        <f t="shared" si="4"/>
        <v>2</v>
      </c>
      <c r="E38" s="61" t="s">
        <v>4198</v>
      </c>
      <c r="F38" s="22">
        <f t="shared" si="5"/>
        <v>1.5</v>
      </c>
      <c r="G38" s="61" t="s">
        <v>4198</v>
      </c>
      <c r="H38" s="63">
        <f t="shared" si="7"/>
        <v>0.09166666667</v>
      </c>
      <c r="I38" s="64">
        <f t="shared" si="6"/>
        <v>0.06111111111</v>
      </c>
      <c r="J38" s="39"/>
      <c r="K38" s="17"/>
      <c r="L38" s="17"/>
      <c r="M38" s="17"/>
      <c r="N38" s="17"/>
      <c r="O38" s="17"/>
      <c r="P38" s="17"/>
      <c r="Q38" s="50"/>
      <c r="R38" s="17"/>
      <c r="S38" s="17"/>
      <c r="T38" s="17"/>
      <c r="U38" s="17"/>
      <c r="V38" s="17"/>
      <c r="W38" s="17"/>
      <c r="X38" s="17"/>
      <c r="Y38" s="17"/>
      <c r="Z38" s="17"/>
      <c r="AA38" s="17"/>
      <c r="AB38" s="17"/>
      <c r="AC38" s="17"/>
      <c r="AD38" s="17"/>
      <c r="AE38" s="17"/>
      <c r="AF38" s="17"/>
      <c r="AG38" s="17"/>
      <c r="AH38" s="17"/>
      <c r="AI38" s="17"/>
      <c r="AJ38" s="17"/>
      <c r="AK38" s="17"/>
    </row>
    <row r="39">
      <c r="A39" s="61"/>
      <c r="B39" s="61"/>
      <c r="C39" s="65" t="s">
        <v>4200</v>
      </c>
      <c r="D39" s="65">
        <f>sum(D35:D38)</f>
        <v>27</v>
      </c>
      <c r="E39" s="61" t="s">
        <v>4197</v>
      </c>
      <c r="F39" s="22">
        <f t="shared" si="5"/>
        <v>1</v>
      </c>
      <c r="G39" s="61" t="s">
        <v>4197</v>
      </c>
      <c r="H39" s="63">
        <f t="shared" si="7"/>
        <v>0.2194444444</v>
      </c>
      <c r="I39" s="64">
        <f t="shared" si="6"/>
        <v>0.2194444444</v>
      </c>
      <c r="J39" s="39"/>
      <c r="K39" s="17"/>
      <c r="L39" s="17"/>
      <c r="M39" s="17"/>
      <c r="N39" s="17"/>
      <c r="O39" s="17"/>
      <c r="P39" s="17"/>
      <c r="Q39" s="50"/>
      <c r="R39" s="17"/>
      <c r="S39" s="17"/>
      <c r="T39" s="17"/>
      <c r="U39" s="17"/>
      <c r="V39" s="17"/>
      <c r="W39" s="17"/>
      <c r="X39" s="17"/>
      <c r="Y39" s="17"/>
      <c r="Z39" s="17"/>
      <c r="AA39" s="17"/>
      <c r="AB39" s="17"/>
      <c r="AC39" s="17"/>
      <c r="AD39" s="17"/>
      <c r="AE39" s="17"/>
      <c r="AF39" s="17"/>
      <c r="AG39" s="17"/>
      <c r="AH39" s="17"/>
      <c r="AI39" s="17"/>
      <c r="AJ39" s="17"/>
      <c r="AK39" s="17"/>
    </row>
    <row r="40">
      <c r="A40" s="18"/>
      <c r="C40" s="18"/>
      <c r="D40" s="18"/>
      <c r="E40" s="66"/>
      <c r="F40" s="20"/>
      <c r="G40" s="20"/>
      <c r="H40" s="20"/>
      <c r="I40" s="20"/>
      <c r="J40" s="39"/>
      <c r="K40" s="17"/>
      <c r="L40" s="17"/>
      <c r="M40" s="17"/>
      <c r="N40" s="17"/>
      <c r="O40" s="17"/>
      <c r="P40" s="17"/>
      <c r="Q40" s="50"/>
      <c r="R40" s="17"/>
      <c r="S40" s="17"/>
      <c r="T40" s="17"/>
      <c r="U40" s="17"/>
      <c r="V40" s="17"/>
      <c r="W40" s="17"/>
      <c r="X40" s="17"/>
      <c r="Y40" s="17"/>
      <c r="Z40" s="17"/>
      <c r="AA40" s="17"/>
      <c r="AB40" s="17"/>
      <c r="AC40" s="17"/>
      <c r="AD40" s="17"/>
      <c r="AE40" s="17"/>
      <c r="AF40" s="17"/>
      <c r="AG40" s="17"/>
      <c r="AH40" s="17"/>
      <c r="AI40" s="17"/>
      <c r="AJ40" s="17"/>
      <c r="AK40" s="17"/>
    </row>
    <row r="41">
      <c r="A41" s="18"/>
      <c r="C41" s="18"/>
      <c r="D41" s="18"/>
      <c r="E41" s="66"/>
      <c r="F41" s="20"/>
      <c r="G41" s="20"/>
      <c r="H41" s="20"/>
      <c r="I41" s="20"/>
      <c r="J41" s="39"/>
      <c r="K41" s="17"/>
      <c r="L41" s="17"/>
      <c r="M41" s="17"/>
      <c r="N41" s="17"/>
      <c r="O41" s="17"/>
      <c r="P41" s="17"/>
      <c r="Q41" s="50"/>
      <c r="R41" s="17"/>
      <c r="S41" s="17"/>
      <c r="T41" s="17"/>
      <c r="U41" s="17"/>
      <c r="V41" s="17"/>
      <c r="W41" s="17"/>
      <c r="X41" s="17"/>
      <c r="Y41" s="17"/>
      <c r="Z41" s="17"/>
      <c r="AA41" s="17"/>
      <c r="AB41" s="17"/>
      <c r="AC41" s="17"/>
      <c r="AD41" s="17"/>
      <c r="AE41" s="17"/>
      <c r="AF41" s="17"/>
      <c r="AG41" s="17"/>
      <c r="AH41" s="17"/>
      <c r="AI41" s="17"/>
      <c r="AJ41" s="17"/>
      <c r="AK41" s="17"/>
    </row>
    <row r="42">
      <c r="A42" s="18"/>
      <c r="C42" s="18"/>
      <c r="D42" s="18"/>
      <c r="E42" s="66"/>
      <c r="F42" s="20"/>
      <c r="G42" s="20"/>
      <c r="H42" s="20"/>
      <c r="I42" s="20"/>
      <c r="J42" s="39"/>
      <c r="K42" s="17"/>
      <c r="L42" s="17"/>
      <c r="M42" s="17"/>
      <c r="N42" s="17"/>
      <c r="O42" s="17"/>
      <c r="P42" s="17"/>
      <c r="Q42" s="50"/>
      <c r="R42" s="17"/>
      <c r="S42" s="17"/>
      <c r="T42" s="17"/>
      <c r="U42" s="17"/>
      <c r="V42" s="17"/>
      <c r="W42" s="17"/>
      <c r="X42" s="17"/>
      <c r="Y42" s="17"/>
      <c r="Z42" s="17"/>
      <c r="AA42" s="17"/>
      <c r="AB42" s="17"/>
      <c r="AC42" s="17"/>
      <c r="AD42" s="17"/>
      <c r="AE42" s="17"/>
      <c r="AF42" s="17"/>
      <c r="AG42" s="17"/>
      <c r="AH42" s="17"/>
      <c r="AI42" s="17"/>
      <c r="AJ42" s="17"/>
      <c r="AK42" s="17"/>
    </row>
    <row r="43">
      <c r="A43" s="20"/>
      <c r="B43" s="17"/>
      <c r="C43" s="17"/>
      <c r="D43" s="17"/>
      <c r="E43" s="33"/>
      <c r="F43" s="20"/>
      <c r="G43" s="20"/>
      <c r="H43" s="20"/>
      <c r="I43" s="20"/>
      <c r="J43" s="39"/>
      <c r="K43" s="17"/>
      <c r="L43" s="17"/>
      <c r="M43" s="17"/>
      <c r="N43" s="17"/>
      <c r="O43" s="17"/>
      <c r="P43" s="17"/>
      <c r="Q43" s="50"/>
      <c r="R43" s="17"/>
      <c r="S43" s="17"/>
      <c r="T43" s="17"/>
      <c r="U43" s="17"/>
      <c r="V43" s="17"/>
      <c r="W43" s="17"/>
      <c r="X43" s="17"/>
      <c r="Y43" s="17"/>
      <c r="Z43" s="17"/>
      <c r="AA43" s="17"/>
      <c r="AB43" s="17"/>
      <c r="AC43" s="17"/>
      <c r="AD43" s="17"/>
      <c r="AE43" s="17"/>
      <c r="AF43" s="17"/>
      <c r="AG43" s="17"/>
      <c r="AH43" s="17"/>
      <c r="AI43" s="17"/>
      <c r="AJ43" s="17"/>
      <c r="AK43" s="17"/>
    </row>
    <row r="44">
      <c r="A44" s="20"/>
      <c r="B44" s="17"/>
      <c r="C44" s="17"/>
      <c r="D44" s="17"/>
      <c r="E44" s="33"/>
      <c r="F44" s="20"/>
      <c r="G44" s="20"/>
      <c r="H44" s="20"/>
      <c r="I44" s="20"/>
      <c r="J44" s="39"/>
      <c r="K44" s="17"/>
      <c r="L44" s="17"/>
      <c r="M44" s="17"/>
      <c r="N44" s="17"/>
      <c r="O44" s="17"/>
      <c r="P44" s="17"/>
      <c r="Q44" s="50"/>
      <c r="R44" s="17"/>
      <c r="S44" s="17"/>
      <c r="T44" s="17"/>
      <c r="U44" s="17"/>
      <c r="V44" s="17"/>
      <c r="W44" s="17"/>
      <c r="X44" s="17"/>
      <c r="Y44" s="17"/>
      <c r="Z44" s="17"/>
      <c r="AA44" s="17"/>
      <c r="AB44" s="17"/>
      <c r="AC44" s="17"/>
      <c r="AD44" s="17"/>
      <c r="AE44" s="17"/>
      <c r="AF44" s="17"/>
      <c r="AG44" s="17"/>
      <c r="AH44" s="17"/>
      <c r="AI44" s="17"/>
      <c r="AJ44" s="17"/>
      <c r="AK44" s="17"/>
    </row>
    <row r="45">
      <c r="A45" s="20"/>
      <c r="B45" s="67"/>
      <c r="C45" s="17"/>
      <c r="D45" s="17"/>
      <c r="E45" s="33"/>
      <c r="F45" s="20"/>
      <c r="G45" s="20"/>
      <c r="H45" s="20"/>
      <c r="I45" s="20"/>
      <c r="J45" s="39"/>
      <c r="K45" s="17"/>
      <c r="L45" s="17"/>
      <c r="M45" s="17"/>
      <c r="N45" s="17"/>
      <c r="O45" s="17"/>
      <c r="P45" s="17"/>
      <c r="Q45" s="50"/>
      <c r="R45" s="17"/>
      <c r="S45" s="17"/>
      <c r="T45" s="17"/>
      <c r="U45" s="17"/>
      <c r="V45" s="17"/>
      <c r="W45" s="17"/>
      <c r="X45" s="17"/>
      <c r="Y45" s="17"/>
      <c r="Z45" s="17"/>
      <c r="AA45" s="17"/>
      <c r="AB45" s="17"/>
      <c r="AC45" s="17"/>
      <c r="AD45" s="17"/>
      <c r="AE45" s="17"/>
      <c r="AF45" s="17"/>
      <c r="AG45" s="17"/>
      <c r="AH45" s="17"/>
      <c r="AI45" s="17"/>
      <c r="AJ45" s="17"/>
      <c r="AK45" s="17"/>
    </row>
    <row r="46">
      <c r="A46" s="20"/>
      <c r="B46" s="51"/>
      <c r="C46" s="17"/>
      <c r="D46" s="17"/>
      <c r="E46" s="33"/>
      <c r="F46" s="20"/>
      <c r="G46" s="20"/>
      <c r="H46" s="20"/>
      <c r="I46" s="20"/>
      <c r="J46" s="39"/>
      <c r="K46" s="17"/>
      <c r="L46" s="17"/>
      <c r="M46" s="17"/>
      <c r="N46" s="17"/>
      <c r="O46" s="17"/>
      <c r="P46" s="17"/>
      <c r="Q46" s="50"/>
      <c r="R46" s="17"/>
      <c r="S46" s="17"/>
      <c r="T46" s="17"/>
      <c r="U46" s="17"/>
      <c r="V46" s="17"/>
      <c r="W46" s="17"/>
      <c r="X46" s="17"/>
      <c r="Y46" s="17"/>
      <c r="Z46" s="17"/>
      <c r="AA46" s="17"/>
      <c r="AB46" s="17"/>
      <c r="AC46" s="17"/>
      <c r="AD46" s="17"/>
      <c r="AE46" s="17"/>
      <c r="AF46" s="17"/>
      <c r="AG46" s="17"/>
      <c r="AH46" s="17"/>
      <c r="AI46" s="17"/>
      <c r="AJ46" s="17"/>
      <c r="AK46" s="17"/>
    </row>
    <row r="47">
      <c r="A47" s="20"/>
      <c r="B47" s="51"/>
      <c r="C47" s="17"/>
      <c r="D47" s="17"/>
      <c r="E47" s="33"/>
      <c r="F47" s="20"/>
      <c r="G47" s="20"/>
      <c r="H47" s="20"/>
      <c r="I47" s="20"/>
      <c r="J47" s="39"/>
      <c r="K47" s="17"/>
      <c r="L47" s="17"/>
      <c r="M47" s="17"/>
      <c r="N47" s="17"/>
      <c r="O47" s="17"/>
      <c r="P47" s="17"/>
      <c r="Q47" s="50"/>
      <c r="R47" s="17"/>
      <c r="S47" s="17"/>
      <c r="T47" s="17"/>
      <c r="U47" s="17"/>
      <c r="V47" s="17"/>
      <c r="W47" s="17"/>
      <c r="X47" s="17"/>
      <c r="Y47" s="17"/>
      <c r="Z47" s="17"/>
      <c r="AA47" s="17"/>
      <c r="AB47" s="17"/>
      <c r="AC47" s="17"/>
      <c r="AD47" s="17"/>
      <c r="AE47" s="17"/>
      <c r="AF47" s="17"/>
      <c r="AG47" s="17"/>
      <c r="AH47" s="17"/>
      <c r="AI47" s="17"/>
      <c r="AJ47" s="17"/>
      <c r="AK47" s="17"/>
    </row>
    <row r="48">
      <c r="A48" s="20"/>
      <c r="B48" s="17"/>
      <c r="C48" s="17"/>
      <c r="D48" s="17"/>
      <c r="E48" s="33"/>
      <c r="F48" s="20"/>
      <c r="G48" s="20"/>
      <c r="H48" s="20"/>
      <c r="I48" s="20"/>
      <c r="J48" s="39"/>
      <c r="K48" s="17"/>
      <c r="L48" s="17"/>
      <c r="M48" s="17"/>
      <c r="N48" s="17"/>
      <c r="O48" s="17"/>
      <c r="P48" s="17"/>
      <c r="Q48" s="50"/>
      <c r="R48" s="17"/>
      <c r="S48" s="17"/>
      <c r="T48" s="17"/>
      <c r="U48" s="17"/>
      <c r="V48" s="17"/>
      <c r="W48" s="17"/>
      <c r="X48" s="17"/>
      <c r="Y48" s="17"/>
      <c r="Z48" s="17"/>
      <c r="AA48" s="17"/>
      <c r="AB48" s="17"/>
      <c r="AC48" s="17"/>
      <c r="AD48" s="17"/>
      <c r="AE48" s="17"/>
      <c r="AF48" s="17"/>
      <c r="AG48" s="17"/>
      <c r="AH48" s="17"/>
      <c r="AI48" s="17"/>
      <c r="AJ48" s="17"/>
      <c r="AK48" s="17"/>
    </row>
    <row r="49">
      <c r="A49" s="20"/>
      <c r="B49" s="17"/>
      <c r="C49" s="17"/>
      <c r="D49" s="17"/>
      <c r="E49" s="33"/>
      <c r="F49" s="20"/>
      <c r="G49" s="20"/>
      <c r="H49" s="20"/>
      <c r="I49" s="20"/>
      <c r="J49" s="39"/>
      <c r="K49" s="17"/>
      <c r="L49" s="17"/>
      <c r="M49" s="17"/>
      <c r="N49" s="17"/>
      <c r="O49" s="17"/>
      <c r="P49" s="17"/>
      <c r="Q49" s="50"/>
      <c r="R49" s="17"/>
      <c r="S49" s="17"/>
      <c r="T49" s="17"/>
      <c r="U49" s="17"/>
      <c r="V49" s="17"/>
      <c r="W49" s="17"/>
      <c r="X49" s="17"/>
      <c r="Y49" s="17"/>
      <c r="Z49" s="17"/>
      <c r="AA49" s="17"/>
      <c r="AB49" s="17"/>
      <c r="AC49" s="17"/>
      <c r="AD49" s="17"/>
      <c r="AE49" s="17"/>
      <c r="AF49" s="17"/>
      <c r="AG49" s="17"/>
      <c r="AH49" s="17"/>
      <c r="AI49" s="17"/>
      <c r="AJ49" s="17"/>
      <c r="AK49" s="17"/>
    </row>
    <row r="50">
      <c r="A50" s="20"/>
      <c r="B50" s="17"/>
      <c r="C50" s="17"/>
      <c r="D50" s="17"/>
      <c r="E50" s="33"/>
      <c r="F50" s="20"/>
      <c r="G50" s="20"/>
      <c r="H50" s="20"/>
      <c r="I50" s="20"/>
      <c r="J50" s="39"/>
      <c r="K50" s="17"/>
      <c r="L50" s="17"/>
      <c r="M50" s="17"/>
      <c r="N50" s="17"/>
      <c r="O50" s="17"/>
      <c r="P50" s="17"/>
      <c r="Q50" s="50"/>
      <c r="R50" s="17"/>
      <c r="S50" s="17"/>
      <c r="T50" s="17"/>
      <c r="U50" s="17"/>
      <c r="V50" s="17"/>
      <c r="W50" s="17"/>
      <c r="X50" s="17"/>
      <c r="Y50" s="17"/>
      <c r="Z50" s="17"/>
      <c r="AA50" s="17"/>
      <c r="AB50" s="17"/>
      <c r="AC50" s="17"/>
      <c r="AD50" s="17"/>
      <c r="AE50" s="17"/>
      <c r="AF50" s="17"/>
      <c r="AG50" s="17"/>
      <c r="AH50" s="17"/>
      <c r="AI50" s="17"/>
      <c r="AJ50" s="17"/>
      <c r="AK50" s="17"/>
    </row>
    <row r="51">
      <c r="A51" s="20"/>
      <c r="B51" s="17"/>
      <c r="C51" s="17"/>
      <c r="D51" s="17"/>
      <c r="E51" s="33"/>
      <c r="F51" s="20"/>
      <c r="G51" s="20"/>
      <c r="H51" s="20"/>
      <c r="I51" s="20"/>
      <c r="J51" s="39"/>
      <c r="K51" s="17"/>
      <c r="L51" s="17"/>
      <c r="M51" s="17"/>
      <c r="N51" s="17"/>
      <c r="O51" s="17"/>
      <c r="P51" s="17"/>
      <c r="Q51" s="50"/>
      <c r="R51" s="17"/>
      <c r="S51" s="17"/>
      <c r="T51" s="17"/>
      <c r="U51" s="17"/>
      <c r="V51" s="17"/>
      <c r="W51" s="17"/>
      <c r="X51" s="17"/>
      <c r="Y51" s="17"/>
      <c r="Z51" s="17"/>
      <c r="AA51" s="17"/>
      <c r="AB51" s="17"/>
      <c r="AC51" s="17"/>
      <c r="AD51" s="17"/>
      <c r="AE51" s="17"/>
      <c r="AF51" s="17"/>
      <c r="AG51" s="17"/>
      <c r="AH51" s="17"/>
      <c r="AI51" s="17"/>
      <c r="AJ51" s="17"/>
      <c r="AK51" s="17"/>
    </row>
    <row r="52">
      <c r="A52" s="20"/>
      <c r="B52" s="17"/>
      <c r="C52" s="17"/>
      <c r="D52" s="17"/>
      <c r="E52" s="33"/>
      <c r="F52" s="20"/>
      <c r="G52" s="20"/>
      <c r="H52" s="20"/>
      <c r="I52" s="20"/>
      <c r="J52" s="39"/>
      <c r="K52" s="17"/>
      <c r="L52" s="17"/>
      <c r="M52" s="17"/>
      <c r="N52" s="17"/>
      <c r="O52" s="17"/>
      <c r="P52" s="17"/>
      <c r="Q52" s="50"/>
      <c r="R52" s="17"/>
      <c r="S52" s="17"/>
      <c r="T52" s="17"/>
      <c r="U52" s="17"/>
      <c r="V52" s="17"/>
      <c r="W52" s="17"/>
      <c r="X52" s="17"/>
      <c r="Y52" s="17"/>
      <c r="Z52" s="17"/>
      <c r="AA52" s="17"/>
      <c r="AB52" s="17"/>
      <c r="AC52" s="17"/>
      <c r="AD52" s="17"/>
      <c r="AE52" s="17"/>
      <c r="AF52" s="17"/>
      <c r="AG52" s="17"/>
      <c r="AH52" s="17"/>
      <c r="AI52" s="17"/>
      <c r="AJ52" s="17"/>
      <c r="AK52" s="17"/>
    </row>
    <row r="53">
      <c r="A53" s="20"/>
      <c r="B53" s="17"/>
      <c r="C53" s="17"/>
      <c r="D53" s="17"/>
      <c r="E53" s="33"/>
      <c r="F53" s="20"/>
      <c r="G53" s="20"/>
      <c r="H53" s="20"/>
      <c r="I53" s="20"/>
      <c r="J53" s="39"/>
      <c r="K53" s="17"/>
      <c r="L53" s="17"/>
      <c r="M53" s="17"/>
      <c r="N53" s="17"/>
      <c r="O53" s="17"/>
      <c r="P53" s="17"/>
      <c r="Q53" s="50"/>
      <c r="R53" s="17"/>
      <c r="S53" s="17"/>
      <c r="T53" s="17"/>
      <c r="U53" s="17"/>
      <c r="V53" s="17"/>
      <c r="W53" s="17"/>
      <c r="X53" s="17"/>
      <c r="Y53" s="17"/>
      <c r="Z53" s="17"/>
      <c r="AA53" s="17"/>
      <c r="AB53" s="17"/>
      <c r="AC53" s="17"/>
      <c r="AD53" s="17"/>
      <c r="AE53" s="17"/>
      <c r="AF53" s="17"/>
      <c r="AG53" s="17"/>
      <c r="AH53" s="17"/>
      <c r="AI53" s="17"/>
      <c r="AJ53" s="17"/>
      <c r="AK53" s="17"/>
    </row>
    <row r="54">
      <c r="A54" s="20"/>
      <c r="B54" s="17"/>
      <c r="C54" s="17"/>
      <c r="D54" s="17"/>
      <c r="E54" s="33"/>
      <c r="F54" s="20"/>
      <c r="G54" s="20"/>
      <c r="H54" s="20"/>
      <c r="I54" s="20"/>
      <c r="J54" s="39"/>
      <c r="K54" s="17"/>
      <c r="L54" s="17"/>
      <c r="M54" s="17"/>
      <c r="N54" s="17"/>
      <c r="O54" s="17"/>
      <c r="P54" s="17"/>
      <c r="Q54" s="50"/>
      <c r="R54" s="17"/>
      <c r="S54" s="17"/>
      <c r="T54" s="17"/>
      <c r="U54" s="17"/>
      <c r="V54" s="17"/>
      <c r="W54" s="17"/>
      <c r="X54" s="17"/>
      <c r="Y54" s="17"/>
      <c r="Z54" s="17"/>
      <c r="AA54" s="17"/>
      <c r="AB54" s="17"/>
      <c r="AC54" s="17"/>
      <c r="AD54" s="17"/>
      <c r="AE54" s="17"/>
      <c r="AF54" s="17"/>
      <c r="AG54" s="17"/>
      <c r="AH54" s="17"/>
      <c r="AI54" s="17"/>
      <c r="AJ54" s="17"/>
      <c r="AK54" s="17"/>
    </row>
    <row r="55">
      <c r="A55" s="20"/>
      <c r="B55" s="17"/>
      <c r="C55" s="17"/>
      <c r="D55" s="17"/>
      <c r="E55" s="33"/>
      <c r="F55" s="20"/>
      <c r="G55" s="20"/>
      <c r="H55" s="20"/>
      <c r="I55" s="20"/>
      <c r="J55" s="39"/>
      <c r="K55" s="17"/>
      <c r="L55" s="17"/>
      <c r="M55" s="17"/>
      <c r="N55" s="17"/>
      <c r="O55" s="17"/>
      <c r="P55" s="17"/>
      <c r="Q55" s="50"/>
      <c r="R55" s="17"/>
      <c r="S55" s="17"/>
      <c r="T55" s="17"/>
      <c r="U55" s="17"/>
      <c r="V55" s="17"/>
      <c r="W55" s="17"/>
      <c r="X55" s="17"/>
      <c r="Y55" s="17"/>
      <c r="Z55" s="17"/>
      <c r="AA55" s="17"/>
      <c r="AB55" s="17"/>
      <c r="AC55" s="17"/>
      <c r="AD55" s="17"/>
      <c r="AE55" s="17"/>
      <c r="AF55" s="17"/>
      <c r="AG55" s="17"/>
      <c r="AH55" s="17"/>
      <c r="AI55" s="17"/>
      <c r="AJ55" s="17"/>
      <c r="AK55" s="17"/>
    </row>
    <row r="56">
      <c r="A56" s="20"/>
      <c r="B56" s="17"/>
      <c r="C56" s="17"/>
      <c r="D56" s="17"/>
      <c r="E56" s="33"/>
      <c r="F56" s="20"/>
      <c r="G56" s="20"/>
      <c r="H56" s="20"/>
      <c r="I56" s="20"/>
      <c r="J56" s="39"/>
      <c r="K56" s="17"/>
      <c r="L56" s="17"/>
      <c r="M56" s="17"/>
      <c r="N56" s="17"/>
      <c r="O56" s="17"/>
      <c r="P56" s="17"/>
      <c r="Q56" s="50"/>
      <c r="R56" s="17"/>
      <c r="S56" s="17"/>
      <c r="T56" s="17"/>
      <c r="U56" s="17"/>
      <c r="V56" s="17"/>
      <c r="W56" s="17"/>
      <c r="X56" s="17"/>
      <c r="Y56" s="17"/>
      <c r="Z56" s="17"/>
      <c r="AA56" s="17"/>
      <c r="AB56" s="17"/>
      <c r="AC56" s="17"/>
      <c r="AD56" s="17"/>
      <c r="AE56" s="17"/>
      <c r="AF56" s="17"/>
      <c r="AG56" s="17"/>
      <c r="AH56" s="17"/>
      <c r="AI56" s="17"/>
      <c r="AJ56" s="17"/>
      <c r="AK56" s="17"/>
    </row>
    <row r="57">
      <c r="A57" s="20"/>
      <c r="B57" s="17"/>
      <c r="C57" s="17"/>
      <c r="D57" s="17"/>
      <c r="E57" s="33"/>
      <c r="F57" s="20"/>
      <c r="G57" s="20"/>
      <c r="H57" s="20"/>
      <c r="I57" s="20"/>
      <c r="J57" s="39"/>
      <c r="K57" s="17"/>
      <c r="L57" s="17"/>
      <c r="M57" s="17"/>
      <c r="N57" s="17"/>
      <c r="O57" s="17"/>
      <c r="P57" s="17"/>
      <c r="Q57" s="50"/>
      <c r="R57" s="17"/>
      <c r="S57" s="17"/>
      <c r="T57" s="17"/>
      <c r="U57" s="17"/>
      <c r="V57" s="17"/>
      <c r="W57" s="17"/>
      <c r="X57" s="17"/>
      <c r="Y57" s="17"/>
      <c r="Z57" s="17"/>
      <c r="AA57" s="17"/>
      <c r="AB57" s="17"/>
      <c r="AC57" s="17"/>
      <c r="AD57" s="17"/>
      <c r="AE57" s="17"/>
      <c r="AF57" s="17"/>
      <c r="AG57" s="17"/>
      <c r="AH57" s="17"/>
      <c r="AI57" s="17"/>
      <c r="AJ57" s="17"/>
      <c r="AK57" s="17"/>
    </row>
    <row r="58">
      <c r="A58" s="20"/>
      <c r="B58" s="17"/>
      <c r="C58" s="17"/>
      <c r="D58" s="17"/>
      <c r="E58" s="33"/>
      <c r="F58" s="20"/>
      <c r="G58" s="20"/>
      <c r="H58" s="20"/>
      <c r="I58" s="20"/>
      <c r="J58" s="39"/>
      <c r="K58" s="17"/>
      <c r="L58" s="17"/>
      <c r="M58" s="17"/>
      <c r="N58" s="17"/>
      <c r="O58" s="17"/>
      <c r="P58" s="17"/>
      <c r="Q58" s="50"/>
      <c r="R58" s="17"/>
      <c r="S58" s="17"/>
      <c r="T58" s="17"/>
      <c r="U58" s="17"/>
      <c r="V58" s="17"/>
      <c r="W58" s="17"/>
      <c r="X58" s="17"/>
      <c r="Y58" s="17"/>
      <c r="Z58" s="17"/>
      <c r="AA58" s="17"/>
      <c r="AB58" s="17"/>
      <c r="AC58" s="17"/>
      <c r="AD58" s="17"/>
      <c r="AE58" s="17"/>
      <c r="AF58" s="17"/>
      <c r="AG58" s="17"/>
      <c r="AH58" s="17"/>
      <c r="AI58" s="17"/>
      <c r="AJ58" s="17"/>
      <c r="AK58" s="17"/>
    </row>
    <row r="59">
      <c r="A59" s="20"/>
      <c r="B59" s="17"/>
      <c r="C59" s="17"/>
      <c r="D59" s="17"/>
      <c r="E59" s="33"/>
      <c r="F59" s="20"/>
      <c r="G59" s="20"/>
      <c r="H59" s="20"/>
      <c r="I59" s="20"/>
      <c r="J59" s="39"/>
      <c r="K59" s="17"/>
      <c r="L59" s="17"/>
      <c r="M59" s="17"/>
      <c r="N59" s="17"/>
      <c r="O59" s="17"/>
      <c r="P59" s="17"/>
      <c r="Q59" s="50"/>
      <c r="R59" s="17"/>
      <c r="S59" s="17"/>
      <c r="T59" s="17"/>
      <c r="U59" s="17"/>
      <c r="V59" s="17"/>
      <c r="W59" s="17"/>
      <c r="X59" s="17"/>
      <c r="Y59" s="17"/>
      <c r="Z59" s="17"/>
      <c r="AA59" s="17"/>
      <c r="AB59" s="17"/>
      <c r="AC59" s="17"/>
      <c r="AD59" s="17"/>
      <c r="AE59" s="17"/>
      <c r="AF59" s="17"/>
      <c r="AG59" s="17"/>
      <c r="AH59" s="17"/>
      <c r="AI59" s="17"/>
      <c r="AJ59" s="17"/>
      <c r="AK59" s="17"/>
    </row>
    <row r="60">
      <c r="A60" s="20"/>
      <c r="B60" s="17"/>
      <c r="C60" s="17"/>
      <c r="D60" s="17"/>
      <c r="E60" s="33"/>
      <c r="F60" s="20"/>
      <c r="G60" s="20"/>
      <c r="H60" s="20"/>
      <c r="I60" s="20"/>
      <c r="J60" s="39"/>
      <c r="K60" s="17"/>
      <c r="L60" s="17"/>
      <c r="M60" s="17"/>
      <c r="N60" s="17"/>
      <c r="O60" s="17"/>
      <c r="P60" s="17"/>
      <c r="Q60" s="50"/>
      <c r="R60" s="17"/>
      <c r="S60" s="17"/>
      <c r="T60" s="17"/>
      <c r="U60" s="17"/>
      <c r="V60" s="17"/>
      <c r="W60" s="17"/>
      <c r="X60" s="17"/>
      <c r="Y60" s="17"/>
      <c r="Z60" s="17"/>
      <c r="AA60" s="17"/>
      <c r="AB60" s="17"/>
      <c r="AC60" s="17"/>
      <c r="AD60" s="17"/>
      <c r="AE60" s="17"/>
      <c r="AF60" s="17"/>
      <c r="AG60" s="17"/>
      <c r="AH60" s="17"/>
      <c r="AI60" s="17"/>
      <c r="AJ60" s="17"/>
      <c r="AK60" s="17"/>
    </row>
    <row r="61">
      <c r="A61" s="20"/>
      <c r="B61" s="17"/>
      <c r="C61" s="17"/>
      <c r="D61" s="17"/>
      <c r="E61" s="33"/>
      <c r="F61" s="20"/>
      <c r="G61" s="20"/>
      <c r="H61" s="20"/>
      <c r="I61" s="20"/>
      <c r="J61" s="39"/>
      <c r="K61" s="17"/>
      <c r="L61" s="17"/>
      <c r="M61" s="17"/>
      <c r="N61" s="17"/>
      <c r="O61" s="17"/>
      <c r="P61" s="17"/>
      <c r="Q61" s="50"/>
      <c r="R61" s="17"/>
      <c r="S61" s="17"/>
      <c r="T61" s="17"/>
      <c r="U61" s="17"/>
      <c r="V61" s="17"/>
      <c r="W61" s="17"/>
      <c r="X61" s="17"/>
      <c r="Y61" s="17"/>
      <c r="Z61" s="17"/>
      <c r="AA61" s="17"/>
      <c r="AB61" s="17"/>
      <c r="AC61" s="17"/>
      <c r="AD61" s="17"/>
      <c r="AE61" s="17"/>
      <c r="AF61" s="17"/>
      <c r="AG61" s="17"/>
      <c r="AH61" s="17"/>
      <c r="AI61" s="17"/>
      <c r="AJ61" s="17"/>
      <c r="AK61" s="17"/>
    </row>
    <row r="62">
      <c r="A62" s="20"/>
      <c r="B62" s="17"/>
      <c r="C62" s="17"/>
      <c r="D62" s="17"/>
      <c r="E62" s="33"/>
      <c r="F62" s="20"/>
      <c r="G62" s="20"/>
      <c r="H62" s="20"/>
      <c r="I62" s="20"/>
      <c r="J62" s="39"/>
      <c r="K62" s="17"/>
      <c r="L62" s="17"/>
      <c r="M62" s="17"/>
      <c r="N62" s="17"/>
      <c r="O62" s="17"/>
      <c r="P62" s="17"/>
      <c r="Q62" s="50"/>
      <c r="R62" s="17"/>
      <c r="S62" s="17"/>
      <c r="T62" s="17"/>
      <c r="U62" s="17"/>
      <c r="V62" s="17"/>
      <c r="W62" s="17"/>
      <c r="X62" s="17"/>
      <c r="Y62" s="17"/>
      <c r="Z62" s="17"/>
      <c r="AA62" s="17"/>
      <c r="AB62" s="17"/>
      <c r="AC62" s="17"/>
      <c r="AD62" s="17"/>
      <c r="AE62" s="17"/>
      <c r="AF62" s="17"/>
      <c r="AG62" s="17"/>
      <c r="AH62" s="17"/>
      <c r="AI62" s="17"/>
      <c r="AJ62" s="17"/>
      <c r="AK62" s="17"/>
    </row>
    <row r="63">
      <c r="A63" s="20"/>
      <c r="B63" s="17"/>
      <c r="C63" s="17"/>
      <c r="D63" s="17"/>
      <c r="E63" s="33"/>
      <c r="F63" s="20"/>
      <c r="G63" s="20"/>
      <c r="H63" s="20"/>
      <c r="I63" s="20"/>
      <c r="J63" s="39"/>
      <c r="K63" s="17"/>
      <c r="L63" s="17"/>
      <c r="M63" s="17"/>
      <c r="N63" s="17"/>
      <c r="O63" s="17"/>
      <c r="P63" s="17"/>
      <c r="Q63" s="50"/>
      <c r="R63" s="17"/>
      <c r="S63" s="17"/>
      <c r="T63" s="17"/>
      <c r="U63" s="17"/>
      <c r="V63" s="17"/>
      <c r="W63" s="17"/>
      <c r="X63" s="17"/>
      <c r="Y63" s="17"/>
      <c r="Z63" s="17"/>
      <c r="AA63" s="17"/>
      <c r="AB63" s="17"/>
      <c r="AC63" s="17"/>
      <c r="AD63" s="17"/>
      <c r="AE63" s="17"/>
      <c r="AF63" s="17"/>
      <c r="AG63" s="17"/>
      <c r="AH63" s="17"/>
      <c r="AI63" s="17"/>
      <c r="AJ63" s="17"/>
      <c r="AK63" s="17"/>
    </row>
    <row r="64">
      <c r="A64" s="20"/>
      <c r="B64" s="17"/>
      <c r="C64" s="17"/>
      <c r="D64" s="17"/>
      <c r="E64" s="33"/>
      <c r="F64" s="20"/>
      <c r="G64" s="20"/>
      <c r="H64" s="20"/>
      <c r="I64" s="20"/>
      <c r="J64" s="39"/>
      <c r="K64" s="17"/>
      <c r="L64" s="17"/>
      <c r="M64" s="17"/>
      <c r="N64" s="17"/>
      <c r="O64" s="17"/>
      <c r="P64" s="17"/>
      <c r="Q64" s="50"/>
      <c r="R64" s="17"/>
      <c r="S64" s="17"/>
      <c r="T64" s="17"/>
      <c r="U64" s="17"/>
      <c r="V64" s="17"/>
      <c r="W64" s="17"/>
      <c r="X64" s="17"/>
      <c r="Y64" s="17"/>
      <c r="Z64" s="17"/>
      <c r="AA64" s="17"/>
      <c r="AB64" s="17"/>
      <c r="AC64" s="17"/>
      <c r="AD64" s="17"/>
      <c r="AE64" s="17"/>
      <c r="AF64" s="17"/>
      <c r="AG64" s="17"/>
      <c r="AH64" s="17"/>
      <c r="AI64" s="17"/>
      <c r="AJ64" s="17"/>
      <c r="AK64" s="17"/>
    </row>
    <row r="65">
      <c r="A65" s="20"/>
      <c r="B65" s="17"/>
      <c r="C65" s="17"/>
      <c r="D65" s="17"/>
      <c r="E65" s="33"/>
      <c r="F65" s="20"/>
      <c r="G65" s="20"/>
      <c r="H65" s="20"/>
      <c r="I65" s="20"/>
      <c r="J65" s="39"/>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row>
    <row r="66">
      <c r="A66" s="20"/>
      <c r="B66" s="17"/>
      <c r="C66" s="17"/>
      <c r="D66" s="17"/>
      <c r="E66" s="33"/>
      <c r="F66" s="20"/>
      <c r="G66" s="20"/>
      <c r="H66" s="20"/>
      <c r="I66" s="20"/>
      <c r="J66" s="39"/>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row>
    <row r="67">
      <c r="A67" s="20"/>
      <c r="B67" s="17"/>
      <c r="C67" s="17"/>
      <c r="D67" s="17"/>
      <c r="E67" s="33"/>
      <c r="F67" s="20"/>
      <c r="G67" s="20"/>
      <c r="H67" s="20"/>
      <c r="I67" s="20"/>
      <c r="J67" s="39"/>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c r="A68" s="20"/>
      <c r="B68" s="17"/>
      <c r="C68" s="17"/>
      <c r="D68" s="17"/>
      <c r="E68" s="33"/>
      <c r="F68" s="20"/>
      <c r="G68" s="20"/>
      <c r="H68" s="20"/>
      <c r="I68" s="20"/>
      <c r="J68" s="39"/>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c r="A69" s="20"/>
      <c r="B69" s="17"/>
      <c r="C69" s="17"/>
      <c r="D69" s="17"/>
      <c r="E69" s="33"/>
      <c r="F69" s="20"/>
      <c r="G69" s="20"/>
      <c r="H69" s="20"/>
      <c r="I69" s="20"/>
      <c r="J69" s="39"/>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c r="A70" s="20"/>
      <c r="B70" s="17"/>
      <c r="C70" s="17"/>
      <c r="D70" s="17"/>
      <c r="E70" s="33"/>
      <c r="F70" s="20"/>
      <c r="G70" s="20"/>
      <c r="H70" s="20"/>
      <c r="I70" s="20"/>
      <c r="J70" s="39"/>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c r="A71" s="20"/>
      <c r="B71" s="17"/>
      <c r="C71" s="17"/>
      <c r="D71" s="17"/>
      <c r="E71" s="33"/>
      <c r="F71" s="20"/>
      <c r="G71" s="20"/>
      <c r="H71" s="20"/>
      <c r="I71" s="20"/>
      <c r="J71" s="39"/>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c r="A72" s="20"/>
      <c r="B72" s="17"/>
      <c r="C72" s="17"/>
      <c r="D72" s="17"/>
      <c r="E72" s="33"/>
      <c r="F72" s="20"/>
      <c r="G72" s="20"/>
      <c r="H72" s="20"/>
      <c r="I72" s="20"/>
      <c r="J72" s="39"/>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c r="A73" s="20"/>
      <c r="B73" s="17"/>
      <c r="C73" s="17"/>
      <c r="D73" s="17"/>
      <c r="E73" s="33"/>
      <c r="F73" s="20"/>
      <c r="G73" s="20"/>
      <c r="H73" s="20"/>
      <c r="I73" s="20"/>
      <c r="J73" s="39"/>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A74" s="20"/>
      <c r="B74" s="17"/>
      <c r="C74" s="17"/>
      <c r="D74" s="17"/>
      <c r="E74" s="33"/>
      <c r="F74" s="20"/>
      <c r="G74" s="20"/>
      <c r="H74" s="20"/>
      <c r="I74" s="20"/>
      <c r="J74" s="39"/>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A75" s="20"/>
      <c r="B75" s="17"/>
      <c r="C75" s="17"/>
      <c r="D75" s="17"/>
      <c r="E75" s="33"/>
      <c r="F75" s="20"/>
      <c r="G75" s="20"/>
      <c r="H75" s="20"/>
      <c r="I75" s="20"/>
      <c r="J75" s="39"/>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A76" s="20"/>
      <c r="B76" s="17"/>
      <c r="C76" s="17"/>
      <c r="D76" s="17"/>
      <c r="E76" s="33"/>
      <c r="F76" s="20"/>
      <c r="G76" s="20"/>
      <c r="H76" s="20"/>
      <c r="I76" s="20"/>
      <c r="J76" s="39"/>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A77" s="20"/>
      <c r="B77" s="17"/>
      <c r="C77" s="17"/>
      <c r="D77" s="17"/>
      <c r="E77" s="33"/>
      <c r="F77" s="20"/>
      <c r="G77" s="20"/>
      <c r="H77" s="20"/>
      <c r="I77" s="20"/>
      <c r="J77" s="39"/>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A78" s="20"/>
      <c r="B78" s="17"/>
      <c r="C78" s="17"/>
      <c r="D78" s="17"/>
      <c r="E78" s="33"/>
      <c r="F78" s="20"/>
      <c r="G78" s="20"/>
      <c r="H78" s="20"/>
      <c r="I78" s="20"/>
      <c r="J78" s="39"/>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A79" s="20"/>
      <c r="B79" s="17"/>
      <c r="C79" s="17"/>
      <c r="D79" s="17"/>
      <c r="E79" s="33"/>
      <c r="F79" s="20"/>
      <c r="G79" s="20"/>
      <c r="H79" s="20"/>
      <c r="I79" s="20"/>
      <c r="J79" s="3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A80" s="20"/>
      <c r="B80" s="17"/>
      <c r="C80" s="17"/>
      <c r="D80" s="17"/>
      <c r="E80" s="33"/>
      <c r="F80" s="20"/>
      <c r="G80" s="20"/>
      <c r="H80" s="20"/>
      <c r="I80" s="20"/>
      <c r="J80" s="39"/>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A81" s="20"/>
      <c r="B81" s="17"/>
      <c r="C81" s="17"/>
      <c r="D81" s="17"/>
      <c r="E81" s="33"/>
      <c r="F81" s="20"/>
      <c r="G81" s="20"/>
      <c r="H81" s="20"/>
      <c r="I81" s="20"/>
      <c r="J81" s="39"/>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A82" s="20"/>
      <c r="B82" s="17"/>
      <c r="C82" s="17"/>
      <c r="D82" s="17"/>
      <c r="E82" s="33"/>
      <c r="F82" s="20"/>
      <c r="G82" s="20"/>
      <c r="H82" s="20"/>
      <c r="I82" s="20"/>
      <c r="J82" s="39"/>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A83" s="20"/>
      <c r="B83" s="17"/>
      <c r="C83" s="17"/>
      <c r="D83" s="17"/>
      <c r="E83" s="33"/>
      <c r="F83" s="20"/>
      <c r="G83" s="20"/>
      <c r="H83" s="20"/>
      <c r="I83" s="20"/>
      <c r="J83" s="39"/>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A84" s="20"/>
      <c r="B84" s="17"/>
      <c r="C84" s="17"/>
      <c r="D84" s="17"/>
      <c r="E84" s="33"/>
      <c r="F84" s="20"/>
      <c r="G84" s="20"/>
      <c r="H84" s="20"/>
      <c r="I84" s="20"/>
      <c r="J84" s="39"/>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A85" s="20"/>
      <c r="B85" s="17"/>
      <c r="C85" s="17"/>
      <c r="D85" s="17"/>
      <c r="E85" s="33"/>
      <c r="F85" s="20"/>
      <c r="G85" s="20"/>
      <c r="H85" s="20"/>
      <c r="I85" s="20"/>
      <c r="J85" s="39"/>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A86" s="20"/>
      <c r="B86" s="17"/>
      <c r="C86" s="17"/>
      <c r="D86" s="17"/>
      <c r="E86" s="33"/>
      <c r="F86" s="20"/>
      <c r="G86" s="20"/>
      <c r="H86" s="20"/>
      <c r="I86" s="20"/>
      <c r="J86" s="39"/>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c r="A87" s="20"/>
      <c r="B87" s="17"/>
      <c r="C87" s="17"/>
      <c r="D87" s="17"/>
      <c r="E87" s="33"/>
      <c r="F87" s="20"/>
      <c r="G87" s="20"/>
      <c r="H87" s="20"/>
      <c r="I87" s="20"/>
      <c r="J87" s="39"/>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c r="A88" s="20"/>
      <c r="B88" s="17"/>
      <c r="C88" s="17"/>
      <c r="D88" s="17"/>
      <c r="E88" s="33"/>
      <c r="F88" s="20"/>
      <c r="G88" s="20"/>
      <c r="H88" s="20"/>
      <c r="I88" s="20"/>
      <c r="J88" s="39"/>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c r="A89" s="20"/>
      <c r="B89" s="17"/>
      <c r="C89" s="17"/>
      <c r="D89" s="17"/>
      <c r="E89" s="33"/>
      <c r="F89" s="20"/>
      <c r="G89" s="20"/>
      <c r="H89" s="20"/>
      <c r="I89" s="20"/>
      <c r="J89" s="39"/>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c r="A90" s="20"/>
      <c r="B90" s="17"/>
      <c r="C90" s="17"/>
      <c r="D90" s="17"/>
      <c r="E90" s="33"/>
      <c r="F90" s="20"/>
      <c r="G90" s="20"/>
      <c r="H90" s="20"/>
      <c r="I90" s="20"/>
      <c r="J90" s="39"/>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c r="A91" s="20"/>
      <c r="B91" s="17"/>
      <c r="C91" s="17"/>
      <c r="D91" s="17"/>
      <c r="E91" s="33"/>
      <c r="F91" s="20"/>
      <c r="G91" s="20"/>
      <c r="H91" s="20"/>
      <c r="I91" s="20"/>
      <c r="J91" s="39"/>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c r="A92" s="20"/>
      <c r="B92" s="17"/>
      <c r="C92" s="17"/>
      <c r="D92" s="17"/>
      <c r="E92" s="33"/>
      <c r="F92" s="20"/>
      <c r="G92" s="20"/>
      <c r="H92" s="20"/>
      <c r="I92" s="20"/>
      <c r="J92" s="39"/>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c r="A93" s="20"/>
      <c r="B93" s="17"/>
      <c r="C93" s="17"/>
      <c r="D93" s="17"/>
      <c r="E93" s="33"/>
      <c r="F93" s="20"/>
      <c r="G93" s="20"/>
      <c r="H93" s="20"/>
      <c r="I93" s="20"/>
      <c r="J93" s="39"/>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c r="A94" s="20"/>
      <c r="B94" s="17"/>
      <c r="C94" s="17"/>
      <c r="D94" s="17"/>
      <c r="E94" s="33"/>
      <c r="F94" s="20"/>
      <c r="G94" s="20"/>
      <c r="H94" s="20"/>
      <c r="I94" s="20"/>
      <c r="J94" s="39"/>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c r="A95" s="20"/>
      <c r="B95" s="17"/>
      <c r="C95" s="17"/>
      <c r="D95" s="17"/>
      <c r="E95" s="33"/>
      <c r="F95" s="20"/>
      <c r="G95" s="20"/>
      <c r="H95" s="20"/>
      <c r="I95" s="20"/>
      <c r="J95" s="39"/>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c r="A96" s="20"/>
      <c r="B96" s="17"/>
      <c r="C96" s="17"/>
      <c r="D96" s="17"/>
      <c r="E96" s="33"/>
      <c r="F96" s="20"/>
      <c r="G96" s="20"/>
      <c r="H96" s="20"/>
      <c r="I96" s="20"/>
      <c r="J96" s="39"/>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c r="A97" s="20"/>
      <c r="B97" s="17"/>
      <c r="C97" s="17"/>
      <c r="D97" s="17"/>
      <c r="E97" s="33"/>
      <c r="F97" s="20"/>
      <c r="G97" s="20"/>
      <c r="H97" s="20"/>
      <c r="I97" s="20"/>
      <c r="J97" s="39"/>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c r="A98" s="20"/>
      <c r="B98" s="17"/>
      <c r="C98" s="17"/>
      <c r="D98" s="17"/>
      <c r="E98" s="33"/>
      <c r="F98" s="20"/>
      <c r="G98" s="20"/>
      <c r="H98" s="20"/>
      <c r="I98" s="20"/>
      <c r="J98" s="39"/>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c r="A99" s="20"/>
      <c r="B99" s="17"/>
      <c r="C99" s="17"/>
      <c r="D99" s="17"/>
      <c r="E99" s="33"/>
      <c r="F99" s="20"/>
      <c r="G99" s="20"/>
      <c r="H99" s="20"/>
      <c r="I99" s="20"/>
      <c r="J99" s="39"/>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c r="A100" s="20"/>
      <c r="B100" s="17"/>
      <c r="C100" s="17"/>
      <c r="D100" s="17"/>
      <c r="E100" s="33"/>
      <c r="F100" s="20"/>
      <c r="G100" s="20"/>
      <c r="H100" s="20"/>
      <c r="I100" s="20"/>
      <c r="J100" s="39"/>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c r="A101" s="20"/>
      <c r="B101" s="17"/>
      <c r="C101" s="17"/>
      <c r="D101" s="17"/>
      <c r="E101" s="33"/>
      <c r="F101" s="20"/>
      <c r="G101" s="20"/>
      <c r="H101" s="20"/>
      <c r="I101" s="20"/>
      <c r="J101" s="39"/>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c r="A102" s="20"/>
      <c r="B102" s="17"/>
      <c r="C102" s="17"/>
      <c r="D102" s="17"/>
      <c r="E102" s="33"/>
      <c r="F102" s="20"/>
      <c r="G102" s="20"/>
      <c r="H102" s="20"/>
      <c r="I102" s="20"/>
      <c r="J102" s="39"/>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c r="A103" s="20"/>
      <c r="B103" s="17"/>
      <c r="C103" s="17"/>
      <c r="D103" s="17"/>
      <c r="E103" s="33"/>
      <c r="F103" s="20"/>
      <c r="G103" s="20"/>
      <c r="H103" s="20"/>
      <c r="I103" s="20"/>
      <c r="J103" s="39"/>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c r="A104" s="20"/>
      <c r="B104" s="17"/>
      <c r="C104" s="17"/>
      <c r="D104" s="17"/>
      <c r="E104" s="33"/>
      <c r="F104" s="20"/>
      <c r="G104" s="20"/>
      <c r="H104" s="20"/>
      <c r="I104" s="20"/>
      <c r="J104" s="39"/>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c r="A105" s="20"/>
      <c r="B105" s="17"/>
      <c r="C105" s="17"/>
      <c r="D105" s="17"/>
      <c r="E105" s="33"/>
      <c r="F105" s="20"/>
      <c r="G105" s="20"/>
      <c r="H105" s="20"/>
      <c r="I105" s="20"/>
      <c r="J105" s="39"/>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c r="A106" s="20"/>
      <c r="B106" s="17"/>
      <c r="C106" s="17"/>
      <c r="D106" s="17"/>
      <c r="E106" s="33"/>
      <c r="F106" s="20"/>
      <c r="G106" s="20"/>
      <c r="H106" s="20"/>
      <c r="I106" s="20"/>
      <c r="J106" s="39"/>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c r="A107" s="20"/>
      <c r="B107" s="17"/>
      <c r="C107" s="17"/>
      <c r="D107" s="17"/>
      <c r="E107" s="33"/>
      <c r="F107" s="20"/>
      <c r="G107" s="20"/>
      <c r="H107" s="20"/>
      <c r="I107" s="20"/>
      <c r="J107" s="39"/>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c r="A108" s="20"/>
      <c r="B108" s="17"/>
      <c r="C108" s="17"/>
      <c r="D108" s="17"/>
      <c r="E108" s="33"/>
      <c r="F108" s="20"/>
      <c r="G108" s="20"/>
      <c r="H108" s="20"/>
      <c r="I108" s="20"/>
      <c r="J108" s="39"/>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c r="A109" s="20"/>
      <c r="B109" s="17"/>
      <c r="C109" s="17"/>
      <c r="D109" s="17"/>
      <c r="E109" s="33"/>
      <c r="F109" s="20"/>
      <c r="G109" s="20"/>
      <c r="H109" s="20"/>
      <c r="I109" s="20"/>
      <c r="J109" s="39"/>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c r="A110" s="20"/>
      <c r="B110" s="17"/>
      <c r="C110" s="17"/>
      <c r="D110" s="17"/>
      <c r="E110" s="33"/>
      <c r="F110" s="20"/>
      <c r="G110" s="20"/>
      <c r="H110" s="20"/>
      <c r="I110" s="20"/>
      <c r="J110" s="39"/>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row>
    <row r="111">
      <c r="A111" s="20"/>
      <c r="B111" s="17"/>
      <c r="C111" s="17"/>
      <c r="D111" s="17"/>
      <c r="E111" s="33"/>
      <c r="F111" s="20"/>
      <c r="G111" s="20"/>
      <c r="H111" s="20"/>
      <c r="I111" s="20"/>
      <c r="J111" s="39"/>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row>
    <row r="112">
      <c r="A112" s="20"/>
      <c r="B112" s="17"/>
      <c r="C112" s="17"/>
      <c r="D112" s="17"/>
      <c r="E112" s="33"/>
      <c r="F112" s="20"/>
      <c r="G112" s="20"/>
      <c r="H112" s="20"/>
      <c r="I112" s="20"/>
      <c r="J112" s="39"/>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row>
    <row r="113">
      <c r="A113" s="20"/>
      <c r="B113" s="17"/>
      <c r="C113" s="17"/>
      <c r="D113" s="17"/>
      <c r="E113" s="33"/>
      <c r="F113" s="20"/>
      <c r="G113" s="20"/>
      <c r="H113" s="20"/>
      <c r="I113" s="20"/>
      <c r="J113" s="39"/>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row>
    <row r="114">
      <c r="A114" s="20"/>
      <c r="B114" s="17"/>
      <c r="C114" s="17"/>
      <c r="D114" s="17"/>
      <c r="E114" s="33"/>
      <c r="F114" s="20"/>
      <c r="G114" s="20"/>
      <c r="H114" s="20"/>
      <c r="I114" s="20"/>
      <c r="J114" s="39"/>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row>
    <row r="115">
      <c r="A115" s="20"/>
      <c r="B115" s="17"/>
      <c r="C115" s="17"/>
      <c r="D115" s="17"/>
      <c r="E115" s="33"/>
      <c r="F115" s="20"/>
      <c r="G115" s="20"/>
      <c r="H115" s="20"/>
      <c r="I115" s="20"/>
      <c r="J115" s="39"/>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row>
    <row r="116">
      <c r="A116" s="20"/>
      <c r="B116" s="17"/>
      <c r="C116" s="17"/>
      <c r="D116" s="17"/>
      <c r="E116" s="33"/>
      <c r="F116" s="20"/>
      <c r="G116" s="20"/>
      <c r="H116" s="20"/>
      <c r="I116" s="20"/>
      <c r="J116" s="39"/>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row>
    <row r="117">
      <c r="A117" s="20"/>
      <c r="B117" s="17"/>
      <c r="C117" s="17"/>
      <c r="D117" s="17"/>
      <c r="E117" s="33"/>
      <c r="F117" s="20"/>
      <c r="G117" s="20"/>
      <c r="H117" s="20"/>
      <c r="I117" s="20"/>
      <c r="J117" s="39"/>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row>
    <row r="118">
      <c r="A118" s="20"/>
      <c r="B118" s="17"/>
      <c r="C118" s="17"/>
      <c r="D118" s="17"/>
      <c r="E118" s="33"/>
      <c r="F118" s="20"/>
      <c r="G118" s="20"/>
      <c r="H118" s="20"/>
      <c r="I118" s="20"/>
      <c r="J118" s="39"/>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row>
    <row r="119">
      <c r="A119" s="20"/>
      <c r="B119" s="17"/>
      <c r="C119" s="17"/>
      <c r="D119" s="17"/>
      <c r="E119" s="33"/>
      <c r="F119" s="20"/>
      <c r="G119" s="20"/>
      <c r="H119" s="20"/>
      <c r="I119" s="20"/>
      <c r="J119" s="39"/>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row>
    <row r="120">
      <c r="A120" s="20"/>
      <c r="B120" s="17"/>
      <c r="C120" s="17"/>
      <c r="D120" s="17"/>
      <c r="E120" s="33"/>
      <c r="F120" s="20"/>
      <c r="G120" s="20"/>
      <c r="H120" s="20"/>
      <c r="I120" s="20"/>
      <c r="J120" s="39"/>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row>
    <row r="121">
      <c r="A121" s="20"/>
      <c r="B121" s="17"/>
      <c r="C121" s="17"/>
      <c r="D121" s="17"/>
      <c r="E121" s="33"/>
      <c r="F121" s="20"/>
      <c r="G121" s="20"/>
      <c r="H121" s="20"/>
      <c r="I121" s="20"/>
      <c r="J121" s="39"/>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row>
    <row r="122">
      <c r="A122" s="20"/>
      <c r="B122" s="17"/>
      <c r="C122" s="17"/>
      <c r="D122" s="17"/>
      <c r="E122" s="33"/>
      <c r="F122" s="20"/>
      <c r="G122" s="20"/>
      <c r="H122" s="20"/>
      <c r="I122" s="20"/>
      <c r="J122" s="39"/>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row>
    <row r="123">
      <c r="A123" s="20"/>
      <c r="B123" s="17"/>
      <c r="C123" s="17"/>
      <c r="D123" s="17"/>
      <c r="E123" s="33"/>
      <c r="F123" s="20"/>
      <c r="G123" s="20"/>
      <c r="H123" s="20"/>
      <c r="I123" s="20"/>
      <c r="J123" s="39"/>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row>
    <row r="124">
      <c r="A124" s="20"/>
      <c r="B124" s="17"/>
      <c r="C124" s="17"/>
      <c r="D124" s="17"/>
      <c r="E124" s="33"/>
      <c r="F124" s="20"/>
      <c r="G124" s="20"/>
      <c r="H124" s="20"/>
      <c r="I124" s="20"/>
      <c r="J124" s="39"/>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row>
    <row r="125">
      <c r="A125" s="20"/>
      <c r="B125" s="17"/>
      <c r="C125" s="17"/>
      <c r="D125" s="17"/>
      <c r="E125" s="33"/>
      <c r="F125" s="20"/>
      <c r="G125" s="20"/>
      <c r="H125" s="20"/>
      <c r="I125" s="20"/>
      <c r="J125" s="39"/>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row>
    <row r="126">
      <c r="A126" s="20"/>
      <c r="B126" s="17"/>
      <c r="C126" s="17"/>
      <c r="D126" s="17"/>
      <c r="E126" s="33"/>
      <c r="F126" s="20"/>
      <c r="G126" s="20"/>
      <c r="H126" s="20"/>
      <c r="I126" s="20"/>
      <c r="J126" s="39"/>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row>
    <row r="127">
      <c r="A127" s="20"/>
      <c r="B127" s="17"/>
      <c r="C127" s="17"/>
      <c r="D127" s="17"/>
      <c r="E127" s="33"/>
      <c r="F127" s="20"/>
      <c r="G127" s="20"/>
      <c r="H127" s="20"/>
      <c r="I127" s="20"/>
      <c r="J127" s="39"/>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row>
    <row r="128">
      <c r="A128" s="20"/>
      <c r="B128" s="17"/>
      <c r="C128" s="17"/>
      <c r="D128" s="17"/>
      <c r="E128" s="33"/>
      <c r="F128" s="20"/>
      <c r="G128" s="20"/>
      <c r="H128" s="20"/>
      <c r="I128" s="20"/>
      <c r="J128" s="39"/>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row>
    <row r="129">
      <c r="A129" s="20"/>
      <c r="B129" s="17"/>
      <c r="C129" s="17"/>
      <c r="D129" s="17"/>
      <c r="E129" s="33"/>
      <c r="F129" s="20"/>
      <c r="G129" s="20"/>
      <c r="H129" s="20"/>
      <c r="I129" s="20"/>
      <c r="J129" s="39"/>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row>
    <row r="130">
      <c r="A130" s="20"/>
      <c r="B130" s="17"/>
      <c r="C130" s="17"/>
      <c r="D130" s="17"/>
      <c r="E130" s="33"/>
      <c r="F130" s="20"/>
      <c r="G130" s="20"/>
      <c r="H130" s="20"/>
      <c r="I130" s="20"/>
      <c r="J130" s="39"/>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row>
    <row r="131">
      <c r="A131" s="20"/>
      <c r="B131" s="17"/>
      <c r="C131" s="17"/>
      <c r="D131" s="17"/>
      <c r="E131" s="33"/>
      <c r="F131" s="20"/>
      <c r="G131" s="20"/>
      <c r="H131" s="20"/>
      <c r="I131" s="20"/>
      <c r="J131" s="39"/>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row>
    <row r="132">
      <c r="A132" s="20"/>
      <c r="B132" s="17"/>
      <c r="C132" s="17"/>
      <c r="D132" s="17"/>
      <c r="E132" s="33"/>
      <c r="F132" s="20"/>
      <c r="G132" s="20"/>
      <c r="H132" s="20"/>
      <c r="I132" s="20"/>
      <c r="J132" s="39"/>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row>
    <row r="133">
      <c r="A133" s="20"/>
      <c r="B133" s="17"/>
      <c r="C133" s="17"/>
      <c r="D133" s="17"/>
      <c r="E133" s="33"/>
      <c r="F133" s="20"/>
      <c r="G133" s="20"/>
      <c r="H133" s="20"/>
      <c r="I133" s="20"/>
      <c r="J133" s="39"/>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row>
    <row r="134">
      <c r="A134" s="20"/>
      <c r="B134" s="17"/>
      <c r="C134" s="17"/>
      <c r="D134" s="17"/>
      <c r="E134" s="33"/>
      <c r="F134" s="20"/>
      <c r="G134" s="20"/>
      <c r="H134" s="20"/>
      <c r="I134" s="20"/>
      <c r="J134" s="39"/>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row>
    <row r="135">
      <c r="A135" s="20"/>
      <c r="B135" s="17"/>
      <c r="C135" s="17"/>
      <c r="D135" s="17"/>
      <c r="E135" s="33"/>
      <c r="F135" s="20"/>
      <c r="G135" s="20"/>
      <c r="H135" s="20"/>
      <c r="I135" s="20"/>
      <c r="J135" s="39"/>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row>
    <row r="136">
      <c r="A136" s="20"/>
      <c r="B136" s="17"/>
      <c r="C136" s="17"/>
      <c r="D136" s="17"/>
      <c r="E136" s="33"/>
      <c r="F136" s="20"/>
      <c r="G136" s="20"/>
      <c r="H136" s="20"/>
      <c r="I136" s="20"/>
      <c r="J136" s="39"/>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row>
    <row r="137">
      <c r="A137" s="20"/>
      <c r="B137" s="17"/>
      <c r="C137" s="17"/>
      <c r="D137" s="17"/>
      <c r="E137" s="33"/>
      <c r="F137" s="20"/>
      <c r="G137" s="20"/>
      <c r="H137" s="20"/>
      <c r="I137" s="20"/>
      <c r="J137" s="39"/>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row>
    <row r="138">
      <c r="A138" s="20"/>
      <c r="B138" s="17"/>
      <c r="C138" s="17"/>
      <c r="D138" s="17"/>
      <c r="E138" s="33"/>
      <c r="F138" s="20"/>
      <c r="G138" s="20"/>
      <c r="H138" s="20"/>
      <c r="I138" s="20"/>
      <c r="J138" s="39"/>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row>
    <row r="139">
      <c r="A139" s="20"/>
      <c r="B139" s="17"/>
      <c r="C139" s="17"/>
      <c r="D139" s="17"/>
      <c r="E139" s="33"/>
      <c r="F139" s="20"/>
      <c r="G139" s="20"/>
      <c r="H139" s="20"/>
      <c r="I139" s="20"/>
      <c r="J139" s="39"/>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row>
    <row r="140">
      <c r="A140" s="20"/>
      <c r="B140" s="17"/>
      <c r="C140" s="17"/>
      <c r="D140" s="17"/>
      <c r="E140" s="33"/>
      <c r="F140" s="20"/>
      <c r="G140" s="20"/>
      <c r="H140" s="20"/>
      <c r="I140" s="20"/>
      <c r="J140" s="39"/>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row>
    <row r="141">
      <c r="A141" s="20"/>
      <c r="B141" s="17"/>
      <c r="C141" s="17"/>
      <c r="D141" s="17"/>
      <c r="E141" s="33"/>
      <c r="F141" s="20"/>
      <c r="G141" s="20"/>
      <c r="H141" s="20"/>
      <c r="I141" s="20"/>
      <c r="J141" s="39"/>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row>
    <row r="142">
      <c r="A142" s="20"/>
      <c r="B142" s="17"/>
      <c r="C142" s="17"/>
      <c r="D142" s="17"/>
      <c r="E142" s="33"/>
      <c r="F142" s="20"/>
      <c r="G142" s="20"/>
      <c r="H142" s="20"/>
      <c r="I142" s="20"/>
      <c r="J142" s="39"/>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row>
    <row r="143">
      <c r="A143" s="20"/>
      <c r="B143" s="17"/>
      <c r="C143" s="17"/>
      <c r="D143" s="17"/>
      <c r="E143" s="33"/>
      <c r="F143" s="20"/>
      <c r="G143" s="20"/>
      <c r="H143" s="20"/>
      <c r="I143" s="20"/>
      <c r="J143" s="39"/>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row>
    <row r="144">
      <c r="A144" s="20"/>
      <c r="B144" s="17"/>
      <c r="C144" s="17"/>
      <c r="D144" s="17"/>
      <c r="E144" s="33"/>
      <c r="F144" s="20"/>
      <c r="G144" s="20"/>
      <c r="H144" s="20"/>
      <c r="I144" s="20"/>
      <c r="J144" s="39"/>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row>
    <row r="145">
      <c r="A145" s="20"/>
      <c r="B145" s="17"/>
      <c r="C145" s="17"/>
      <c r="D145" s="17"/>
      <c r="E145" s="33"/>
      <c r="F145" s="20"/>
      <c r="G145" s="20"/>
      <c r="H145" s="20"/>
      <c r="I145" s="20"/>
      <c r="J145" s="39"/>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row>
    <row r="146">
      <c r="A146" s="20"/>
      <c r="B146" s="17"/>
      <c r="C146" s="17"/>
      <c r="D146" s="17"/>
      <c r="E146" s="33"/>
      <c r="F146" s="20"/>
      <c r="G146" s="20"/>
      <c r="H146" s="20"/>
      <c r="I146" s="20"/>
      <c r="J146" s="39"/>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row>
    <row r="147">
      <c r="A147" s="20"/>
      <c r="B147" s="17"/>
      <c r="C147" s="17"/>
      <c r="D147" s="17"/>
      <c r="E147" s="33"/>
      <c r="F147" s="20"/>
      <c r="G147" s="20"/>
      <c r="H147" s="20"/>
      <c r="I147" s="20"/>
      <c r="J147" s="39"/>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row>
    <row r="148">
      <c r="A148" s="20"/>
      <c r="B148" s="17"/>
      <c r="C148" s="17"/>
      <c r="D148" s="17"/>
      <c r="E148" s="33"/>
      <c r="F148" s="20"/>
      <c r="G148" s="20"/>
      <c r="H148" s="20"/>
      <c r="I148" s="20"/>
      <c r="J148" s="39"/>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row>
    <row r="149">
      <c r="A149" s="20"/>
      <c r="B149" s="17"/>
      <c r="C149" s="17"/>
      <c r="D149" s="17"/>
      <c r="E149" s="33"/>
      <c r="F149" s="20"/>
      <c r="G149" s="20"/>
      <c r="H149" s="20"/>
      <c r="I149" s="20"/>
      <c r="J149" s="39"/>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row>
    <row r="150">
      <c r="A150" s="20"/>
      <c r="B150" s="17"/>
      <c r="C150" s="17"/>
      <c r="D150" s="17"/>
      <c r="E150" s="33"/>
      <c r="F150" s="20"/>
      <c r="G150" s="20"/>
      <c r="H150" s="20"/>
      <c r="I150" s="20"/>
      <c r="J150" s="39"/>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row>
    <row r="151">
      <c r="A151" s="20"/>
      <c r="B151" s="17"/>
      <c r="C151" s="17"/>
      <c r="D151" s="17"/>
      <c r="E151" s="33"/>
      <c r="F151" s="20"/>
      <c r="G151" s="20"/>
      <c r="H151" s="20"/>
      <c r="I151" s="20"/>
      <c r="J151" s="39"/>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row>
    <row r="152">
      <c r="A152" s="20"/>
      <c r="B152" s="17"/>
      <c r="C152" s="17"/>
      <c r="D152" s="17"/>
      <c r="E152" s="33"/>
      <c r="F152" s="20"/>
      <c r="G152" s="20"/>
      <c r="H152" s="20"/>
      <c r="I152" s="20"/>
      <c r="J152" s="39"/>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row>
    <row r="153">
      <c r="A153" s="20"/>
      <c r="B153" s="17"/>
      <c r="C153" s="17"/>
      <c r="D153" s="17"/>
      <c r="E153" s="33"/>
      <c r="F153" s="20"/>
      <c r="G153" s="20"/>
      <c r="H153" s="20"/>
      <c r="I153" s="20"/>
      <c r="J153" s="39"/>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row>
    <row r="154">
      <c r="A154" s="20"/>
      <c r="B154" s="17"/>
      <c r="C154" s="17"/>
      <c r="D154" s="17"/>
      <c r="E154" s="33"/>
      <c r="F154" s="20"/>
      <c r="G154" s="20"/>
      <c r="H154" s="20"/>
      <c r="I154" s="20"/>
      <c r="J154" s="39"/>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row>
    <row r="155">
      <c r="A155" s="20"/>
      <c r="B155" s="17"/>
      <c r="C155" s="17"/>
      <c r="D155" s="17"/>
      <c r="E155" s="33"/>
      <c r="F155" s="20"/>
      <c r="G155" s="20"/>
      <c r="H155" s="20"/>
      <c r="I155" s="20"/>
      <c r="J155" s="39"/>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row>
    <row r="156">
      <c r="A156" s="20"/>
      <c r="B156" s="17"/>
      <c r="C156" s="17"/>
      <c r="D156" s="17"/>
      <c r="E156" s="33"/>
      <c r="F156" s="20"/>
      <c r="G156" s="20"/>
      <c r="H156" s="20"/>
      <c r="I156" s="20"/>
      <c r="J156" s="39"/>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row>
    <row r="157">
      <c r="A157" s="20"/>
      <c r="B157" s="17"/>
      <c r="C157" s="17"/>
      <c r="D157" s="17"/>
      <c r="E157" s="33"/>
      <c r="F157" s="20"/>
      <c r="G157" s="20"/>
      <c r="H157" s="20"/>
      <c r="I157" s="20"/>
      <c r="J157" s="39"/>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row>
    <row r="158">
      <c r="A158" s="20"/>
      <c r="B158" s="17"/>
      <c r="C158" s="17"/>
      <c r="D158" s="17"/>
      <c r="E158" s="33"/>
      <c r="F158" s="20"/>
      <c r="G158" s="20"/>
      <c r="H158" s="20"/>
      <c r="I158" s="20"/>
      <c r="J158" s="39"/>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row>
    <row r="159">
      <c r="A159" s="20"/>
      <c r="B159" s="17"/>
      <c r="C159" s="17"/>
      <c r="D159" s="17"/>
      <c r="E159" s="33"/>
      <c r="F159" s="20"/>
      <c r="G159" s="20"/>
      <c r="H159" s="20"/>
      <c r="I159" s="20"/>
      <c r="J159" s="39"/>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row>
    <row r="160">
      <c r="A160" s="20"/>
      <c r="B160" s="17"/>
      <c r="C160" s="17"/>
      <c r="D160" s="17"/>
      <c r="E160" s="33"/>
      <c r="F160" s="20"/>
      <c r="G160" s="20"/>
      <c r="H160" s="20"/>
      <c r="I160" s="20"/>
      <c r="J160" s="39"/>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row>
    <row r="161">
      <c r="A161" s="20"/>
      <c r="B161" s="17"/>
      <c r="C161" s="17"/>
      <c r="D161" s="17"/>
      <c r="E161" s="33"/>
      <c r="F161" s="20"/>
      <c r="G161" s="20"/>
      <c r="H161" s="20"/>
      <c r="I161" s="20"/>
      <c r="J161" s="39"/>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row>
    <row r="162">
      <c r="A162" s="20"/>
      <c r="B162" s="17"/>
      <c r="C162" s="17"/>
      <c r="D162" s="17"/>
      <c r="E162" s="33"/>
      <c r="F162" s="20"/>
      <c r="G162" s="20"/>
      <c r="H162" s="20"/>
      <c r="I162" s="20"/>
      <c r="J162" s="39"/>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row>
    <row r="163">
      <c r="A163" s="20"/>
      <c r="B163" s="17"/>
      <c r="C163" s="17"/>
      <c r="D163" s="17"/>
      <c r="E163" s="33"/>
      <c r="F163" s="20"/>
      <c r="G163" s="20"/>
      <c r="H163" s="20"/>
      <c r="I163" s="20"/>
      <c r="J163" s="39"/>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row>
    <row r="164">
      <c r="A164" s="20"/>
      <c r="B164" s="17"/>
      <c r="C164" s="17"/>
      <c r="D164" s="17"/>
      <c r="E164" s="33"/>
      <c r="F164" s="20"/>
      <c r="G164" s="20"/>
      <c r="H164" s="20"/>
      <c r="I164" s="20"/>
      <c r="J164" s="39"/>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row>
    <row r="165">
      <c r="A165" s="20"/>
      <c r="B165" s="17"/>
      <c r="C165" s="17"/>
      <c r="D165" s="17"/>
      <c r="E165" s="33"/>
      <c r="F165" s="20"/>
      <c r="G165" s="20"/>
      <c r="H165" s="20"/>
      <c r="I165" s="20"/>
      <c r="J165" s="39"/>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row>
    <row r="166">
      <c r="A166" s="20"/>
      <c r="B166" s="17"/>
      <c r="C166" s="17"/>
      <c r="D166" s="17"/>
      <c r="E166" s="33"/>
      <c r="F166" s="20"/>
      <c r="G166" s="20"/>
      <c r="H166" s="20"/>
      <c r="I166" s="20"/>
      <c r="J166" s="39"/>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row>
    <row r="167">
      <c r="A167" s="20"/>
      <c r="B167" s="17"/>
      <c r="C167" s="17"/>
      <c r="D167" s="17"/>
      <c r="E167" s="33"/>
      <c r="F167" s="20"/>
      <c r="G167" s="20"/>
      <c r="H167" s="20"/>
      <c r="I167" s="20"/>
      <c r="J167" s="39"/>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row>
    <row r="168">
      <c r="A168" s="20"/>
      <c r="B168" s="17"/>
      <c r="C168" s="17"/>
      <c r="D168" s="17"/>
      <c r="E168" s="33"/>
      <c r="F168" s="20"/>
      <c r="G168" s="20"/>
      <c r="H168" s="20"/>
      <c r="I168" s="20"/>
      <c r="J168" s="39"/>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row>
    <row r="169">
      <c r="A169" s="20"/>
      <c r="B169" s="17"/>
      <c r="C169" s="17"/>
      <c r="D169" s="17"/>
      <c r="E169" s="33"/>
      <c r="F169" s="20"/>
      <c r="G169" s="20"/>
      <c r="H169" s="20"/>
      <c r="I169" s="20"/>
      <c r="J169" s="39"/>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row>
    <row r="170">
      <c r="A170" s="20"/>
      <c r="B170" s="17"/>
      <c r="C170" s="17"/>
      <c r="D170" s="17"/>
      <c r="E170" s="33"/>
      <c r="F170" s="20"/>
      <c r="G170" s="20"/>
      <c r="H170" s="20"/>
      <c r="I170" s="20"/>
      <c r="J170" s="39"/>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row>
    <row r="171">
      <c r="A171" s="20"/>
      <c r="B171" s="17"/>
      <c r="C171" s="17"/>
      <c r="D171" s="17"/>
      <c r="E171" s="33"/>
      <c r="F171" s="20"/>
      <c r="G171" s="20"/>
      <c r="H171" s="20"/>
      <c r="I171" s="20"/>
      <c r="J171" s="39"/>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row>
    <row r="172">
      <c r="A172" s="20"/>
      <c r="B172" s="17"/>
      <c r="C172" s="17"/>
      <c r="D172" s="17"/>
      <c r="E172" s="33"/>
      <c r="F172" s="20"/>
      <c r="G172" s="20"/>
      <c r="H172" s="20"/>
      <c r="I172" s="20"/>
      <c r="J172" s="39"/>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row>
    <row r="173">
      <c r="A173" s="20"/>
      <c r="B173" s="17"/>
      <c r="C173" s="17"/>
      <c r="D173" s="17"/>
      <c r="E173" s="33"/>
      <c r="F173" s="20"/>
      <c r="G173" s="20"/>
      <c r="H173" s="20"/>
      <c r="I173" s="20"/>
      <c r="J173" s="39"/>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row>
    <row r="174">
      <c r="A174" s="20"/>
      <c r="B174" s="17"/>
      <c r="C174" s="17"/>
      <c r="D174" s="17"/>
      <c r="E174" s="33"/>
      <c r="F174" s="20"/>
      <c r="G174" s="20"/>
      <c r="H174" s="20"/>
      <c r="I174" s="20"/>
      <c r="J174" s="39"/>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row>
    <row r="175">
      <c r="A175" s="20"/>
      <c r="B175" s="17"/>
      <c r="C175" s="17"/>
      <c r="D175" s="17"/>
      <c r="E175" s="33"/>
      <c r="F175" s="20"/>
      <c r="G175" s="20"/>
      <c r="H175" s="20"/>
      <c r="I175" s="20"/>
      <c r="J175" s="39"/>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row>
    <row r="176">
      <c r="A176" s="20"/>
      <c r="B176" s="17"/>
      <c r="C176" s="17"/>
      <c r="D176" s="17"/>
      <c r="E176" s="33"/>
      <c r="F176" s="20"/>
      <c r="G176" s="20"/>
      <c r="H176" s="20"/>
      <c r="I176" s="20"/>
      <c r="J176" s="39"/>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row>
    <row r="177">
      <c r="A177" s="20"/>
      <c r="B177" s="17"/>
      <c r="C177" s="17"/>
      <c r="D177" s="17"/>
      <c r="E177" s="33"/>
      <c r="F177" s="20"/>
      <c r="G177" s="20"/>
      <c r="H177" s="20"/>
      <c r="I177" s="20"/>
      <c r="J177" s="39"/>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row>
    <row r="178">
      <c r="A178" s="20"/>
      <c r="B178" s="17"/>
      <c r="C178" s="17"/>
      <c r="D178" s="17"/>
      <c r="E178" s="33"/>
      <c r="F178" s="20"/>
      <c r="G178" s="20"/>
      <c r="H178" s="20"/>
      <c r="I178" s="20"/>
      <c r="J178" s="39"/>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row>
    <row r="179">
      <c r="A179" s="20"/>
      <c r="B179" s="17"/>
      <c r="C179" s="17"/>
      <c r="D179" s="17"/>
      <c r="E179" s="33"/>
      <c r="F179" s="20"/>
      <c r="G179" s="20"/>
      <c r="H179" s="20"/>
      <c r="I179" s="20"/>
      <c r="J179" s="39"/>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row>
    <row r="180">
      <c r="A180" s="20"/>
      <c r="B180" s="17"/>
      <c r="C180" s="17"/>
      <c r="D180" s="17"/>
      <c r="E180" s="33"/>
      <c r="F180" s="20"/>
      <c r="G180" s="20"/>
      <c r="H180" s="20"/>
      <c r="I180" s="20"/>
      <c r="J180" s="39"/>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row>
    <row r="181">
      <c r="A181" s="20"/>
      <c r="B181" s="17"/>
      <c r="C181" s="17"/>
      <c r="D181" s="17"/>
      <c r="E181" s="33"/>
      <c r="F181" s="20"/>
      <c r="G181" s="20"/>
      <c r="H181" s="20"/>
      <c r="I181" s="20"/>
      <c r="J181" s="39"/>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row>
    <row r="182">
      <c r="A182" s="20"/>
      <c r="B182" s="17"/>
      <c r="C182" s="17"/>
      <c r="D182" s="17"/>
      <c r="E182" s="33"/>
      <c r="F182" s="20"/>
      <c r="G182" s="20"/>
      <c r="H182" s="20"/>
      <c r="I182" s="20"/>
      <c r="J182" s="39"/>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row>
    <row r="183">
      <c r="A183" s="20"/>
      <c r="B183" s="17"/>
      <c r="C183" s="17"/>
      <c r="D183" s="17"/>
      <c r="E183" s="33"/>
      <c r="F183" s="20"/>
      <c r="G183" s="20"/>
      <c r="H183" s="20"/>
      <c r="I183" s="20"/>
      <c r="J183" s="39"/>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row>
    <row r="184">
      <c r="A184" s="20"/>
      <c r="B184" s="17"/>
      <c r="C184" s="17"/>
      <c r="D184" s="17"/>
      <c r="E184" s="33"/>
      <c r="F184" s="20"/>
      <c r="G184" s="20"/>
      <c r="H184" s="20"/>
      <c r="I184" s="20"/>
      <c r="J184" s="39"/>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row>
    <row r="185">
      <c r="A185" s="20"/>
      <c r="B185" s="17"/>
      <c r="C185" s="17"/>
      <c r="D185" s="17"/>
      <c r="E185" s="33"/>
      <c r="F185" s="20"/>
      <c r="G185" s="20"/>
      <c r="H185" s="20"/>
      <c r="I185" s="20"/>
      <c r="J185" s="39"/>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row>
    <row r="186">
      <c r="A186" s="20"/>
      <c r="B186" s="17"/>
      <c r="C186" s="17"/>
      <c r="D186" s="17"/>
      <c r="E186" s="33"/>
      <c r="F186" s="20"/>
      <c r="G186" s="20"/>
      <c r="H186" s="20"/>
      <c r="I186" s="20"/>
      <c r="J186" s="39"/>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row>
    <row r="187">
      <c r="A187" s="20"/>
      <c r="B187" s="17"/>
      <c r="C187" s="17"/>
      <c r="D187" s="17"/>
      <c r="E187" s="33"/>
      <c r="F187" s="20"/>
      <c r="G187" s="20"/>
      <c r="H187" s="20"/>
      <c r="I187" s="20"/>
      <c r="J187" s="39"/>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row>
    <row r="188">
      <c r="A188" s="20"/>
      <c r="B188" s="17"/>
      <c r="C188" s="17"/>
      <c r="D188" s="17"/>
      <c r="E188" s="33"/>
      <c r="F188" s="20"/>
      <c r="G188" s="20"/>
      <c r="H188" s="20"/>
      <c r="I188" s="20"/>
      <c r="J188" s="39"/>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row>
    <row r="189">
      <c r="A189" s="20"/>
      <c r="B189" s="17"/>
      <c r="C189" s="17"/>
      <c r="D189" s="17"/>
      <c r="E189" s="33"/>
      <c r="F189" s="20"/>
      <c r="G189" s="20"/>
      <c r="H189" s="20"/>
      <c r="I189" s="20"/>
      <c r="J189" s="39"/>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row>
    <row r="190">
      <c r="A190" s="20"/>
      <c r="B190" s="17"/>
      <c r="C190" s="17"/>
      <c r="D190" s="17"/>
      <c r="E190" s="33"/>
      <c r="F190" s="20"/>
      <c r="G190" s="20"/>
      <c r="H190" s="20"/>
      <c r="I190" s="20"/>
      <c r="J190" s="39"/>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row>
    <row r="191">
      <c r="A191" s="20"/>
      <c r="B191" s="17"/>
      <c r="C191" s="17"/>
      <c r="D191" s="17"/>
      <c r="E191" s="33"/>
      <c r="F191" s="20"/>
      <c r="G191" s="20"/>
      <c r="H191" s="20"/>
      <c r="I191" s="20"/>
      <c r="J191" s="39"/>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row>
    <row r="192">
      <c r="A192" s="20"/>
      <c r="B192" s="17"/>
      <c r="C192" s="17"/>
      <c r="D192" s="17"/>
      <c r="E192" s="33"/>
      <c r="F192" s="20"/>
      <c r="G192" s="20"/>
      <c r="H192" s="20"/>
      <c r="I192" s="20"/>
      <c r="J192" s="39"/>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row>
    <row r="193">
      <c r="A193" s="20"/>
      <c r="B193" s="17"/>
      <c r="C193" s="17"/>
      <c r="D193" s="17"/>
      <c r="E193" s="33"/>
      <c r="F193" s="20"/>
      <c r="G193" s="20"/>
      <c r="H193" s="20"/>
      <c r="I193" s="20"/>
      <c r="J193" s="39"/>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row>
    <row r="194">
      <c r="A194" s="20"/>
      <c r="B194" s="17"/>
      <c r="C194" s="17"/>
      <c r="D194" s="17"/>
      <c r="E194" s="33"/>
      <c r="F194" s="20"/>
      <c r="G194" s="20"/>
      <c r="H194" s="20"/>
      <c r="I194" s="20"/>
      <c r="J194" s="39"/>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row>
    <row r="195">
      <c r="A195" s="20"/>
      <c r="B195" s="17"/>
      <c r="C195" s="17"/>
      <c r="D195" s="17"/>
      <c r="E195" s="33"/>
      <c r="F195" s="20"/>
      <c r="G195" s="20"/>
      <c r="H195" s="20"/>
      <c r="I195" s="20"/>
      <c r="J195" s="3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row>
    <row r="196">
      <c r="A196" s="20"/>
      <c r="B196" s="17"/>
      <c r="C196" s="17"/>
      <c r="D196" s="17"/>
      <c r="E196" s="33"/>
      <c r="F196" s="20"/>
      <c r="G196" s="20"/>
      <c r="H196" s="20"/>
      <c r="I196" s="20"/>
      <c r="J196" s="39"/>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row>
    <row r="197">
      <c r="A197" s="20"/>
      <c r="B197" s="17"/>
      <c r="C197" s="17"/>
      <c r="D197" s="17"/>
      <c r="E197" s="33"/>
      <c r="F197" s="20"/>
      <c r="G197" s="20"/>
      <c r="H197" s="20"/>
      <c r="I197" s="20"/>
      <c r="J197" s="39"/>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row>
    <row r="198">
      <c r="A198" s="20"/>
      <c r="B198" s="17"/>
      <c r="C198" s="17"/>
      <c r="D198" s="17"/>
      <c r="E198" s="33"/>
      <c r="F198" s="20"/>
      <c r="G198" s="20"/>
      <c r="H198" s="20"/>
      <c r="I198" s="20"/>
      <c r="J198" s="39"/>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row>
    <row r="199">
      <c r="A199" s="20"/>
      <c r="B199" s="17"/>
      <c r="C199" s="17"/>
      <c r="D199" s="17"/>
      <c r="E199" s="33"/>
      <c r="F199" s="20"/>
      <c r="G199" s="20"/>
      <c r="H199" s="20"/>
      <c r="I199" s="20"/>
      <c r="J199" s="3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row>
    <row r="200">
      <c r="A200" s="20"/>
      <c r="B200" s="17"/>
      <c r="C200" s="17"/>
      <c r="D200" s="17"/>
      <c r="E200" s="33"/>
      <c r="F200" s="20"/>
      <c r="G200" s="20"/>
      <c r="H200" s="20"/>
      <c r="I200" s="20"/>
      <c r="J200" s="39"/>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row>
    <row r="201">
      <c r="A201" s="20"/>
      <c r="B201" s="17"/>
      <c r="C201" s="17"/>
      <c r="D201" s="17"/>
      <c r="E201" s="33"/>
      <c r="F201" s="20"/>
      <c r="G201" s="20"/>
      <c r="H201" s="20"/>
      <c r="I201" s="20"/>
      <c r="J201" s="39"/>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row>
    <row r="202">
      <c r="A202" s="20"/>
      <c r="B202" s="17"/>
      <c r="C202" s="17"/>
      <c r="D202" s="17"/>
      <c r="E202" s="33"/>
      <c r="F202" s="20"/>
      <c r="G202" s="20"/>
      <c r="H202" s="20"/>
      <c r="I202" s="20"/>
      <c r="J202" s="39"/>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row>
    <row r="203">
      <c r="A203" s="20"/>
      <c r="B203" s="17"/>
      <c r="C203" s="17"/>
      <c r="D203" s="17"/>
      <c r="E203" s="33"/>
      <c r="F203" s="20"/>
      <c r="G203" s="20"/>
      <c r="H203" s="20"/>
      <c r="I203" s="20"/>
      <c r="J203" s="39"/>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row>
    <row r="204">
      <c r="A204" s="20"/>
      <c r="B204" s="17"/>
      <c r="C204" s="17"/>
      <c r="D204" s="17"/>
      <c r="E204" s="33"/>
      <c r="F204" s="20"/>
      <c r="G204" s="20"/>
      <c r="H204" s="20"/>
      <c r="I204" s="20"/>
      <c r="J204" s="39"/>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row>
    <row r="205">
      <c r="A205" s="20"/>
      <c r="B205" s="17"/>
      <c r="C205" s="17"/>
      <c r="D205" s="17"/>
      <c r="E205" s="33"/>
      <c r="F205" s="20"/>
      <c r="G205" s="20"/>
      <c r="H205" s="20"/>
      <c r="I205" s="20"/>
      <c r="J205" s="39"/>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row>
    <row r="206">
      <c r="A206" s="20"/>
      <c r="B206" s="17"/>
      <c r="C206" s="17"/>
      <c r="D206" s="17"/>
      <c r="E206" s="33"/>
      <c r="F206" s="20"/>
      <c r="G206" s="20"/>
      <c r="H206" s="20"/>
      <c r="I206" s="20"/>
      <c r="J206" s="39"/>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row>
    <row r="207">
      <c r="A207" s="20"/>
      <c r="B207" s="17"/>
      <c r="C207" s="17"/>
      <c r="D207" s="17"/>
      <c r="E207" s="33"/>
      <c r="F207" s="20"/>
      <c r="G207" s="20"/>
      <c r="H207" s="20"/>
      <c r="I207" s="20"/>
      <c r="J207" s="39"/>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row>
    <row r="208">
      <c r="A208" s="20"/>
      <c r="B208" s="17"/>
      <c r="C208" s="17"/>
      <c r="D208" s="17"/>
      <c r="E208" s="33"/>
      <c r="F208" s="20"/>
      <c r="G208" s="20"/>
      <c r="H208" s="20"/>
      <c r="I208" s="20"/>
      <c r="J208" s="39"/>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row>
    <row r="209">
      <c r="A209" s="20"/>
      <c r="B209" s="17"/>
      <c r="C209" s="17"/>
      <c r="D209" s="17"/>
      <c r="E209" s="33"/>
      <c r="F209" s="20"/>
      <c r="G209" s="20"/>
      <c r="H209" s="20"/>
      <c r="I209" s="20"/>
      <c r="J209" s="39"/>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row>
    <row r="210">
      <c r="A210" s="20"/>
      <c r="B210" s="17"/>
      <c r="C210" s="17"/>
      <c r="D210" s="17"/>
      <c r="E210" s="33"/>
      <c r="F210" s="20"/>
      <c r="G210" s="20"/>
      <c r="H210" s="20"/>
      <c r="I210" s="20"/>
      <c r="J210" s="39"/>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row>
    <row r="211">
      <c r="A211" s="20"/>
      <c r="B211" s="17"/>
      <c r="C211" s="17"/>
      <c r="D211" s="17"/>
      <c r="E211" s="33"/>
      <c r="F211" s="20"/>
      <c r="G211" s="20"/>
      <c r="H211" s="20"/>
      <c r="I211" s="20"/>
      <c r="J211" s="39"/>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row>
    <row r="212">
      <c r="A212" s="20"/>
      <c r="B212" s="17"/>
      <c r="C212" s="17"/>
      <c r="D212" s="17"/>
      <c r="E212" s="33"/>
      <c r="F212" s="20"/>
      <c r="G212" s="20"/>
      <c r="H212" s="20"/>
      <c r="I212" s="20"/>
      <c r="J212" s="39"/>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row>
    <row r="213">
      <c r="A213" s="20"/>
      <c r="B213" s="17"/>
      <c r="C213" s="17"/>
      <c r="D213" s="17"/>
      <c r="E213" s="33"/>
      <c r="F213" s="20"/>
      <c r="G213" s="20"/>
      <c r="H213" s="20"/>
      <c r="I213" s="20"/>
      <c r="J213" s="39"/>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row>
    <row r="214">
      <c r="A214" s="20"/>
      <c r="B214" s="17"/>
      <c r="C214" s="17"/>
      <c r="D214" s="17"/>
      <c r="E214" s="33"/>
      <c r="F214" s="20"/>
      <c r="G214" s="20"/>
      <c r="H214" s="20"/>
      <c r="I214" s="20"/>
      <c r="J214" s="39"/>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row>
    <row r="215">
      <c r="A215" s="20"/>
      <c r="B215" s="17"/>
      <c r="C215" s="17"/>
      <c r="D215" s="17"/>
      <c r="E215" s="33"/>
      <c r="F215" s="20"/>
      <c r="G215" s="20"/>
      <c r="H215" s="20"/>
      <c r="I215" s="20"/>
      <c r="J215" s="39"/>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row>
    <row r="216">
      <c r="A216" s="20"/>
      <c r="B216" s="17"/>
      <c r="C216" s="17"/>
      <c r="D216" s="17"/>
      <c r="E216" s="33"/>
      <c r="F216" s="20"/>
      <c r="G216" s="20"/>
      <c r="H216" s="20"/>
      <c r="I216" s="20"/>
      <c r="J216" s="39"/>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row>
    <row r="217">
      <c r="A217" s="20"/>
      <c r="B217" s="17"/>
      <c r="C217" s="17"/>
      <c r="D217" s="17"/>
      <c r="E217" s="33"/>
      <c r="F217" s="20"/>
      <c r="G217" s="20"/>
      <c r="H217" s="20"/>
      <c r="I217" s="20"/>
      <c r="J217" s="39"/>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row>
    <row r="218">
      <c r="A218" s="20"/>
      <c r="B218" s="17"/>
      <c r="C218" s="17"/>
      <c r="D218" s="17"/>
      <c r="E218" s="33"/>
      <c r="F218" s="20"/>
      <c r="G218" s="20"/>
      <c r="H218" s="20"/>
      <c r="I218" s="20"/>
      <c r="J218" s="39"/>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row>
    <row r="219">
      <c r="A219" s="20"/>
      <c r="B219" s="17"/>
      <c r="C219" s="17"/>
      <c r="D219" s="17"/>
      <c r="E219" s="33"/>
      <c r="F219" s="20"/>
      <c r="G219" s="20"/>
      <c r="H219" s="20"/>
      <c r="I219" s="20"/>
      <c r="J219" s="39"/>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row>
    <row r="220">
      <c r="A220" s="20"/>
      <c r="B220" s="17"/>
      <c r="C220" s="17"/>
      <c r="D220" s="17"/>
      <c r="E220" s="33"/>
      <c r="F220" s="20"/>
      <c r="G220" s="20"/>
      <c r="H220" s="20"/>
      <c r="I220" s="20"/>
      <c r="J220" s="39"/>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row>
    <row r="221">
      <c r="A221" s="20"/>
      <c r="B221" s="17"/>
      <c r="C221" s="17"/>
      <c r="D221" s="17"/>
      <c r="E221" s="33"/>
      <c r="F221" s="20"/>
      <c r="G221" s="20"/>
      <c r="H221" s="20"/>
      <c r="I221" s="20"/>
      <c r="J221" s="39"/>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row>
    <row r="222">
      <c r="A222" s="20"/>
      <c r="B222" s="17"/>
      <c r="C222" s="17"/>
      <c r="D222" s="17"/>
      <c r="E222" s="33"/>
      <c r="F222" s="20"/>
      <c r="G222" s="20"/>
      <c r="H222" s="20"/>
      <c r="I222" s="20"/>
      <c r="J222" s="39"/>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row>
    <row r="223">
      <c r="A223" s="20"/>
      <c r="B223" s="17"/>
      <c r="C223" s="17"/>
      <c r="D223" s="17"/>
      <c r="E223" s="33"/>
      <c r="F223" s="20"/>
      <c r="G223" s="20"/>
      <c r="H223" s="20"/>
      <c r="I223" s="20"/>
      <c r="J223" s="39"/>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row>
    <row r="224">
      <c r="A224" s="20"/>
      <c r="B224" s="17"/>
      <c r="C224" s="17"/>
      <c r="D224" s="17"/>
      <c r="E224" s="33"/>
      <c r="F224" s="20"/>
      <c r="G224" s="20"/>
      <c r="H224" s="20"/>
      <c r="I224" s="20"/>
      <c r="J224" s="39"/>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row>
    <row r="225">
      <c r="A225" s="20"/>
      <c r="B225" s="17"/>
      <c r="C225" s="17"/>
      <c r="D225" s="17"/>
      <c r="E225" s="33"/>
      <c r="F225" s="20"/>
      <c r="G225" s="20"/>
      <c r="H225" s="20"/>
      <c r="I225" s="20"/>
      <c r="J225" s="39"/>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row>
    <row r="226">
      <c r="A226" s="20"/>
      <c r="B226" s="17"/>
      <c r="C226" s="17"/>
      <c r="D226" s="17"/>
      <c r="E226" s="33"/>
      <c r="F226" s="20"/>
      <c r="G226" s="20"/>
      <c r="H226" s="20"/>
      <c r="I226" s="20"/>
      <c r="J226" s="39"/>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row>
    <row r="227">
      <c r="A227" s="20"/>
      <c r="B227" s="17"/>
      <c r="C227" s="17"/>
      <c r="D227" s="17"/>
      <c r="E227" s="33"/>
      <c r="F227" s="20"/>
      <c r="G227" s="20"/>
      <c r="H227" s="20"/>
      <c r="I227" s="20"/>
      <c r="J227" s="39"/>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row>
    <row r="228">
      <c r="A228" s="20"/>
      <c r="B228" s="17"/>
      <c r="C228" s="17"/>
      <c r="D228" s="17"/>
      <c r="E228" s="33"/>
      <c r="F228" s="20"/>
      <c r="G228" s="20"/>
      <c r="H228" s="20"/>
      <c r="I228" s="20"/>
      <c r="J228" s="39"/>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row>
    <row r="229">
      <c r="A229" s="20"/>
      <c r="B229" s="17"/>
      <c r="C229" s="17"/>
      <c r="D229" s="17"/>
      <c r="E229" s="33"/>
      <c r="F229" s="20"/>
      <c r="G229" s="20"/>
      <c r="H229" s="20"/>
      <c r="I229" s="20"/>
      <c r="J229" s="39"/>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row>
    <row r="230">
      <c r="A230" s="20"/>
      <c r="B230" s="17"/>
      <c r="C230" s="17"/>
      <c r="D230" s="17"/>
      <c r="E230" s="33"/>
      <c r="F230" s="20"/>
      <c r="G230" s="20"/>
      <c r="H230" s="20"/>
      <c r="I230" s="20"/>
      <c r="J230" s="39"/>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row>
    <row r="231">
      <c r="A231" s="20"/>
      <c r="B231" s="17"/>
      <c r="C231" s="17"/>
      <c r="D231" s="17"/>
      <c r="E231" s="33"/>
      <c r="F231" s="20"/>
      <c r="G231" s="20"/>
      <c r="H231" s="20"/>
      <c r="I231" s="20"/>
      <c r="J231" s="39"/>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row>
    <row r="232">
      <c r="A232" s="20"/>
      <c r="B232" s="17"/>
      <c r="C232" s="17"/>
      <c r="D232" s="17"/>
      <c r="E232" s="33"/>
      <c r="F232" s="20"/>
      <c r="G232" s="20"/>
      <c r="H232" s="20"/>
      <c r="I232" s="20"/>
      <c r="J232" s="39"/>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row>
    <row r="233">
      <c r="A233" s="20"/>
      <c r="B233" s="17"/>
      <c r="C233" s="17"/>
      <c r="D233" s="17"/>
      <c r="E233" s="33"/>
      <c r="F233" s="20"/>
      <c r="G233" s="20"/>
      <c r="H233" s="20"/>
      <c r="I233" s="20"/>
      <c r="J233" s="39"/>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row>
    <row r="234">
      <c r="A234" s="20"/>
      <c r="B234" s="17"/>
      <c r="C234" s="17"/>
      <c r="D234" s="17"/>
      <c r="E234" s="33"/>
      <c r="F234" s="20"/>
      <c r="G234" s="20"/>
      <c r="H234" s="20"/>
      <c r="I234" s="20"/>
      <c r="J234" s="39"/>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row>
    <row r="235">
      <c r="A235" s="20"/>
      <c r="B235" s="17"/>
      <c r="C235" s="17"/>
      <c r="D235" s="17"/>
      <c r="E235" s="33"/>
      <c r="F235" s="20"/>
      <c r="G235" s="20"/>
      <c r="H235" s="20"/>
      <c r="I235" s="20"/>
      <c r="J235" s="39"/>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row>
    <row r="236">
      <c r="A236" s="20"/>
      <c r="B236" s="17"/>
      <c r="C236" s="17"/>
      <c r="D236" s="17"/>
      <c r="E236" s="33"/>
      <c r="F236" s="20"/>
      <c r="G236" s="20"/>
      <c r="H236" s="20"/>
      <c r="I236" s="20"/>
      <c r="J236" s="39"/>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row>
    <row r="237">
      <c r="A237" s="20"/>
      <c r="B237" s="17"/>
      <c r="C237" s="17"/>
      <c r="D237" s="17"/>
      <c r="E237" s="33"/>
      <c r="F237" s="20"/>
      <c r="G237" s="20"/>
      <c r="H237" s="20"/>
      <c r="I237" s="20"/>
      <c r="J237" s="39"/>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row>
    <row r="238">
      <c r="A238" s="20"/>
      <c r="B238" s="17"/>
      <c r="C238" s="17"/>
      <c r="D238" s="17"/>
      <c r="E238" s="33"/>
      <c r="F238" s="20"/>
      <c r="G238" s="20"/>
      <c r="H238" s="20"/>
      <c r="I238" s="20"/>
      <c r="J238" s="39"/>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row>
    <row r="239">
      <c r="A239" s="20"/>
      <c r="B239" s="17"/>
      <c r="C239" s="17"/>
      <c r="D239" s="17"/>
      <c r="E239" s="33"/>
      <c r="F239" s="20"/>
      <c r="G239" s="20"/>
      <c r="H239" s="20"/>
      <c r="I239" s="20"/>
      <c r="J239" s="39"/>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row>
    <row r="240">
      <c r="A240" s="20"/>
      <c r="B240" s="17"/>
      <c r="C240" s="17"/>
      <c r="D240" s="17"/>
      <c r="E240" s="33"/>
      <c r="F240" s="20"/>
      <c r="G240" s="20"/>
      <c r="H240" s="20"/>
      <c r="I240" s="20"/>
      <c r="J240" s="39"/>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row>
    <row r="241">
      <c r="A241" s="20"/>
      <c r="B241" s="17"/>
      <c r="C241" s="17"/>
      <c r="D241" s="17"/>
      <c r="E241" s="33"/>
      <c r="F241" s="20"/>
      <c r="G241" s="20"/>
      <c r="H241" s="20"/>
      <c r="I241" s="20"/>
      <c r="J241" s="39"/>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row>
    <row r="242">
      <c r="A242" s="20"/>
      <c r="B242" s="17"/>
      <c r="C242" s="17"/>
      <c r="D242" s="17"/>
      <c r="E242" s="33"/>
      <c r="F242" s="20"/>
      <c r="G242" s="20"/>
      <c r="H242" s="20"/>
      <c r="I242" s="20"/>
      <c r="J242" s="39"/>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row>
    <row r="243">
      <c r="A243" s="20"/>
      <c r="B243" s="17"/>
      <c r="C243" s="17"/>
      <c r="D243" s="17"/>
      <c r="E243" s="33"/>
      <c r="F243" s="20"/>
      <c r="G243" s="20"/>
      <c r="H243" s="20"/>
      <c r="I243" s="20"/>
      <c r="J243" s="39"/>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c r="A244" s="20"/>
      <c r="B244" s="17"/>
      <c r="C244" s="17"/>
      <c r="D244" s="17"/>
      <c r="E244" s="33"/>
      <c r="F244" s="20"/>
      <c r="G244" s="20"/>
      <c r="H244" s="20"/>
      <c r="I244" s="20"/>
      <c r="J244" s="39"/>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row>
    <row r="245">
      <c r="A245" s="20"/>
      <c r="B245" s="17"/>
      <c r="C245" s="17"/>
      <c r="D245" s="17"/>
      <c r="E245" s="33"/>
      <c r="F245" s="20"/>
      <c r="G245" s="20"/>
      <c r="H245" s="20"/>
      <c r="I245" s="20"/>
      <c r="J245" s="39"/>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row>
    <row r="246">
      <c r="A246" s="20"/>
      <c r="B246" s="17"/>
      <c r="C246" s="17"/>
      <c r="D246" s="17"/>
      <c r="E246" s="33"/>
      <c r="F246" s="20"/>
      <c r="G246" s="20"/>
      <c r="H246" s="20"/>
      <c r="I246" s="20"/>
      <c r="J246" s="39"/>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row>
    <row r="247">
      <c r="A247" s="20"/>
      <c r="B247" s="17"/>
      <c r="C247" s="17"/>
      <c r="D247" s="17"/>
      <c r="E247" s="33"/>
      <c r="F247" s="20"/>
      <c r="G247" s="20"/>
      <c r="H247" s="20"/>
      <c r="I247" s="20"/>
      <c r="J247" s="39"/>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c r="A248" s="20"/>
      <c r="B248" s="17"/>
      <c r="C248" s="17"/>
      <c r="D248" s="17"/>
      <c r="E248" s="33"/>
      <c r="F248" s="20"/>
      <c r="G248" s="20"/>
      <c r="H248" s="20"/>
      <c r="I248" s="20"/>
      <c r="J248" s="39"/>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row>
    <row r="249">
      <c r="A249" s="20"/>
      <c r="B249" s="17"/>
      <c r="C249" s="17"/>
      <c r="D249" s="17"/>
      <c r="E249" s="33"/>
      <c r="F249" s="20"/>
      <c r="G249" s="20"/>
      <c r="H249" s="20"/>
      <c r="I249" s="20"/>
      <c r="J249" s="39"/>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row>
    <row r="250">
      <c r="A250" s="20"/>
      <c r="B250" s="17"/>
      <c r="C250" s="17"/>
      <c r="D250" s="17"/>
      <c r="E250" s="33"/>
      <c r="F250" s="20"/>
      <c r="G250" s="20"/>
      <c r="H250" s="20"/>
      <c r="I250" s="20"/>
      <c r="J250" s="39"/>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row>
    <row r="251">
      <c r="A251" s="20"/>
      <c r="B251" s="17"/>
      <c r="C251" s="17"/>
      <c r="D251" s="17"/>
      <c r="E251" s="33"/>
      <c r="F251" s="20"/>
      <c r="G251" s="20"/>
      <c r="H251" s="20"/>
      <c r="I251" s="20"/>
      <c r="J251" s="39"/>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row>
    <row r="252">
      <c r="A252" s="20"/>
      <c r="B252" s="17"/>
      <c r="C252" s="17"/>
      <c r="D252" s="17"/>
      <c r="E252" s="33"/>
      <c r="F252" s="20"/>
      <c r="G252" s="20"/>
      <c r="H252" s="20"/>
      <c r="I252" s="20"/>
      <c r="J252" s="39"/>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row>
    <row r="253">
      <c r="A253" s="20"/>
      <c r="B253" s="17"/>
      <c r="C253" s="17"/>
      <c r="D253" s="17"/>
      <c r="E253" s="33"/>
      <c r="F253" s="20"/>
      <c r="G253" s="20"/>
      <c r="H253" s="20"/>
      <c r="I253" s="20"/>
      <c r="J253" s="39"/>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row>
    <row r="254">
      <c r="A254" s="20"/>
      <c r="B254" s="17"/>
      <c r="C254" s="17"/>
      <c r="D254" s="17"/>
      <c r="E254" s="33"/>
      <c r="F254" s="20"/>
      <c r="G254" s="20"/>
      <c r="H254" s="20"/>
      <c r="I254" s="20"/>
      <c r="J254" s="39"/>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row>
    <row r="255">
      <c r="A255" s="20"/>
      <c r="B255" s="17"/>
      <c r="C255" s="17"/>
      <c r="D255" s="17"/>
      <c r="E255" s="33"/>
      <c r="F255" s="20"/>
      <c r="G255" s="20"/>
      <c r="H255" s="20"/>
      <c r="I255" s="20"/>
      <c r="J255" s="39"/>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row>
    <row r="256">
      <c r="A256" s="20"/>
      <c r="B256" s="17"/>
      <c r="C256" s="17"/>
      <c r="D256" s="17"/>
      <c r="E256" s="33"/>
      <c r="F256" s="20"/>
      <c r="G256" s="20"/>
      <c r="H256" s="20"/>
      <c r="I256" s="20"/>
      <c r="J256" s="39"/>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row>
    <row r="257">
      <c r="A257" s="20"/>
      <c r="B257" s="17"/>
      <c r="C257" s="17"/>
      <c r="D257" s="17"/>
      <c r="E257" s="33"/>
      <c r="F257" s="20"/>
      <c r="G257" s="20"/>
      <c r="H257" s="20"/>
      <c r="I257" s="20"/>
      <c r="J257" s="39"/>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row>
    <row r="258">
      <c r="A258" s="20"/>
      <c r="B258" s="17"/>
      <c r="C258" s="17"/>
      <c r="D258" s="17"/>
      <c r="E258" s="33"/>
      <c r="F258" s="20"/>
      <c r="G258" s="20"/>
      <c r="H258" s="20"/>
      <c r="I258" s="20"/>
      <c r="J258" s="39"/>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row>
    <row r="259">
      <c r="A259" s="20"/>
      <c r="B259" s="17"/>
      <c r="C259" s="17"/>
      <c r="D259" s="17"/>
      <c r="E259" s="33"/>
      <c r="F259" s="20"/>
      <c r="G259" s="20"/>
      <c r="H259" s="20"/>
      <c r="I259" s="20"/>
      <c r="J259" s="39"/>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row>
    <row r="260">
      <c r="A260" s="20"/>
      <c r="B260" s="17"/>
      <c r="C260" s="17"/>
      <c r="D260" s="17"/>
      <c r="E260" s="33"/>
      <c r="F260" s="20"/>
      <c r="G260" s="20"/>
      <c r="H260" s="20"/>
      <c r="I260" s="20"/>
      <c r="J260" s="39"/>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row>
    <row r="261">
      <c r="A261" s="20"/>
      <c r="B261" s="17"/>
      <c r="C261" s="17"/>
      <c r="D261" s="17"/>
      <c r="E261" s="33"/>
      <c r="F261" s="20"/>
      <c r="G261" s="20"/>
      <c r="H261" s="20"/>
      <c r="I261" s="20"/>
      <c r="J261" s="39"/>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row>
    <row r="262">
      <c r="A262" s="20"/>
      <c r="B262" s="17"/>
      <c r="C262" s="17"/>
      <c r="D262" s="17"/>
      <c r="E262" s="33"/>
      <c r="F262" s="20"/>
      <c r="G262" s="20"/>
      <c r="H262" s="20"/>
      <c r="I262" s="20"/>
      <c r="J262" s="39"/>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row>
    <row r="263">
      <c r="A263" s="20"/>
      <c r="B263" s="17"/>
      <c r="C263" s="17"/>
      <c r="D263" s="17"/>
      <c r="E263" s="33"/>
      <c r="F263" s="20"/>
      <c r="G263" s="20"/>
      <c r="H263" s="20"/>
      <c r="I263" s="20"/>
      <c r="J263" s="39"/>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row>
    <row r="264">
      <c r="A264" s="20"/>
      <c r="B264" s="17"/>
      <c r="C264" s="17"/>
      <c r="D264" s="17"/>
      <c r="E264" s="33"/>
      <c r="F264" s="20"/>
      <c r="G264" s="20"/>
      <c r="H264" s="20"/>
      <c r="I264" s="20"/>
      <c r="J264" s="39"/>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row>
    <row r="265">
      <c r="A265" s="20"/>
      <c r="B265" s="17"/>
      <c r="C265" s="17"/>
      <c r="D265" s="17"/>
      <c r="E265" s="33"/>
      <c r="F265" s="20"/>
      <c r="G265" s="20"/>
      <c r="H265" s="20"/>
      <c r="I265" s="20"/>
      <c r="J265" s="39"/>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row>
    <row r="266">
      <c r="A266" s="20"/>
      <c r="B266" s="17"/>
      <c r="C266" s="17"/>
      <c r="D266" s="17"/>
      <c r="E266" s="33"/>
      <c r="F266" s="20"/>
      <c r="G266" s="20"/>
      <c r="H266" s="20"/>
      <c r="I266" s="20"/>
      <c r="J266" s="39"/>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row>
    <row r="267">
      <c r="A267" s="20"/>
      <c r="B267" s="17"/>
      <c r="C267" s="17"/>
      <c r="D267" s="17"/>
      <c r="E267" s="33"/>
      <c r="F267" s="20"/>
      <c r="G267" s="20"/>
      <c r="H267" s="20"/>
      <c r="I267" s="20"/>
      <c r="J267" s="39"/>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row>
    <row r="268">
      <c r="A268" s="20"/>
      <c r="B268" s="17"/>
      <c r="C268" s="17"/>
      <c r="D268" s="17"/>
      <c r="E268" s="33"/>
      <c r="F268" s="20"/>
      <c r="G268" s="20"/>
      <c r="H268" s="20"/>
      <c r="I268" s="20"/>
      <c r="J268" s="39"/>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row>
    <row r="269">
      <c r="A269" s="20"/>
      <c r="B269" s="17"/>
      <c r="C269" s="17"/>
      <c r="D269" s="17"/>
      <c r="E269" s="33"/>
      <c r="F269" s="20"/>
      <c r="G269" s="20"/>
      <c r="H269" s="20"/>
      <c r="I269" s="20"/>
      <c r="J269" s="39"/>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row>
    <row r="270">
      <c r="A270" s="20"/>
      <c r="B270" s="17"/>
      <c r="C270" s="17"/>
      <c r="D270" s="17"/>
      <c r="E270" s="33"/>
      <c r="F270" s="20"/>
      <c r="G270" s="20"/>
      <c r="H270" s="20"/>
      <c r="I270" s="20"/>
      <c r="J270" s="39"/>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row>
    <row r="271">
      <c r="A271" s="20"/>
      <c r="B271" s="17"/>
      <c r="C271" s="17"/>
      <c r="D271" s="17"/>
      <c r="E271" s="33"/>
      <c r="F271" s="20"/>
      <c r="G271" s="20"/>
      <c r="H271" s="20"/>
      <c r="I271" s="20"/>
      <c r="J271" s="39"/>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row>
    <row r="272">
      <c r="A272" s="20"/>
      <c r="B272" s="17"/>
      <c r="C272" s="17"/>
      <c r="D272" s="17"/>
      <c r="E272" s="33"/>
      <c r="F272" s="20"/>
      <c r="G272" s="20"/>
      <c r="H272" s="20"/>
      <c r="I272" s="20"/>
      <c r="J272" s="39"/>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row>
    <row r="273">
      <c r="A273" s="20"/>
      <c r="B273" s="17"/>
      <c r="C273" s="17"/>
      <c r="D273" s="17"/>
      <c r="E273" s="33"/>
      <c r="F273" s="20"/>
      <c r="G273" s="20"/>
      <c r="H273" s="20"/>
      <c r="I273" s="20"/>
      <c r="J273" s="39"/>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row>
    <row r="274">
      <c r="A274" s="20"/>
      <c r="B274" s="17"/>
      <c r="C274" s="17"/>
      <c r="D274" s="17"/>
      <c r="E274" s="33"/>
      <c r="F274" s="20"/>
      <c r="G274" s="20"/>
      <c r="H274" s="20"/>
      <c r="I274" s="20"/>
      <c r="J274" s="39"/>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row>
    <row r="275">
      <c r="A275" s="20"/>
      <c r="B275" s="17"/>
      <c r="C275" s="17"/>
      <c r="D275" s="17"/>
      <c r="E275" s="33"/>
      <c r="F275" s="20"/>
      <c r="G275" s="20"/>
      <c r="H275" s="20"/>
      <c r="I275" s="20"/>
      <c r="J275" s="39"/>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row>
    <row r="276">
      <c r="A276" s="20"/>
      <c r="B276" s="17"/>
      <c r="C276" s="17"/>
      <c r="D276" s="17"/>
      <c r="E276" s="33"/>
      <c r="F276" s="20"/>
      <c r="G276" s="20"/>
      <c r="H276" s="20"/>
      <c r="I276" s="20"/>
      <c r="J276" s="39"/>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row>
    <row r="277">
      <c r="A277" s="20"/>
      <c r="B277" s="17"/>
      <c r="C277" s="17"/>
      <c r="D277" s="17"/>
      <c r="E277" s="33"/>
      <c r="F277" s="20"/>
      <c r="G277" s="20"/>
      <c r="H277" s="20"/>
      <c r="I277" s="20"/>
      <c r="J277" s="39"/>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row>
    <row r="278">
      <c r="A278" s="20"/>
      <c r="B278" s="17"/>
      <c r="C278" s="17"/>
      <c r="D278" s="17"/>
      <c r="E278" s="33"/>
      <c r="F278" s="20"/>
      <c r="G278" s="20"/>
      <c r="H278" s="20"/>
      <c r="I278" s="20"/>
      <c r="J278" s="39"/>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row>
    <row r="279">
      <c r="A279" s="20"/>
      <c r="B279" s="17"/>
      <c r="C279" s="17"/>
      <c r="D279" s="17"/>
      <c r="E279" s="33"/>
      <c r="F279" s="20"/>
      <c r="G279" s="20"/>
      <c r="H279" s="20"/>
      <c r="I279" s="20"/>
      <c r="J279" s="39"/>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row>
    <row r="280">
      <c r="A280" s="20"/>
      <c r="B280" s="17"/>
      <c r="C280" s="17"/>
      <c r="D280" s="17"/>
      <c r="E280" s="33"/>
      <c r="F280" s="20"/>
      <c r="G280" s="20"/>
      <c r="H280" s="20"/>
      <c r="I280" s="20"/>
      <c r="J280" s="39"/>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row>
    <row r="281">
      <c r="A281" s="20"/>
      <c r="B281" s="17"/>
      <c r="C281" s="17"/>
      <c r="D281" s="17"/>
      <c r="E281" s="33"/>
      <c r="F281" s="20"/>
      <c r="G281" s="20"/>
      <c r="H281" s="20"/>
      <c r="I281" s="20"/>
      <c r="J281" s="39"/>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row>
    <row r="282">
      <c r="A282" s="20"/>
      <c r="B282" s="17"/>
      <c r="C282" s="17"/>
      <c r="D282" s="17"/>
      <c r="E282" s="33"/>
      <c r="F282" s="20"/>
      <c r="G282" s="20"/>
      <c r="H282" s="20"/>
      <c r="I282" s="20"/>
      <c r="J282" s="39"/>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row>
    <row r="283">
      <c r="A283" s="20"/>
      <c r="B283" s="17"/>
      <c r="C283" s="17"/>
      <c r="D283" s="17"/>
      <c r="E283" s="33"/>
      <c r="F283" s="20"/>
      <c r="G283" s="20"/>
      <c r="H283" s="20"/>
      <c r="I283" s="20"/>
      <c r="J283" s="39"/>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row>
    <row r="284">
      <c r="A284" s="20"/>
      <c r="B284" s="17"/>
      <c r="C284" s="17"/>
      <c r="D284" s="17"/>
      <c r="E284" s="33"/>
      <c r="F284" s="20"/>
      <c r="G284" s="20"/>
      <c r="H284" s="20"/>
      <c r="I284" s="20"/>
      <c r="J284" s="39"/>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row>
    <row r="285">
      <c r="A285" s="20"/>
      <c r="B285" s="17"/>
      <c r="C285" s="17"/>
      <c r="D285" s="17"/>
      <c r="E285" s="33"/>
      <c r="F285" s="20"/>
      <c r="G285" s="20"/>
      <c r="H285" s="20"/>
      <c r="I285" s="20"/>
      <c r="J285" s="39"/>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row>
    <row r="286">
      <c r="A286" s="20"/>
      <c r="B286" s="17"/>
      <c r="C286" s="17"/>
      <c r="D286" s="17"/>
      <c r="E286" s="33"/>
      <c r="F286" s="20"/>
      <c r="G286" s="20"/>
      <c r="H286" s="20"/>
      <c r="I286" s="20"/>
      <c r="J286" s="39"/>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row>
    <row r="287">
      <c r="A287" s="20"/>
      <c r="B287" s="17"/>
      <c r="C287" s="17"/>
      <c r="D287" s="17"/>
      <c r="E287" s="33"/>
      <c r="F287" s="20"/>
      <c r="G287" s="20"/>
      <c r="H287" s="20"/>
      <c r="I287" s="20"/>
      <c r="J287" s="39"/>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row>
    <row r="288">
      <c r="A288" s="20"/>
      <c r="B288" s="17"/>
      <c r="C288" s="17"/>
      <c r="D288" s="17"/>
      <c r="E288" s="33"/>
      <c r="F288" s="20"/>
      <c r="G288" s="20"/>
      <c r="H288" s="20"/>
      <c r="I288" s="20"/>
      <c r="J288" s="39"/>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row>
    <row r="289">
      <c r="A289" s="20"/>
      <c r="B289" s="17"/>
      <c r="C289" s="17"/>
      <c r="D289" s="17"/>
      <c r="E289" s="33"/>
      <c r="F289" s="20"/>
      <c r="G289" s="20"/>
      <c r="H289" s="20"/>
      <c r="I289" s="20"/>
      <c r="J289" s="39"/>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row>
    <row r="290">
      <c r="A290" s="20"/>
      <c r="B290" s="17"/>
      <c r="C290" s="17"/>
      <c r="D290" s="17"/>
      <c r="E290" s="33"/>
      <c r="F290" s="20"/>
      <c r="G290" s="20"/>
      <c r="H290" s="20"/>
      <c r="I290" s="20"/>
      <c r="J290" s="39"/>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row>
    <row r="291">
      <c r="A291" s="20"/>
      <c r="B291" s="17"/>
      <c r="C291" s="17"/>
      <c r="D291" s="17"/>
      <c r="E291" s="33"/>
      <c r="F291" s="20"/>
      <c r="G291" s="20"/>
      <c r="H291" s="20"/>
      <c r="I291" s="20"/>
      <c r="J291" s="39"/>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row>
    <row r="292">
      <c r="A292" s="20"/>
      <c r="B292" s="17"/>
      <c r="C292" s="17"/>
      <c r="D292" s="17"/>
      <c r="E292" s="33"/>
      <c r="F292" s="20"/>
      <c r="G292" s="20"/>
      <c r="H292" s="20"/>
      <c r="I292" s="20"/>
      <c r="J292" s="39"/>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row>
    <row r="293">
      <c r="A293" s="20"/>
      <c r="B293" s="17"/>
      <c r="C293" s="17"/>
      <c r="D293" s="17"/>
      <c r="E293" s="33"/>
      <c r="F293" s="20"/>
      <c r="G293" s="20"/>
      <c r="H293" s="20"/>
      <c r="I293" s="20"/>
      <c r="J293" s="39"/>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row>
    <row r="294">
      <c r="A294" s="20"/>
      <c r="B294" s="17"/>
      <c r="C294" s="17"/>
      <c r="D294" s="17"/>
      <c r="E294" s="33"/>
      <c r="F294" s="20"/>
      <c r="G294" s="20"/>
      <c r="H294" s="20"/>
      <c r="I294" s="20"/>
      <c r="J294" s="39"/>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row>
    <row r="295">
      <c r="A295" s="20"/>
      <c r="B295" s="17"/>
      <c r="C295" s="17"/>
      <c r="D295" s="17"/>
      <c r="E295" s="33"/>
      <c r="F295" s="20"/>
      <c r="G295" s="20"/>
      <c r="H295" s="20"/>
      <c r="I295" s="20"/>
      <c r="J295" s="39"/>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row>
    <row r="296">
      <c r="A296" s="20"/>
      <c r="B296" s="17"/>
      <c r="C296" s="17"/>
      <c r="D296" s="17"/>
      <c r="E296" s="33"/>
      <c r="F296" s="20"/>
      <c r="G296" s="20"/>
      <c r="H296" s="20"/>
      <c r="I296" s="20"/>
      <c r="J296" s="39"/>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row>
    <row r="297">
      <c r="A297" s="20"/>
      <c r="B297" s="17"/>
      <c r="C297" s="17"/>
      <c r="D297" s="17"/>
      <c r="E297" s="33"/>
      <c r="F297" s="20"/>
      <c r="G297" s="20"/>
      <c r="H297" s="20"/>
      <c r="I297" s="20"/>
      <c r="J297" s="39"/>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row>
    <row r="298">
      <c r="A298" s="20"/>
      <c r="B298" s="17"/>
      <c r="C298" s="17"/>
      <c r="D298" s="17"/>
      <c r="E298" s="33"/>
      <c r="F298" s="20"/>
      <c r="G298" s="20"/>
      <c r="H298" s="20"/>
      <c r="I298" s="20"/>
      <c r="J298" s="39"/>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row>
    <row r="299">
      <c r="A299" s="20"/>
      <c r="B299" s="17"/>
      <c r="C299" s="17"/>
      <c r="D299" s="17"/>
      <c r="E299" s="33"/>
      <c r="F299" s="20"/>
      <c r="G299" s="20"/>
      <c r="H299" s="20"/>
      <c r="I299" s="20"/>
      <c r="J299" s="39"/>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row>
    <row r="300">
      <c r="A300" s="20"/>
      <c r="B300" s="17"/>
      <c r="C300" s="17"/>
      <c r="D300" s="17"/>
      <c r="E300" s="33"/>
      <c r="F300" s="20"/>
      <c r="G300" s="20"/>
      <c r="H300" s="20"/>
      <c r="I300" s="20"/>
      <c r="J300" s="39"/>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row>
    <row r="301">
      <c r="A301" s="20"/>
      <c r="B301" s="17"/>
      <c r="C301" s="17"/>
      <c r="D301" s="17"/>
      <c r="E301" s="33"/>
      <c r="F301" s="20"/>
      <c r="G301" s="20"/>
      <c r="H301" s="20"/>
      <c r="I301" s="20"/>
      <c r="J301" s="39"/>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row>
    <row r="302">
      <c r="A302" s="20"/>
      <c r="B302" s="17"/>
      <c r="C302" s="17"/>
      <c r="D302" s="17"/>
      <c r="E302" s="33"/>
      <c r="F302" s="20"/>
      <c r="G302" s="20"/>
      <c r="H302" s="20"/>
      <c r="I302" s="20"/>
      <c r="J302" s="39"/>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row>
    <row r="303">
      <c r="A303" s="20"/>
      <c r="B303" s="17"/>
      <c r="C303" s="17"/>
      <c r="D303" s="17"/>
      <c r="E303" s="33"/>
      <c r="F303" s="20"/>
      <c r="G303" s="20"/>
      <c r="H303" s="20"/>
      <c r="I303" s="20"/>
      <c r="J303" s="39"/>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row>
    <row r="304">
      <c r="A304" s="20"/>
      <c r="B304" s="17"/>
      <c r="C304" s="17"/>
      <c r="D304" s="17"/>
      <c r="E304" s="33"/>
      <c r="F304" s="20"/>
      <c r="G304" s="20"/>
      <c r="H304" s="20"/>
      <c r="I304" s="20"/>
      <c r="J304" s="39"/>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row>
    <row r="305">
      <c r="A305" s="20"/>
      <c r="B305" s="17"/>
      <c r="C305" s="17"/>
      <c r="D305" s="17"/>
      <c r="E305" s="33"/>
      <c r="F305" s="20"/>
      <c r="G305" s="20"/>
      <c r="H305" s="20"/>
      <c r="I305" s="20"/>
      <c r="J305" s="39"/>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row>
    <row r="306">
      <c r="A306" s="20"/>
      <c r="B306" s="17"/>
      <c r="C306" s="17"/>
      <c r="D306" s="17"/>
      <c r="E306" s="33"/>
      <c r="F306" s="20"/>
      <c r="G306" s="20"/>
      <c r="H306" s="20"/>
      <c r="I306" s="20"/>
      <c r="J306" s="39"/>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row>
    <row r="307">
      <c r="A307" s="20"/>
      <c r="B307" s="17"/>
      <c r="C307" s="17"/>
      <c r="D307" s="17"/>
      <c r="E307" s="33"/>
      <c r="F307" s="20"/>
      <c r="G307" s="20"/>
      <c r="H307" s="20"/>
      <c r="I307" s="20"/>
      <c r="J307" s="39"/>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row>
    <row r="308">
      <c r="A308" s="20"/>
      <c r="B308" s="17"/>
      <c r="C308" s="17"/>
      <c r="D308" s="17"/>
      <c r="E308" s="33"/>
      <c r="F308" s="20"/>
      <c r="G308" s="20"/>
      <c r="H308" s="20"/>
      <c r="I308" s="20"/>
      <c r="J308" s="39"/>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row>
    <row r="309">
      <c r="A309" s="20"/>
      <c r="B309" s="17"/>
      <c r="C309" s="17"/>
      <c r="D309" s="17"/>
      <c r="E309" s="33"/>
      <c r="F309" s="20"/>
      <c r="G309" s="20"/>
      <c r="H309" s="20"/>
      <c r="I309" s="20"/>
      <c r="J309" s="39"/>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row>
    <row r="310">
      <c r="A310" s="20"/>
      <c r="B310" s="17"/>
      <c r="C310" s="17"/>
      <c r="D310" s="17"/>
      <c r="E310" s="33"/>
      <c r="F310" s="20"/>
      <c r="G310" s="20"/>
      <c r="H310" s="20"/>
      <c r="I310" s="20"/>
      <c r="J310" s="39"/>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row>
    <row r="311">
      <c r="A311" s="20"/>
      <c r="B311" s="17"/>
      <c r="C311" s="17"/>
      <c r="D311" s="17"/>
      <c r="E311" s="33"/>
      <c r="F311" s="20"/>
      <c r="G311" s="20"/>
      <c r="H311" s="20"/>
      <c r="I311" s="20"/>
      <c r="J311" s="39"/>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row>
    <row r="312">
      <c r="A312" s="20"/>
      <c r="B312" s="17"/>
      <c r="C312" s="17"/>
      <c r="D312" s="17"/>
      <c r="E312" s="33"/>
      <c r="F312" s="20"/>
      <c r="G312" s="20"/>
      <c r="H312" s="20"/>
      <c r="I312" s="20"/>
      <c r="J312" s="39"/>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row>
    <row r="313">
      <c r="A313" s="20"/>
      <c r="B313" s="17"/>
      <c r="C313" s="17"/>
      <c r="D313" s="17"/>
      <c r="E313" s="33"/>
      <c r="F313" s="20"/>
      <c r="G313" s="20"/>
      <c r="H313" s="20"/>
      <c r="I313" s="20"/>
      <c r="J313" s="39"/>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row>
    <row r="314">
      <c r="A314" s="20"/>
      <c r="B314" s="17"/>
      <c r="C314" s="17"/>
      <c r="D314" s="17"/>
      <c r="E314" s="33"/>
      <c r="F314" s="20"/>
      <c r="G314" s="20"/>
      <c r="H314" s="20"/>
      <c r="I314" s="20"/>
      <c r="J314" s="39"/>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row>
    <row r="315">
      <c r="A315" s="20"/>
      <c r="B315" s="17"/>
      <c r="C315" s="17"/>
      <c r="D315" s="17"/>
      <c r="E315" s="33"/>
      <c r="F315" s="20"/>
      <c r="G315" s="20"/>
      <c r="H315" s="20"/>
      <c r="I315" s="20"/>
      <c r="J315" s="39"/>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row>
    <row r="316">
      <c r="A316" s="20"/>
      <c r="B316" s="17"/>
      <c r="C316" s="17"/>
      <c r="D316" s="17"/>
      <c r="E316" s="33"/>
      <c r="F316" s="20"/>
      <c r="G316" s="20"/>
      <c r="H316" s="20"/>
      <c r="I316" s="20"/>
      <c r="J316" s="39"/>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row>
    <row r="317">
      <c r="A317" s="20"/>
      <c r="B317" s="17"/>
      <c r="C317" s="17"/>
      <c r="D317" s="17"/>
      <c r="E317" s="33"/>
      <c r="F317" s="20"/>
      <c r="G317" s="20"/>
      <c r="H317" s="20"/>
      <c r="I317" s="20"/>
      <c r="J317" s="39"/>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row>
    <row r="318">
      <c r="A318" s="20"/>
      <c r="B318" s="17"/>
      <c r="C318" s="17"/>
      <c r="D318" s="17"/>
      <c r="E318" s="33"/>
      <c r="F318" s="20"/>
      <c r="G318" s="20"/>
      <c r="H318" s="20"/>
      <c r="I318" s="20"/>
      <c r="J318" s="39"/>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row>
    <row r="319">
      <c r="A319" s="20"/>
      <c r="B319" s="17"/>
      <c r="C319" s="17"/>
      <c r="D319" s="17"/>
      <c r="E319" s="33"/>
      <c r="F319" s="20"/>
      <c r="G319" s="20"/>
      <c r="H319" s="20"/>
      <c r="I319" s="20"/>
      <c r="J319" s="39"/>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row>
    <row r="320">
      <c r="A320" s="20"/>
      <c r="B320" s="17"/>
      <c r="C320" s="17"/>
      <c r="D320" s="17"/>
      <c r="E320" s="33"/>
      <c r="F320" s="20"/>
      <c r="G320" s="20"/>
      <c r="H320" s="20"/>
      <c r="I320" s="20"/>
      <c r="J320" s="39"/>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row>
    <row r="321">
      <c r="A321" s="20"/>
      <c r="B321" s="17"/>
      <c r="C321" s="17"/>
      <c r="D321" s="17"/>
      <c r="E321" s="33"/>
      <c r="F321" s="20"/>
      <c r="G321" s="20"/>
      <c r="H321" s="20"/>
      <c r="I321" s="20"/>
      <c r="J321" s="39"/>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row>
    <row r="322">
      <c r="A322" s="20"/>
      <c r="B322" s="17"/>
      <c r="C322" s="17"/>
      <c r="D322" s="17"/>
      <c r="E322" s="33"/>
      <c r="F322" s="20"/>
      <c r="G322" s="20"/>
      <c r="H322" s="20"/>
      <c r="I322" s="20"/>
      <c r="J322" s="39"/>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row>
    <row r="323">
      <c r="A323" s="20"/>
      <c r="B323" s="17"/>
      <c r="C323" s="17"/>
      <c r="D323" s="17"/>
      <c r="E323" s="33"/>
      <c r="F323" s="20"/>
      <c r="G323" s="20"/>
      <c r="H323" s="20"/>
      <c r="I323" s="20"/>
      <c r="J323" s="39"/>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row>
    <row r="324">
      <c r="A324" s="20"/>
      <c r="B324" s="17"/>
      <c r="C324" s="17"/>
      <c r="D324" s="17"/>
      <c r="E324" s="33"/>
      <c r="F324" s="20"/>
      <c r="G324" s="20"/>
      <c r="H324" s="20"/>
      <c r="I324" s="20"/>
      <c r="J324" s="39"/>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row>
    <row r="325">
      <c r="A325" s="20"/>
      <c r="B325" s="17"/>
      <c r="C325" s="17"/>
      <c r="D325" s="17"/>
      <c r="E325" s="33"/>
      <c r="F325" s="20"/>
      <c r="G325" s="20"/>
      <c r="H325" s="20"/>
      <c r="I325" s="20"/>
      <c r="J325" s="39"/>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row>
    <row r="326">
      <c r="A326" s="20"/>
      <c r="B326" s="17"/>
      <c r="C326" s="17"/>
      <c r="D326" s="17"/>
      <c r="E326" s="33"/>
      <c r="F326" s="20"/>
      <c r="G326" s="20"/>
      <c r="H326" s="20"/>
      <c r="I326" s="20"/>
      <c r="J326" s="39"/>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row>
    <row r="327">
      <c r="A327" s="20"/>
      <c r="B327" s="17"/>
      <c r="C327" s="17"/>
      <c r="D327" s="17"/>
      <c r="E327" s="33"/>
      <c r="F327" s="20"/>
      <c r="G327" s="20"/>
      <c r="H327" s="20"/>
      <c r="I327" s="20"/>
      <c r="J327" s="39"/>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row>
    <row r="328">
      <c r="A328" s="20"/>
      <c r="B328" s="17"/>
      <c r="C328" s="17"/>
      <c r="D328" s="17"/>
      <c r="E328" s="33"/>
      <c r="F328" s="20"/>
      <c r="G328" s="20"/>
      <c r="H328" s="20"/>
      <c r="I328" s="20"/>
      <c r="J328" s="39"/>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row>
    <row r="329">
      <c r="A329" s="20"/>
      <c r="B329" s="17"/>
      <c r="C329" s="17"/>
      <c r="D329" s="17"/>
      <c r="E329" s="33"/>
      <c r="F329" s="20"/>
      <c r="G329" s="20"/>
      <c r="H329" s="20"/>
      <c r="I329" s="20"/>
      <c r="J329" s="39"/>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row>
    <row r="330">
      <c r="A330" s="20"/>
      <c r="B330" s="17"/>
      <c r="C330" s="17"/>
      <c r="D330" s="17"/>
      <c r="E330" s="33"/>
      <c r="F330" s="20"/>
      <c r="G330" s="20"/>
      <c r="H330" s="20"/>
      <c r="I330" s="20"/>
      <c r="J330" s="39"/>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row>
    <row r="331">
      <c r="A331" s="20"/>
      <c r="B331" s="17"/>
      <c r="C331" s="17"/>
      <c r="D331" s="17"/>
      <c r="E331" s="33"/>
      <c r="F331" s="20"/>
      <c r="G331" s="20"/>
      <c r="H331" s="20"/>
      <c r="I331" s="20"/>
      <c r="J331" s="39"/>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row>
    <row r="332">
      <c r="A332" s="20"/>
      <c r="B332" s="17"/>
      <c r="C332" s="17"/>
      <c r="D332" s="17"/>
      <c r="E332" s="33"/>
      <c r="F332" s="20"/>
      <c r="G332" s="20"/>
      <c r="H332" s="20"/>
      <c r="I332" s="20"/>
      <c r="J332" s="39"/>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row>
    <row r="333">
      <c r="A333" s="20"/>
      <c r="B333" s="17"/>
      <c r="C333" s="17"/>
      <c r="D333" s="17"/>
      <c r="E333" s="33"/>
      <c r="F333" s="20"/>
      <c r="G333" s="20"/>
      <c r="H333" s="20"/>
      <c r="I333" s="20"/>
      <c r="J333" s="39"/>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row>
    <row r="334">
      <c r="A334" s="20"/>
      <c r="B334" s="17"/>
      <c r="C334" s="17"/>
      <c r="D334" s="17"/>
      <c r="E334" s="33"/>
      <c r="F334" s="20"/>
      <c r="G334" s="20"/>
      <c r="H334" s="20"/>
      <c r="I334" s="20"/>
      <c r="J334" s="39"/>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row>
    <row r="335">
      <c r="A335" s="20"/>
      <c r="B335" s="17"/>
      <c r="C335" s="17"/>
      <c r="D335" s="17"/>
      <c r="E335" s="33"/>
      <c r="F335" s="20"/>
      <c r="G335" s="20"/>
      <c r="H335" s="20"/>
      <c r="I335" s="20"/>
      <c r="J335" s="39"/>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row>
    <row r="336">
      <c r="A336" s="20"/>
      <c r="B336" s="17"/>
      <c r="C336" s="17"/>
      <c r="D336" s="17"/>
      <c r="E336" s="33"/>
      <c r="F336" s="20"/>
      <c r="G336" s="20"/>
      <c r="H336" s="20"/>
      <c r="I336" s="20"/>
      <c r="J336" s="39"/>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row>
    <row r="337">
      <c r="A337" s="20"/>
      <c r="B337" s="17"/>
      <c r="C337" s="17"/>
      <c r="D337" s="17"/>
      <c r="E337" s="33"/>
      <c r="F337" s="20"/>
      <c r="G337" s="20"/>
      <c r="H337" s="20"/>
      <c r="I337" s="20"/>
      <c r="J337" s="39"/>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row>
    <row r="338">
      <c r="A338" s="20"/>
      <c r="B338" s="17"/>
      <c r="C338" s="17"/>
      <c r="D338" s="17"/>
      <c r="E338" s="33"/>
      <c r="F338" s="20"/>
      <c r="G338" s="20"/>
      <c r="H338" s="20"/>
      <c r="I338" s="20"/>
      <c r="J338" s="39"/>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row>
    <row r="339">
      <c r="A339" s="20"/>
      <c r="B339" s="17"/>
      <c r="C339" s="17"/>
      <c r="D339" s="17"/>
      <c r="E339" s="33"/>
      <c r="F339" s="20"/>
      <c r="G339" s="20"/>
      <c r="H339" s="20"/>
      <c r="I339" s="20"/>
      <c r="J339" s="39"/>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row>
    <row r="340">
      <c r="A340" s="20"/>
      <c r="B340" s="17"/>
      <c r="C340" s="17"/>
      <c r="D340" s="17"/>
      <c r="E340" s="33"/>
      <c r="F340" s="20"/>
      <c r="G340" s="20"/>
      <c r="H340" s="20"/>
      <c r="I340" s="20"/>
      <c r="J340" s="39"/>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row>
    <row r="341">
      <c r="A341" s="20"/>
      <c r="B341" s="17"/>
      <c r="C341" s="17"/>
      <c r="D341" s="17"/>
      <c r="E341" s="33"/>
      <c r="F341" s="20"/>
      <c r="G341" s="20"/>
      <c r="H341" s="20"/>
      <c r="I341" s="20"/>
      <c r="J341" s="39"/>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row>
    <row r="342">
      <c r="A342" s="20"/>
      <c r="B342" s="17"/>
      <c r="C342" s="17"/>
      <c r="D342" s="17"/>
      <c r="E342" s="33"/>
      <c r="F342" s="20"/>
      <c r="G342" s="20"/>
      <c r="H342" s="20"/>
      <c r="I342" s="20"/>
      <c r="J342" s="39"/>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row>
    <row r="343">
      <c r="A343" s="20"/>
      <c r="B343" s="17"/>
      <c r="C343" s="17"/>
      <c r="D343" s="17"/>
      <c r="E343" s="33"/>
      <c r="F343" s="20"/>
      <c r="G343" s="20"/>
      <c r="H343" s="20"/>
      <c r="I343" s="20"/>
      <c r="J343" s="39"/>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row>
    <row r="344">
      <c r="A344" s="20"/>
      <c r="B344" s="17"/>
      <c r="C344" s="17"/>
      <c r="D344" s="17"/>
      <c r="E344" s="33"/>
      <c r="F344" s="20"/>
      <c r="G344" s="20"/>
      <c r="H344" s="20"/>
      <c r="I344" s="20"/>
      <c r="J344" s="39"/>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row>
    <row r="345">
      <c r="A345" s="20"/>
      <c r="B345" s="17"/>
      <c r="C345" s="17"/>
      <c r="D345" s="17"/>
      <c r="E345" s="33"/>
      <c r="F345" s="20"/>
      <c r="G345" s="20"/>
      <c r="H345" s="20"/>
      <c r="I345" s="20"/>
      <c r="J345" s="39"/>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row>
    <row r="346">
      <c r="A346" s="20"/>
      <c r="B346" s="17"/>
      <c r="C346" s="17"/>
      <c r="D346" s="17"/>
      <c r="E346" s="33"/>
      <c r="F346" s="20"/>
      <c r="G346" s="20"/>
      <c r="H346" s="20"/>
      <c r="I346" s="20"/>
      <c r="J346" s="39"/>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row>
    <row r="347">
      <c r="A347" s="20"/>
      <c r="B347" s="17"/>
      <c r="C347" s="17"/>
      <c r="D347" s="17"/>
      <c r="E347" s="33"/>
      <c r="F347" s="20"/>
      <c r="G347" s="20"/>
      <c r="H347" s="20"/>
      <c r="I347" s="20"/>
      <c r="J347" s="39"/>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row>
    <row r="348">
      <c r="A348" s="20"/>
      <c r="B348" s="17"/>
      <c r="C348" s="17"/>
      <c r="D348" s="17"/>
      <c r="E348" s="33"/>
      <c r="F348" s="20"/>
      <c r="G348" s="20"/>
      <c r="H348" s="20"/>
      <c r="I348" s="20"/>
      <c r="J348" s="39"/>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row>
    <row r="349">
      <c r="A349" s="20"/>
      <c r="B349" s="17"/>
      <c r="C349" s="17"/>
      <c r="D349" s="17"/>
      <c r="E349" s="33"/>
      <c r="F349" s="20"/>
      <c r="G349" s="20"/>
      <c r="H349" s="20"/>
      <c r="I349" s="20"/>
      <c r="J349" s="39"/>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row>
    <row r="350">
      <c r="A350" s="20"/>
      <c r="B350" s="17"/>
      <c r="C350" s="17"/>
      <c r="D350" s="17"/>
      <c r="E350" s="33"/>
      <c r="F350" s="20"/>
      <c r="G350" s="20"/>
      <c r="H350" s="20"/>
      <c r="I350" s="20"/>
      <c r="J350" s="39"/>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row>
    <row r="351">
      <c r="A351" s="20"/>
      <c r="B351" s="17"/>
      <c r="C351" s="17"/>
      <c r="D351" s="17"/>
      <c r="E351" s="33"/>
      <c r="F351" s="20"/>
      <c r="G351" s="20"/>
      <c r="H351" s="20"/>
      <c r="I351" s="20"/>
      <c r="J351" s="39"/>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row>
    <row r="352">
      <c r="A352" s="20"/>
      <c r="B352" s="17"/>
      <c r="C352" s="17"/>
      <c r="D352" s="17"/>
      <c r="E352" s="33"/>
      <c r="F352" s="20"/>
      <c r="G352" s="20"/>
      <c r="H352" s="20"/>
      <c r="I352" s="20"/>
      <c r="J352" s="39"/>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row>
    <row r="353">
      <c r="A353" s="20"/>
      <c r="B353" s="17"/>
      <c r="C353" s="17"/>
      <c r="D353" s="17"/>
      <c r="E353" s="33"/>
      <c r="F353" s="20"/>
      <c r="G353" s="20"/>
      <c r="H353" s="20"/>
      <c r="I353" s="20"/>
      <c r="J353" s="39"/>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row>
    <row r="354">
      <c r="A354" s="20"/>
      <c r="B354" s="17"/>
      <c r="C354" s="17"/>
      <c r="D354" s="17"/>
      <c r="E354" s="33"/>
      <c r="F354" s="20"/>
      <c r="G354" s="20"/>
      <c r="H354" s="20"/>
      <c r="I354" s="20"/>
      <c r="J354" s="39"/>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row>
    <row r="355">
      <c r="A355" s="20"/>
      <c r="B355" s="17"/>
      <c r="C355" s="17"/>
      <c r="D355" s="17"/>
      <c r="E355" s="33"/>
      <c r="F355" s="20"/>
      <c r="G355" s="20"/>
      <c r="H355" s="20"/>
      <c r="I355" s="20"/>
      <c r="J355" s="39"/>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row>
    <row r="356">
      <c r="A356" s="20"/>
      <c r="B356" s="17"/>
      <c r="C356" s="17"/>
      <c r="D356" s="17"/>
      <c r="E356" s="33"/>
      <c r="F356" s="20"/>
      <c r="G356" s="20"/>
      <c r="H356" s="20"/>
      <c r="I356" s="20"/>
      <c r="J356" s="39"/>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row>
    <row r="357">
      <c r="A357" s="20"/>
      <c r="B357" s="17"/>
      <c r="C357" s="17"/>
      <c r="D357" s="17"/>
      <c r="E357" s="33"/>
      <c r="F357" s="20"/>
      <c r="G357" s="20"/>
      <c r="H357" s="20"/>
      <c r="I357" s="20"/>
      <c r="J357" s="39"/>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row>
    <row r="358">
      <c r="A358" s="20"/>
      <c r="B358" s="17"/>
      <c r="C358" s="17"/>
      <c r="D358" s="17"/>
      <c r="E358" s="33"/>
      <c r="F358" s="20"/>
      <c r="G358" s="20"/>
      <c r="H358" s="20"/>
      <c r="I358" s="20"/>
      <c r="J358" s="39"/>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row>
    <row r="359">
      <c r="A359" s="20"/>
      <c r="B359" s="17"/>
      <c r="C359" s="17"/>
      <c r="D359" s="17"/>
      <c r="E359" s="33"/>
      <c r="F359" s="20"/>
      <c r="G359" s="20"/>
      <c r="H359" s="20"/>
      <c r="I359" s="20"/>
      <c r="J359" s="39"/>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row>
    <row r="360">
      <c r="A360" s="20"/>
      <c r="B360" s="17"/>
      <c r="C360" s="17"/>
      <c r="D360" s="17"/>
      <c r="E360" s="33"/>
      <c r="F360" s="20"/>
      <c r="G360" s="20"/>
      <c r="H360" s="20"/>
      <c r="I360" s="20"/>
      <c r="J360" s="39"/>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row>
    <row r="361">
      <c r="A361" s="20"/>
      <c r="B361" s="17"/>
      <c r="C361" s="17"/>
      <c r="D361" s="17"/>
      <c r="E361" s="33"/>
      <c r="F361" s="20"/>
      <c r="G361" s="20"/>
      <c r="H361" s="20"/>
      <c r="I361" s="20"/>
      <c r="J361" s="39"/>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row>
    <row r="362">
      <c r="A362" s="20"/>
      <c r="B362" s="17"/>
      <c r="C362" s="17"/>
      <c r="D362" s="17"/>
      <c r="E362" s="33"/>
      <c r="F362" s="20"/>
      <c r="G362" s="20"/>
      <c r="H362" s="20"/>
      <c r="I362" s="20"/>
      <c r="J362" s="39"/>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row>
    <row r="363">
      <c r="A363" s="20"/>
      <c r="B363" s="17"/>
      <c r="C363" s="17"/>
      <c r="D363" s="17"/>
      <c r="E363" s="33"/>
      <c r="F363" s="20"/>
      <c r="G363" s="20"/>
      <c r="H363" s="20"/>
      <c r="I363" s="20"/>
      <c r="J363" s="39"/>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row>
    <row r="364">
      <c r="A364" s="20"/>
      <c r="B364" s="17"/>
      <c r="C364" s="17"/>
      <c r="D364" s="17"/>
      <c r="E364" s="33"/>
      <c r="F364" s="20"/>
      <c r="G364" s="20"/>
      <c r="H364" s="20"/>
      <c r="I364" s="20"/>
      <c r="J364" s="39"/>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row>
    <row r="365">
      <c r="A365" s="20"/>
      <c r="B365" s="17"/>
      <c r="C365" s="17"/>
      <c r="D365" s="17"/>
      <c r="E365" s="33"/>
      <c r="F365" s="20"/>
      <c r="G365" s="20"/>
      <c r="H365" s="20"/>
      <c r="I365" s="20"/>
      <c r="J365" s="39"/>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row>
    <row r="366">
      <c r="A366" s="20"/>
      <c r="B366" s="17"/>
      <c r="C366" s="17"/>
      <c r="D366" s="17"/>
      <c r="E366" s="33"/>
      <c r="F366" s="20"/>
      <c r="G366" s="20"/>
      <c r="H366" s="20"/>
      <c r="I366" s="20"/>
      <c r="J366" s="39"/>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row>
    <row r="367">
      <c r="A367" s="20"/>
      <c r="B367" s="17"/>
      <c r="C367" s="17"/>
      <c r="D367" s="17"/>
      <c r="E367" s="33"/>
      <c r="F367" s="20"/>
      <c r="G367" s="20"/>
      <c r="H367" s="20"/>
      <c r="I367" s="20"/>
      <c r="J367" s="39"/>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row>
    <row r="368">
      <c r="A368" s="20"/>
      <c r="B368" s="17"/>
      <c r="C368" s="17"/>
      <c r="D368" s="17"/>
      <c r="E368" s="33"/>
      <c r="F368" s="20"/>
      <c r="G368" s="20"/>
      <c r="H368" s="20"/>
      <c r="I368" s="20"/>
      <c r="J368" s="39"/>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row>
    <row r="369">
      <c r="A369" s="20"/>
      <c r="B369" s="17"/>
      <c r="C369" s="17"/>
      <c r="D369" s="17"/>
      <c r="E369" s="33"/>
      <c r="F369" s="20"/>
      <c r="G369" s="20"/>
      <c r="H369" s="20"/>
      <c r="I369" s="20"/>
      <c r="J369" s="39"/>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row>
    <row r="370">
      <c r="A370" s="20"/>
      <c r="B370" s="17"/>
      <c r="C370" s="17"/>
      <c r="D370" s="17"/>
      <c r="E370" s="33"/>
      <c r="F370" s="20"/>
      <c r="G370" s="20"/>
      <c r="H370" s="20"/>
      <c r="I370" s="20"/>
      <c r="J370" s="39"/>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row>
    <row r="371">
      <c r="A371" s="20"/>
      <c r="B371" s="17"/>
      <c r="C371" s="17"/>
      <c r="D371" s="17"/>
      <c r="E371" s="33"/>
      <c r="F371" s="20"/>
      <c r="G371" s="20"/>
      <c r="H371" s="20"/>
      <c r="I371" s="20"/>
      <c r="J371" s="39"/>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row>
    <row r="372">
      <c r="A372" s="20"/>
      <c r="B372" s="17"/>
      <c r="C372" s="17"/>
      <c r="D372" s="17"/>
      <c r="E372" s="33"/>
      <c r="F372" s="20"/>
      <c r="G372" s="20"/>
      <c r="H372" s="20"/>
      <c r="I372" s="20"/>
      <c r="J372" s="39"/>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row>
    <row r="373">
      <c r="A373" s="20"/>
      <c r="B373" s="17"/>
      <c r="C373" s="17"/>
      <c r="D373" s="17"/>
      <c r="E373" s="33"/>
      <c r="F373" s="20"/>
      <c r="G373" s="20"/>
      <c r="H373" s="20"/>
      <c r="I373" s="20"/>
      <c r="J373" s="39"/>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row>
    <row r="374">
      <c r="A374" s="20"/>
      <c r="B374" s="17"/>
      <c r="C374" s="17"/>
      <c r="D374" s="17"/>
      <c r="E374" s="33"/>
      <c r="F374" s="20"/>
      <c r="G374" s="20"/>
      <c r="H374" s="20"/>
      <c r="I374" s="20"/>
      <c r="J374" s="39"/>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row>
    <row r="375">
      <c r="A375" s="20"/>
      <c r="B375" s="17"/>
      <c r="C375" s="17"/>
      <c r="D375" s="17"/>
      <c r="E375" s="33"/>
      <c r="F375" s="20"/>
      <c r="G375" s="20"/>
      <c r="H375" s="20"/>
      <c r="I375" s="20"/>
      <c r="J375" s="39"/>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row>
    <row r="376">
      <c r="A376" s="20"/>
      <c r="B376" s="17"/>
      <c r="C376" s="17"/>
      <c r="D376" s="17"/>
      <c r="E376" s="33"/>
      <c r="F376" s="20"/>
      <c r="G376" s="20"/>
      <c r="H376" s="20"/>
      <c r="I376" s="20"/>
      <c r="J376" s="39"/>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row>
    <row r="377">
      <c r="A377" s="20"/>
      <c r="B377" s="17"/>
      <c r="C377" s="17"/>
      <c r="D377" s="17"/>
      <c r="E377" s="33"/>
      <c r="F377" s="20"/>
      <c r="G377" s="20"/>
      <c r="H377" s="20"/>
      <c r="I377" s="20"/>
      <c r="J377" s="39"/>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row>
    <row r="378">
      <c r="A378" s="20"/>
      <c r="B378" s="17"/>
      <c r="C378" s="17"/>
      <c r="D378" s="17"/>
      <c r="E378" s="33"/>
      <c r="F378" s="20"/>
      <c r="G378" s="20"/>
      <c r="H378" s="20"/>
      <c r="I378" s="20"/>
      <c r="J378" s="39"/>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row>
    <row r="379">
      <c r="A379" s="20"/>
      <c r="B379" s="17"/>
      <c r="C379" s="17"/>
      <c r="D379" s="17"/>
      <c r="E379" s="33"/>
      <c r="F379" s="20"/>
      <c r="G379" s="20"/>
      <c r="H379" s="20"/>
      <c r="I379" s="20"/>
      <c r="J379" s="39"/>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row>
    <row r="380">
      <c r="A380" s="20"/>
      <c r="B380" s="17"/>
      <c r="C380" s="17"/>
      <c r="D380" s="17"/>
      <c r="E380" s="33"/>
      <c r="F380" s="20"/>
      <c r="G380" s="20"/>
      <c r="H380" s="20"/>
      <c r="I380" s="20"/>
      <c r="J380" s="39"/>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row>
    <row r="381">
      <c r="A381" s="20"/>
      <c r="B381" s="17"/>
      <c r="C381" s="17"/>
      <c r="D381" s="17"/>
      <c r="E381" s="33"/>
      <c r="F381" s="20"/>
      <c r="G381" s="20"/>
      <c r="H381" s="20"/>
      <c r="I381" s="20"/>
      <c r="J381" s="39"/>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row>
    <row r="382">
      <c r="A382" s="20"/>
      <c r="B382" s="17"/>
      <c r="C382" s="17"/>
      <c r="D382" s="17"/>
      <c r="E382" s="33"/>
      <c r="F382" s="20"/>
      <c r="G382" s="20"/>
      <c r="H382" s="20"/>
      <c r="I382" s="20"/>
      <c r="J382" s="39"/>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row>
    <row r="383">
      <c r="A383" s="20"/>
      <c r="B383" s="17"/>
      <c r="C383" s="17"/>
      <c r="D383" s="17"/>
      <c r="E383" s="33"/>
      <c r="F383" s="20"/>
      <c r="G383" s="20"/>
      <c r="H383" s="20"/>
      <c r="I383" s="20"/>
      <c r="J383" s="39"/>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row>
    <row r="384">
      <c r="A384" s="20"/>
      <c r="B384" s="17"/>
      <c r="C384" s="17"/>
      <c r="D384" s="17"/>
      <c r="E384" s="33"/>
      <c r="F384" s="20"/>
      <c r="G384" s="20"/>
      <c r="H384" s="20"/>
      <c r="I384" s="20"/>
      <c r="J384" s="39"/>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row>
    <row r="385">
      <c r="A385" s="20"/>
      <c r="B385" s="17"/>
      <c r="C385" s="17"/>
      <c r="D385" s="17"/>
      <c r="E385" s="33"/>
      <c r="F385" s="20"/>
      <c r="G385" s="20"/>
      <c r="H385" s="20"/>
      <c r="I385" s="20"/>
      <c r="J385" s="39"/>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row>
    <row r="386">
      <c r="A386" s="20"/>
      <c r="B386" s="17"/>
      <c r="C386" s="17"/>
      <c r="D386" s="17"/>
      <c r="E386" s="33"/>
      <c r="F386" s="20"/>
      <c r="G386" s="20"/>
      <c r="H386" s="20"/>
      <c r="I386" s="20"/>
      <c r="J386" s="39"/>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row>
    <row r="387">
      <c r="A387" s="20"/>
      <c r="B387" s="17"/>
      <c r="C387" s="17"/>
      <c r="D387" s="17"/>
      <c r="E387" s="33"/>
      <c r="F387" s="20"/>
      <c r="G387" s="20"/>
      <c r="H387" s="20"/>
      <c r="I387" s="20"/>
      <c r="J387" s="39"/>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row>
    <row r="388">
      <c r="A388" s="20"/>
      <c r="B388" s="17"/>
      <c r="C388" s="17"/>
      <c r="D388" s="17"/>
      <c r="E388" s="33"/>
      <c r="F388" s="20"/>
      <c r="G388" s="20"/>
      <c r="H388" s="20"/>
      <c r="I388" s="20"/>
      <c r="J388" s="39"/>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row>
    <row r="389">
      <c r="A389" s="20"/>
      <c r="B389" s="17"/>
      <c r="C389" s="17"/>
      <c r="D389" s="17"/>
      <c r="E389" s="33"/>
      <c r="F389" s="20"/>
      <c r="G389" s="20"/>
      <c r="H389" s="20"/>
      <c r="I389" s="20"/>
      <c r="J389" s="39"/>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row>
    <row r="390">
      <c r="A390" s="20"/>
      <c r="B390" s="17"/>
      <c r="C390" s="17"/>
      <c r="D390" s="17"/>
      <c r="E390" s="33"/>
      <c r="F390" s="20"/>
      <c r="G390" s="20"/>
      <c r="H390" s="20"/>
      <c r="I390" s="20"/>
      <c r="J390" s="39"/>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row>
    <row r="391">
      <c r="A391" s="20"/>
      <c r="B391" s="17"/>
      <c r="C391" s="17"/>
      <c r="D391" s="17"/>
      <c r="E391" s="33"/>
      <c r="F391" s="20"/>
      <c r="G391" s="20"/>
      <c r="H391" s="20"/>
      <c r="I391" s="20"/>
      <c r="J391" s="39"/>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row>
    <row r="392">
      <c r="A392" s="20"/>
      <c r="B392" s="17"/>
      <c r="C392" s="17"/>
      <c r="D392" s="17"/>
      <c r="E392" s="33"/>
      <c r="F392" s="20"/>
      <c r="G392" s="20"/>
      <c r="H392" s="20"/>
      <c r="I392" s="20"/>
      <c r="J392" s="39"/>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row>
    <row r="393">
      <c r="A393" s="20"/>
      <c r="B393" s="17"/>
      <c r="C393" s="17"/>
      <c r="D393" s="17"/>
      <c r="E393" s="33"/>
      <c r="F393" s="20"/>
      <c r="G393" s="20"/>
      <c r="H393" s="20"/>
      <c r="I393" s="20"/>
      <c r="J393" s="39"/>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row>
    <row r="394">
      <c r="A394" s="20"/>
      <c r="B394" s="17"/>
      <c r="C394" s="17"/>
      <c r="D394" s="17"/>
      <c r="E394" s="33"/>
      <c r="F394" s="20"/>
      <c r="G394" s="20"/>
      <c r="H394" s="20"/>
      <c r="I394" s="20"/>
      <c r="J394" s="39"/>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row>
    <row r="395">
      <c r="A395" s="20"/>
      <c r="B395" s="17"/>
      <c r="C395" s="17"/>
      <c r="D395" s="17"/>
      <c r="E395" s="33"/>
      <c r="F395" s="20"/>
      <c r="G395" s="20"/>
      <c r="H395" s="20"/>
      <c r="I395" s="20"/>
      <c r="J395" s="39"/>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row>
    <row r="396">
      <c r="A396" s="20"/>
      <c r="B396" s="17"/>
      <c r="C396" s="17"/>
      <c r="D396" s="17"/>
      <c r="E396" s="33"/>
      <c r="F396" s="20"/>
      <c r="G396" s="20"/>
      <c r="H396" s="20"/>
      <c r="I396" s="20"/>
      <c r="J396" s="39"/>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row>
    <row r="397">
      <c r="A397" s="20"/>
      <c r="B397" s="17"/>
      <c r="C397" s="17"/>
      <c r="D397" s="17"/>
      <c r="E397" s="33"/>
      <c r="F397" s="20"/>
      <c r="G397" s="20"/>
      <c r="H397" s="20"/>
      <c r="I397" s="20"/>
      <c r="J397" s="39"/>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row>
    <row r="398">
      <c r="A398" s="20"/>
      <c r="B398" s="17"/>
      <c r="C398" s="17"/>
      <c r="D398" s="17"/>
      <c r="E398" s="33"/>
      <c r="F398" s="20"/>
      <c r="G398" s="20"/>
      <c r="H398" s="20"/>
      <c r="I398" s="20"/>
      <c r="J398" s="39"/>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row>
    <row r="399">
      <c r="A399" s="20"/>
      <c r="B399" s="17"/>
      <c r="C399" s="17"/>
      <c r="D399" s="17"/>
      <c r="E399" s="33"/>
      <c r="F399" s="20"/>
      <c r="G399" s="20"/>
      <c r="H399" s="20"/>
      <c r="I399" s="20"/>
      <c r="J399" s="39"/>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row>
    <row r="400">
      <c r="A400" s="20"/>
      <c r="B400" s="17"/>
      <c r="C400" s="17"/>
      <c r="D400" s="17"/>
      <c r="E400" s="33"/>
      <c r="F400" s="20"/>
      <c r="G400" s="20"/>
      <c r="H400" s="20"/>
      <c r="I400" s="20"/>
      <c r="J400" s="39"/>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row>
    <row r="401">
      <c r="A401" s="20"/>
      <c r="B401" s="17"/>
      <c r="C401" s="17"/>
      <c r="D401" s="17"/>
      <c r="E401" s="33"/>
      <c r="F401" s="20"/>
      <c r="G401" s="20"/>
      <c r="H401" s="20"/>
      <c r="I401" s="20"/>
      <c r="J401" s="39"/>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row>
    <row r="402">
      <c r="A402" s="20"/>
      <c r="B402" s="17"/>
      <c r="C402" s="17"/>
      <c r="D402" s="17"/>
      <c r="E402" s="33"/>
      <c r="F402" s="20"/>
      <c r="G402" s="20"/>
      <c r="H402" s="20"/>
      <c r="I402" s="20"/>
      <c r="J402" s="39"/>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row>
    <row r="403">
      <c r="A403" s="20"/>
      <c r="B403" s="17"/>
      <c r="C403" s="17"/>
      <c r="D403" s="17"/>
      <c r="E403" s="33"/>
      <c r="F403" s="20"/>
      <c r="G403" s="20"/>
      <c r="H403" s="20"/>
      <c r="I403" s="20"/>
      <c r="J403" s="39"/>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row>
    <row r="404">
      <c r="A404" s="20"/>
      <c r="B404" s="17"/>
      <c r="C404" s="17"/>
      <c r="D404" s="17"/>
      <c r="E404" s="33"/>
      <c r="F404" s="20"/>
      <c r="G404" s="20"/>
      <c r="H404" s="20"/>
      <c r="I404" s="20"/>
      <c r="J404" s="39"/>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row>
    <row r="405">
      <c r="A405" s="20"/>
      <c r="B405" s="17"/>
      <c r="C405" s="17"/>
      <c r="D405" s="17"/>
      <c r="E405" s="33"/>
      <c r="F405" s="20"/>
      <c r="G405" s="20"/>
      <c r="H405" s="20"/>
      <c r="I405" s="20"/>
      <c r="J405" s="39"/>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row>
    <row r="406">
      <c r="A406" s="20"/>
      <c r="B406" s="17"/>
      <c r="C406" s="17"/>
      <c r="D406" s="17"/>
      <c r="E406" s="33"/>
      <c r="F406" s="20"/>
      <c r="G406" s="20"/>
      <c r="H406" s="20"/>
      <c r="I406" s="20"/>
      <c r="J406" s="39"/>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row>
    <row r="407">
      <c r="A407" s="20"/>
      <c r="B407" s="17"/>
      <c r="C407" s="17"/>
      <c r="D407" s="17"/>
      <c r="E407" s="33"/>
      <c r="F407" s="20"/>
      <c r="G407" s="20"/>
      <c r="H407" s="20"/>
      <c r="I407" s="20"/>
      <c r="J407" s="39"/>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row>
    <row r="408">
      <c r="A408" s="20"/>
      <c r="B408" s="17"/>
      <c r="C408" s="17"/>
      <c r="D408" s="17"/>
      <c r="E408" s="33"/>
      <c r="F408" s="20"/>
      <c r="G408" s="20"/>
      <c r="H408" s="20"/>
      <c r="I408" s="20"/>
      <c r="J408" s="39"/>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row>
    <row r="409">
      <c r="A409" s="20"/>
      <c r="B409" s="17"/>
      <c r="C409" s="17"/>
      <c r="D409" s="17"/>
      <c r="E409" s="33"/>
      <c r="F409" s="20"/>
      <c r="G409" s="20"/>
      <c r="H409" s="20"/>
      <c r="I409" s="20"/>
      <c r="J409" s="39"/>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row>
    <row r="410">
      <c r="A410" s="20"/>
      <c r="B410" s="17"/>
      <c r="C410" s="17"/>
      <c r="D410" s="17"/>
      <c r="E410" s="33"/>
      <c r="F410" s="20"/>
      <c r="G410" s="20"/>
      <c r="H410" s="20"/>
      <c r="I410" s="20"/>
      <c r="J410" s="39"/>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row>
    <row r="411">
      <c r="A411" s="20"/>
      <c r="B411" s="17"/>
      <c r="C411" s="17"/>
      <c r="D411" s="17"/>
      <c r="E411" s="33"/>
      <c r="F411" s="20"/>
      <c r="G411" s="20"/>
      <c r="H411" s="20"/>
      <c r="I411" s="20"/>
      <c r="J411" s="39"/>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row>
    <row r="412">
      <c r="A412" s="20"/>
      <c r="B412" s="17"/>
      <c r="C412" s="17"/>
      <c r="D412" s="17"/>
      <c r="E412" s="33"/>
      <c r="F412" s="20"/>
      <c r="G412" s="20"/>
      <c r="H412" s="20"/>
      <c r="I412" s="20"/>
      <c r="J412" s="39"/>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row>
    <row r="413">
      <c r="A413" s="20"/>
      <c r="B413" s="17"/>
      <c r="C413" s="17"/>
      <c r="D413" s="17"/>
      <c r="E413" s="33"/>
      <c r="F413" s="20"/>
      <c r="G413" s="20"/>
      <c r="H413" s="20"/>
      <c r="I413" s="20"/>
      <c r="J413" s="39"/>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row>
    <row r="414">
      <c r="A414" s="20"/>
      <c r="B414" s="17"/>
      <c r="C414" s="17"/>
      <c r="D414" s="17"/>
      <c r="E414" s="33"/>
      <c r="F414" s="20"/>
      <c r="G414" s="20"/>
      <c r="H414" s="20"/>
      <c r="I414" s="20"/>
      <c r="J414" s="39"/>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row>
    <row r="415">
      <c r="A415" s="20"/>
      <c r="B415" s="17"/>
      <c r="C415" s="17"/>
      <c r="D415" s="17"/>
      <c r="E415" s="33"/>
      <c r="F415" s="20"/>
      <c r="G415" s="20"/>
      <c r="H415" s="20"/>
      <c r="I415" s="20"/>
      <c r="J415" s="39"/>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row>
    <row r="416">
      <c r="A416" s="20"/>
      <c r="B416" s="17"/>
      <c r="C416" s="17"/>
      <c r="D416" s="17"/>
      <c r="E416" s="33"/>
      <c r="F416" s="20"/>
      <c r="G416" s="20"/>
      <c r="H416" s="20"/>
      <c r="I416" s="20"/>
      <c r="J416" s="39"/>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row>
    <row r="417">
      <c r="A417" s="20"/>
      <c r="B417" s="17"/>
      <c r="C417" s="17"/>
      <c r="D417" s="17"/>
      <c r="E417" s="33"/>
      <c r="F417" s="20"/>
      <c r="G417" s="20"/>
      <c r="H417" s="20"/>
      <c r="I417" s="20"/>
      <c r="J417" s="39"/>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row>
    <row r="418">
      <c r="A418" s="20"/>
      <c r="B418" s="17"/>
      <c r="C418" s="17"/>
      <c r="D418" s="17"/>
      <c r="E418" s="33"/>
      <c r="F418" s="20"/>
      <c r="G418" s="20"/>
      <c r="H418" s="20"/>
      <c r="I418" s="20"/>
      <c r="J418" s="39"/>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row>
    <row r="419">
      <c r="A419" s="20"/>
      <c r="B419" s="17"/>
      <c r="C419" s="17"/>
      <c r="D419" s="17"/>
      <c r="E419" s="33"/>
      <c r="F419" s="20"/>
      <c r="G419" s="20"/>
      <c r="H419" s="20"/>
      <c r="I419" s="20"/>
      <c r="J419" s="39"/>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row>
    <row r="420">
      <c r="A420" s="20"/>
      <c r="B420" s="17"/>
      <c r="C420" s="17"/>
      <c r="D420" s="17"/>
      <c r="E420" s="33"/>
      <c r="F420" s="20"/>
      <c r="G420" s="20"/>
      <c r="H420" s="20"/>
      <c r="I420" s="20"/>
      <c r="J420" s="39"/>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row>
    <row r="421">
      <c r="A421" s="20"/>
      <c r="B421" s="17"/>
      <c r="C421" s="17"/>
      <c r="D421" s="17"/>
      <c r="E421" s="33"/>
      <c r="F421" s="20"/>
      <c r="G421" s="20"/>
      <c r="H421" s="20"/>
      <c r="I421" s="20"/>
      <c r="J421" s="39"/>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row>
    <row r="422">
      <c r="A422" s="20"/>
      <c r="B422" s="17"/>
      <c r="C422" s="17"/>
      <c r="D422" s="17"/>
      <c r="E422" s="33"/>
      <c r="F422" s="20"/>
      <c r="G422" s="20"/>
      <c r="H422" s="20"/>
      <c r="I422" s="20"/>
      <c r="J422" s="39"/>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row>
    <row r="423">
      <c r="A423" s="20"/>
      <c r="B423" s="17"/>
      <c r="C423" s="17"/>
      <c r="D423" s="17"/>
      <c r="E423" s="33"/>
      <c r="F423" s="20"/>
      <c r="G423" s="20"/>
      <c r="H423" s="20"/>
      <c r="I423" s="20"/>
      <c r="J423" s="39"/>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row>
    <row r="424">
      <c r="A424" s="20"/>
      <c r="B424" s="17"/>
      <c r="C424" s="17"/>
      <c r="D424" s="17"/>
      <c r="E424" s="33"/>
      <c r="F424" s="20"/>
      <c r="G424" s="20"/>
      <c r="H424" s="20"/>
      <c r="I424" s="20"/>
      <c r="J424" s="39"/>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row>
    <row r="425">
      <c r="A425" s="20"/>
      <c r="B425" s="17"/>
      <c r="C425" s="17"/>
      <c r="D425" s="17"/>
      <c r="E425" s="33"/>
      <c r="F425" s="20"/>
      <c r="G425" s="20"/>
      <c r="H425" s="20"/>
      <c r="I425" s="20"/>
      <c r="J425" s="39"/>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row>
    <row r="426">
      <c r="A426" s="20"/>
      <c r="B426" s="17"/>
      <c r="C426" s="17"/>
      <c r="D426" s="17"/>
      <c r="E426" s="33"/>
      <c r="F426" s="20"/>
      <c r="G426" s="20"/>
      <c r="H426" s="20"/>
      <c r="I426" s="20"/>
      <c r="J426" s="39"/>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row>
    <row r="427">
      <c r="A427" s="20"/>
      <c r="B427" s="17"/>
      <c r="C427" s="17"/>
      <c r="D427" s="17"/>
      <c r="E427" s="33"/>
      <c r="F427" s="20"/>
      <c r="G427" s="20"/>
      <c r="H427" s="20"/>
      <c r="I427" s="20"/>
      <c r="J427" s="39"/>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row>
    <row r="428">
      <c r="A428" s="20"/>
      <c r="B428" s="17"/>
      <c r="C428" s="17"/>
      <c r="D428" s="17"/>
      <c r="E428" s="33"/>
      <c r="F428" s="20"/>
      <c r="G428" s="20"/>
      <c r="H428" s="20"/>
      <c r="I428" s="20"/>
      <c r="J428" s="39"/>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row>
    <row r="429">
      <c r="A429" s="20"/>
      <c r="B429" s="17"/>
      <c r="C429" s="17"/>
      <c r="D429" s="17"/>
      <c r="E429" s="33"/>
      <c r="F429" s="20"/>
      <c r="G429" s="20"/>
      <c r="H429" s="20"/>
      <c r="I429" s="20"/>
      <c r="J429" s="39"/>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row>
    <row r="430">
      <c r="A430" s="20"/>
      <c r="B430" s="17"/>
      <c r="C430" s="17"/>
      <c r="D430" s="17"/>
      <c r="E430" s="33"/>
      <c r="F430" s="20"/>
      <c r="G430" s="20"/>
      <c r="H430" s="20"/>
      <c r="I430" s="20"/>
      <c r="J430" s="39"/>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row>
    <row r="431">
      <c r="A431" s="20"/>
      <c r="B431" s="17"/>
      <c r="C431" s="17"/>
      <c r="D431" s="17"/>
      <c r="E431" s="33"/>
      <c r="F431" s="20"/>
      <c r="G431" s="20"/>
      <c r="H431" s="20"/>
      <c r="I431" s="20"/>
      <c r="J431" s="39"/>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row>
    <row r="432">
      <c r="A432" s="20"/>
      <c r="B432" s="17"/>
      <c r="C432" s="17"/>
      <c r="D432" s="17"/>
      <c r="E432" s="33"/>
      <c r="F432" s="20"/>
      <c r="G432" s="20"/>
      <c r="H432" s="20"/>
      <c r="I432" s="20"/>
      <c r="J432" s="39"/>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row>
    <row r="433">
      <c r="A433" s="20"/>
      <c r="B433" s="17"/>
      <c r="C433" s="17"/>
      <c r="D433" s="17"/>
      <c r="E433" s="33"/>
      <c r="F433" s="20"/>
      <c r="G433" s="20"/>
      <c r="H433" s="20"/>
      <c r="I433" s="20"/>
      <c r="J433" s="39"/>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row>
    <row r="434">
      <c r="A434" s="20"/>
      <c r="B434" s="17"/>
      <c r="C434" s="17"/>
      <c r="D434" s="17"/>
      <c r="E434" s="33"/>
      <c r="F434" s="20"/>
      <c r="G434" s="20"/>
      <c r="H434" s="20"/>
      <c r="I434" s="20"/>
      <c r="J434" s="39"/>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row>
    <row r="435">
      <c r="A435" s="20"/>
      <c r="B435" s="17"/>
      <c r="C435" s="17"/>
      <c r="D435" s="17"/>
      <c r="E435" s="33"/>
      <c r="F435" s="20"/>
      <c r="G435" s="20"/>
      <c r="H435" s="20"/>
      <c r="I435" s="20"/>
      <c r="J435" s="39"/>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row>
    <row r="436">
      <c r="A436" s="20"/>
      <c r="B436" s="17"/>
      <c r="C436" s="17"/>
      <c r="D436" s="17"/>
      <c r="E436" s="33"/>
      <c r="F436" s="20"/>
      <c r="G436" s="20"/>
      <c r="H436" s="20"/>
      <c r="I436" s="20"/>
      <c r="J436" s="39"/>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row>
    <row r="437">
      <c r="A437" s="20"/>
      <c r="B437" s="17"/>
      <c r="C437" s="17"/>
      <c r="D437" s="17"/>
      <c r="E437" s="33"/>
      <c r="F437" s="20"/>
      <c r="G437" s="20"/>
      <c r="H437" s="20"/>
      <c r="I437" s="20"/>
      <c r="J437" s="39"/>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row>
    <row r="438">
      <c r="A438" s="20"/>
      <c r="B438" s="17"/>
      <c r="C438" s="17"/>
      <c r="D438" s="17"/>
      <c r="E438" s="33"/>
      <c r="F438" s="20"/>
      <c r="G438" s="20"/>
      <c r="H438" s="20"/>
      <c r="I438" s="20"/>
      <c r="J438" s="39"/>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row>
    <row r="439">
      <c r="A439" s="20"/>
      <c r="B439" s="17"/>
      <c r="C439" s="17"/>
      <c r="D439" s="17"/>
      <c r="E439" s="33"/>
      <c r="F439" s="20"/>
      <c r="G439" s="20"/>
      <c r="H439" s="20"/>
      <c r="I439" s="20"/>
      <c r="J439" s="39"/>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row>
    <row r="440">
      <c r="A440" s="20"/>
      <c r="B440" s="17"/>
      <c r="C440" s="17"/>
      <c r="D440" s="17"/>
      <c r="E440" s="33"/>
      <c r="F440" s="20"/>
      <c r="G440" s="20"/>
      <c r="H440" s="20"/>
      <c r="I440" s="20"/>
      <c r="J440" s="39"/>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row>
    <row r="441">
      <c r="A441" s="20"/>
      <c r="B441" s="17"/>
      <c r="C441" s="17"/>
      <c r="D441" s="17"/>
      <c r="E441" s="33"/>
      <c r="F441" s="20"/>
      <c r="G441" s="20"/>
      <c r="H441" s="20"/>
      <c r="I441" s="20"/>
      <c r="J441" s="39"/>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row>
    <row r="442">
      <c r="A442" s="20"/>
      <c r="B442" s="17"/>
      <c r="C442" s="17"/>
      <c r="D442" s="17"/>
      <c r="E442" s="33"/>
      <c r="F442" s="20"/>
      <c r="G442" s="20"/>
      <c r="H442" s="20"/>
      <c r="I442" s="20"/>
      <c r="J442" s="39"/>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row>
    <row r="443">
      <c r="A443" s="20"/>
      <c r="B443" s="17"/>
      <c r="C443" s="17"/>
      <c r="D443" s="17"/>
      <c r="E443" s="33"/>
      <c r="F443" s="20"/>
      <c r="G443" s="20"/>
      <c r="H443" s="20"/>
      <c r="I443" s="20"/>
      <c r="J443" s="39"/>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row>
    <row r="444">
      <c r="A444" s="20"/>
      <c r="B444" s="17"/>
      <c r="C444" s="17"/>
      <c r="D444" s="17"/>
      <c r="E444" s="33"/>
      <c r="F444" s="20"/>
      <c r="G444" s="20"/>
      <c r="H444" s="20"/>
      <c r="I444" s="20"/>
      <c r="J444" s="39"/>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row>
    <row r="445">
      <c r="A445" s="20"/>
      <c r="B445" s="17"/>
      <c r="C445" s="17"/>
      <c r="D445" s="17"/>
      <c r="E445" s="33"/>
      <c r="F445" s="20"/>
      <c r="G445" s="20"/>
      <c r="H445" s="20"/>
      <c r="I445" s="20"/>
      <c r="J445" s="39"/>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row>
    <row r="446">
      <c r="A446" s="20"/>
      <c r="B446" s="17"/>
      <c r="C446" s="17"/>
      <c r="D446" s="17"/>
      <c r="E446" s="33"/>
      <c r="F446" s="20"/>
      <c r="G446" s="20"/>
      <c r="H446" s="20"/>
      <c r="I446" s="20"/>
      <c r="J446" s="39"/>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row>
    <row r="447">
      <c r="A447" s="20"/>
      <c r="B447" s="17"/>
      <c r="C447" s="17"/>
      <c r="D447" s="17"/>
      <c r="E447" s="33"/>
      <c r="F447" s="20"/>
      <c r="G447" s="20"/>
      <c r="H447" s="20"/>
      <c r="I447" s="20"/>
      <c r="J447" s="39"/>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row>
    <row r="448">
      <c r="A448" s="20"/>
      <c r="B448" s="17"/>
      <c r="C448" s="17"/>
      <c r="D448" s="17"/>
      <c r="E448" s="33"/>
      <c r="F448" s="20"/>
      <c r="G448" s="20"/>
      <c r="H448" s="20"/>
      <c r="I448" s="20"/>
      <c r="J448" s="39"/>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row>
    <row r="449">
      <c r="A449" s="20"/>
      <c r="B449" s="17"/>
      <c r="C449" s="17"/>
      <c r="D449" s="17"/>
      <c r="E449" s="33"/>
      <c r="F449" s="20"/>
      <c r="G449" s="20"/>
      <c r="H449" s="20"/>
      <c r="I449" s="20"/>
      <c r="J449" s="39"/>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row>
    <row r="450">
      <c r="A450" s="20"/>
      <c r="B450" s="17"/>
      <c r="C450" s="17"/>
      <c r="D450" s="17"/>
      <c r="E450" s="33"/>
      <c r="F450" s="20"/>
      <c r="G450" s="20"/>
      <c r="H450" s="20"/>
      <c r="I450" s="20"/>
      <c r="J450" s="39"/>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row>
    <row r="451">
      <c r="A451" s="20"/>
      <c r="B451" s="17"/>
      <c r="C451" s="17"/>
      <c r="D451" s="17"/>
      <c r="E451" s="33"/>
      <c r="F451" s="20"/>
      <c r="G451" s="20"/>
      <c r="H451" s="20"/>
      <c r="I451" s="20"/>
      <c r="J451" s="39"/>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row>
    <row r="452">
      <c r="A452" s="20"/>
      <c r="B452" s="17"/>
      <c r="C452" s="17"/>
      <c r="D452" s="17"/>
      <c r="E452" s="33"/>
      <c r="F452" s="20"/>
      <c r="G452" s="20"/>
      <c r="H452" s="20"/>
      <c r="I452" s="20"/>
      <c r="J452" s="39"/>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row>
    <row r="453">
      <c r="A453" s="20"/>
      <c r="B453" s="17"/>
      <c r="C453" s="17"/>
      <c r="D453" s="17"/>
      <c r="E453" s="33"/>
      <c r="F453" s="20"/>
      <c r="G453" s="20"/>
      <c r="H453" s="20"/>
      <c r="I453" s="20"/>
      <c r="J453" s="39"/>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row>
    <row r="454">
      <c r="A454" s="20"/>
      <c r="B454" s="17"/>
      <c r="C454" s="17"/>
      <c r="D454" s="17"/>
      <c r="E454" s="33"/>
      <c r="F454" s="20"/>
      <c r="G454" s="20"/>
      <c r="H454" s="20"/>
      <c r="I454" s="20"/>
      <c r="J454" s="39"/>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row>
    <row r="455">
      <c r="A455" s="20"/>
      <c r="B455" s="17"/>
      <c r="C455" s="17"/>
      <c r="D455" s="17"/>
      <c r="E455" s="33"/>
      <c r="F455" s="20"/>
      <c r="G455" s="20"/>
      <c r="H455" s="20"/>
      <c r="I455" s="20"/>
      <c r="J455" s="39"/>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row>
    <row r="456">
      <c r="A456" s="20"/>
      <c r="B456" s="17"/>
      <c r="C456" s="17"/>
      <c r="D456" s="17"/>
      <c r="E456" s="33"/>
      <c r="F456" s="20"/>
      <c r="G456" s="20"/>
      <c r="H456" s="20"/>
      <c r="I456" s="20"/>
      <c r="J456" s="39"/>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row>
    <row r="457">
      <c r="A457" s="20"/>
      <c r="B457" s="17"/>
      <c r="C457" s="17"/>
      <c r="D457" s="17"/>
      <c r="E457" s="33"/>
      <c r="F457" s="20"/>
      <c r="G457" s="20"/>
      <c r="H457" s="20"/>
      <c r="I457" s="20"/>
      <c r="J457" s="39"/>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row>
    <row r="458">
      <c r="A458" s="20"/>
      <c r="B458" s="17"/>
      <c r="C458" s="17"/>
      <c r="D458" s="17"/>
      <c r="E458" s="33"/>
      <c r="F458" s="20"/>
      <c r="G458" s="20"/>
      <c r="H458" s="20"/>
      <c r="I458" s="20"/>
      <c r="J458" s="39"/>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row>
    <row r="459">
      <c r="A459" s="20"/>
      <c r="B459" s="17"/>
      <c r="C459" s="17"/>
      <c r="D459" s="17"/>
      <c r="E459" s="33"/>
      <c r="F459" s="20"/>
      <c r="G459" s="20"/>
      <c r="H459" s="20"/>
      <c r="I459" s="20"/>
      <c r="J459" s="39"/>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row>
    <row r="460">
      <c r="A460" s="20"/>
      <c r="B460" s="17"/>
      <c r="C460" s="17"/>
      <c r="D460" s="17"/>
      <c r="E460" s="33"/>
      <c r="F460" s="20"/>
      <c r="G460" s="20"/>
      <c r="H460" s="20"/>
      <c r="I460" s="20"/>
      <c r="J460" s="39"/>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row>
    <row r="461">
      <c r="A461" s="20"/>
      <c r="B461" s="17"/>
      <c r="C461" s="17"/>
      <c r="D461" s="17"/>
      <c r="E461" s="33"/>
      <c r="F461" s="20"/>
      <c r="G461" s="20"/>
      <c r="H461" s="20"/>
      <c r="I461" s="20"/>
      <c r="J461" s="39"/>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row>
    <row r="462">
      <c r="A462" s="20"/>
      <c r="B462" s="17"/>
      <c r="C462" s="17"/>
      <c r="D462" s="17"/>
      <c r="E462" s="33"/>
      <c r="F462" s="20"/>
      <c r="G462" s="20"/>
      <c r="H462" s="20"/>
      <c r="I462" s="20"/>
      <c r="J462" s="39"/>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row>
    <row r="463">
      <c r="A463" s="20"/>
      <c r="B463" s="17"/>
      <c r="C463" s="17"/>
      <c r="D463" s="17"/>
      <c r="E463" s="33"/>
      <c r="F463" s="20"/>
      <c r="G463" s="20"/>
      <c r="H463" s="20"/>
      <c r="I463" s="20"/>
      <c r="J463" s="39"/>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row>
    <row r="464">
      <c r="A464" s="20"/>
      <c r="B464" s="17"/>
      <c r="C464" s="17"/>
      <c r="D464" s="17"/>
      <c r="E464" s="33"/>
      <c r="F464" s="20"/>
      <c r="G464" s="20"/>
      <c r="H464" s="20"/>
      <c r="I464" s="20"/>
      <c r="J464" s="39"/>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row>
    <row r="465">
      <c r="A465" s="20"/>
      <c r="B465" s="17"/>
      <c r="C465" s="17"/>
      <c r="D465" s="17"/>
      <c r="E465" s="33"/>
      <c r="F465" s="20"/>
      <c r="G465" s="20"/>
      <c r="H465" s="20"/>
      <c r="I465" s="20"/>
      <c r="J465" s="39"/>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row>
    <row r="466">
      <c r="A466" s="20"/>
      <c r="B466" s="17"/>
      <c r="C466" s="17"/>
      <c r="D466" s="17"/>
      <c r="E466" s="33"/>
      <c r="F466" s="20"/>
      <c r="G466" s="20"/>
      <c r="H466" s="20"/>
      <c r="I466" s="20"/>
      <c r="J466" s="39"/>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row>
    <row r="467">
      <c r="A467" s="20"/>
      <c r="B467" s="17"/>
      <c r="C467" s="17"/>
      <c r="D467" s="17"/>
      <c r="E467" s="33"/>
      <c r="F467" s="20"/>
      <c r="G467" s="20"/>
      <c r="H467" s="20"/>
      <c r="I467" s="20"/>
      <c r="J467" s="39"/>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row>
    <row r="468">
      <c r="A468" s="20"/>
      <c r="B468" s="17"/>
      <c r="C468" s="17"/>
      <c r="D468" s="17"/>
      <c r="E468" s="33"/>
      <c r="F468" s="20"/>
      <c r="G468" s="20"/>
      <c r="H468" s="20"/>
      <c r="I468" s="20"/>
      <c r="J468" s="39"/>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row>
    <row r="469">
      <c r="A469" s="20"/>
      <c r="B469" s="17"/>
      <c r="C469" s="17"/>
      <c r="D469" s="17"/>
      <c r="E469" s="33"/>
      <c r="F469" s="20"/>
      <c r="G469" s="20"/>
      <c r="H469" s="20"/>
      <c r="I469" s="20"/>
      <c r="J469" s="39"/>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row>
    <row r="470">
      <c r="A470" s="20"/>
      <c r="B470" s="17"/>
      <c r="C470" s="17"/>
      <c r="D470" s="17"/>
      <c r="E470" s="33"/>
      <c r="F470" s="20"/>
      <c r="G470" s="20"/>
      <c r="H470" s="20"/>
      <c r="I470" s="20"/>
      <c r="J470" s="39"/>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row>
    <row r="471">
      <c r="A471" s="20"/>
      <c r="B471" s="17"/>
      <c r="C471" s="17"/>
      <c r="D471" s="17"/>
      <c r="E471" s="33"/>
      <c r="F471" s="20"/>
      <c r="G471" s="20"/>
      <c r="H471" s="20"/>
      <c r="I471" s="20"/>
      <c r="J471" s="39"/>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row>
    <row r="472">
      <c r="A472" s="20"/>
      <c r="B472" s="17"/>
      <c r="C472" s="17"/>
      <c r="D472" s="17"/>
      <c r="E472" s="33"/>
      <c r="F472" s="20"/>
      <c r="G472" s="20"/>
      <c r="H472" s="20"/>
      <c r="I472" s="20"/>
      <c r="J472" s="39"/>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row>
    <row r="473">
      <c r="A473" s="20"/>
      <c r="B473" s="17"/>
      <c r="C473" s="17"/>
      <c r="D473" s="17"/>
      <c r="E473" s="33"/>
      <c r="F473" s="20"/>
      <c r="G473" s="20"/>
      <c r="H473" s="20"/>
      <c r="I473" s="20"/>
      <c r="J473" s="39"/>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row>
    <row r="474">
      <c r="A474" s="20"/>
      <c r="B474" s="17"/>
      <c r="C474" s="17"/>
      <c r="D474" s="17"/>
      <c r="E474" s="33"/>
      <c r="F474" s="20"/>
      <c r="G474" s="20"/>
      <c r="H474" s="20"/>
      <c r="I474" s="20"/>
      <c r="J474" s="39"/>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row>
    <row r="475">
      <c r="A475" s="20"/>
      <c r="B475" s="17"/>
      <c r="C475" s="17"/>
      <c r="D475" s="17"/>
      <c r="E475" s="33"/>
      <c r="F475" s="20"/>
      <c r="G475" s="20"/>
      <c r="H475" s="20"/>
      <c r="I475" s="20"/>
      <c r="J475" s="39"/>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row>
    <row r="476">
      <c r="A476" s="20"/>
      <c r="B476" s="17"/>
      <c r="C476" s="17"/>
      <c r="D476" s="17"/>
      <c r="E476" s="33"/>
      <c r="F476" s="20"/>
      <c r="G476" s="20"/>
      <c r="H476" s="20"/>
      <c r="I476" s="20"/>
      <c r="J476" s="39"/>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row>
    <row r="477">
      <c r="A477" s="20"/>
      <c r="B477" s="17"/>
      <c r="C477" s="17"/>
      <c r="D477" s="17"/>
      <c r="E477" s="33"/>
      <c r="F477" s="20"/>
      <c r="G477" s="20"/>
      <c r="H477" s="20"/>
      <c r="I477" s="20"/>
      <c r="J477" s="39"/>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row>
    <row r="478">
      <c r="A478" s="20"/>
      <c r="B478" s="17"/>
      <c r="C478" s="17"/>
      <c r="D478" s="17"/>
      <c r="E478" s="33"/>
      <c r="F478" s="20"/>
      <c r="G478" s="20"/>
      <c r="H478" s="20"/>
      <c r="I478" s="20"/>
      <c r="J478" s="39"/>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row>
    <row r="479">
      <c r="A479" s="20"/>
      <c r="B479" s="17"/>
      <c r="C479" s="17"/>
      <c r="D479" s="17"/>
      <c r="E479" s="33"/>
      <c r="F479" s="20"/>
      <c r="G479" s="20"/>
      <c r="H479" s="20"/>
      <c r="I479" s="20"/>
      <c r="J479" s="39"/>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row>
    <row r="480">
      <c r="A480" s="20"/>
      <c r="B480" s="17"/>
      <c r="C480" s="17"/>
      <c r="D480" s="17"/>
      <c r="E480" s="33"/>
      <c r="F480" s="20"/>
      <c r="G480" s="20"/>
      <c r="H480" s="20"/>
      <c r="I480" s="20"/>
      <c r="J480" s="39"/>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row>
    <row r="481">
      <c r="A481" s="20"/>
      <c r="B481" s="17"/>
      <c r="C481" s="17"/>
      <c r="D481" s="17"/>
      <c r="E481" s="33"/>
      <c r="F481" s="20"/>
      <c r="G481" s="20"/>
      <c r="H481" s="20"/>
      <c r="I481" s="20"/>
      <c r="J481" s="39"/>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row>
    <row r="482">
      <c r="A482" s="20"/>
      <c r="B482" s="17"/>
      <c r="C482" s="17"/>
      <c r="D482" s="17"/>
      <c r="E482" s="33"/>
      <c r="F482" s="20"/>
      <c r="G482" s="20"/>
      <c r="H482" s="20"/>
      <c r="I482" s="20"/>
      <c r="J482" s="39"/>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row>
    <row r="483">
      <c r="A483" s="20"/>
      <c r="B483" s="17"/>
      <c r="C483" s="17"/>
      <c r="D483" s="17"/>
      <c r="E483" s="33"/>
      <c r="F483" s="20"/>
      <c r="G483" s="20"/>
      <c r="H483" s="20"/>
      <c r="I483" s="20"/>
      <c r="J483" s="39"/>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row>
    <row r="484">
      <c r="A484" s="20"/>
      <c r="B484" s="17"/>
      <c r="C484" s="17"/>
      <c r="D484" s="17"/>
      <c r="E484" s="33"/>
      <c r="F484" s="20"/>
      <c r="G484" s="20"/>
      <c r="H484" s="20"/>
      <c r="I484" s="20"/>
      <c r="J484" s="39"/>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row>
    <row r="485">
      <c r="A485" s="20"/>
      <c r="B485" s="17"/>
      <c r="C485" s="17"/>
      <c r="D485" s="17"/>
      <c r="E485" s="33"/>
      <c r="F485" s="20"/>
      <c r="G485" s="20"/>
      <c r="H485" s="20"/>
      <c r="I485" s="20"/>
      <c r="J485" s="39"/>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row>
    <row r="486">
      <c r="A486" s="20"/>
      <c r="B486" s="17"/>
      <c r="C486" s="17"/>
      <c r="D486" s="17"/>
      <c r="E486" s="33"/>
      <c r="F486" s="20"/>
      <c r="G486" s="20"/>
      <c r="H486" s="20"/>
      <c r="I486" s="20"/>
      <c r="J486" s="39"/>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row>
    <row r="487">
      <c r="A487" s="20"/>
      <c r="B487" s="17"/>
      <c r="C487" s="17"/>
      <c r="D487" s="17"/>
      <c r="E487" s="33"/>
      <c r="F487" s="20"/>
      <c r="G487" s="20"/>
      <c r="H487" s="20"/>
      <c r="I487" s="20"/>
      <c r="J487" s="39"/>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row>
    <row r="488">
      <c r="A488" s="20"/>
      <c r="B488" s="17"/>
      <c r="C488" s="17"/>
      <c r="D488" s="17"/>
      <c r="E488" s="33"/>
      <c r="F488" s="20"/>
      <c r="G488" s="20"/>
      <c r="H488" s="20"/>
      <c r="I488" s="20"/>
      <c r="J488" s="39"/>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row>
    <row r="489">
      <c r="A489" s="20"/>
      <c r="B489" s="17"/>
      <c r="C489" s="17"/>
      <c r="D489" s="17"/>
      <c r="E489" s="33"/>
      <c r="F489" s="20"/>
      <c r="G489" s="20"/>
      <c r="H489" s="20"/>
      <c r="I489" s="20"/>
      <c r="J489" s="39"/>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row>
    <row r="490">
      <c r="A490" s="20"/>
      <c r="B490" s="17"/>
      <c r="C490" s="17"/>
      <c r="D490" s="17"/>
      <c r="E490" s="33"/>
      <c r="F490" s="20"/>
      <c r="G490" s="20"/>
      <c r="H490" s="20"/>
      <c r="I490" s="20"/>
      <c r="J490" s="39"/>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row>
    <row r="491">
      <c r="A491" s="20"/>
      <c r="B491" s="17"/>
      <c r="C491" s="17"/>
      <c r="D491" s="17"/>
      <c r="E491" s="33"/>
      <c r="F491" s="20"/>
      <c r="G491" s="20"/>
      <c r="H491" s="20"/>
      <c r="I491" s="20"/>
      <c r="J491" s="39"/>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row>
    <row r="492">
      <c r="A492" s="20"/>
      <c r="B492" s="17"/>
      <c r="C492" s="17"/>
      <c r="D492" s="17"/>
      <c r="E492" s="33"/>
      <c r="F492" s="20"/>
      <c r="G492" s="20"/>
      <c r="H492" s="20"/>
      <c r="I492" s="20"/>
      <c r="J492" s="39"/>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row>
    <row r="493">
      <c r="A493" s="20"/>
      <c r="B493" s="17"/>
      <c r="C493" s="17"/>
      <c r="D493" s="17"/>
      <c r="E493" s="33"/>
      <c r="F493" s="20"/>
      <c r="G493" s="20"/>
      <c r="H493" s="20"/>
      <c r="I493" s="20"/>
      <c r="J493" s="39"/>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row>
    <row r="494">
      <c r="A494" s="20"/>
      <c r="B494" s="17"/>
      <c r="C494" s="17"/>
      <c r="D494" s="17"/>
      <c r="E494" s="33"/>
      <c r="F494" s="20"/>
      <c r="G494" s="20"/>
      <c r="H494" s="20"/>
      <c r="I494" s="20"/>
      <c r="J494" s="39"/>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row>
    <row r="495">
      <c r="A495" s="20"/>
      <c r="B495" s="17"/>
      <c r="C495" s="17"/>
      <c r="D495" s="17"/>
      <c r="E495" s="33"/>
      <c r="F495" s="20"/>
      <c r="G495" s="20"/>
      <c r="H495" s="20"/>
      <c r="I495" s="20"/>
      <c r="J495" s="39"/>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row>
    <row r="496">
      <c r="A496" s="20"/>
      <c r="B496" s="17"/>
      <c r="C496" s="17"/>
      <c r="D496" s="17"/>
      <c r="E496" s="33"/>
      <c r="F496" s="20"/>
      <c r="G496" s="20"/>
      <c r="H496" s="20"/>
      <c r="I496" s="20"/>
      <c r="J496" s="39"/>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row>
    <row r="497">
      <c r="A497" s="20"/>
      <c r="B497" s="17"/>
      <c r="C497" s="17"/>
      <c r="D497" s="17"/>
      <c r="E497" s="33"/>
      <c r="F497" s="20"/>
      <c r="G497" s="20"/>
      <c r="H497" s="20"/>
      <c r="I497" s="20"/>
      <c r="J497" s="39"/>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row>
    <row r="498">
      <c r="A498" s="20"/>
      <c r="B498" s="17"/>
      <c r="C498" s="17"/>
      <c r="D498" s="17"/>
      <c r="E498" s="33"/>
      <c r="F498" s="20"/>
      <c r="G498" s="20"/>
      <c r="H498" s="20"/>
      <c r="I498" s="20"/>
      <c r="J498" s="39"/>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row>
    <row r="499">
      <c r="A499" s="20"/>
      <c r="B499" s="17"/>
      <c r="C499" s="17"/>
      <c r="D499" s="17"/>
      <c r="E499" s="33"/>
      <c r="F499" s="20"/>
      <c r="G499" s="20"/>
      <c r="H499" s="20"/>
      <c r="I499" s="20"/>
      <c r="J499" s="39"/>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row>
    <row r="500">
      <c r="A500" s="20"/>
      <c r="B500" s="17"/>
      <c r="C500" s="17"/>
      <c r="D500" s="17"/>
      <c r="E500" s="33"/>
      <c r="F500" s="20"/>
      <c r="G500" s="20"/>
      <c r="H500" s="20"/>
      <c r="I500" s="20"/>
      <c r="J500" s="39"/>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row>
    <row r="501">
      <c r="A501" s="20"/>
      <c r="B501" s="17"/>
      <c r="C501" s="17"/>
      <c r="D501" s="17"/>
      <c r="E501" s="33"/>
      <c r="F501" s="20"/>
      <c r="G501" s="20"/>
      <c r="H501" s="20"/>
      <c r="I501" s="20"/>
      <c r="J501" s="39"/>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row>
    <row r="502">
      <c r="A502" s="20"/>
      <c r="B502" s="17"/>
      <c r="C502" s="17"/>
      <c r="D502" s="17"/>
      <c r="E502" s="33"/>
      <c r="F502" s="20"/>
      <c r="G502" s="20"/>
      <c r="H502" s="20"/>
      <c r="I502" s="20"/>
      <c r="J502" s="39"/>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row>
    <row r="503">
      <c r="A503" s="20"/>
      <c r="B503" s="17"/>
      <c r="C503" s="17"/>
      <c r="D503" s="17"/>
      <c r="E503" s="33"/>
      <c r="F503" s="20"/>
      <c r="G503" s="20"/>
      <c r="H503" s="20"/>
      <c r="I503" s="20"/>
      <c r="J503" s="39"/>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row>
    <row r="504">
      <c r="A504" s="20"/>
      <c r="B504" s="17"/>
      <c r="C504" s="17"/>
      <c r="D504" s="17"/>
      <c r="E504" s="33"/>
      <c r="F504" s="20"/>
      <c r="G504" s="20"/>
      <c r="H504" s="20"/>
      <c r="I504" s="20"/>
      <c r="J504" s="39"/>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row>
    <row r="505">
      <c r="A505" s="20"/>
      <c r="B505" s="17"/>
      <c r="C505" s="17"/>
      <c r="D505" s="17"/>
      <c r="E505" s="33"/>
      <c r="F505" s="20"/>
      <c r="G505" s="20"/>
      <c r="H505" s="20"/>
      <c r="I505" s="20"/>
      <c r="J505" s="39"/>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row>
    <row r="506">
      <c r="A506" s="20"/>
      <c r="B506" s="17"/>
      <c r="C506" s="17"/>
      <c r="D506" s="17"/>
      <c r="E506" s="33"/>
      <c r="F506" s="20"/>
      <c r="G506" s="20"/>
      <c r="H506" s="20"/>
      <c r="I506" s="20"/>
      <c r="J506" s="39"/>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row>
    <row r="507">
      <c r="A507" s="20"/>
      <c r="B507" s="17"/>
      <c r="C507" s="17"/>
      <c r="D507" s="17"/>
      <c r="E507" s="33"/>
      <c r="F507" s="20"/>
      <c r="G507" s="20"/>
      <c r="H507" s="20"/>
      <c r="I507" s="20"/>
      <c r="J507" s="39"/>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row>
    <row r="508">
      <c r="A508" s="20"/>
      <c r="B508" s="17"/>
      <c r="C508" s="17"/>
      <c r="D508" s="17"/>
      <c r="E508" s="33"/>
      <c r="F508" s="20"/>
      <c r="G508" s="20"/>
      <c r="H508" s="20"/>
      <c r="I508" s="20"/>
      <c r="J508" s="39"/>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row>
    <row r="509">
      <c r="A509" s="20"/>
      <c r="B509" s="17"/>
      <c r="C509" s="17"/>
      <c r="D509" s="17"/>
      <c r="E509" s="33"/>
      <c r="F509" s="20"/>
      <c r="G509" s="20"/>
      <c r="H509" s="20"/>
      <c r="I509" s="20"/>
      <c r="J509" s="39"/>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row>
    <row r="510">
      <c r="A510" s="20"/>
      <c r="B510" s="17"/>
      <c r="C510" s="17"/>
      <c r="D510" s="17"/>
      <c r="E510" s="33"/>
      <c r="F510" s="20"/>
      <c r="G510" s="20"/>
      <c r="H510" s="20"/>
      <c r="I510" s="20"/>
      <c r="J510" s="39"/>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row>
    <row r="511">
      <c r="A511" s="20"/>
      <c r="B511" s="17"/>
      <c r="C511" s="17"/>
      <c r="D511" s="17"/>
      <c r="E511" s="33"/>
      <c r="F511" s="20"/>
      <c r="G511" s="20"/>
      <c r="H511" s="20"/>
      <c r="I511" s="20"/>
      <c r="J511" s="39"/>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row>
    <row r="512">
      <c r="A512" s="20"/>
      <c r="B512" s="17"/>
      <c r="C512" s="17"/>
      <c r="D512" s="17"/>
      <c r="E512" s="33"/>
      <c r="F512" s="20"/>
      <c r="G512" s="20"/>
      <c r="H512" s="20"/>
      <c r="I512" s="20"/>
      <c r="J512" s="39"/>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row>
    <row r="513">
      <c r="A513" s="20"/>
      <c r="B513" s="17"/>
      <c r="C513" s="17"/>
      <c r="D513" s="17"/>
      <c r="E513" s="33"/>
      <c r="F513" s="20"/>
      <c r="G513" s="20"/>
      <c r="H513" s="20"/>
      <c r="I513" s="20"/>
      <c r="J513" s="39"/>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row>
    <row r="514">
      <c r="A514" s="20"/>
      <c r="B514" s="17"/>
      <c r="C514" s="17"/>
      <c r="D514" s="17"/>
      <c r="E514" s="33"/>
      <c r="F514" s="20"/>
      <c r="G514" s="20"/>
      <c r="H514" s="20"/>
      <c r="I514" s="20"/>
      <c r="J514" s="39"/>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row>
    <row r="515">
      <c r="A515" s="20"/>
      <c r="B515" s="17"/>
      <c r="C515" s="17"/>
      <c r="D515" s="17"/>
      <c r="E515" s="33"/>
      <c r="F515" s="20"/>
      <c r="G515" s="20"/>
      <c r="H515" s="20"/>
      <c r="I515" s="20"/>
      <c r="J515" s="39"/>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row>
    <row r="516">
      <c r="A516" s="20"/>
      <c r="B516" s="17"/>
      <c r="C516" s="17"/>
      <c r="D516" s="17"/>
      <c r="E516" s="33"/>
      <c r="F516" s="20"/>
      <c r="G516" s="20"/>
      <c r="H516" s="20"/>
      <c r="I516" s="20"/>
      <c r="J516" s="39"/>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row>
    <row r="517">
      <c r="A517" s="20"/>
      <c r="B517" s="17"/>
      <c r="C517" s="17"/>
      <c r="D517" s="17"/>
      <c r="E517" s="33"/>
      <c r="F517" s="20"/>
      <c r="G517" s="20"/>
      <c r="H517" s="20"/>
      <c r="I517" s="20"/>
      <c r="J517" s="39"/>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row>
    <row r="518">
      <c r="A518" s="20"/>
      <c r="B518" s="17"/>
      <c r="C518" s="17"/>
      <c r="D518" s="17"/>
      <c r="E518" s="33"/>
      <c r="F518" s="20"/>
      <c r="G518" s="20"/>
      <c r="H518" s="20"/>
      <c r="I518" s="20"/>
      <c r="J518" s="39"/>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row>
    <row r="519">
      <c r="A519" s="20"/>
      <c r="B519" s="17"/>
      <c r="C519" s="17"/>
      <c r="D519" s="17"/>
      <c r="E519" s="33"/>
      <c r="F519" s="20"/>
      <c r="G519" s="20"/>
      <c r="H519" s="20"/>
      <c r="I519" s="20"/>
      <c r="J519" s="39"/>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row>
    <row r="520">
      <c r="A520" s="20"/>
      <c r="B520" s="17"/>
      <c r="C520" s="17"/>
      <c r="D520" s="17"/>
      <c r="E520" s="33"/>
      <c r="F520" s="20"/>
      <c r="G520" s="20"/>
      <c r="H520" s="20"/>
      <c r="I520" s="20"/>
      <c r="J520" s="39"/>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row>
    <row r="521">
      <c r="A521" s="20"/>
      <c r="B521" s="17"/>
      <c r="C521" s="17"/>
      <c r="D521" s="17"/>
      <c r="E521" s="33"/>
      <c r="F521" s="20"/>
      <c r="G521" s="20"/>
      <c r="H521" s="20"/>
      <c r="I521" s="20"/>
      <c r="J521" s="39"/>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row>
    <row r="522">
      <c r="A522" s="20"/>
      <c r="B522" s="17"/>
      <c r="C522" s="17"/>
      <c r="D522" s="17"/>
      <c r="E522" s="33"/>
      <c r="F522" s="20"/>
      <c r="G522" s="20"/>
      <c r="H522" s="20"/>
      <c r="I522" s="20"/>
      <c r="J522" s="39"/>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row>
    <row r="523">
      <c r="A523" s="20"/>
      <c r="B523" s="17"/>
      <c r="C523" s="17"/>
      <c r="D523" s="17"/>
      <c r="E523" s="33"/>
      <c r="F523" s="20"/>
      <c r="G523" s="20"/>
      <c r="H523" s="20"/>
      <c r="I523" s="20"/>
      <c r="J523" s="39"/>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row>
    <row r="524">
      <c r="A524" s="20"/>
      <c r="B524" s="17"/>
      <c r="C524" s="17"/>
      <c r="D524" s="17"/>
      <c r="E524" s="33"/>
      <c r="F524" s="20"/>
      <c r="G524" s="20"/>
      <c r="H524" s="20"/>
      <c r="I524" s="20"/>
      <c r="J524" s="39"/>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row>
    <row r="525">
      <c r="A525" s="20"/>
      <c r="B525" s="17"/>
      <c r="C525" s="17"/>
      <c r="D525" s="17"/>
      <c r="E525" s="33"/>
      <c r="F525" s="20"/>
      <c r="G525" s="20"/>
      <c r="H525" s="20"/>
      <c r="I525" s="20"/>
      <c r="J525" s="39"/>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row>
    <row r="526">
      <c r="A526" s="20"/>
      <c r="B526" s="17"/>
      <c r="C526" s="17"/>
      <c r="D526" s="17"/>
      <c r="E526" s="33"/>
      <c r="F526" s="20"/>
      <c r="G526" s="20"/>
      <c r="H526" s="20"/>
      <c r="I526" s="20"/>
      <c r="J526" s="39"/>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row>
    <row r="527">
      <c r="A527" s="20"/>
      <c r="B527" s="17"/>
      <c r="C527" s="17"/>
      <c r="D527" s="17"/>
      <c r="E527" s="33"/>
      <c r="F527" s="20"/>
      <c r="G527" s="20"/>
      <c r="H527" s="20"/>
      <c r="I527" s="20"/>
      <c r="J527" s="39"/>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row>
    <row r="528">
      <c r="A528" s="20"/>
      <c r="B528" s="17"/>
      <c r="C528" s="17"/>
      <c r="D528" s="17"/>
      <c r="E528" s="33"/>
      <c r="F528" s="20"/>
      <c r="G528" s="20"/>
      <c r="H528" s="20"/>
      <c r="I528" s="20"/>
      <c r="J528" s="39"/>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row>
    <row r="529">
      <c r="A529" s="20"/>
      <c r="B529" s="17"/>
      <c r="C529" s="17"/>
      <c r="D529" s="17"/>
      <c r="E529" s="33"/>
      <c r="F529" s="20"/>
      <c r="G529" s="20"/>
      <c r="H529" s="20"/>
      <c r="I529" s="20"/>
      <c r="J529" s="39"/>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row>
    <row r="530">
      <c r="A530" s="20"/>
      <c r="B530" s="17"/>
      <c r="C530" s="17"/>
      <c r="D530" s="17"/>
      <c r="E530" s="33"/>
      <c r="F530" s="20"/>
      <c r="G530" s="20"/>
      <c r="H530" s="20"/>
      <c r="I530" s="20"/>
      <c r="J530" s="39"/>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row>
    <row r="531">
      <c r="A531" s="20"/>
      <c r="B531" s="17"/>
      <c r="C531" s="17"/>
      <c r="D531" s="17"/>
      <c r="E531" s="33"/>
      <c r="F531" s="20"/>
      <c r="G531" s="20"/>
      <c r="H531" s="20"/>
      <c r="I531" s="20"/>
      <c r="J531" s="39"/>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row>
    <row r="532">
      <c r="A532" s="20"/>
      <c r="B532" s="17"/>
      <c r="C532" s="17"/>
      <c r="D532" s="17"/>
      <c r="E532" s="33"/>
      <c r="F532" s="20"/>
      <c r="G532" s="20"/>
      <c r="H532" s="20"/>
      <c r="I532" s="20"/>
      <c r="J532" s="39"/>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row>
    <row r="533">
      <c r="A533" s="20"/>
      <c r="B533" s="17"/>
      <c r="C533" s="17"/>
      <c r="D533" s="17"/>
      <c r="E533" s="33"/>
      <c r="F533" s="20"/>
      <c r="G533" s="20"/>
      <c r="H533" s="20"/>
      <c r="I533" s="20"/>
      <c r="J533" s="39"/>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row>
    <row r="534">
      <c r="A534" s="20"/>
      <c r="B534" s="17"/>
      <c r="C534" s="17"/>
      <c r="D534" s="17"/>
      <c r="E534" s="33"/>
      <c r="F534" s="20"/>
      <c r="G534" s="20"/>
      <c r="H534" s="20"/>
      <c r="I534" s="20"/>
      <c r="J534" s="39"/>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row>
    <row r="535">
      <c r="A535" s="20"/>
      <c r="B535" s="17"/>
      <c r="C535" s="17"/>
      <c r="D535" s="17"/>
      <c r="E535" s="33"/>
      <c r="F535" s="20"/>
      <c r="G535" s="20"/>
      <c r="H535" s="20"/>
      <c r="I535" s="20"/>
      <c r="J535" s="39"/>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row>
    <row r="536">
      <c r="A536" s="20"/>
      <c r="B536" s="17"/>
      <c r="C536" s="17"/>
      <c r="D536" s="17"/>
      <c r="E536" s="33"/>
      <c r="F536" s="20"/>
      <c r="G536" s="20"/>
      <c r="H536" s="20"/>
      <c r="I536" s="20"/>
      <c r="J536" s="39"/>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row>
    <row r="537">
      <c r="A537" s="20"/>
      <c r="B537" s="17"/>
      <c r="C537" s="17"/>
      <c r="D537" s="17"/>
      <c r="E537" s="33"/>
      <c r="F537" s="20"/>
      <c r="G537" s="20"/>
      <c r="H537" s="20"/>
      <c r="I537" s="20"/>
      <c r="J537" s="39"/>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row>
    <row r="538">
      <c r="A538" s="20"/>
      <c r="B538" s="17"/>
      <c r="C538" s="17"/>
      <c r="D538" s="17"/>
      <c r="E538" s="33"/>
      <c r="F538" s="20"/>
      <c r="G538" s="20"/>
      <c r="H538" s="20"/>
      <c r="I538" s="20"/>
      <c r="J538" s="39"/>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row>
    <row r="539">
      <c r="A539" s="20"/>
      <c r="B539" s="17"/>
      <c r="C539" s="17"/>
      <c r="D539" s="17"/>
      <c r="E539" s="33"/>
      <c r="F539" s="20"/>
      <c r="G539" s="20"/>
      <c r="H539" s="20"/>
      <c r="I539" s="20"/>
      <c r="J539" s="39"/>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row>
    <row r="540">
      <c r="A540" s="20"/>
      <c r="B540" s="17"/>
      <c r="C540" s="17"/>
      <c r="D540" s="17"/>
      <c r="E540" s="33"/>
      <c r="F540" s="20"/>
      <c r="G540" s="20"/>
      <c r="H540" s="20"/>
      <c r="I540" s="20"/>
      <c r="J540" s="39"/>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row>
    <row r="541">
      <c r="A541" s="20"/>
      <c r="B541" s="17"/>
      <c r="C541" s="17"/>
      <c r="D541" s="17"/>
      <c r="E541" s="33"/>
      <c r="F541" s="20"/>
      <c r="G541" s="20"/>
      <c r="H541" s="20"/>
      <c r="I541" s="20"/>
      <c r="J541" s="39"/>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row>
    <row r="542">
      <c r="A542" s="20"/>
      <c r="B542" s="17"/>
      <c r="C542" s="17"/>
      <c r="D542" s="17"/>
      <c r="E542" s="33"/>
      <c r="F542" s="20"/>
      <c r="G542" s="20"/>
      <c r="H542" s="20"/>
      <c r="I542" s="20"/>
      <c r="J542" s="39"/>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row>
    <row r="543">
      <c r="A543" s="20"/>
      <c r="B543" s="17"/>
      <c r="C543" s="17"/>
      <c r="D543" s="17"/>
      <c r="E543" s="33"/>
      <c r="F543" s="20"/>
      <c r="G543" s="20"/>
      <c r="H543" s="20"/>
      <c r="I543" s="20"/>
      <c r="J543" s="39"/>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row>
    <row r="544">
      <c r="A544" s="20"/>
      <c r="B544" s="17"/>
      <c r="C544" s="17"/>
      <c r="D544" s="17"/>
      <c r="E544" s="33"/>
      <c r="F544" s="20"/>
      <c r="G544" s="20"/>
      <c r="H544" s="20"/>
      <c r="I544" s="20"/>
      <c r="J544" s="39"/>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row>
    <row r="545">
      <c r="A545" s="20"/>
      <c r="B545" s="17"/>
      <c r="C545" s="17"/>
      <c r="D545" s="17"/>
      <c r="E545" s="33"/>
      <c r="F545" s="20"/>
      <c r="G545" s="20"/>
      <c r="H545" s="20"/>
      <c r="I545" s="20"/>
      <c r="J545" s="39"/>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row>
    <row r="546">
      <c r="A546" s="20"/>
      <c r="B546" s="17"/>
      <c r="C546" s="17"/>
      <c r="D546" s="17"/>
      <c r="E546" s="33"/>
      <c r="F546" s="20"/>
      <c r="G546" s="20"/>
      <c r="H546" s="20"/>
      <c r="I546" s="20"/>
      <c r="J546" s="39"/>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row>
    <row r="547">
      <c r="A547" s="20"/>
      <c r="B547" s="17"/>
      <c r="C547" s="17"/>
      <c r="D547" s="17"/>
      <c r="E547" s="33"/>
      <c r="F547" s="20"/>
      <c r="G547" s="20"/>
      <c r="H547" s="20"/>
      <c r="I547" s="20"/>
      <c r="J547" s="39"/>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row>
    <row r="548">
      <c r="A548" s="20"/>
      <c r="B548" s="17"/>
      <c r="C548" s="17"/>
      <c r="D548" s="17"/>
      <c r="E548" s="33"/>
      <c r="F548" s="20"/>
      <c r="G548" s="20"/>
      <c r="H548" s="20"/>
      <c r="I548" s="20"/>
      <c r="J548" s="39"/>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row>
    <row r="549">
      <c r="A549" s="20"/>
      <c r="B549" s="17"/>
      <c r="C549" s="17"/>
      <c r="D549" s="17"/>
      <c r="E549" s="33"/>
      <c r="F549" s="20"/>
      <c r="G549" s="20"/>
      <c r="H549" s="20"/>
      <c r="I549" s="20"/>
      <c r="J549" s="39"/>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row>
    <row r="550">
      <c r="A550" s="20"/>
      <c r="B550" s="17"/>
      <c r="C550" s="17"/>
      <c r="D550" s="17"/>
      <c r="E550" s="33"/>
      <c r="F550" s="20"/>
      <c r="G550" s="20"/>
      <c r="H550" s="20"/>
      <c r="I550" s="20"/>
      <c r="J550" s="39"/>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c r="A551" s="20"/>
      <c r="B551" s="17"/>
      <c r="C551" s="17"/>
      <c r="D551" s="17"/>
      <c r="E551" s="33"/>
      <c r="F551" s="20"/>
      <c r="G551" s="20"/>
      <c r="H551" s="20"/>
      <c r="I551" s="20"/>
      <c r="J551" s="39"/>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c r="A552" s="20"/>
      <c r="B552" s="17"/>
      <c r="C552" s="17"/>
      <c r="D552" s="17"/>
      <c r="E552" s="33"/>
      <c r="F552" s="20"/>
      <c r="G552" s="20"/>
      <c r="H552" s="20"/>
      <c r="I552" s="20"/>
      <c r="J552" s="39"/>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c r="A553" s="20"/>
      <c r="B553" s="17"/>
      <c r="C553" s="17"/>
      <c r="D553" s="17"/>
      <c r="E553" s="33"/>
      <c r="F553" s="20"/>
      <c r="G553" s="20"/>
      <c r="H553" s="20"/>
      <c r="I553" s="20"/>
      <c r="J553" s="39"/>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c r="A554" s="20"/>
      <c r="B554" s="17"/>
      <c r="C554" s="17"/>
      <c r="D554" s="17"/>
      <c r="E554" s="33"/>
      <c r="F554" s="20"/>
      <c r="G554" s="20"/>
      <c r="H554" s="20"/>
      <c r="I554" s="20"/>
      <c r="J554" s="39"/>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c r="A555" s="20"/>
      <c r="B555" s="17"/>
      <c r="C555" s="17"/>
      <c r="D555" s="17"/>
      <c r="E555" s="33"/>
      <c r="F555" s="20"/>
      <c r="G555" s="20"/>
      <c r="H555" s="20"/>
      <c r="I555" s="20"/>
      <c r="J555" s="39"/>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c r="A556" s="20"/>
      <c r="B556" s="17"/>
      <c r="C556" s="17"/>
      <c r="D556" s="17"/>
      <c r="E556" s="33"/>
      <c r="F556" s="20"/>
      <c r="G556" s="20"/>
      <c r="H556" s="20"/>
      <c r="I556" s="20"/>
      <c r="J556" s="39"/>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c r="A557" s="20"/>
      <c r="B557" s="17"/>
      <c r="C557" s="17"/>
      <c r="D557" s="17"/>
      <c r="E557" s="33"/>
      <c r="F557" s="20"/>
      <c r="G557" s="20"/>
      <c r="H557" s="20"/>
      <c r="I557" s="20"/>
      <c r="J557" s="39"/>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c r="A558" s="20"/>
      <c r="B558" s="17"/>
      <c r="C558" s="17"/>
      <c r="D558" s="17"/>
      <c r="E558" s="33"/>
      <c r="F558" s="20"/>
      <c r="G558" s="20"/>
      <c r="H558" s="20"/>
      <c r="I558" s="20"/>
      <c r="J558" s="39"/>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c r="A559" s="20"/>
      <c r="B559" s="17"/>
      <c r="C559" s="17"/>
      <c r="D559" s="17"/>
      <c r="E559" s="33"/>
      <c r="F559" s="20"/>
      <c r="G559" s="20"/>
      <c r="H559" s="20"/>
      <c r="I559" s="20"/>
      <c r="J559" s="39"/>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c r="A560" s="20"/>
      <c r="B560" s="17"/>
      <c r="C560" s="17"/>
      <c r="D560" s="17"/>
      <c r="E560" s="33"/>
      <c r="F560" s="20"/>
      <c r="G560" s="20"/>
      <c r="H560" s="20"/>
      <c r="I560" s="20"/>
      <c r="J560" s="39"/>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c r="A561" s="20"/>
      <c r="B561" s="17"/>
      <c r="C561" s="17"/>
      <c r="D561" s="17"/>
      <c r="E561" s="33"/>
      <c r="F561" s="20"/>
      <c r="G561" s="20"/>
      <c r="H561" s="20"/>
      <c r="I561" s="20"/>
      <c r="J561" s="39"/>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c r="A562" s="20"/>
      <c r="B562" s="17"/>
      <c r="C562" s="17"/>
      <c r="D562" s="17"/>
      <c r="E562" s="33"/>
      <c r="F562" s="20"/>
      <c r="G562" s="20"/>
      <c r="H562" s="20"/>
      <c r="I562" s="20"/>
      <c r="J562" s="39"/>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c r="A563" s="20"/>
      <c r="B563" s="17"/>
      <c r="C563" s="17"/>
      <c r="D563" s="17"/>
      <c r="E563" s="33"/>
      <c r="F563" s="20"/>
      <c r="G563" s="20"/>
      <c r="H563" s="20"/>
      <c r="I563" s="20"/>
      <c r="J563" s="39"/>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c r="A564" s="20"/>
      <c r="B564" s="17"/>
      <c r="C564" s="17"/>
      <c r="D564" s="17"/>
      <c r="E564" s="33"/>
      <c r="F564" s="20"/>
      <c r="G564" s="20"/>
      <c r="H564" s="20"/>
      <c r="I564" s="20"/>
      <c r="J564" s="39"/>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c r="A565" s="20"/>
      <c r="B565" s="17"/>
      <c r="C565" s="17"/>
      <c r="D565" s="17"/>
      <c r="E565" s="33"/>
      <c r="F565" s="20"/>
      <c r="G565" s="20"/>
      <c r="H565" s="20"/>
      <c r="I565" s="20"/>
      <c r="J565" s="39"/>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c r="A566" s="20"/>
      <c r="B566" s="17"/>
      <c r="C566" s="17"/>
      <c r="D566" s="17"/>
      <c r="E566" s="33"/>
      <c r="F566" s="20"/>
      <c r="G566" s="20"/>
      <c r="H566" s="20"/>
      <c r="I566" s="20"/>
      <c r="J566" s="39"/>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c r="A567" s="20"/>
      <c r="B567" s="17"/>
      <c r="C567" s="17"/>
      <c r="D567" s="17"/>
      <c r="E567" s="33"/>
      <c r="F567" s="20"/>
      <c r="G567" s="20"/>
      <c r="H567" s="20"/>
      <c r="I567" s="20"/>
      <c r="J567" s="39"/>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c r="A568" s="20"/>
      <c r="B568" s="17"/>
      <c r="C568" s="17"/>
      <c r="D568" s="17"/>
      <c r="E568" s="33"/>
      <c r="F568" s="20"/>
      <c r="G568" s="20"/>
      <c r="H568" s="20"/>
      <c r="I568" s="20"/>
      <c r="J568" s="39"/>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c r="A569" s="20"/>
      <c r="B569" s="17"/>
      <c r="C569" s="17"/>
      <c r="D569" s="17"/>
      <c r="E569" s="33"/>
      <c r="F569" s="20"/>
      <c r="G569" s="20"/>
      <c r="H569" s="20"/>
      <c r="I569" s="20"/>
      <c r="J569" s="39"/>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c r="A570" s="20"/>
      <c r="B570" s="17"/>
      <c r="C570" s="17"/>
      <c r="D570" s="17"/>
      <c r="E570" s="33"/>
      <c r="F570" s="20"/>
      <c r="G570" s="20"/>
      <c r="H570" s="20"/>
      <c r="I570" s="20"/>
      <c r="J570" s="39"/>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c r="A571" s="20"/>
      <c r="B571" s="17"/>
      <c r="C571" s="17"/>
      <c r="D571" s="17"/>
      <c r="E571" s="33"/>
      <c r="F571" s="20"/>
      <c r="G571" s="20"/>
      <c r="H571" s="20"/>
      <c r="I571" s="20"/>
      <c r="J571" s="39"/>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c r="A572" s="20"/>
      <c r="B572" s="17"/>
      <c r="C572" s="17"/>
      <c r="D572" s="17"/>
      <c r="E572" s="33"/>
      <c r="F572" s="20"/>
      <c r="G572" s="20"/>
      <c r="H572" s="20"/>
      <c r="I572" s="20"/>
      <c r="J572" s="39"/>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c r="A573" s="20"/>
      <c r="B573" s="17"/>
      <c r="C573" s="17"/>
      <c r="D573" s="17"/>
      <c r="E573" s="33"/>
      <c r="F573" s="20"/>
      <c r="G573" s="20"/>
      <c r="H573" s="20"/>
      <c r="I573" s="20"/>
      <c r="J573" s="39"/>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c r="A574" s="20"/>
      <c r="B574" s="17"/>
      <c r="C574" s="17"/>
      <c r="D574" s="17"/>
      <c r="E574" s="33"/>
      <c r="F574" s="20"/>
      <c r="G574" s="20"/>
      <c r="H574" s="20"/>
      <c r="I574" s="20"/>
      <c r="J574" s="39"/>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c r="A575" s="20"/>
      <c r="B575" s="17"/>
      <c r="C575" s="17"/>
      <c r="D575" s="17"/>
      <c r="E575" s="33"/>
      <c r="F575" s="20"/>
      <c r="G575" s="20"/>
      <c r="H575" s="20"/>
      <c r="I575" s="20"/>
      <c r="J575" s="39"/>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c r="A576" s="20"/>
      <c r="B576" s="17"/>
      <c r="C576" s="17"/>
      <c r="D576" s="17"/>
      <c r="E576" s="33"/>
      <c r="F576" s="20"/>
      <c r="G576" s="20"/>
      <c r="H576" s="20"/>
      <c r="I576" s="20"/>
      <c r="J576" s="39"/>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c r="A577" s="20"/>
      <c r="B577" s="17"/>
      <c r="C577" s="17"/>
      <c r="D577" s="17"/>
      <c r="E577" s="33"/>
      <c r="F577" s="20"/>
      <c r="G577" s="20"/>
      <c r="H577" s="20"/>
      <c r="I577" s="20"/>
      <c r="J577" s="39"/>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c r="A578" s="20"/>
      <c r="B578" s="17"/>
      <c r="C578" s="17"/>
      <c r="D578" s="17"/>
      <c r="E578" s="33"/>
      <c r="F578" s="20"/>
      <c r="G578" s="20"/>
      <c r="H578" s="20"/>
      <c r="I578" s="20"/>
      <c r="J578" s="39"/>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c r="A579" s="20"/>
      <c r="B579" s="17"/>
      <c r="C579" s="17"/>
      <c r="D579" s="17"/>
      <c r="E579" s="33"/>
      <c r="F579" s="20"/>
      <c r="G579" s="20"/>
      <c r="H579" s="20"/>
      <c r="I579" s="20"/>
      <c r="J579" s="39"/>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c r="A580" s="20"/>
      <c r="B580" s="17"/>
      <c r="C580" s="17"/>
      <c r="D580" s="17"/>
      <c r="E580" s="33"/>
      <c r="F580" s="20"/>
      <c r="G580" s="20"/>
      <c r="H580" s="20"/>
      <c r="I580" s="20"/>
      <c r="J580" s="39"/>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c r="A581" s="20"/>
      <c r="B581" s="17"/>
      <c r="C581" s="17"/>
      <c r="D581" s="17"/>
      <c r="E581" s="33"/>
      <c r="F581" s="20"/>
      <c r="G581" s="20"/>
      <c r="H581" s="20"/>
      <c r="I581" s="20"/>
      <c r="J581" s="39"/>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c r="A582" s="20"/>
      <c r="B582" s="17"/>
      <c r="C582" s="17"/>
      <c r="D582" s="17"/>
      <c r="E582" s="33"/>
      <c r="F582" s="20"/>
      <c r="G582" s="20"/>
      <c r="H582" s="20"/>
      <c r="I582" s="20"/>
      <c r="J582" s="39"/>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c r="A583" s="20"/>
      <c r="B583" s="17"/>
      <c r="C583" s="17"/>
      <c r="D583" s="17"/>
      <c r="E583" s="33"/>
      <c r="F583" s="20"/>
      <c r="G583" s="20"/>
      <c r="H583" s="20"/>
      <c r="I583" s="20"/>
      <c r="J583" s="39"/>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c r="A584" s="20"/>
      <c r="B584" s="17"/>
      <c r="C584" s="17"/>
      <c r="D584" s="17"/>
      <c r="E584" s="33"/>
      <c r="F584" s="20"/>
      <c r="G584" s="20"/>
      <c r="H584" s="20"/>
      <c r="I584" s="20"/>
      <c r="J584" s="39"/>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c r="A585" s="20"/>
      <c r="B585" s="17"/>
      <c r="C585" s="17"/>
      <c r="D585" s="17"/>
      <c r="E585" s="33"/>
      <c r="F585" s="20"/>
      <c r="G585" s="20"/>
      <c r="H585" s="20"/>
      <c r="I585" s="20"/>
      <c r="J585" s="39"/>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c r="A586" s="20"/>
      <c r="B586" s="17"/>
      <c r="C586" s="17"/>
      <c r="D586" s="17"/>
      <c r="E586" s="33"/>
      <c r="F586" s="20"/>
      <c r="G586" s="20"/>
      <c r="H586" s="20"/>
      <c r="I586" s="20"/>
      <c r="J586" s="39"/>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c r="A587" s="20"/>
      <c r="B587" s="17"/>
      <c r="C587" s="17"/>
      <c r="D587" s="17"/>
      <c r="E587" s="33"/>
      <c r="F587" s="20"/>
      <c r="G587" s="20"/>
      <c r="H587" s="20"/>
      <c r="I587" s="20"/>
      <c r="J587" s="39"/>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c r="A588" s="20"/>
      <c r="B588" s="17"/>
      <c r="C588" s="17"/>
      <c r="D588" s="17"/>
      <c r="E588" s="33"/>
      <c r="F588" s="20"/>
      <c r="G588" s="20"/>
      <c r="H588" s="20"/>
      <c r="I588" s="20"/>
      <c r="J588" s="39"/>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c r="A589" s="20"/>
      <c r="B589" s="17"/>
      <c r="C589" s="17"/>
      <c r="D589" s="17"/>
      <c r="E589" s="33"/>
      <c r="F589" s="20"/>
      <c r="G589" s="20"/>
      <c r="H589" s="20"/>
      <c r="I589" s="20"/>
      <c r="J589" s="39"/>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c r="A590" s="20"/>
      <c r="B590" s="17"/>
      <c r="C590" s="17"/>
      <c r="D590" s="17"/>
      <c r="E590" s="33"/>
      <c r="F590" s="20"/>
      <c r="G590" s="20"/>
      <c r="H590" s="20"/>
      <c r="I590" s="20"/>
      <c r="J590" s="39"/>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c r="A591" s="20"/>
      <c r="B591" s="17"/>
      <c r="C591" s="17"/>
      <c r="D591" s="17"/>
      <c r="E591" s="33"/>
      <c r="F591" s="20"/>
      <c r="G591" s="20"/>
      <c r="H591" s="20"/>
      <c r="I591" s="20"/>
      <c r="J591" s="39"/>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c r="A592" s="20"/>
      <c r="B592" s="17"/>
      <c r="C592" s="17"/>
      <c r="D592" s="17"/>
      <c r="E592" s="33"/>
      <c r="F592" s="20"/>
      <c r="G592" s="20"/>
      <c r="H592" s="20"/>
      <c r="I592" s="20"/>
      <c r="J592" s="39"/>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c r="A593" s="20"/>
      <c r="B593" s="17"/>
      <c r="C593" s="17"/>
      <c r="D593" s="17"/>
      <c r="E593" s="33"/>
      <c r="F593" s="20"/>
      <c r="G593" s="20"/>
      <c r="H593" s="20"/>
      <c r="I593" s="20"/>
      <c r="J593" s="39"/>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c r="A594" s="20"/>
      <c r="B594" s="17"/>
      <c r="C594" s="17"/>
      <c r="D594" s="17"/>
      <c r="E594" s="33"/>
      <c r="F594" s="20"/>
      <c r="G594" s="20"/>
      <c r="H594" s="20"/>
      <c r="I594" s="20"/>
      <c r="J594" s="39"/>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c r="A595" s="20"/>
      <c r="B595" s="17"/>
      <c r="C595" s="17"/>
      <c r="D595" s="17"/>
      <c r="E595" s="33"/>
      <c r="F595" s="20"/>
      <c r="G595" s="20"/>
      <c r="H595" s="20"/>
      <c r="I595" s="20"/>
      <c r="J595" s="39"/>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c r="A596" s="20"/>
      <c r="B596" s="17"/>
      <c r="C596" s="17"/>
      <c r="D596" s="17"/>
      <c r="E596" s="33"/>
      <c r="F596" s="20"/>
      <c r="G596" s="20"/>
      <c r="H596" s="20"/>
      <c r="I596" s="20"/>
      <c r="J596" s="39"/>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c r="A597" s="20"/>
      <c r="B597" s="17"/>
      <c r="C597" s="17"/>
      <c r="D597" s="17"/>
      <c r="E597" s="33"/>
      <c r="F597" s="20"/>
      <c r="G597" s="20"/>
      <c r="H597" s="20"/>
      <c r="I597" s="20"/>
      <c r="J597" s="39"/>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c r="A598" s="20"/>
      <c r="B598" s="17"/>
      <c r="C598" s="17"/>
      <c r="D598" s="17"/>
      <c r="E598" s="33"/>
      <c r="F598" s="20"/>
      <c r="G598" s="20"/>
      <c r="H598" s="20"/>
      <c r="I598" s="20"/>
      <c r="J598" s="39"/>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c r="A599" s="20"/>
      <c r="B599" s="17"/>
      <c r="C599" s="17"/>
      <c r="D599" s="17"/>
      <c r="E599" s="33"/>
      <c r="F599" s="20"/>
      <c r="G599" s="20"/>
      <c r="H599" s="20"/>
      <c r="I599" s="20"/>
      <c r="J599" s="39"/>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c r="A600" s="20"/>
      <c r="B600" s="17"/>
      <c r="C600" s="17"/>
      <c r="D600" s="17"/>
      <c r="E600" s="33"/>
      <c r="F600" s="20"/>
      <c r="G600" s="20"/>
      <c r="H600" s="20"/>
      <c r="I600" s="20"/>
      <c r="J600" s="39"/>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c r="A601" s="20"/>
      <c r="B601" s="17"/>
      <c r="C601" s="17"/>
      <c r="D601" s="17"/>
      <c r="E601" s="33"/>
      <c r="F601" s="20"/>
      <c r="G601" s="20"/>
      <c r="H601" s="20"/>
      <c r="I601" s="20"/>
      <c r="J601" s="39"/>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c r="A602" s="20"/>
      <c r="B602" s="17"/>
      <c r="C602" s="17"/>
      <c r="D602" s="17"/>
      <c r="E602" s="33"/>
      <c r="F602" s="20"/>
      <c r="G602" s="20"/>
      <c r="H602" s="20"/>
      <c r="I602" s="20"/>
      <c r="J602" s="39"/>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c r="A603" s="20"/>
      <c r="B603" s="17"/>
      <c r="C603" s="17"/>
      <c r="D603" s="17"/>
      <c r="E603" s="33"/>
      <c r="F603" s="20"/>
      <c r="G603" s="20"/>
      <c r="H603" s="20"/>
      <c r="I603" s="20"/>
      <c r="J603" s="39"/>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c r="A604" s="20"/>
      <c r="B604" s="17"/>
      <c r="C604" s="17"/>
      <c r="D604" s="17"/>
      <c r="E604" s="33"/>
      <c r="F604" s="20"/>
      <c r="G604" s="20"/>
      <c r="H604" s="20"/>
      <c r="I604" s="20"/>
      <c r="J604" s="39"/>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c r="A605" s="20"/>
      <c r="B605" s="17"/>
      <c r="C605" s="17"/>
      <c r="D605" s="17"/>
      <c r="E605" s="33"/>
      <c r="F605" s="20"/>
      <c r="G605" s="20"/>
      <c r="H605" s="20"/>
      <c r="I605" s="20"/>
      <c r="J605" s="39"/>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c r="A606" s="20"/>
      <c r="B606" s="17"/>
      <c r="C606" s="17"/>
      <c r="D606" s="17"/>
      <c r="E606" s="33"/>
      <c r="F606" s="20"/>
      <c r="G606" s="20"/>
      <c r="H606" s="20"/>
      <c r="I606" s="20"/>
      <c r="J606" s="39"/>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c r="A607" s="20"/>
      <c r="B607" s="17"/>
      <c r="C607" s="17"/>
      <c r="D607" s="17"/>
      <c r="E607" s="33"/>
      <c r="F607" s="20"/>
      <c r="G607" s="20"/>
      <c r="H607" s="20"/>
      <c r="I607" s="20"/>
      <c r="J607" s="39"/>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c r="A608" s="20"/>
      <c r="B608" s="17"/>
      <c r="C608" s="17"/>
      <c r="D608" s="17"/>
      <c r="E608" s="33"/>
      <c r="F608" s="20"/>
      <c r="G608" s="20"/>
      <c r="H608" s="20"/>
      <c r="I608" s="20"/>
      <c r="J608" s="39"/>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c r="A609" s="20"/>
      <c r="B609" s="17"/>
      <c r="C609" s="17"/>
      <c r="D609" s="17"/>
      <c r="E609" s="33"/>
      <c r="F609" s="20"/>
      <c r="G609" s="20"/>
      <c r="H609" s="20"/>
      <c r="I609" s="20"/>
      <c r="J609" s="39"/>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c r="A610" s="20"/>
      <c r="B610" s="17"/>
      <c r="C610" s="17"/>
      <c r="D610" s="17"/>
      <c r="E610" s="33"/>
      <c r="F610" s="20"/>
      <c r="G610" s="20"/>
      <c r="H610" s="20"/>
      <c r="I610" s="20"/>
      <c r="J610" s="39"/>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c r="A611" s="20"/>
      <c r="B611" s="17"/>
      <c r="C611" s="17"/>
      <c r="D611" s="17"/>
      <c r="E611" s="33"/>
      <c r="F611" s="20"/>
      <c r="G611" s="20"/>
      <c r="H611" s="20"/>
      <c r="I611" s="20"/>
      <c r="J611" s="39"/>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c r="A612" s="20"/>
      <c r="B612" s="17"/>
      <c r="C612" s="17"/>
      <c r="D612" s="17"/>
      <c r="E612" s="33"/>
      <c r="F612" s="20"/>
      <c r="G612" s="20"/>
      <c r="H612" s="20"/>
      <c r="I612" s="20"/>
      <c r="J612" s="39"/>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c r="A613" s="20"/>
      <c r="B613" s="17"/>
      <c r="C613" s="17"/>
      <c r="D613" s="17"/>
      <c r="E613" s="33"/>
      <c r="F613" s="20"/>
      <c r="G613" s="20"/>
      <c r="H613" s="20"/>
      <c r="I613" s="20"/>
      <c r="J613" s="39"/>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c r="A614" s="20"/>
      <c r="B614" s="17"/>
      <c r="C614" s="17"/>
      <c r="D614" s="17"/>
      <c r="E614" s="33"/>
      <c r="F614" s="20"/>
      <c r="G614" s="20"/>
      <c r="H614" s="20"/>
      <c r="I614" s="20"/>
      <c r="J614" s="39"/>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c r="A615" s="20"/>
      <c r="B615" s="17"/>
      <c r="C615" s="17"/>
      <c r="D615" s="17"/>
      <c r="E615" s="33"/>
      <c r="F615" s="20"/>
      <c r="G615" s="20"/>
      <c r="H615" s="20"/>
      <c r="I615" s="20"/>
      <c r="J615" s="39"/>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c r="A616" s="20"/>
      <c r="B616" s="17"/>
      <c r="C616" s="17"/>
      <c r="D616" s="17"/>
      <c r="E616" s="33"/>
      <c r="F616" s="20"/>
      <c r="G616" s="20"/>
      <c r="H616" s="20"/>
      <c r="I616" s="20"/>
      <c r="J616" s="39"/>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c r="A617" s="20"/>
      <c r="B617" s="17"/>
      <c r="C617" s="17"/>
      <c r="D617" s="17"/>
      <c r="E617" s="33"/>
      <c r="F617" s="20"/>
      <c r="G617" s="20"/>
      <c r="H617" s="20"/>
      <c r="I617" s="20"/>
      <c r="J617" s="39"/>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c r="A618" s="20"/>
      <c r="B618" s="17"/>
      <c r="C618" s="17"/>
      <c r="D618" s="17"/>
      <c r="E618" s="33"/>
      <c r="F618" s="20"/>
      <c r="G618" s="20"/>
      <c r="H618" s="20"/>
      <c r="I618" s="20"/>
      <c r="J618" s="39"/>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c r="A619" s="20"/>
      <c r="B619" s="17"/>
      <c r="C619" s="17"/>
      <c r="D619" s="17"/>
      <c r="E619" s="33"/>
      <c r="F619" s="20"/>
      <c r="G619" s="20"/>
      <c r="H619" s="20"/>
      <c r="I619" s="20"/>
      <c r="J619" s="39"/>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c r="A620" s="20"/>
      <c r="B620" s="17"/>
      <c r="C620" s="17"/>
      <c r="D620" s="17"/>
      <c r="E620" s="33"/>
      <c r="F620" s="20"/>
      <c r="G620" s="20"/>
      <c r="H620" s="20"/>
      <c r="I620" s="20"/>
      <c r="J620" s="39"/>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c r="A621" s="20"/>
      <c r="B621" s="17"/>
      <c r="C621" s="17"/>
      <c r="D621" s="17"/>
      <c r="E621" s="33"/>
      <c r="F621" s="20"/>
      <c r="G621" s="20"/>
      <c r="H621" s="20"/>
      <c r="I621" s="20"/>
      <c r="J621" s="39"/>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c r="A622" s="20"/>
      <c r="B622" s="17"/>
      <c r="C622" s="17"/>
      <c r="D622" s="17"/>
      <c r="E622" s="33"/>
      <c r="F622" s="20"/>
      <c r="G622" s="20"/>
      <c r="H622" s="20"/>
      <c r="I622" s="20"/>
      <c r="J622" s="39"/>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c r="A623" s="20"/>
      <c r="B623" s="17"/>
      <c r="C623" s="17"/>
      <c r="D623" s="17"/>
      <c r="E623" s="33"/>
      <c r="F623" s="20"/>
      <c r="G623" s="20"/>
      <c r="H623" s="20"/>
      <c r="I623" s="20"/>
      <c r="J623" s="39"/>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c r="A624" s="20"/>
      <c r="B624" s="17"/>
      <c r="C624" s="17"/>
      <c r="D624" s="17"/>
      <c r="E624" s="33"/>
      <c r="F624" s="20"/>
      <c r="G624" s="20"/>
      <c r="H624" s="20"/>
      <c r="I624" s="20"/>
      <c r="J624" s="39"/>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c r="A625" s="20"/>
      <c r="B625" s="17"/>
      <c r="C625" s="17"/>
      <c r="D625" s="17"/>
      <c r="E625" s="33"/>
      <c r="F625" s="20"/>
      <c r="G625" s="20"/>
      <c r="H625" s="20"/>
      <c r="I625" s="20"/>
      <c r="J625" s="39"/>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c r="A626" s="20"/>
      <c r="B626" s="17"/>
      <c r="C626" s="17"/>
      <c r="D626" s="17"/>
      <c r="E626" s="33"/>
      <c r="F626" s="20"/>
      <c r="G626" s="20"/>
      <c r="H626" s="20"/>
      <c r="I626" s="20"/>
      <c r="J626" s="39"/>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c r="A627" s="20"/>
      <c r="B627" s="17"/>
      <c r="C627" s="17"/>
      <c r="D627" s="17"/>
      <c r="E627" s="33"/>
      <c r="F627" s="20"/>
      <c r="G627" s="20"/>
      <c r="H627" s="20"/>
      <c r="I627" s="20"/>
      <c r="J627" s="39"/>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c r="A628" s="20"/>
      <c r="B628" s="17"/>
      <c r="C628" s="17"/>
      <c r="D628" s="17"/>
      <c r="E628" s="33"/>
      <c r="F628" s="20"/>
      <c r="G628" s="20"/>
      <c r="H628" s="20"/>
      <c r="I628" s="20"/>
      <c r="J628" s="39"/>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c r="A629" s="20"/>
      <c r="B629" s="17"/>
      <c r="C629" s="17"/>
      <c r="D629" s="17"/>
      <c r="E629" s="33"/>
      <c r="F629" s="20"/>
      <c r="G629" s="20"/>
      <c r="H629" s="20"/>
      <c r="I629" s="20"/>
      <c r="J629" s="39"/>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c r="A630" s="20"/>
      <c r="B630" s="17"/>
      <c r="C630" s="17"/>
      <c r="D630" s="17"/>
      <c r="E630" s="33"/>
      <c r="F630" s="20"/>
      <c r="G630" s="20"/>
      <c r="H630" s="20"/>
      <c r="I630" s="20"/>
      <c r="J630" s="39"/>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c r="A631" s="20"/>
      <c r="B631" s="17"/>
      <c r="C631" s="17"/>
      <c r="D631" s="17"/>
      <c r="E631" s="33"/>
      <c r="F631" s="20"/>
      <c r="G631" s="20"/>
      <c r="H631" s="20"/>
      <c r="I631" s="20"/>
      <c r="J631" s="39"/>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c r="A632" s="20"/>
      <c r="B632" s="17"/>
      <c r="C632" s="17"/>
      <c r="D632" s="17"/>
      <c r="E632" s="33"/>
      <c r="F632" s="20"/>
      <c r="G632" s="20"/>
      <c r="H632" s="20"/>
      <c r="I632" s="20"/>
      <c r="J632" s="39"/>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c r="A633" s="20"/>
      <c r="B633" s="17"/>
      <c r="C633" s="17"/>
      <c r="D633" s="17"/>
      <c r="E633" s="33"/>
      <c r="F633" s="20"/>
      <c r="G633" s="20"/>
      <c r="H633" s="20"/>
      <c r="I633" s="20"/>
      <c r="J633" s="39"/>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c r="A634" s="20"/>
      <c r="B634" s="17"/>
      <c r="C634" s="17"/>
      <c r="D634" s="17"/>
      <c r="E634" s="33"/>
      <c r="F634" s="20"/>
      <c r="G634" s="20"/>
      <c r="H634" s="20"/>
      <c r="I634" s="20"/>
      <c r="J634" s="39"/>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c r="A635" s="20"/>
      <c r="B635" s="17"/>
      <c r="C635" s="17"/>
      <c r="D635" s="17"/>
      <c r="E635" s="33"/>
      <c r="F635" s="20"/>
      <c r="G635" s="20"/>
      <c r="H635" s="20"/>
      <c r="I635" s="20"/>
      <c r="J635" s="39"/>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c r="A636" s="20"/>
      <c r="B636" s="17"/>
      <c r="C636" s="17"/>
      <c r="D636" s="17"/>
      <c r="E636" s="33"/>
      <c r="F636" s="20"/>
      <c r="G636" s="20"/>
      <c r="H636" s="20"/>
      <c r="I636" s="20"/>
      <c r="J636" s="39"/>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c r="A637" s="20"/>
      <c r="B637" s="17"/>
      <c r="C637" s="17"/>
      <c r="D637" s="17"/>
      <c r="E637" s="33"/>
      <c r="F637" s="20"/>
      <c r="G637" s="20"/>
      <c r="H637" s="20"/>
      <c r="I637" s="20"/>
      <c r="J637" s="39"/>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c r="A638" s="20"/>
      <c r="B638" s="17"/>
      <c r="C638" s="17"/>
      <c r="D638" s="17"/>
      <c r="E638" s="33"/>
      <c r="F638" s="20"/>
      <c r="G638" s="20"/>
      <c r="H638" s="20"/>
      <c r="I638" s="20"/>
      <c r="J638" s="39"/>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c r="A639" s="20"/>
      <c r="B639" s="17"/>
      <c r="C639" s="17"/>
      <c r="D639" s="17"/>
      <c r="E639" s="33"/>
      <c r="F639" s="20"/>
      <c r="G639" s="20"/>
      <c r="H639" s="20"/>
      <c r="I639" s="20"/>
      <c r="J639" s="39"/>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c r="A640" s="20"/>
      <c r="B640" s="17"/>
      <c r="C640" s="17"/>
      <c r="D640" s="17"/>
      <c r="E640" s="33"/>
      <c r="F640" s="20"/>
      <c r="G640" s="20"/>
      <c r="H640" s="20"/>
      <c r="I640" s="20"/>
      <c r="J640" s="39"/>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c r="A641" s="20"/>
      <c r="B641" s="17"/>
      <c r="C641" s="17"/>
      <c r="D641" s="17"/>
      <c r="E641" s="33"/>
      <c r="F641" s="20"/>
      <c r="G641" s="20"/>
      <c r="H641" s="20"/>
      <c r="I641" s="20"/>
      <c r="J641" s="39"/>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c r="A642" s="20"/>
      <c r="B642" s="17"/>
      <c r="C642" s="17"/>
      <c r="D642" s="17"/>
      <c r="E642" s="33"/>
      <c r="F642" s="20"/>
      <c r="G642" s="20"/>
      <c r="H642" s="20"/>
      <c r="I642" s="20"/>
      <c r="J642" s="39"/>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c r="A643" s="20"/>
      <c r="B643" s="17"/>
      <c r="C643" s="17"/>
      <c r="D643" s="17"/>
      <c r="E643" s="33"/>
      <c r="F643" s="20"/>
      <c r="G643" s="20"/>
      <c r="H643" s="20"/>
      <c r="I643" s="20"/>
      <c r="J643" s="39"/>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c r="A644" s="20"/>
      <c r="B644" s="17"/>
      <c r="C644" s="17"/>
      <c r="D644" s="17"/>
      <c r="E644" s="33"/>
      <c r="F644" s="20"/>
      <c r="G644" s="20"/>
      <c r="H644" s="20"/>
      <c r="I644" s="20"/>
      <c r="J644" s="39"/>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c r="A645" s="20"/>
      <c r="B645" s="17"/>
      <c r="C645" s="17"/>
      <c r="D645" s="17"/>
      <c r="E645" s="33"/>
      <c r="F645" s="20"/>
      <c r="G645" s="20"/>
      <c r="H645" s="20"/>
      <c r="I645" s="20"/>
      <c r="J645" s="39"/>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c r="A646" s="20"/>
      <c r="B646" s="17"/>
      <c r="C646" s="17"/>
      <c r="D646" s="17"/>
      <c r="E646" s="33"/>
      <c r="F646" s="20"/>
      <c r="G646" s="20"/>
      <c r="H646" s="20"/>
      <c r="I646" s="20"/>
      <c r="J646" s="39"/>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c r="A647" s="20"/>
      <c r="B647" s="17"/>
      <c r="C647" s="17"/>
      <c r="D647" s="17"/>
      <c r="E647" s="33"/>
      <c r="F647" s="20"/>
      <c r="G647" s="20"/>
      <c r="H647" s="20"/>
      <c r="I647" s="20"/>
      <c r="J647" s="39"/>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c r="A648" s="20"/>
      <c r="B648" s="17"/>
      <c r="C648" s="17"/>
      <c r="D648" s="17"/>
      <c r="E648" s="33"/>
      <c r="F648" s="20"/>
      <c r="G648" s="20"/>
      <c r="H648" s="20"/>
      <c r="I648" s="20"/>
      <c r="J648" s="39"/>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c r="A649" s="20"/>
      <c r="B649" s="17"/>
      <c r="C649" s="17"/>
      <c r="D649" s="17"/>
      <c r="E649" s="33"/>
      <c r="F649" s="20"/>
      <c r="G649" s="20"/>
      <c r="H649" s="20"/>
      <c r="I649" s="20"/>
      <c r="J649" s="39"/>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c r="A650" s="20"/>
      <c r="B650" s="17"/>
      <c r="C650" s="17"/>
      <c r="D650" s="17"/>
      <c r="E650" s="33"/>
      <c r="F650" s="20"/>
      <c r="G650" s="20"/>
      <c r="H650" s="20"/>
      <c r="I650" s="20"/>
      <c r="J650" s="39"/>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c r="A651" s="20"/>
      <c r="B651" s="17"/>
      <c r="C651" s="17"/>
      <c r="D651" s="17"/>
      <c r="E651" s="33"/>
      <c r="F651" s="20"/>
      <c r="G651" s="20"/>
      <c r="H651" s="20"/>
      <c r="I651" s="20"/>
      <c r="J651" s="39"/>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c r="A652" s="20"/>
      <c r="B652" s="17"/>
      <c r="C652" s="17"/>
      <c r="D652" s="17"/>
      <c r="E652" s="33"/>
      <c r="F652" s="20"/>
      <c r="G652" s="20"/>
      <c r="H652" s="20"/>
      <c r="I652" s="20"/>
      <c r="J652" s="39"/>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c r="A653" s="20"/>
      <c r="B653" s="17"/>
      <c r="C653" s="17"/>
      <c r="D653" s="17"/>
      <c r="E653" s="33"/>
      <c r="F653" s="20"/>
      <c r="G653" s="20"/>
      <c r="H653" s="20"/>
      <c r="I653" s="20"/>
      <c r="J653" s="39"/>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c r="A654" s="20"/>
      <c r="B654" s="17"/>
      <c r="C654" s="17"/>
      <c r="D654" s="17"/>
      <c r="E654" s="33"/>
      <c r="F654" s="20"/>
      <c r="G654" s="20"/>
      <c r="H654" s="20"/>
      <c r="I654" s="20"/>
      <c r="J654" s="39"/>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c r="A655" s="20"/>
      <c r="B655" s="17"/>
      <c r="C655" s="17"/>
      <c r="D655" s="17"/>
      <c r="E655" s="33"/>
      <c r="F655" s="20"/>
      <c r="G655" s="20"/>
      <c r="H655" s="20"/>
      <c r="I655" s="20"/>
      <c r="J655" s="39"/>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c r="A656" s="20"/>
      <c r="B656" s="17"/>
      <c r="C656" s="17"/>
      <c r="D656" s="17"/>
      <c r="E656" s="33"/>
      <c r="F656" s="20"/>
      <c r="G656" s="20"/>
      <c r="H656" s="20"/>
      <c r="I656" s="20"/>
      <c r="J656" s="39"/>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c r="A657" s="20"/>
      <c r="B657" s="17"/>
      <c r="C657" s="17"/>
      <c r="D657" s="17"/>
      <c r="E657" s="33"/>
      <c r="F657" s="20"/>
      <c r="G657" s="20"/>
      <c r="H657" s="20"/>
      <c r="I657" s="20"/>
      <c r="J657" s="39"/>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c r="A658" s="20"/>
      <c r="B658" s="17"/>
      <c r="C658" s="17"/>
      <c r="D658" s="17"/>
      <c r="E658" s="33"/>
      <c r="F658" s="20"/>
      <c r="G658" s="20"/>
      <c r="H658" s="20"/>
      <c r="I658" s="20"/>
      <c r="J658" s="39"/>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c r="A659" s="20"/>
      <c r="B659" s="17"/>
      <c r="C659" s="17"/>
      <c r="D659" s="17"/>
      <c r="E659" s="33"/>
      <c r="F659" s="20"/>
      <c r="G659" s="20"/>
      <c r="H659" s="20"/>
      <c r="I659" s="20"/>
      <c r="J659" s="39"/>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c r="A660" s="20"/>
      <c r="B660" s="17"/>
      <c r="C660" s="17"/>
      <c r="D660" s="17"/>
      <c r="E660" s="33"/>
      <c r="F660" s="20"/>
      <c r="G660" s="20"/>
      <c r="H660" s="20"/>
      <c r="I660" s="20"/>
      <c r="J660" s="39"/>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c r="A661" s="20"/>
      <c r="B661" s="17"/>
      <c r="C661" s="17"/>
      <c r="D661" s="17"/>
      <c r="E661" s="33"/>
      <c r="F661" s="20"/>
      <c r="G661" s="20"/>
      <c r="H661" s="20"/>
      <c r="I661" s="20"/>
      <c r="J661" s="39"/>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c r="A662" s="20"/>
      <c r="B662" s="17"/>
      <c r="C662" s="17"/>
      <c r="D662" s="17"/>
      <c r="E662" s="33"/>
      <c r="F662" s="20"/>
      <c r="G662" s="20"/>
      <c r="H662" s="20"/>
      <c r="I662" s="20"/>
      <c r="J662" s="39"/>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c r="A663" s="20"/>
      <c r="B663" s="17"/>
      <c r="C663" s="17"/>
      <c r="D663" s="17"/>
      <c r="E663" s="33"/>
      <c r="F663" s="20"/>
      <c r="G663" s="20"/>
      <c r="H663" s="20"/>
      <c r="I663" s="20"/>
      <c r="J663" s="39"/>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c r="A664" s="20"/>
      <c r="B664" s="17"/>
      <c r="C664" s="17"/>
      <c r="D664" s="17"/>
      <c r="E664" s="33"/>
      <c r="F664" s="20"/>
      <c r="G664" s="20"/>
      <c r="H664" s="20"/>
      <c r="I664" s="20"/>
      <c r="J664" s="39"/>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c r="A665" s="20"/>
      <c r="B665" s="17"/>
      <c r="C665" s="17"/>
      <c r="D665" s="17"/>
      <c r="E665" s="33"/>
      <c r="F665" s="20"/>
      <c r="G665" s="20"/>
      <c r="H665" s="20"/>
      <c r="I665" s="20"/>
      <c r="J665" s="39"/>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c r="A666" s="20"/>
      <c r="B666" s="17"/>
      <c r="C666" s="17"/>
      <c r="D666" s="17"/>
      <c r="E666" s="33"/>
      <c r="F666" s="20"/>
      <c r="G666" s="20"/>
      <c r="H666" s="20"/>
      <c r="I666" s="20"/>
      <c r="J666" s="39"/>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c r="A667" s="20"/>
      <c r="B667" s="17"/>
      <c r="C667" s="17"/>
      <c r="D667" s="17"/>
      <c r="E667" s="33"/>
      <c r="F667" s="20"/>
      <c r="G667" s="20"/>
      <c r="H667" s="20"/>
      <c r="I667" s="20"/>
      <c r="J667" s="39"/>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c r="A668" s="20"/>
      <c r="B668" s="17"/>
      <c r="C668" s="17"/>
      <c r="D668" s="17"/>
      <c r="E668" s="33"/>
      <c r="F668" s="20"/>
      <c r="G668" s="20"/>
      <c r="H668" s="20"/>
      <c r="I668" s="20"/>
      <c r="J668" s="39"/>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c r="A669" s="20"/>
      <c r="B669" s="17"/>
      <c r="C669" s="17"/>
      <c r="D669" s="17"/>
      <c r="E669" s="33"/>
      <c r="F669" s="20"/>
      <c r="G669" s="20"/>
      <c r="H669" s="20"/>
      <c r="I669" s="20"/>
      <c r="J669" s="39"/>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c r="A670" s="20"/>
      <c r="B670" s="17"/>
      <c r="C670" s="17"/>
      <c r="D670" s="17"/>
      <c r="E670" s="33"/>
      <c r="F670" s="20"/>
      <c r="G670" s="20"/>
      <c r="H670" s="20"/>
      <c r="I670" s="20"/>
      <c r="J670" s="39"/>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c r="A671" s="20"/>
      <c r="B671" s="17"/>
      <c r="C671" s="17"/>
      <c r="D671" s="17"/>
      <c r="E671" s="33"/>
      <c r="F671" s="20"/>
      <c r="G671" s="20"/>
      <c r="H671" s="20"/>
      <c r="I671" s="20"/>
      <c r="J671" s="39"/>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c r="A672" s="20"/>
      <c r="B672" s="17"/>
      <c r="C672" s="17"/>
      <c r="D672" s="17"/>
      <c r="E672" s="33"/>
      <c r="F672" s="20"/>
      <c r="G672" s="20"/>
      <c r="H672" s="20"/>
      <c r="I672" s="20"/>
      <c r="J672" s="39"/>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c r="A673" s="20"/>
      <c r="B673" s="17"/>
      <c r="C673" s="17"/>
      <c r="D673" s="17"/>
      <c r="E673" s="33"/>
      <c r="F673" s="20"/>
      <c r="G673" s="20"/>
      <c r="H673" s="20"/>
      <c r="I673" s="20"/>
      <c r="J673" s="39"/>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c r="A674" s="20"/>
      <c r="B674" s="17"/>
      <c r="C674" s="17"/>
      <c r="D674" s="17"/>
      <c r="E674" s="33"/>
      <c r="F674" s="20"/>
      <c r="G674" s="20"/>
      <c r="H674" s="20"/>
      <c r="I674" s="20"/>
      <c r="J674" s="39"/>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c r="A675" s="20"/>
      <c r="B675" s="17"/>
      <c r="C675" s="17"/>
      <c r="D675" s="17"/>
      <c r="E675" s="33"/>
      <c r="F675" s="20"/>
      <c r="G675" s="20"/>
      <c r="H675" s="20"/>
      <c r="I675" s="20"/>
      <c r="J675" s="39"/>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c r="A676" s="20"/>
      <c r="B676" s="17"/>
      <c r="C676" s="17"/>
      <c r="D676" s="17"/>
      <c r="E676" s="33"/>
      <c r="F676" s="20"/>
      <c r="G676" s="20"/>
      <c r="H676" s="20"/>
      <c r="I676" s="20"/>
      <c r="J676" s="39"/>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c r="A677" s="20"/>
      <c r="B677" s="17"/>
      <c r="C677" s="17"/>
      <c r="D677" s="17"/>
      <c r="E677" s="33"/>
      <c r="F677" s="20"/>
      <c r="G677" s="20"/>
      <c r="H677" s="20"/>
      <c r="I677" s="20"/>
      <c r="J677" s="39"/>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c r="A678" s="20"/>
      <c r="B678" s="17"/>
      <c r="C678" s="17"/>
      <c r="D678" s="17"/>
      <c r="E678" s="33"/>
      <c r="F678" s="20"/>
      <c r="G678" s="20"/>
      <c r="H678" s="20"/>
      <c r="I678" s="20"/>
      <c r="J678" s="39"/>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c r="A679" s="20"/>
      <c r="B679" s="17"/>
      <c r="C679" s="17"/>
      <c r="D679" s="17"/>
      <c r="E679" s="33"/>
      <c r="F679" s="20"/>
      <c r="G679" s="20"/>
      <c r="H679" s="20"/>
      <c r="I679" s="20"/>
      <c r="J679" s="39"/>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c r="A680" s="20"/>
      <c r="B680" s="17"/>
      <c r="C680" s="17"/>
      <c r="D680" s="17"/>
      <c r="E680" s="33"/>
      <c r="F680" s="20"/>
      <c r="G680" s="20"/>
      <c r="H680" s="20"/>
      <c r="I680" s="20"/>
      <c r="J680" s="39"/>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c r="A681" s="20"/>
      <c r="B681" s="17"/>
      <c r="C681" s="17"/>
      <c r="D681" s="17"/>
      <c r="E681" s="33"/>
      <c r="F681" s="20"/>
      <c r="G681" s="20"/>
      <c r="H681" s="20"/>
      <c r="I681" s="20"/>
      <c r="J681" s="39"/>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c r="A682" s="20"/>
      <c r="B682" s="17"/>
      <c r="C682" s="17"/>
      <c r="D682" s="17"/>
      <c r="E682" s="33"/>
      <c r="F682" s="20"/>
      <c r="G682" s="20"/>
      <c r="H682" s="20"/>
      <c r="I682" s="20"/>
      <c r="J682" s="39"/>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c r="A683" s="20"/>
      <c r="B683" s="17"/>
      <c r="C683" s="17"/>
      <c r="D683" s="17"/>
      <c r="E683" s="33"/>
      <c r="F683" s="20"/>
      <c r="G683" s="20"/>
      <c r="H683" s="20"/>
      <c r="I683" s="20"/>
      <c r="J683" s="39"/>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c r="A684" s="20"/>
      <c r="B684" s="17"/>
      <c r="C684" s="17"/>
      <c r="D684" s="17"/>
      <c r="E684" s="33"/>
      <c r="F684" s="20"/>
      <c r="G684" s="20"/>
      <c r="H684" s="20"/>
      <c r="I684" s="20"/>
      <c r="J684" s="39"/>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c r="A685" s="20"/>
      <c r="B685" s="17"/>
      <c r="C685" s="17"/>
      <c r="D685" s="17"/>
      <c r="E685" s="33"/>
      <c r="F685" s="20"/>
      <c r="G685" s="20"/>
      <c r="H685" s="20"/>
      <c r="I685" s="20"/>
      <c r="J685" s="39"/>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c r="A686" s="20"/>
      <c r="B686" s="17"/>
      <c r="C686" s="17"/>
      <c r="D686" s="17"/>
      <c r="E686" s="33"/>
      <c r="F686" s="20"/>
      <c r="G686" s="20"/>
      <c r="H686" s="20"/>
      <c r="I686" s="20"/>
      <c r="J686" s="39"/>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c r="A687" s="20"/>
      <c r="B687" s="17"/>
      <c r="C687" s="17"/>
      <c r="D687" s="17"/>
      <c r="E687" s="33"/>
      <c r="F687" s="20"/>
      <c r="G687" s="20"/>
      <c r="H687" s="20"/>
      <c r="I687" s="20"/>
      <c r="J687" s="39"/>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c r="A688" s="20"/>
      <c r="B688" s="17"/>
      <c r="C688" s="17"/>
      <c r="D688" s="17"/>
      <c r="E688" s="33"/>
      <c r="F688" s="20"/>
      <c r="G688" s="20"/>
      <c r="H688" s="20"/>
      <c r="I688" s="20"/>
      <c r="J688" s="39"/>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c r="A689" s="20"/>
      <c r="B689" s="17"/>
      <c r="C689" s="17"/>
      <c r="D689" s="17"/>
      <c r="E689" s="33"/>
      <c r="F689" s="20"/>
      <c r="G689" s="20"/>
      <c r="H689" s="20"/>
      <c r="I689" s="20"/>
      <c r="J689" s="39"/>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c r="A690" s="20"/>
      <c r="B690" s="17"/>
      <c r="C690" s="17"/>
      <c r="D690" s="17"/>
      <c r="E690" s="33"/>
      <c r="F690" s="20"/>
      <c r="G690" s="20"/>
      <c r="H690" s="20"/>
      <c r="I690" s="20"/>
      <c r="J690" s="39"/>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c r="A691" s="20"/>
      <c r="B691" s="17"/>
      <c r="C691" s="17"/>
      <c r="D691" s="17"/>
      <c r="E691" s="33"/>
      <c r="F691" s="20"/>
      <c r="G691" s="20"/>
      <c r="H691" s="20"/>
      <c r="I691" s="20"/>
      <c r="J691" s="39"/>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c r="A692" s="20"/>
      <c r="B692" s="17"/>
      <c r="C692" s="17"/>
      <c r="D692" s="17"/>
      <c r="E692" s="33"/>
      <c r="F692" s="20"/>
      <c r="G692" s="20"/>
      <c r="H692" s="20"/>
      <c r="I692" s="20"/>
      <c r="J692" s="39"/>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c r="A693" s="20"/>
      <c r="B693" s="17"/>
      <c r="C693" s="17"/>
      <c r="D693" s="17"/>
      <c r="E693" s="33"/>
      <c r="F693" s="20"/>
      <c r="G693" s="20"/>
      <c r="H693" s="20"/>
      <c r="I693" s="20"/>
      <c r="J693" s="39"/>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c r="A694" s="20"/>
      <c r="B694" s="17"/>
      <c r="C694" s="17"/>
      <c r="D694" s="17"/>
      <c r="E694" s="33"/>
      <c r="F694" s="20"/>
      <c r="G694" s="20"/>
      <c r="H694" s="20"/>
      <c r="I694" s="20"/>
      <c r="J694" s="39"/>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c r="A695" s="20"/>
      <c r="B695" s="17"/>
      <c r="C695" s="17"/>
      <c r="D695" s="17"/>
      <c r="E695" s="33"/>
      <c r="F695" s="20"/>
      <c r="G695" s="20"/>
      <c r="H695" s="20"/>
      <c r="I695" s="20"/>
      <c r="J695" s="39"/>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c r="A696" s="20"/>
      <c r="B696" s="17"/>
      <c r="C696" s="17"/>
      <c r="D696" s="17"/>
      <c r="E696" s="33"/>
      <c r="F696" s="20"/>
      <c r="G696" s="20"/>
      <c r="H696" s="20"/>
      <c r="I696" s="20"/>
      <c r="J696" s="39"/>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c r="A697" s="20"/>
      <c r="B697" s="17"/>
      <c r="C697" s="17"/>
      <c r="D697" s="17"/>
      <c r="E697" s="33"/>
      <c r="F697" s="20"/>
      <c r="G697" s="20"/>
      <c r="H697" s="20"/>
      <c r="I697" s="20"/>
      <c r="J697" s="39"/>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c r="A698" s="20"/>
      <c r="B698" s="17"/>
      <c r="C698" s="17"/>
      <c r="D698" s="17"/>
      <c r="E698" s="33"/>
      <c r="F698" s="20"/>
      <c r="G698" s="20"/>
      <c r="H698" s="20"/>
      <c r="I698" s="20"/>
      <c r="J698" s="39"/>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c r="A699" s="20"/>
      <c r="B699" s="17"/>
      <c r="C699" s="17"/>
      <c r="D699" s="17"/>
      <c r="E699" s="33"/>
      <c r="F699" s="20"/>
      <c r="G699" s="20"/>
      <c r="H699" s="20"/>
      <c r="I699" s="20"/>
      <c r="J699" s="39"/>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c r="A700" s="20"/>
      <c r="B700" s="17"/>
      <c r="C700" s="17"/>
      <c r="D700" s="17"/>
      <c r="E700" s="33"/>
      <c r="F700" s="20"/>
      <c r="G700" s="20"/>
      <c r="H700" s="20"/>
      <c r="I700" s="20"/>
      <c r="J700" s="39"/>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c r="A701" s="20"/>
      <c r="B701" s="17"/>
      <c r="C701" s="17"/>
      <c r="D701" s="17"/>
      <c r="E701" s="33"/>
      <c r="F701" s="20"/>
      <c r="G701" s="20"/>
      <c r="H701" s="20"/>
      <c r="I701" s="20"/>
      <c r="J701" s="39"/>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c r="A702" s="20"/>
      <c r="B702" s="17"/>
      <c r="C702" s="17"/>
      <c r="D702" s="17"/>
      <c r="E702" s="33"/>
      <c r="F702" s="20"/>
      <c r="G702" s="20"/>
      <c r="H702" s="20"/>
      <c r="I702" s="20"/>
      <c r="J702" s="39"/>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c r="A703" s="20"/>
      <c r="B703" s="17"/>
      <c r="C703" s="17"/>
      <c r="D703" s="17"/>
      <c r="E703" s="33"/>
      <c r="F703" s="20"/>
      <c r="G703" s="20"/>
      <c r="H703" s="20"/>
      <c r="I703" s="20"/>
      <c r="J703" s="39"/>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c r="A704" s="20"/>
      <c r="B704" s="17"/>
      <c r="C704" s="17"/>
      <c r="D704" s="17"/>
      <c r="E704" s="33"/>
      <c r="F704" s="20"/>
      <c r="G704" s="20"/>
      <c r="H704" s="20"/>
      <c r="I704" s="20"/>
      <c r="J704" s="39"/>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c r="A705" s="20"/>
      <c r="B705" s="17"/>
      <c r="C705" s="17"/>
      <c r="D705" s="17"/>
      <c r="E705" s="33"/>
      <c r="F705" s="20"/>
      <c r="G705" s="20"/>
      <c r="H705" s="20"/>
      <c r="I705" s="20"/>
      <c r="J705" s="39"/>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c r="A706" s="20"/>
      <c r="B706" s="17"/>
      <c r="C706" s="17"/>
      <c r="D706" s="17"/>
      <c r="E706" s="33"/>
      <c r="F706" s="20"/>
      <c r="G706" s="20"/>
      <c r="H706" s="20"/>
      <c r="I706" s="20"/>
      <c r="J706" s="39"/>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c r="A707" s="20"/>
      <c r="B707" s="17"/>
      <c r="C707" s="17"/>
      <c r="D707" s="17"/>
      <c r="E707" s="33"/>
      <c r="F707" s="20"/>
      <c r="G707" s="20"/>
      <c r="H707" s="20"/>
      <c r="I707" s="20"/>
      <c r="J707" s="39"/>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c r="A708" s="20"/>
      <c r="B708" s="17"/>
      <c r="C708" s="17"/>
      <c r="D708" s="17"/>
      <c r="E708" s="33"/>
      <c r="F708" s="20"/>
      <c r="G708" s="20"/>
      <c r="H708" s="20"/>
      <c r="I708" s="20"/>
      <c r="J708" s="39"/>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c r="A709" s="20"/>
      <c r="B709" s="17"/>
      <c r="C709" s="17"/>
      <c r="D709" s="17"/>
      <c r="E709" s="33"/>
      <c r="F709" s="20"/>
      <c r="G709" s="20"/>
      <c r="H709" s="20"/>
      <c r="I709" s="20"/>
      <c r="J709" s="39"/>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c r="A710" s="20"/>
      <c r="B710" s="17"/>
      <c r="C710" s="17"/>
      <c r="D710" s="17"/>
      <c r="E710" s="33"/>
      <c r="F710" s="20"/>
      <c r="G710" s="20"/>
      <c r="H710" s="20"/>
      <c r="I710" s="20"/>
      <c r="J710" s="39"/>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c r="A711" s="20"/>
      <c r="B711" s="17"/>
      <c r="C711" s="17"/>
      <c r="D711" s="17"/>
      <c r="E711" s="33"/>
      <c r="F711" s="20"/>
      <c r="G711" s="20"/>
      <c r="H711" s="20"/>
      <c r="I711" s="20"/>
      <c r="J711" s="39"/>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c r="A712" s="20"/>
      <c r="B712" s="17"/>
      <c r="C712" s="17"/>
      <c r="D712" s="17"/>
      <c r="E712" s="33"/>
      <c r="F712" s="20"/>
      <c r="G712" s="20"/>
      <c r="H712" s="20"/>
      <c r="I712" s="20"/>
      <c r="J712" s="39"/>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c r="A713" s="20"/>
      <c r="B713" s="17"/>
      <c r="C713" s="17"/>
      <c r="D713" s="17"/>
      <c r="E713" s="33"/>
      <c r="F713" s="20"/>
      <c r="G713" s="20"/>
      <c r="H713" s="20"/>
      <c r="I713" s="20"/>
      <c r="J713" s="39"/>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c r="A714" s="20"/>
      <c r="B714" s="17"/>
      <c r="C714" s="17"/>
      <c r="D714" s="17"/>
      <c r="E714" s="33"/>
      <c r="F714" s="20"/>
      <c r="G714" s="20"/>
      <c r="H714" s="20"/>
      <c r="I714" s="20"/>
      <c r="J714" s="39"/>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c r="A715" s="20"/>
      <c r="B715" s="17"/>
      <c r="C715" s="17"/>
      <c r="D715" s="17"/>
      <c r="E715" s="33"/>
      <c r="F715" s="20"/>
      <c r="G715" s="20"/>
      <c r="H715" s="20"/>
      <c r="I715" s="20"/>
      <c r="J715" s="39"/>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c r="A716" s="20"/>
      <c r="B716" s="17"/>
      <c r="C716" s="17"/>
      <c r="D716" s="17"/>
      <c r="E716" s="33"/>
      <c r="F716" s="20"/>
      <c r="G716" s="20"/>
      <c r="H716" s="20"/>
      <c r="I716" s="20"/>
      <c r="J716" s="39"/>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c r="A717" s="20"/>
      <c r="B717" s="17"/>
      <c r="C717" s="17"/>
      <c r="D717" s="17"/>
      <c r="E717" s="33"/>
      <c r="F717" s="20"/>
      <c r="G717" s="20"/>
      <c r="H717" s="20"/>
      <c r="I717" s="20"/>
      <c r="J717" s="39"/>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c r="A718" s="20"/>
      <c r="B718" s="17"/>
      <c r="C718" s="17"/>
      <c r="D718" s="17"/>
      <c r="E718" s="33"/>
      <c r="F718" s="20"/>
      <c r="G718" s="20"/>
      <c r="H718" s="20"/>
      <c r="I718" s="20"/>
      <c r="J718" s="39"/>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c r="A719" s="20"/>
      <c r="B719" s="17"/>
      <c r="C719" s="17"/>
      <c r="D719" s="17"/>
      <c r="E719" s="33"/>
      <c r="F719" s="20"/>
      <c r="G719" s="20"/>
      <c r="H719" s="20"/>
      <c r="I719" s="20"/>
      <c r="J719" s="39"/>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c r="A720" s="20"/>
      <c r="B720" s="17"/>
      <c r="C720" s="17"/>
      <c r="D720" s="17"/>
      <c r="E720" s="33"/>
      <c r="F720" s="20"/>
      <c r="G720" s="20"/>
      <c r="H720" s="20"/>
      <c r="I720" s="20"/>
      <c r="J720" s="39"/>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c r="A721" s="20"/>
      <c r="B721" s="17"/>
      <c r="C721" s="17"/>
      <c r="D721" s="17"/>
      <c r="E721" s="33"/>
      <c r="F721" s="20"/>
      <c r="G721" s="20"/>
      <c r="H721" s="20"/>
      <c r="I721" s="20"/>
      <c r="J721" s="39"/>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c r="A722" s="20"/>
      <c r="B722" s="17"/>
      <c r="C722" s="17"/>
      <c r="D722" s="17"/>
      <c r="E722" s="33"/>
      <c r="F722" s="20"/>
      <c r="G722" s="20"/>
      <c r="H722" s="20"/>
      <c r="I722" s="20"/>
      <c r="J722" s="39"/>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c r="A723" s="20"/>
      <c r="B723" s="17"/>
      <c r="C723" s="17"/>
      <c r="D723" s="17"/>
      <c r="E723" s="33"/>
      <c r="F723" s="20"/>
      <c r="G723" s="20"/>
      <c r="H723" s="20"/>
      <c r="I723" s="20"/>
      <c r="J723" s="39"/>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c r="A724" s="20"/>
      <c r="B724" s="17"/>
      <c r="C724" s="17"/>
      <c r="D724" s="17"/>
      <c r="E724" s="33"/>
      <c r="F724" s="20"/>
      <c r="G724" s="20"/>
      <c r="H724" s="20"/>
      <c r="I724" s="20"/>
      <c r="J724" s="39"/>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c r="A725" s="20"/>
      <c r="B725" s="17"/>
      <c r="C725" s="17"/>
      <c r="D725" s="17"/>
      <c r="E725" s="33"/>
      <c r="F725" s="20"/>
      <c r="G725" s="20"/>
      <c r="H725" s="20"/>
      <c r="I725" s="20"/>
      <c r="J725" s="39"/>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c r="A726" s="20"/>
      <c r="B726" s="17"/>
      <c r="C726" s="17"/>
      <c r="D726" s="17"/>
      <c r="E726" s="33"/>
      <c r="F726" s="20"/>
      <c r="G726" s="20"/>
      <c r="H726" s="20"/>
      <c r="I726" s="20"/>
      <c r="J726" s="39"/>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c r="A727" s="20"/>
      <c r="B727" s="17"/>
      <c r="C727" s="17"/>
      <c r="D727" s="17"/>
      <c r="E727" s="33"/>
      <c r="F727" s="20"/>
      <c r="G727" s="20"/>
      <c r="H727" s="20"/>
      <c r="I727" s="20"/>
      <c r="J727" s="39"/>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c r="A728" s="20"/>
      <c r="B728" s="17"/>
      <c r="C728" s="17"/>
      <c r="D728" s="17"/>
      <c r="E728" s="33"/>
      <c r="F728" s="20"/>
      <c r="G728" s="20"/>
      <c r="H728" s="20"/>
      <c r="I728" s="20"/>
      <c r="J728" s="39"/>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row>
    <row r="729">
      <c r="A729" s="20"/>
      <c r="B729" s="17"/>
      <c r="C729" s="17"/>
      <c r="D729" s="17"/>
      <c r="E729" s="33"/>
      <c r="F729" s="20"/>
      <c r="G729" s="20"/>
      <c r="H729" s="20"/>
      <c r="I729" s="20"/>
      <c r="J729" s="39"/>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row>
    <row r="730">
      <c r="A730" s="20"/>
      <c r="B730" s="17"/>
      <c r="C730" s="17"/>
      <c r="D730" s="17"/>
      <c r="E730" s="33"/>
      <c r="F730" s="20"/>
      <c r="G730" s="20"/>
      <c r="H730" s="20"/>
      <c r="I730" s="20"/>
      <c r="J730" s="39"/>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row>
    <row r="731">
      <c r="A731" s="20"/>
      <c r="B731" s="17"/>
      <c r="C731" s="17"/>
      <c r="D731" s="17"/>
      <c r="E731" s="33"/>
      <c r="F731" s="20"/>
      <c r="G731" s="20"/>
      <c r="H731" s="20"/>
      <c r="I731" s="20"/>
      <c r="J731" s="39"/>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row>
    <row r="732">
      <c r="A732" s="20"/>
      <c r="B732" s="17"/>
      <c r="C732" s="17"/>
      <c r="D732" s="17"/>
      <c r="E732" s="33"/>
      <c r="F732" s="20"/>
      <c r="G732" s="20"/>
      <c r="H732" s="20"/>
      <c r="I732" s="20"/>
      <c r="J732" s="39"/>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row>
    <row r="733">
      <c r="A733" s="20"/>
      <c r="B733" s="17"/>
      <c r="C733" s="17"/>
      <c r="D733" s="17"/>
      <c r="E733" s="33"/>
      <c r="F733" s="20"/>
      <c r="G733" s="20"/>
      <c r="H733" s="20"/>
      <c r="I733" s="20"/>
      <c r="J733" s="39"/>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row>
    <row r="734">
      <c r="A734" s="20"/>
      <c r="B734" s="17"/>
      <c r="C734" s="17"/>
      <c r="D734" s="17"/>
      <c r="E734" s="33"/>
      <c r="F734" s="20"/>
      <c r="G734" s="20"/>
      <c r="H734" s="20"/>
      <c r="I734" s="20"/>
      <c r="J734" s="39"/>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row>
    <row r="735">
      <c r="A735" s="20"/>
      <c r="B735" s="17"/>
      <c r="C735" s="17"/>
      <c r="D735" s="17"/>
      <c r="E735" s="33"/>
      <c r="F735" s="20"/>
      <c r="G735" s="20"/>
      <c r="H735" s="20"/>
      <c r="I735" s="20"/>
      <c r="J735" s="39"/>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row>
    <row r="736">
      <c r="A736" s="20"/>
      <c r="B736" s="17"/>
      <c r="C736" s="17"/>
      <c r="D736" s="17"/>
      <c r="E736" s="33"/>
      <c r="F736" s="20"/>
      <c r="G736" s="20"/>
      <c r="H736" s="20"/>
      <c r="I736" s="20"/>
      <c r="J736" s="39"/>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row>
    <row r="737">
      <c r="A737" s="20"/>
      <c r="B737" s="17"/>
      <c r="C737" s="17"/>
      <c r="D737" s="17"/>
      <c r="E737" s="33"/>
      <c r="F737" s="20"/>
      <c r="G737" s="20"/>
      <c r="H737" s="20"/>
      <c r="I737" s="20"/>
      <c r="J737" s="39"/>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row>
    <row r="738">
      <c r="A738" s="20"/>
      <c r="B738" s="17"/>
      <c r="C738" s="17"/>
      <c r="D738" s="17"/>
      <c r="E738" s="33"/>
      <c r="F738" s="20"/>
      <c r="G738" s="20"/>
      <c r="H738" s="20"/>
      <c r="I738" s="20"/>
      <c r="J738" s="39"/>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row>
    <row r="739">
      <c r="A739" s="20"/>
      <c r="B739" s="17"/>
      <c r="C739" s="17"/>
      <c r="D739" s="17"/>
      <c r="E739" s="33"/>
      <c r="F739" s="20"/>
      <c r="G739" s="20"/>
      <c r="H739" s="20"/>
      <c r="I739" s="20"/>
      <c r="J739" s="39"/>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row>
    <row r="740">
      <c r="A740" s="20"/>
      <c r="B740" s="17"/>
      <c r="C740" s="17"/>
      <c r="D740" s="17"/>
      <c r="E740" s="33"/>
      <c r="F740" s="20"/>
      <c r="G740" s="20"/>
      <c r="H740" s="20"/>
      <c r="I740" s="20"/>
      <c r="J740" s="39"/>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row>
    <row r="741">
      <c r="A741" s="20"/>
      <c r="B741" s="17"/>
      <c r="C741" s="17"/>
      <c r="D741" s="17"/>
      <c r="E741" s="33"/>
      <c r="F741" s="20"/>
      <c r="G741" s="20"/>
      <c r="H741" s="20"/>
      <c r="I741" s="20"/>
      <c r="J741" s="39"/>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row>
    <row r="742">
      <c r="A742" s="20"/>
      <c r="B742" s="17"/>
      <c r="C742" s="17"/>
      <c r="D742" s="17"/>
      <c r="E742" s="33"/>
      <c r="F742" s="20"/>
      <c r="G742" s="20"/>
      <c r="H742" s="20"/>
      <c r="I742" s="20"/>
      <c r="J742" s="39"/>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row>
    <row r="743">
      <c r="A743" s="20"/>
      <c r="B743" s="17"/>
      <c r="C743" s="17"/>
      <c r="D743" s="17"/>
      <c r="E743" s="33"/>
      <c r="F743" s="20"/>
      <c r="G743" s="20"/>
      <c r="H743" s="20"/>
      <c r="I743" s="20"/>
      <c r="J743" s="39"/>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row>
    <row r="744">
      <c r="A744" s="20"/>
      <c r="B744" s="17"/>
      <c r="C744" s="17"/>
      <c r="D744" s="17"/>
      <c r="E744" s="33"/>
      <c r="F744" s="20"/>
      <c r="G744" s="20"/>
      <c r="H744" s="20"/>
      <c r="I744" s="20"/>
      <c r="J744" s="39"/>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row>
    <row r="745">
      <c r="A745" s="20"/>
      <c r="B745" s="17"/>
      <c r="C745" s="17"/>
      <c r="D745" s="17"/>
      <c r="E745" s="33"/>
      <c r="F745" s="20"/>
      <c r="G745" s="20"/>
      <c r="H745" s="20"/>
      <c r="I745" s="20"/>
      <c r="J745" s="39"/>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row>
    <row r="746">
      <c r="A746" s="20"/>
      <c r="B746" s="17"/>
      <c r="C746" s="17"/>
      <c r="D746" s="17"/>
      <c r="E746" s="33"/>
      <c r="F746" s="20"/>
      <c r="G746" s="20"/>
      <c r="H746" s="20"/>
      <c r="I746" s="20"/>
      <c r="J746" s="39"/>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row>
    <row r="747">
      <c r="A747" s="20"/>
      <c r="B747" s="17"/>
      <c r="C747" s="17"/>
      <c r="D747" s="17"/>
      <c r="E747" s="33"/>
      <c r="F747" s="20"/>
      <c r="G747" s="20"/>
      <c r="H747" s="20"/>
      <c r="I747" s="20"/>
      <c r="J747" s="39"/>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row>
    <row r="748">
      <c r="A748" s="20"/>
      <c r="B748" s="17"/>
      <c r="C748" s="17"/>
      <c r="D748" s="17"/>
      <c r="E748" s="33"/>
      <c r="F748" s="20"/>
      <c r="G748" s="20"/>
      <c r="H748" s="20"/>
      <c r="I748" s="20"/>
      <c r="J748" s="39"/>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row>
    <row r="749">
      <c r="A749" s="20"/>
      <c r="B749" s="17"/>
      <c r="C749" s="17"/>
      <c r="D749" s="17"/>
      <c r="E749" s="33"/>
      <c r="F749" s="20"/>
      <c r="G749" s="20"/>
      <c r="H749" s="20"/>
      <c r="I749" s="20"/>
      <c r="J749" s="39"/>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row>
    <row r="750">
      <c r="A750" s="20"/>
      <c r="B750" s="17"/>
      <c r="C750" s="17"/>
      <c r="D750" s="17"/>
      <c r="E750" s="33"/>
      <c r="F750" s="20"/>
      <c r="G750" s="20"/>
      <c r="H750" s="20"/>
      <c r="I750" s="20"/>
      <c r="J750" s="39"/>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row>
    <row r="751">
      <c r="A751" s="20"/>
      <c r="B751" s="17"/>
      <c r="C751" s="17"/>
      <c r="D751" s="17"/>
      <c r="E751" s="33"/>
      <c r="F751" s="20"/>
      <c r="G751" s="20"/>
      <c r="H751" s="20"/>
      <c r="I751" s="20"/>
      <c r="J751" s="39"/>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row>
    <row r="752">
      <c r="A752" s="20"/>
      <c r="B752" s="17"/>
      <c r="C752" s="17"/>
      <c r="D752" s="17"/>
      <c r="E752" s="33"/>
      <c r="F752" s="20"/>
      <c r="G752" s="20"/>
      <c r="H752" s="20"/>
      <c r="I752" s="20"/>
      <c r="J752" s="39"/>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row>
    <row r="753">
      <c r="A753" s="20"/>
      <c r="B753" s="17"/>
      <c r="C753" s="17"/>
      <c r="D753" s="17"/>
      <c r="E753" s="33"/>
      <c r="F753" s="20"/>
      <c r="G753" s="20"/>
      <c r="H753" s="20"/>
      <c r="I753" s="20"/>
      <c r="J753" s="39"/>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c r="A754" s="20"/>
      <c r="B754" s="17"/>
      <c r="C754" s="17"/>
      <c r="D754" s="17"/>
      <c r="E754" s="33"/>
      <c r="F754" s="20"/>
      <c r="G754" s="20"/>
      <c r="H754" s="20"/>
      <c r="I754" s="20"/>
      <c r="J754" s="39"/>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c r="A755" s="20"/>
      <c r="B755" s="17"/>
      <c r="C755" s="17"/>
      <c r="D755" s="17"/>
      <c r="E755" s="33"/>
      <c r="F755" s="20"/>
      <c r="G755" s="20"/>
      <c r="H755" s="20"/>
      <c r="I755" s="20"/>
      <c r="J755" s="39"/>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c r="A756" s="20"/>
      <c r="B756" s="17"/>
      <c r="C756" s="17"/>
      <c r="D756" s="17"/>
      <c r="E756" s="33"/>
      <c r="F756" s="20"/>
      <c r="G756" s="20"/>
      <c r="H756" s="20"/>
      <c r="I756" s="20"/>
      <c r="J756" s="39"/>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c r="A757" s="20"/>
      <c r="B757" s="17"/>
      <c r="C757" s="17"/>
      <c r="D757" s="17"/>
      <c r="E757" s="33"/>
      <c r="F757" s="20"/>
      <c r="G757" s="20"/>
      <c r="H757" s="20"/>
      <c r="I757" s="20"/>
      <c r="J757" s="39"/>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c r="A758" s="20"/>
      <c r="B758" s="17"/>
      <c r="C758" s="17"/>
      <c r="D758" s="17"/>
      <c r="E758" s="33"/>
      <c r="F758" s="20"/>
      <c r="G758" s="20"/>
      <c r="H758" s="20"/>
      <c r="I758" s="20"/>
      <c r="J758" s="39"/>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c r="A759" s="20"/>
      <c r="B759" s="17"/>
      <c r="C759" s="17"/>
      <c r="D759" s="17"/>
      <c r="E759" s="33"/>
      <c r="F759" s="20"/>
      <c r="G759" s="20"/>
      <c r="H759" s="20"/>
      <c r="I759" s="20"/>
      <c r="J759" s="39"/>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c r="A760" s="20"/>
      <c r="B760" s="17"/>
      <c r="C760" s="17"/>
      <c r="D760" s="17"/>
      <c r="E760" s="33"/>
      <c r="F760" s="20"/>
      <c r="G760" s="20"/>
      <c r="H760" s="20"/>
      <c r="I760" s="20"/>
      <c r="J760" s="39"/>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row>
    <row r="761">
      <c r="A761" s="20"/>
      <c r="B761" s="17"/>
      <c r="C761" s="17"/>
      <c r="D761" s="17"/>
      <c r="E761" s="33"/>
      <c r="F761" s="20"/>
      <c r="G761" s="20"/>
      <c r="H761" s="20"/>
      <c r="I761" s="20"/>
      <c r="J761" s="39"/>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row>
    <row r="762">
      <c r="A762" s="20"/>
      <c r="B762" s="17"/>
      <c r="C762" s="17"/>
      <c r="D762" s="17"/>
      <c r="E762" s="33"/>
      <c r="F762" s="20"/>
      <c r="G762" s="20"/>
      <c r="H762" s="20"/>
      <c r="I762" s="20"/>
      <c r="J762" s="39"/>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row>
    <row r="763">
      <c r="A763" s="20"/>
      <c r="B763" s="17"/>
      <c r="C763" s="17"/>
      <c r="D763" s="17"/>
      <c r="E763" s="33"/>
      <c r="F763" s="20"/>
      <c r="G763" s="20"/>
      <c r="H763" s="20"/>
      <c r="I763" s="20"/>
      <c r="J763" s="39"/>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row>
    <row r="764">
      <c r="A764" s="20"/>
      <c r="B764" s="17"/>
      <c r="C764" s="17"/>
      <c r="D764" s="17"/>
      <c r="E764" s="33"/>
      <c r="F764" s="20"/>
      <c r="G764" s="20"/>
      <c r="H764" s="20"/>
      <c r="I764" s="20"/>
      <c r="J764" s="39"/>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row>
    <row r="765">
      <c r="A765" s="20"/>
      <c r="B765" s="17"/>
      <c r="C765" s="17"/>
      <c r="D765" s="17"/>
      <c r="E765" s="33"/>
      <c r="F765" s="20"/>
      <c r="G765" s="20"/>
      <c r="H765" s="20"/>
      <c r="I765" s="20"/>
      <c r="J765" s="39"/>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row>
    <row r="766">
      <c r="A766" s="20"/>
      <c r="B766" s="17"/>
      <c r="C766" s="17"/>
      <c r="D766" s="17"/>
      <c r="E766" s="33"/>
      <c r="F766" s="20"/>
      <c r="G766" s="20"/>
      <c r="H766" s="20"/>
      <c r="I766" s="20"/>
      <c r="J766" s="39"/>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row>
    <row r="767">
      <c r="A767" s="20"/>
      <c r="B767" s="17"/>
      <c r="C767" s="17"/>
      <c r="D767" s="17"/>
      <c r="E767" s="33"/>
      <c r="F767" s="20"/>
      <c r="G767" s="20"/>
      <c r="H767" s="20"/>
      <c r="I767" s="20"/>
      <c r="J767" s="39"/>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row>
    <row r="768">
      <c r="A768" s="20"/>
      <c r="B768" s="17"/>
      <c r="C768" s="17"/>
      <c r="D768" s="17"/>
      <c r="E768" s="33"/>
      <c r="F768" s="20"/>
      <c r="G768" s="20"/>
      <c r="H768" s="20"/>
      <c r="I768" s="20"/>
      <c r="J768" s="39"/>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row>
    <row r="769">
      <c r="A769" s="20"/>
      <c r="B769" s="17"/>
      <c r="C769" s="17"/>
      <c r="D769" s="17"/>
      <c r="E769" s="33"/>
      <c r="F769" s="20"/>
      <c r="G769" s="20"/>
      <c r="H769" s="20"/>
      <c r="I769" s="20"/>
      <c r="J769" s="39"/>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row>
    <row r="770">
      <c r="A770" s="20"/>
      <c r="B770" s="17"/>
      <c r="C770" s="17"/>
      <c r="D770" s="17"/>
      <c r="E770" s="33"/>
      <c r="F770" s="20"/>
      <c r="G770" s="20"/>
      <c r="H770" s="20"/>
      <c r="I770" s="20"/>
      <c r="J770" s="39"/>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row>
    <row r="771">
      <c r="A771" s="20"/>
      <c r="B771" s="17"/>
      <c r="C771" s="17"/>
      <c r="D771" s="17"/>
      <c r="E771" s="33"/>
      <c r="F771" s="20"/>
      <c r="G771" s="20"/>
      <c r="H771" s="20"/>
      <c r="I771" s="20"/>
      <c r="J771" s="39"/>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row>
    <row r="772">
      <c r="A772" s="20"/>
      <c r="B772" s="17"/>
      <c r="C772" s="17"/>
      <c r="D772" s="17"/>
      <c r="E772" s="33"/>
      <c r="F772" s="20"/>
      <c r="G772" s="20"/>
      <c r="H772" s="20"/>
      <c r="I772" s="20"/>
      <c r="J772" s="39"/>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row>
    <row r="773">
      <c r="A773" s="20"/>
      <c r="B773" s="17"/>
      <c r="C773" s="17"/>
      <c r="D773" s="17"/>
      <c r="E773" s="33"/>
      <c r="F773" s="20"/>
      <c r="G773" s="20"/>
      <c r="H773" s="20"/>
      <c r="I773" s="20"/>
      <c r="J773" s="39"/>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row>
    <row r="774">
      <c r="A774" s="20"/>
      <c r="B774" s="17"/>
      <c r="C774" s="17"/>
      <c r="D774" s="17"/>
      <c r="E774" s="33"/>
      <c r="F774" s="20"/>
      <c r="G774" s="20"/>
      <c r="H774" s="20"/>
      <c r="I774" s="20"/>
      <c r="J774" s="39"/>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row>
    <row r="775">
      <c r="A775" s="20"/>
      <c r="B775" s="17"/>
      <c r="C775" s="17"/>
      <c r="D775" s="17"/>
      <c r="E775" s="33"/>
      <c r="F775" s="20"/>
      <c r="G775" s="20"/>
      <c r="H775" s="20"/>
      <c r="I775" s="20"/>
      <c r="J775" s="39"/>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row>
    <row r="776">
      <c r="A776" s="20"/>
      <c r="B776" s="17"/>
      <c r="C776" s="17"/>
      <c r="D776" s="17"/>
      <c r="E776" s="33"/>
      <c r="F776" s="20"/>
      <c r="G776" s="20"/>
      <c r="H776" s="20"/>
      <c r="I776" s="20"/>
      <c r="J776" s="39"/>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row>
    <row r="777">
      <c r="A777" s="20"/>
      <c r="B777" s="17"/>
      <c r="C777" s="17"/>
      <c r="D777" s="17"/>
      <c r="E777" s="33"/>
      <c r="F777" s="20"/>
      <c r="G777" s="20"/>
      <c r="H777" s="20"/>
      <c r="I777" s="20"/>
      <c r="J777" s="39"/>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row>
    <row r="778">
      <c r="A778" s="20"/>
      <c r="B778" s="17"/>
      <c r="C778" s="17"/>
      <c r="D778" s="17"/>
      <c r="E778" s="33"/>
      <c r="F778" s="20"/>
      <c r="G778" s="20"/>
      <c r="H778" s="20"/>
      <c r="I778" s="20"/>
      <c r="J778" s="39"/>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row>
    <row r="779">
      <c r="A779" s="20"/>
      <c r="B779" s="17"/>
      <c r="C779" s="17"/>
      <c r="D779" s="17"/>
      <c r="E779" s="33"/>
      <c r="F779" s="20"/>
      <c r="G779" s="20"/>
      <c r="H779" s="20"/>
      <c r="I779" s="20"/>
      <c r="J779" s="39"/>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row>
    <row r="780">
      <c r="A780" s="20"/>
      <c r="B780" s="17"/>
      <c r="C780" s="17"/>
      <c r="D780" s="17"/>
      <c r="E780" s="33"/>
      <c r="F780" s="20"/>
      <c r="G780" s="20"/>
      <c r="H780" s="20"/>
      <c r="I780" s="20"/>
      <c r="J780" s="39"/>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row>
    <row r="781">
      <c r="A781" s="20"/>
      <c r="B781" s="17"/>
      <c r="C781" s="17"/>
      <c r="D781" s="17"/>
      <c r="E781" s="33"/>
      <c r="F781" s="20"/>
      <c r="G781" s="20"/>
      <c r="H781" s="20"/>
      <c r="I781" s="20"/>
      <c r="J781" s="39"/>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row>
    <row r="782">
      <c r="A782" s="20"/>
      <c r="B782" s="17"/>
      <c r="C782" s="17"/>
      <c r="D782" s="17"/>
      <c r="E782" s="33"/>
      <c r="F782" s="20"/>
      <c r="G782" s="20"/>
      <c r="H782" s="20"/>
      <c r="I782" s="20"/>
      <c r="J782" s="39"/>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row>
    <row r="783">
      <c r="A783" s="20"/>
      <c r="B783" s="17"/>
      <c r="C783" s="17"/>
      <c r="D783" s="17"/>
      <c r="E783" s="33"/>
      <c r="F783" s="20"/>
      <c r="G783" s="20"/>
      <c r="H783" s="20"/>
      <c r="I783" s="20"/>
      <c r="J783" s="39"/>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row>
    <row r="784">
      <c r="A784" s="20"/>
      <c r="B784" s="17"/>
      <c r="C784" s="17"/>
      <c r="D784" s="17"/>
      <c r="E784" s="33"/>
      <c r="F784" s="20"/>
      <c r="G784" s="20"/>
      <c r="H784" s="20"/>
      <c r="I784" s="20"/>
      <c r="J784" s="39"/>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row>
    <row r="785">
      <c r="A785" s="20"/>
      <c r="B785" s="17"/>
      <c r="C785" s="17"/>
      <c r="D785" s="17"/>
      <c r="E785" s="33"/>
      <c r="F785" s="20"/>
      <c r="G785" s="20"/>
      <c r="H785" s="20"/>
      <c r="I785" s="20"/>
      <c r="J785" s="39"/>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row>
    <row r="786">
      <c r="A786" s="20"/>
      <c r="B786" s="17"/>
      <c r="C786" s="17"/>
      <c r="D786" s="17"/>
      <c r="E786" s="33"/>
      <c r="F786" s="20"/>
      <c r="G786" s="20"/>
      <c r="H786" s="20"/>
      <c r="I786" s="20"/>
      <c r="J786" s="39"/>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row>
    <row r="787">
      <c r="A787" s="20"/>
      <c r="B787" s="17"/>
      <c r="C787" s="17"/>
      <c r="D787" s="17"/>
      <c r="E787" s="33"/>
      <c r="F787" s="20"/>
      <c r="G787" s="20"/>
      <c r="H787" s="20"/>
      <c r="I787" s="20"/>
      <c r="J787" s="39"/>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row>
    <row r="788">
      <c r="A788" s="20"/>
      <c r="B788" s="17"/>
      <c r="C788" s="17"/>
      <c r="D788" s="17"/>
      <c r="E788" s="33"/>
      <c r="F788" s="20"/>
      <c r="G788" s="20"/>
      <c r="H788" s="20"/>
      <c r="I788" s="20"/>
      <c r="J788" s="39"/>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row>
    <row r="789">
      <c r="A789" s="20"/>
      <c r="B789" s="17"/>
      <c r="C789" s="17"/>
      <c r="D789" s="17"/>
      <c r="E789" s="33"/>
      <c r="F789" s="20"/>
      <c r="G789" s="20"/>
      <c r="H789" s="20"/>
      <c r="I789" s="20"/>
      <c r="J789" s="39"/>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row>
    <row r="790">
      <c r="A790" s="20"/>
      <c r="B790" s="17"/>
      <c r="C790" s="17"/>
      <c r="D790" s="17"/>
      <c r="E790" s="33"/>
      <c r="F790" s="20"/>
      <c r="G790" s="20"/>
      <c r="H790" s="20"/>
      <c r="I790" s="20"/>
      <c r="J790" s="39"/>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row>
    <row r="791">
      <c r="A791" s="20"/>
      <c r="B791" s="17"/>
      <c r="C791" s="17"/>
      <c r="D791" s="17"/>
      <c r="E791" s="33"/>
      <c r="F791" s="20"/>
      <c r="G791" s="20"/>
      <c r="H791" s="20"/>
      <c r="I791" s="20"/>
      <c r="J791" s="39"/>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row>
    <row r="792">
      <c r="A792" s="20"/>
      <c r="B792" s="17"/>
      <c r="C792" s="17"/>
      <c r="D792" s="17"/>
      <c r="E792" s="33"/>
      <c r="F792" s="20"/>
      <c r="G792" s="20"/>
      <c r="H792" s="20"/>
      <c r="I792" s="20"/>
      <c r="J792" s="39"/>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row>
    <row r="793">
      <c r="A793" s="20"/>
      <c r="B793" s="17"/>
      <c r="C793" s="17"/>
      <c r="D793" s="17"/>
      <c r="E793" s="33"/>
      <c r="F793" s="20"/>
      <c r="G793" s="20"/>
      <c r="H793" s="20"/>
      <c r="I793" s="20"/>
      <c r="J793" s="39"/>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row>
    <row r="794">
      <c r="A794" s="20"/>
      <c r="B794" s="17"/>
      <c r="C794" s="17"/>
      <c r="D794" s="17"/>
      <c r="E794" s="33"/>
      <c r="F794" s="20"/>
      <c r="G794" s="20"/>
      <c r="H794" s="20"/>
      <c r="I794" s="20"/>
      <c r="J794" s="39"/>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row>
    <row r="795">
      <c r="A795" s="20"/>
      <c r="B795" s="17"/>
      <c r="C795" s="17"/>
      <c r="D795" s="17"/>
      <c r="E795" s="33"/>
      <c r="F795" s="20"/>
      <c r="G795" s="20"/>
      <c r="H795" s="20"/>
      <c r="I795" s="20"/>
      <c r="J795" s="39"/>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row>
    <row r="796">
      <c r="A796" s="20"/>
      <c r="B796" s="17"/>
      <c r="C796" s="17"/>
      <c r="D796" s="17"/>
      <c r="E796" s="33"/>
      <c r="F796" s="20"/>
      <c r="G796" s="20"/>
      <c r="H796" s="20"/>
      <c r="I796" s="20"/>
      <c r="J796" s="39"/>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row>
    <row r="797">
      <c r="A797" s="20"/>
      <c r="B797" s="17"/>
      <c r="C797" s="17"/>
      <c r="D797" s="17"/>
      <c r="E797" s="33"/>
      <c r="F797" s="20"/>
      <c r="G797" s="20"/>
      <c r="H797" s="20"/>
      <c r="I797" s="20"/>
      <c r="J797" s="39"/>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row>
    <row r="798">
      <c r="A798" s="20"/>
      <c r="B798" s="17"/>
      <c r="C798" s="17"/>
      <c r="D798" s="17"/>
      <c r="E798" s="33"/>
      <c r="F798" s="20"/>
      <c r="G798" s="20"/>
      <c r="H798" s="20"/>
      <c r="I798" s="20"/>
      <c r="J798" s="39"/>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row>
    <row r="799">
      <c r="A799" s="20"/>
      <c r="B799" s="17"/>
      <c r="C799" s="17"/>
      <c r="D799" s="17"/>
      <c r="E799" s="33"/>
      <c r="F799" s="20"/>
      <c r="G799" s="20"/>
      <c r="H799" s="20"/>
      <c r="I799" s="20"/>
      <c r="J799" s="39"/>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row>
    <row r="800">
      <c r="A800" s="20"/>
      <c r="B800" s="17"/>
      <c r="C800" s="17"/>
      <c r="D800" s="17"/>
      <c r="E800" s="33"/>
      <c r="F800" s="20"/>
      <c r="G800" s="20"/>
      <c r="H800" s="20"/>
      <c r="I800" s="20"/>
      <c r="J800" s="39"/>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row>
    <row r="801">
      <c r="A801" s="20"/>
      <c r="B801" s="17"/>
      <c r="C801" s="17"/>
      <c r="D801" s="17"/>
      <c r="E801" s="33"/>
      <c r="F801" s="20"/>
      <c r="G801" s="20"/>
      <c r="H801" s="20"/>
      <c r="I801" s="20"/>
      <c r="J801" s="39"/>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row>
    <row r="802">
      <c r="A802" s="20"/>
      <c r="B802" s="17"/>
      <c r="C802" s="17"/>
      <c r="D802" s="17"/>
      <c r="E802" s="33"/>
      <c r="F802" s="20"/>
      <c r="G802" s="20"/>
      <c r="H802" s="20"/>
      <c r="I802" s="20"/>
      <c r="J802" s="39"/>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row>
    <row r="803">
      <c r="A803" s="20"/>
      <c r="B803" s="17"/>
      <c r="C803" s="17"/>
      <c r="D803" s="17"/>
      <c r="E803" s="33"/>
      <c r="F803" s="20"/>
      <c r="G803" s="20"/>
      <c r="H803" s="20"/>
      <c r="I803" s="20"/>
      <c r="J803" s="39"/>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row>
    <row r="804">
      <c r="A804" s="20"/>
      <c r="B804" s="17"/>
      <c r="C804" s="17"/>
      <c r="D804" s="17"/>
      <c r="E804" s="33"/>
      <c r="F804" s="20"/>
      <c r="G804" s="20"/>
      <c r="H804" s="20"/>
      <c r="I804" s="20"/>
      <c r="J804" s="39"/>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row>
    <row r="805">
      <c r="A805" s="20"/>
      <c r="B805" s="17"/>
      <c r="C805" s="17"/>
      <c r="D805" s="17"/>
      <c r="E805" s="33"/>
      <c r="F805" s="20"/>
      <c r="G805" s="20"/>
      <c r="H805" s="20"/>
      <c r="I805" s="20"/>
      <c r="J805" s="39"/>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row>
    <row r="806">
      <c r="A806" s="20"/>
      <c r="B806" s="17"/>
      <c r="C806" s="17"/>
      <c r="D806" s="17"/>
      <c r="E806" s="33"/>
      <c r="F806" s="20"/>
      <c r="G806" s="20"/>
      <c r="H806" s="20"/>
      <c r="I806" s="20"/>
      <c r="J806" s="39"/>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row>
    <row r="807">
      <c r="A807" s="20"/>
      <c r="B807" s="17"/>
      <c r="C807" s="17"/>
      <c r="D807" s="17"/>
      <c r="E807" s="33"/>
      <c r="F807" s="20"/>
      <c r="G807" s="20"/>
      <c r="H807" s="20"/>
      <c r="I807" s="20"/>
      <c r="J807" s="39"/>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row>
    <row r="808">
      <c r="A808" s="20"/>
      <c r="B808" s="17"/>
      <c r="C808" s="17"/>
      <c r="D808" s="17"/>
      <c r="E808" s="33"/>
      <c r="F808" s="20"/>
      <c r="G808" s="20"/>
      <c r="H808" s="20"/>
      <c r="I808" s="20"/>
      <c r="J808" s="39"/>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row>
    <row r="809">
      <c r="A809" s="20"/>
      <c r="B809" s="17"/>
      <c r="C809" s="17"/>
      <c r="D809" s="17"/>
      <c r="E809" s="33"/>
      <c r="F809" s="20"/>
      <c r="G809" s="20"/>
      <c r="H809" s="20"/>
      <c r="I809" s="20"/>
      <c r="J809" s="39"/>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row>
    <row r="810">
      <c r="A810" s="20"/>
      <c r="B810" s="17"/>
      <c r="C810" s="17"/>
      <c r="D810" s="17"/>
      <c r="E810" s="33"/>
      <c r="F810" s="20"/>
      <c r="G810" s="20"/>
      <c r="H810" s="20"/>
      <c r="I810" s="20"/>
      <c r="J810" s="39"/>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row>
    <row r="811">
      <c r="A811" s="20"/>
      <c r="B811" s="17"/>
      <c r="C811" s="17"/>
      <c r="D811" s="17"/>
      <c r="E811" s="33"/>
      <c r="F811" s="20"/>
      <c r="G811" s="20"/>
      <c r="H811" s="20"/>
      <c r="I811" s="20"/>
      <c r="J811" s="39"/>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row>
    <row r="812">
      <c r="A812" s="20"/>
      <c r="B812" s="17"/>
      <c r="C812" s="17"/>
      <c r="D812" s="17"/>
      <c r="E812" s="33"/>
      <c r="F812" s="20"/>
      <c r="G812" s="20"/>
      <c r="H812" s="20"/>
      <c r="I812" s="20"/>
      <c r="J812" s="39"/>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row>
    <row r="813">
      <c r="A813" s="20"/>
      <c r="B813" s="17"/>
      <c r="C813" s="17"/>
      <c r="D813" s="17"/>
      <c r="E813" s="33"/>
      <c r="F813" s="20"/>
      <c r="G813" s="20"/>
      <c r="H813" s="20"/>
      <c r="I813" s="20"/>
      <c r="J813" s="39"/>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row>
    <row r="814">
      <c r="A814" s="20"/>
      <c r="B814" s="17"/>
      <c r="C814" s="17"/>
      <c r="D814" s="17"/>
      <c r="E814" s="33"/>
      <c r="F814" s="20"/>
      <c r="G814" s="20"/>
      <c r="H814" s="20"/>
      <c r="I814" s="20"/>
      <c r="J814" s="39"/>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row>
    <row r="815">
      <c r="A815" s="20"/>
      <c r="B815" s="17"/>
      <c r="C815" s="17"/>
      <c r="D815" s="17"/>
      <c r="E815" s="33"/>
      <c r="F815" s="20"/>
      <c r="G815" s="20"/>
      <c r="H815" s="20"/>
      <c r="I815" s="20"/>
      <c r="J815" s="39"/>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row>
    <row r="816">
      <c r="A816" s="20"/>
      <c r="B816" s="17"/>
      <c r="C816" s="17"/>
      <c r="D816" s="17"/>
      <c r="E816" s="33"/>
      <c r="F816" s="20"/>
      <c r="G816" s="20"/>
      <c r="H816" s="20"/>
      <c r="I816" s="20"/>
      <c r="J816" s="39"/>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row>
    <row r="817">
      <c r="A817" s="20"/>
      <c r="B817" s="17"/>
      <c r="C817" s="17"/>
      <c r="D817" s="17"/>
      <c r="E817" s="33"/>
      <c r="F817" s="20"/>
      <c r="G817" s="20"/>
      <c r="H817" s="20"/>
      <c r="I817" s="20"/>
      <c r="J817" s="39"/>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row>
    <row r="818">
      <c r="A818" s="20"/>
      <c r="B818" s="17"/>
      <c r="C818" s="17"/>
      <c r="D818" s="17"/>
      <c r="E818" s="33"/>
      <c r="F818" s="20"/>
      <c r="G818" s="20"/>
      <c r="H818" s="20"/>
      <c r="I818" s="20"/>
      <c r="J818" s="39"/>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row>
    <row r="819">
      <c r="A819" s="20"/>
      <c r="B819" s="17"/>
      <c r="C819" s="17"/>
      <c r="D819" s="17"/>
      <c r="E819" s="33"/>
      <c r="F819" s="20"/>
      <c r="G819" s="20"/>
      <c r="H819" s="20"/>
      <c r="I819" s="20"/>
      <c r="J819" s="39"/>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row>
    <row r="820">
      <c r="A820" s="20"/>
      <c r="B820" s="17"/>
      <c r="C820" s="17"/>
      <c r="D820" s="17"/>
      <c r="E820" s="33"/>
      <c r="F820" s="20"/>
      <c r="G820" s="20"/>
      <c r="H820" s="20"/>
      <c r="I820" s="20"/>
      <c r="J820" s="39"/>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row>
    <row r="821">
      <c r="A821" s="20"/>
      <c r="B821" s="17"/>
      <c r="C821" s="17"/>
      <c r="D821" s="17"/>
      <c r="E821" s="33"/>
      <c r="F821" s="20"/>
      <c r="G821" s="20"/>
      <c r="H821" s="20"/>
      <c r="I821" s="20"/>
      <c r="J821" s="39"/>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row>
    <row r="822">
      <c r="A822" s="20"/>
      <c r="B822" s="17"/>
      <c r="C822" s="17"/>
      <c r="D822" s="17"/>
      <c r="E822" s="33"/>
      <c r="F822" s="20"/>
      <c r="G822" s="20"/>
      <c r="H822" s="20"/>
      <c r="I822" s="20"/>
      <c r="J822" s="39"/>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row>
    <row r="823">
      <c r="A823" s="20"/>
      <c r="B823" s="17"/>
      <c r="C823" s="17"/>
      <c r="D823" s="17"/>
      <c r="E823" s="33"/>
      <c r="F823" s="20"/>
      <c r="G823" s="20"/>
      <c r="H823" s="20"/>
      <c r="I823" s="20"/>
      <c r="J823" s="39"/>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row>
    <row r="824">
      <c r="A824" s="20"/>
      <c r="B824" s="17"/>
      <c r="C824" s="17"/>
      <c r="D824" s="17"/>
      <c r="E824" s="33"/>
      <c r="F824" s="20"/>
      <c r="G824" s="20"/>
      <c r="H824" s="20"/>
      <c r="I824" s="20"/>
      <c r="J824" s="39"/>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row>
    <row r="825">
      <c r="A825" s="20"/>
      <c r="B825" s="17"/>
      <c r="C825" s="17"/>
      <c r="D825" s="17"/>
      <c r="E825" s="33"/>
      <c r="F825" s="20"/>
      <c r="G825" s="20"/>
      <c r="H825" s="20"/>
      <c r="I825" s="20"/>
      <c r="J825" s="39"/>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row>
    <row r="826">
      <c r="A826" s="20"/>
      <c r="B826" s="17"/>
      <c r="C826" s="17"/>
      <c r="D826" s="17"/>
      <c r="E826" s="33"/>
      <c r="F826" s="20"/>
      <c r="G826" s="20"/>
      <c r="H826" s="20"/>
      <c r="I826" s="20"/>
      <c r="J826" s="39"/>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row>
    <row r="827">
      <c r="A827" s="20"/>
      <c r="B827" s="17"/>
      <c r="C827" s="17"/>
      <c r="D827" s="17"/>
      <c r="E827" s="33"/>
      <c r="F827" s="20"/>
      <c r="G827" s="20"/>
      <c r="H827" s="20"/>
      <c r="I827" s="20"/>
      <c r="J827" s="39"/>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row>
    <row r="828">
      <c r="A828" s="20"/>
      <c r="B828" s="17"/>
      <c r="C828" s="17"/>
      <c r="D828" s="17"/>
      <c r="E828" s="33"/>
      <c r="F828" s="20"/>
      <c r="G828" s="20"/>
      <c r="H828" s="20"/>
      <c r="I828" s="20"/>
      <c r="J828" s="39"/>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row>
    <row r="829">
      <c r="A829" s="20"/>
      <c r="B829" s="17"/>
      <c r="C829" s="17"/>
      <c r="D829" s="17"/>
      <c r="E829" s="33"/>
      <c r="F829" s="20"/>
      <c r="G829" s="20"/>
      <c r="H829" s="20"/>
      <c r="I829" s="20"/>
      <c r="J829" s="39"/>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row>
    <row r="830">
      <c r="A830" s="20"/>
      <c r="B830" s="17"/>
      <c r="C830" s="17"/>
      <c r="D830" s="17"/>
      <c r="E830" s="33"/>
      <c r="F830" s="20"/>
      <c r="G830" s="20"/>
      <c r="H830" s="20"/>
      <c r="I830" s="20"/>
      <c r="J830" s="39"/>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row>
    <row r="831">
      <c r="A831" s="20"/>
      <c r="B831" s="17"/>
      <c r="C831" s="17"/>
      <c r="D831" s="17"/>
      <c r="E831" s="33"/>
      <c r="F831" s="20"/>
      <c r="G831" s="20"/>
      <c r="H831" s="20"/>
      <c r="I831" s="20"/>
      <c r="J831" s="39"/>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row>
    <row r="832">
      <c r="A832" s="20"/>
      <c r="B832" s="17"/>
      <c r="C832" s="17"/>
      <c r="D832" s="17"/>
      <c r="E832" s="33"/>
      <c r="F832" s="20"/>
      <c r="G832" s="20"/>
      <c r="H832" s="20"/>
      <c r="I832" s="20"/>
      <c r="J832" s="39"/>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row>
    <row r="833">
      <c r="A833" s="20"/>
      <c r="B833" s="17"/>
      <c r="C833" s="17"/>
      <c r="D833" s="17"/>
      <c r="E833" s="33"/>
      <c r="F833" s="20"/>
      <c r="G833" s="20"/>
      <c r="H833" s="20"/>
      <c r="I833" s="20"/>
      <c r="J833" s="39"/>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row>
    <row r="834">
      <c r="A834" s="20"/>
      <c r="B834" s="17"/>
      <c r="C834" s="17"/>
      <c r="D834" s="17"/>
      <c r="E834" s="33"/>
      <c r="F834" s="20"/>
      <c r="G834" s="20"/>
      <c r="H834" s="20"/>
      <c r="I834" s="20"/>
      <c r="J834" s="39"/>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row>
    <row r="835">
      <c r="A835" s="20"/>
      <c r="B835" s="17"/>
      <c r="C835" s="17"/>
      <c r="D835" s="17"/>
      <c r="E835" s="33"/>
      <c r="F835" s="20"/>
      <c r="G835" s="20"/>
      <c r="H835" s="20"/>
      <c r="I835" s="20"/>
      <c r="J835" s="39"/>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row>
    <row r="836">
      <c r="A836" s="20"/>
      <c r="B836" s="17"/>
      <c r="C836" s="17"/>
      <c r="D836" s="17"/>
      <c r="E836" s="33"/>
      <c r="F836" s="20"/>
      <c r="G836" s="20"/>
      <c r="H836" s="20"/>
      <c r="I836" s="20"/>
      <c r="J836" s="39"/>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row>
    <row r="837">
      <c r="A837" s="20"/>
      <c r="B837" s="17"/>
      <c r="C837" s="17"/>
      <c r="D837" s="17"/>
      <c r="E837" s="33"/>
      <c r="F837" s="20"/>
      <c r="G837" s="20"/>
      <c r="H837" s="20"/>
      <c r="I837" s="20"/>
      <c r="J837" s="39"/>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row>
    <row r="838">
      <c r="A838" s="20"/>
      <c r="B838" s="17"/>
      <c r="C838" s="17"/>
      <c r="D838" s="17"/>
      <c r="E838" s="33"/>
      <c r="F838" s="20"/>
      <c r="G838" s="20"/>
      <c r="H838" s="20"/>
      <c r="I838" s="20"/>
      <c r="J838" s="39"/>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row>
    <row r="839">
      <c r="A839" s="20"/>
      <c r="B839" s="17"/>
      <c r="C839" s="17"/>
      <c r="D839" s="17"/>
      <c r="E839" s="33"/>
      <c r="F839" s="20"/>
      <c r="G839" s="20"/>
      <c r="H839" s="20"/>
      <c r="I839" s="20"/>
      <c r="J839" s="39"/>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row>
    <row r="840">
      <c r="A840" s="20"/>
      <c r="B840" s="17"/>
      <c r="C840" s="17"/>
      <c r="D840" s="17"/>
      <c r="E840" s="33"/>
      <c r="F840" s="20"/>
      <c r="G840" s="20"/>
      <c r="H840" s="20"/>
      <c r="I840" s="20"/>
      <c r="J840" s="39"/>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row>
    <row r="841">
      <c r="A841" s="20"/>
      <c r="B841" s="17"/>
      <c r="C841" s="17"/>
      <c r="D841" s="17"/>
      <c r="E841" s="33"/>
      <c r="F841" s="20"/>
      <c r="G841" s="20"/>
      <c r="H841" s="20"/>
      <c r="I841" s="20"/>
      <c r="J841" s="39"/>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row>
    <row r="842">
      <c r="A842" s="20"/>
      <c r="B842" s="17"/>
      <c r="C842" s="17"/>
      <c r="D842" s="17"/>
      <c r="E842" s="33"/>
      <c r="F842" s="20"/>
      <c r="G842" s="20"/>
      <c r="H842" s="20"/>
      <c r="I842" s="20"/>
      <c r="J842" s="39"/>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row>
    <row r="843">
      <c r="A843" s="20"/>
      <c r="B843" s="17"/>
      <c r="C843" s="17"/>
      <c r="D843" s="17"/>
      <c r="E843" s="33"/>
      <c r="F843" s="20"/>
      <c r="G843" s="20"/>
      <c r="H843" s="20"/>
      <c r="I843" s="20"/>
      <c r="J843" s="39"/>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row>
    <row r="844">
      <c r="A844" s="20"/>
      <c r="B844" s="17"/>
      <c r="C844" s="17"/>
      <c r="D844" s="17"/>
      <c r="E844" s="33"/>
      <c r="F844" s="20"/>
      <c r="G844" s="20"/>
      <c r="H844" s="20"/>
      <c r="I844" s="20"/>
      <c r="J844" s="39"/>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row>
    <row r="845">
      <c r="A845" s="20"/>
      <c r="B845" s="17"/>
      <c r="C845" s="17"/>
      <c r="D845" s="17"/>
      <c r="E845" s="33"/>
      <c r="F845" s="20"/>
      <c r="G845" s="20"/>
      <c r="H845" s="20"/>
      <c r="I845" s="20"/>
      <c r="J845" s="39"/>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row>
    <row r="846">
      <c r="A846" s="20"/>
      <c r="B846" s="17"/>
      <c r="C846" s="17"/>
      <c r="D846" s="17"/>
      <c r="E846" s="33"/>
      <c r="F846" s="20"/>
      <c r="G846" s="20"/>
      <c r="H846" s="20"/>
      <c r="I846" s="20"/>
      <c r="J846" s="39"/>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row>
    <row r="847">
      <c r="A847" s="20"/>
      <c r="B847" s="17"/>
      <c r="C847" s="17"/>
      <c r="D847" s="17"/>
      <c r="E847" s="33"/>
      <c r="F847" s="20"/>
      <c r="G847" s="20"/>
      <c r="H847" s="20"/>
      <c r="I847" s="20"/>
      <c r="J847" s="39"/>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row>
    <row r="848">
      <c r="A848" s="20"/>
      <c r="B848" s="17"/>
      <c r="C848" s="17"/>
      <c r="D848" s="17"/>
      <c r="E848" s="33"/>
      <c r="F848" s="20"/>
      <c r="G848" s="20"/>
      <c r="H848" s="20"/>
      <c r="I848" s="20"/>
      <c r="J848" s="39"/>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row>
    <row r="849">
      <c r="A849" s="20"/>
      <c r="B849" s="17"/>
      <c r="C849" s="17"/>
      <c r="D849" s="17"/>
      <c r="E849" s="33"/>
      <c r="F849" s="20"/>
      <c r="G849" s="20"/>
      <c r="H849" s="20"/>
      <c r="I849" s="20"/>
      <c r="J849" s="39"/>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row>
    <row r="850">
      <c r="A850" s="20"/>
      <c r="B850" s="17"/>
      <c r="C850" s="17"/>
      <c r="D850" s="17"/>
      <c r="E850" s="33"/>
      <c r="F850" s="20"/>
      <c r="G850" s="20"/>
      <c r="H850" s="20"/>
      <c r="I850" s="20"/>
      <c r="J850" s="39"/>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row>
    <row r="851">
      <c r="A851" s="20"/>
      <c r="B851" s="17"/>
      <c r="C851" s="17"/>
      <c r="D851" s="17"/>
      <c r="E851" s="33"/>
      <c r="F851" s="20"/>
      <c r="G851" s="20"/>
      <c r="H851" s="20"/>
      <c r="I851" s="20"/>
      <c r="J851" s="39"/>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row>
    <row r="852">
      <c r="A852" s="20"/>
      <c r="B852" s="17"/>
      <c r="C852" s="17"/>
      <c r="D852" s="17"/>
      <c r="E852" s="33"/>
      <c r="F852" s="20"/>
      <c r="G852" s="20"/>
      <c r="H852" s="20"/>
      <c r="I852" s="20"/>
      <c r="J852" s="39"/>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row>
    <row r="853">
      <c r="A853" s="20"/>
      <c r="B853" s="17"/>
      <c r="C853" s="17"/>
      <c r="D853" s="17"/>
      <c r="E853" s="33"/>
      <c r="F853" s="20"/>
      <c r="G853" s="20"/>
      <c r="H853" s="20"/>
      <c r="I853" s="20"/>
      <c r="J853" s="39"/>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row>
    <row r="854">
      <c r="A854" s="20"/>
      <c r="B854" s="17"/>
      <c r="C854" s="17"/>
      <c r="D854" s="17"/>
      <c r="E854" s="33"/>
      <c r="F854" s="20"/>
      <c r="G854" s="20"/>
      <c r="H854" s="20"/>
      <c r="I854" s="20"/>
      <c r="J854" s="39"/>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row>
    <row r="855">
      <c r="A855" s="20"/>
      <c r="B855" s="17"/>
      <c r="C855" s="17"/>
      <c r="D855" s="17"/>
      <c r="E855" s="33"/>
      <c r="F855" s="20"/>
      <c r="G855" s="20"/>
      <c r="H855" s="20"/>
      <c r="I855" s="20"/>
      <c r="J855" s="39"/>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row>
    <row r="856">
      <c r="A856" s="20"/>
      <c r="B856" s="17"/>
      <c r="C856" s="17"/>
      <c r="D856" s="17"/>
      <c r="E856" s="33"/>
      <c r="F856" s="20"/>
      <c r="G856" s="20"/>
      <c r="H856" s="20"/>
      <c r="I856" s="20"/>
      <c r="J856" s="39"/>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row>
    <row r="857">
      <c r="A857" s="20"/>
      <c r="B857" s="17"/>
      <c r="C857" s="17"/>
      <c r="D857" s="17"/>
      <c r="E857" s="33"/>
      <c r="F857" s="20"/>
      <c r="G857" s="20"/>
      <c r="H857" s="20"/>
      <c r="I857" s="20"/>
      <c r="J857" s="39"/>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row>
    <row r="858">
      <c r="A858" s="20"/>
      <c r="B858" s="17"/>
      <c r="C858" s="17"/>
      <c r="D858" s="17"/>
      <c r="E858" s="33"/>
      <c r="F858" s="20"/>
      <c r="G858" s="20"/>
      <c r="H858" s="20"/>
      <c r="I858" s="20"/>
      <c r="J858" s="39"/>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row>
    <row r="859">
      <c r="A859" s="20"/>
      <c r="B859" s="17"/>
      <c r="C859" s="17"/>
      <c r="D859" s="17"/>
      <c r="E859" s="33"/>
      <c r="F859" s="20"/>
      <c r="G859" s="20"/>
      <c r="H859" s="20"/>
      <c r="I859" s="20"/>
      <c r="J859" s="39"/>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row>
    <row r="860">
      <c r="A860" s="20"/>
      <c r="B860" s="17"/>
      <c r="C860" s="17"/>
      <c r="D860" s="17"/>
      <c r="E860" s="33"/>
      <c r="F860" s="20"/>
      <c r="G860" s="20"/>
      <c r="H860" s="20"/>
      <c r="I860" s="20"/>
      <c r="J860" s="39"/>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row>
    <row r="861">
      <c r="A861" s="20"/>
      <c r="B861" s="17"/>
      <c r="C861" s="17"/>
      <c r="D861" s="17"/>
      <c r="E861" s="33"/>
      <c r="F861" s="20"/>
      <c r="G861" s="20"/>
      <c r="H861" s="20"/>
      <c r="I861" s="20"/>
      <c r="J861" s="39"/>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row>
    <row r="862">
      <c r="A862" s="20"/>
      <c r="B862" s="17"/>
      <c r="C862" s="17"/>
      <c r="D862" s="17"/>
      <c r="E862" s="33"/>
      <c r="F862" s="20"/>
      <c r="G862" s="20"/>
      <c r="H862" s="20"/>
      <c r="I862" s="20"/>
      <c r="J862" s="39"/>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row>
    <row r="863">
      <c r="A863" s="20"/>
      <c r="B863" s="17"/>
      <c r="C863" s="17"/>
      <c r="D863" s="17"/>
      <c r="E863" s="33"/>
      <c r="F863" s="20"/>
      <c r="G863" s="20"/>
      <c r="H863" s="20"/>
      <c r="I863" s="20"/>
      <c r="J863" s="39"/>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row>
    <row r="864">
      <c r="A864" s="20"/>
      <c r="B864" s="17"/>
      <c r="C864" s="17"/>
      <c r="D864" s="17"/>
      <c r="E864" s="33"/>
      <c r="F864" s="20"/>
      <c r="G864" s="20"/>
      <c r="H864" s="20"/>
      <c r="I864" s="20"/>
      <c r="J864" s="39"/>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row>
    <row r="865">
      <c r="A865" s="20"/>
      <c r="B865" s="17"/>
      <c r="C865" s="17"/>
      <c r="D865" s="17"/>
      <c r="E865" s="33"/>
      <c r="F865" s="20"/>
      <c r="G865" s="20"/>
      <c r="H865" s="20"/>
      <c r="I865" s="20"/>
      <c r="J865" s="39"/>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row>
    <row r="866">
      <c r="A866" s="20"/>
      <c r="B866" s="17"/>
      <c r="C866" s="17"/>
      <c r="D866" s="17"/>
      <c r="E866" s="33"/>
      <c r="F866" s="20"/>
      <c r="G866" s="20"/>
      <c r="H866" s="20"/>
      <c r="I866" s="20"/>
      <c r="J866" s="39"/>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row>
    <row r="867">
      <c r="A867" s="20"/>
      <c r="B867" s="17"/>
      <c r="C867" s="17"/>
      <c r="D867" s="17"/>
      <c r="E867" s="33"/>
      <c r="F867" s="20"/>
      <c r="G867" s="20"/>
      <c r="H867" s="20"/>
      <c r="I867" s="20"/>
      <c r="J867" s="39"/>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row>
    <row r="868">
      <c r="A868" s="20"/>
      <c r="B868" s="17"/>
      <c r="C868" s="17"/>
      <c r="D868" s="17"/>
      <c r="E868" s="33"/>
      <c r="F868" s="20"/>
      <c r="G868" s="20"/>
      <c r="H868" s="20"/>
      <c r="I868" s="20"/>
      <c r="J868" s="39"/>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row>
    <row r="869">
      <c r="A869" s="20"/>
      <c r="B869" s="17"/>
      <c r="C869" s="17"/>
      <c r="D869" s="17"/>
      <c r="E869" s="33"/>
      <c r="F869" s="20"/>
      <c r="G869" s="20"/>
      <c r="H869" s="20"/>
      <c r="I869" s="20"/>
      <c r="J869" s="39"/>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row>
    <row r="870">
      <c r="A870" s="20"/>
      <c r="B870" s="17"/>
      <c r="C870" s="17"/>
      <c r="D870" s="17"/>
      <c r="E870" s="33"/>
      <c r="F870" s="20"/>
      <c r="G870" s="20"/>
      <c r="H870" s="20"/>
      <c r="I870" s="20"/>
      <c r="J870" s="39"/>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row>
    <row r="871">
      <c r="A871" s="20"/>
      <c r="B871" s="17"/>
      <c r="C871" s="17"/>
      <c r="D871" s="17"/>
      <c r="E871" s="33"/>
      <c r="F871" s="20"/>
      <c r="G871" s="20"/>
      <c r="H871" s="20"/>
      <c r="I871" s="20"/>
      <c r="J871" s="39"/>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row>
    <row r="872">
      <c r="A872" s="20"/>
      <c r="B872" s="17"/>
      <c r="C872" s="17"/>
      <c r="D872" s="17"/>
      <c r="E872" s="33"/>
      <c r="F872" s="20"/>
      <c r="G872" s="20"/>
      <c r="H872" s="20"/>
      <c r="I872" s="20"/>
      <c r="J872" s="39"/>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row>
    <row r="873">
      <c r="A873" s="20"/>
      <c r="B873" s="17"/>
      <c r="C873" s="17"/>
      <c r="D873" s="17"/>
      <c r="E873" s="33"/>
      <c r="F873" s="20"/>
      <c r="G873" s="20"/>
      <c r="H873" s="20"/>
      <c r="I873" s="20"/>
      <c r="J873" s="39"/>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row>
    <row r="874">
      <c r="A874" s="20"/>
      <c r="B874" s="17"/>
      <c r="C874" s="17"/>
      <c r="D874" s="17"/>
      <c r="E874" s="33"/>
      <c r="F874" s="20"/>
      <c r="G874" s="20"/>
      <c r="H874" s="20"/>
      <c r="I874" s="20"/>
      <c r="J874" s="39"/>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row>
    <row r="875">
      <c r="A875" s="20"/>
      <c r="B875" s="17"/>
      <c r="C875" s="17"/>
      <c r="D875" s="17"/>
      <c r="E875" s="33"/>
      <c r="F875" s="20"/>
      <c r="G875" s="20"/>
      <c r="H875" s="20"/>
      <c r="I875" s="20"/>
      <c r="J875" s="39"/>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row>
    <row r="876">
      <c r="A876" s="20"/>
      <c r="B876" s="17"/>
      <c r="C876" s="17"/>
      <c r="D876" s="17"/>
      <c r="E876" s="33"/>
      <c r="F876" s="20"/>
      <c r="G876" s="20"/>
      <c r="H876" s="20"/>
      <c r="I876" s="20"/>
      <c r="J876" s="39"/>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row>
    <row r="877">
      <c r="A877" s="20"/>
      <c r="B877" s="17"/>
      <c r="C877" s="17"/>
      <c r="D877" s="17"/>
      <c r="E877" s="33"/>
      <c r="F877" s="20"/>
      <c r="G877" s="20"/>
      <c r="H877" s="20"/>
      <c r="I877" s="20"/>
      <c r="J877" s="39"/>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row>
    <row r="878">
      <c r="A878" s="20"/>
      <c r="B878" s="17"/>
      <c r="C878" s="17"/>
      <c r="D878" s="17"/>
      <c r="E878" s="33"/>
      <c r="F878" s="20"/>
      <c r="G878" s="20"/>
      <c r="H878" s="20"/>
      <c r="I878" s="20"/>
      <c r="J878" s="39"/>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row>
    <row r="879">
      <c r="A879" s="20"/>
      <c r="B879" s="17"/>
      <c r="C879" s="17"/>
      <c r="D879" s="17"/>
      <c r="E879" s="33"/>
      <c r="F879" s="20"/>
      <c r="G879" s="20"/>
      <c r="H879" s="20"/>
      <c r="I879" s="20"/>
      <c r="J879" s="39"/>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row>
    <row r="880">
      <c r="A880" s="20"/>
      <c r="B880" s="17"/>
      <c r="C880" s="17"/>
      <c r="D880" s="17"/>
      <c r="E880" s="33"/>
      <c r="F880" s="20"/>
      <c r="G880" s="20"/>
      <c r="H880" s="20"/>
      <c r="I880" s="20"/>
      <c r="J880" s="39"/>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row>
    <row r="881">
      <c r="A881" s="20"/>
      <c r="B881" s="17"/>
      <c r="C881" s="17"/>
      <c r="D881" s="17"/>
      <c r="E881" s="33"/>
      <c r="F881" s="20"/>
      <c r="G881" s="20"/>
      <c r="H881" s="20"/>
      <c r="I881" s="20"/>
      <c r="J881" s="39"/>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row>
    <row r="882">
      <c r="A882" s="20"/>
      <c r="B882" s="17"/>
      <c r="C882" s="17"/>
      <c r="D882" s="17"/>
      <c r="E882" s="33"/>
      <c r="F882" s="20"/>
      <c r="G882" s="20"/>
      <c r="H882" s="20"/>
      <c r="I882" s="20"/>
      <c r="J882" s="39"/>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row>
    <row r="883">
      <c r="A883" s="20"/>
      <c r="B883" s="17"/>
      <c r="C883" s="17"/>
      <c r="D883" s="17"/>
      <c r="E883" s="33"/>
      <c r="F883" s="20"/>
      <c r="G883" s="20"/>
      <c r="H883" s="20"/>
      <c r="I883" s="20"/>
      <c r="J883" s="39"/>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row>
    <row r="884">
      <c r="A884" s="20"/>
      <c r="B884" s="17"/>
      <c r="C884" s="17"/>
      <c r="D884" s="17"/>
      <c r="E884" s="33"/>
      <c r="F884" s="20"/>
      <c r="G884" s="20"/>
      <c r="H884" s="20"/>
      <c r="I884" s="20"/>
      <c r="J884" s="39"/>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row>
    <row r="885">
      <c r="A885" s="20"/>
      <c r="B885" s="17"/>
      <c r="C885" s="17"/>
      <c r="D885" s="17"/>
      <c r="E885" s="33"/>
      <c r="F885" s="20"/>
      <c r="G885" s="20"/>
      <c r="H885" s="20"/>
      <c r="I885" s="20"/>
      <c r="J885" s="39"/>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row>
    <row r="886">
      <c r="A886" s="20"/>
      <c r="B886" s="17"/>
      <c r="C886" s="17"/>
      <c r="D886" s="17"/>
      <c r="E886" s="33"/>
      <c r="F886" s="20"/>
      <c r="G886" s="20"/>
      <c r="H886" s="20"/>
      <c r="I886" s="20"/>
      <c r="J886" s="39"/>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row>
    <row r="887">
      <c r="A887" s="20"/>
      <c r="B887" s="17"/>
      <c r="C887" s="17"/>
      <c r="D887" s="17"/>
      <c r="E887" s="33"/>
      <c r="F887" s="20"/>
      <c r="G887" s="20"/>
      <c r="H887" s="20"/>
      <c r="I887" s="20"/>
      <c r="J887" s="39"/>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row>
    <row r="888">
      <c r="A888" s="20"/>
      <c r="B888" s="17"/>
      <c r="C888" s="17"/>
      <c r="D888" s="17"/>
      <c r="E888" s="33"/>
      <c r="F888" s="20"/>
      <c r="G888" s="20"/>
      <c r="H888" s="20"/>
      <c r="I888" s="20"/>
      <c r="J888" s="39"/>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row>
    <row r="889">
      <c r="A889" s="20"/>
      <c r="B889" s="17"/>
      <c r="C889" s="17"/>
      <c r="D889" s="17"/>
      <c r="E889" s="33"/>
      <c r="F889" s="20"/>
      <c r="G889" s="20"/>
      <c r="H889" s="20"/>
      <c r="I889" s="20"/>
      <c r="J889" s="39"/>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row>
    <row r="890">
      <c r="A890" s="20"/>
      <c r="B890" s="17"/>
      <c r="C890" s="17"/>
      <c r="D890" s="17"/>
      <c r="E890" s="33"/>
      <c r="F890" s="20"/>
      <c r="G890" s="20"/>
      <c r="H890" s="20"/>
      <c r="I890" s="20"/>
      <c r="J890" s="39"/>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row>
    <row r="891">
      <c r="A891" s="20"/>
      <c r="B891" s="17"/>
      <c r="C891" s="17"/>
      <c r="D891" s="17"/>
      <c r="E891" s="33"/>
      <c r="F891" s="20"/>
      <c r="G891" s="20"/>
      <c r="H891" s="20"/>
      <c r="I891" s="20"/>
      <c r="J891" s="39"/>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row>
    <row r="892">
      <c r="A892" s="20"/>
      <c r="B892" s="17"/>
      <c r="C892" s="17"/>
      <c r="D892" s="17"/>
      <c r="E892" s="33"/>
      <c r="F892" s="20"/>
      <c r="G892" s="20"/>
      <c r="H892" s="20"/>
      <c r="I892" s="20"/>
      <c r="J892" s="39"/>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row>
    <row r="893">
      <c r="A893" s="20"/>
      <c r="B893" s="17"/>
      <c r="C893" s="17"/>
      <c r="D893" s="17"/>
      <c r="E893" s="33"/>
      <c r="F893" s="20"/>
      <c r="G893" s="20"/>
      <c r="H893" s="20"/>
      <c r="I893" s="20"/>
      <c r="J893" s="39"/>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row>
    <row r="894">
      <c r="A894" s="20"/>
      <c r="B894" s="17"/>
      <c r="C894" s="17"/>
      <c r="D894" s="17"/>
      <c r="E894" s="33"/>
      <c r="F894" s="20"/>
      <c r="G894" s="20"/>
      <c r="H894" s="20"/>
      <c r="I894" s="20"/>
      <c r="J894" s="39"/>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row>
    <row r="895">
      <c r="A895" s="20"/>
      <c r="B895" s="17"/>
      <c r="C895" s="17"/>
      <c r="D895" s="17"/>
      <c r="E895" s="33"/>
      <c r="F895" s="20"/>
      <c r="G895" s="20"/>
      <c r="H895" s="20"/>
      <c r="I895" s="20"/>
      <c r="J895" s="39"/>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row>
    <row r="896">
      <c r="A896" s="20"/>
      <c r="B896" s="17"/>
      <c r="C896" s="17"/>
      <c r="D896" s="17"/>
      <c r="E896" s="33"/>
      <c r="F896" s="20"/>
      <c r="G896" s="20"/>
      <c r="H896" s="20"/>
      <c r="I896" s="20"/>
      <c r="J896" s="39"/>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row>
    <row r="897">
      <c r="A897" s="20"/>
      <c r="B897" s="17"/>
      <c r="C897" s="17"/>
      <c r="D897" s="17"/>
      <c r="E897" s="33"/>
      <c r="F897" s="20"/>
      <c r="G897" s="20"/>
      <c r="H897" s="20"/>
      <c r="I897" s="20"/>
      <c r="J897" s="39"/>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row>
    <row r="898">
      <c r="A898" s="20"/>
      <c r="B898" s="17"/>
      <c r="C898" s="17"/>
      <c r="D898" s="17"/>
      <c r="E898" s="33"/>
      <c r="F898" s="20"/>
      <c r="G898" s="20"/>
      <c r="H898" s="20"/>
      <c r="I898" s="20"/>
      <c r="J898" s="39"/>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row>
    <row r="899">
      <c r="A899" s="20"/>
      <c r="B899" s="17"/>
      <c r="C899" s="17"/>
      <c r="D899" s="17"/>
      <c r="E899" s="33"/>
      <c r="F899" s="20"/>
      <c r="G899" s="20"/>
      <c r="H899" s="20"/>
      <c r="I899" s="20"/>
      <c r="J899" s="39"/>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row>
    <row r="900">
      <c r="A900" s="20"/>
      <c r="B900" s="17"/>
      <c r="C900" s="17"/>
      <c r="D900" s="17"/>
      <c r="E900" s="33"/>
      <c r="F900" s="20"/>
      <c r="G900" s="20"/>
      <c r="H900" s="20"/>
      <c r="I900" s="20"/>
      <c r="J900" s="39"/>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row>
    <row r="901">
      <c r="A901" s="20"/>
      <c r="B901" s="17"/>
      <c r="C901" s="17"/>
      <c r="D901" s="17"/>
      <c r="E901" s="33"/>
      <c r="F901" s="20"/>
      <c r="G901" s="20"/>
      <c r="H901" s="20"/>
      <c r="I901" s="20"/>
      <c r="J901" s="39"/>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row>
    <row r="902">
      <c r="A902" s="20"/>
      <c r="B902" s="17"/>
      <c r="C902" s="17"/>
      <c r="D902" s="17"/>
      <c r="E902" s="33"/>
      <c r="F902" s="20"/>
      <c r="G902" s="20"/>
      <c r="H902" s="20"/>
      <c r="I902" s="20"/>
      <c r="J902" s="39"/>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row>
    <row r="903">
      <c r="A903" s="20"/>
      <c r="B903" s="17"/>
      <c r="C903" s="17"/>
      <c r="D903" s="17"/>
      <c r="E903" s="33"/>
      <c r="F903" s="20"/>
      <c r="G903" s="20"/>
      <c r="H903" s="20"/>
      <c r="I903" s="20"/>
      <c r="J903" s="39"/>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row>
    <row r="904">
      <c r="A904" s="20"/>
      <c r="B904" s="17"/>
      <c r="C904" s="17"/>
      <c r="D904" s="17"/>
      <c r="E904" s="33"/>
      <c r="F904" s="20"/>
      <c r="G904" s="20"/>
      <c r="H904" s="20"/>
      <c r="I904" s="20"/>
      <c r="J904" s="39"/>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row>
    <row r="905">
      <c r="A905" s="20"/>
      <c r="B905" s="17"/>
      <c r="C905" s="17"/>
      <c r="D905" s="17"/>
      <c r="E905" s="33"/>
      <c r="F905" s="20"/>
      <c r="G905" s="20"/>
      <c r="H905" s="20"/>
      <c r="I905" s="20"/>
      <c r="J905" s="39"/>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row>
    <row r="906">
      <c r="A906" s="20"/>
      <c r="B906" s="17"/>
      <c r="C906" s="17"/>
      <c r="D906" s="17"/>
      <c r="E906" s="33"/>
      <c r="F906" s="20"/>
      <c r="G906" s="20"/>
      <c r="H906" s="20"/>
      <c r="I906" s="20"/>
      <c r="J906" s="39"/>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row>
    <row r="907">
      <c r="A907" s="20"/>
      <c r="B907" s="17"/>
      <c r="C907" s="17"/>
      <c r="D907" s="17"/>
      <c r="E907" s="33"/>
      <c r="F907" s="20"/>
      <c r="G907" s="20"/>
      <c r="H907" s="20"/>
      <c r="I907" s="20"/>
      <c r="J907" s="39"/>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row>
    <row r="908">
      <c r="A908" s="20"/>
      <c r="B908" s="17"/>
      <c r="C908" s="17"/>
      <c r="D908" s="17"/>
      <c r="E908" s="33"/>
      <c r="F908" s="20"/>
      <c r="G908" s="20"/>
      <c r="H908" s="20"/>
      <c r="I908" s="20"/>
      <c r="J908" s="39"/>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row>
    <row r="909">
      <c r="A909" s="20"/>
      <c r="B909" s="17"/>
      <c r="C909" s="17"/>
      <c r="D909" s="17"/>
      <c r="E909" s="33"/>
      <c r="F909" s="20"/>
      <c r="G909" s="20"/>
      <c r="H909" s="20"/>
      <c r="I909" s="20"/>
      <c r="J909" s="39"/>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row>
    <row r="910">
      <c r="A910" s="20"/>
      <c r="B910" s="17"/>
      <c r="C910" s="17"/>
      <c r="D910" s="17"/>
      <c r="E910" s="33"/>
      <c r="F910" s="20"/>
      <c r="G910" s="20"/>
      <c r="H910" s="20"/>
      <c r="I910" s="20"/>
      <c r="J910" s="39"/>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row>
    <row r="911">
      <c r="A911" s="20"/>
      <c r="B911" s="17"/>
      <c r="C911" s="17"/>
      <c r="D911" s="17"/>
      <c r="E911" s="33"/>
      <c r="F911" s="20"/>
      <c r="G911" s="20"/>
      <c r="H911" s="20"/>
      <c r="I911" s="20"/>
      <c r="J911" s="39"/>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row>
    <row r="912">
      <c r="A912" s="20"/>
      <c r="B912" s="17"/>
      <c r="C912" s="17"/>
      <c r="D912" s="17"/>
      <c r="E912" s="33"/>
      <c r="F912" s="20"/>
      <c r="G912" s="20"/>
      <c r="H912" s="20"/>
      <c r="I912" s="20"/>
      <c r="J912" s="39"/>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row>
    <row r="913">
      <c r="A913" s="20"/>
      <c r="B913" s="17"/>
      <c r="C913" s="17"/>
      <c r="D913" s="17"/>
      <c r="E913" s="33"/>
      <c r="F913" s="20"/>
      <c r="G913" s="20"/>
      <c r="H913" s="20"/>
      <c r="I913" s="20"/>
      <c r="J913" s="39"/>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row>
    <row r="914">
      <c r="A914" s="20"/>
      <c r="B914" s="17"/>
      <c r="C914" s="17"/>
      <c r="D914" s="17"/>
      <c r="E914" s="33"/>
      <c r="F914" s="20"/>
      <c r="G914" s="20"/>
      <c r="H914" s="20"/>
      <c r="I914" s="20"/>
      <c r="J914" s="39"/>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row>
    <row r="915">
      <c r="A915" s="20"/>
      <c r="B915" s="17"/>
      <c r="C915" s="17"/>
      <c r="D915" s="17"/>
      <c r="E915" s="33"/>
      <c r="F915" s="20"/>
      <c r="G915" s="20"/>
      <c r="H915" s="20"/>
      <c r="I915" s="20"/>
      <c r="J915" s="39"/>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row>
    <row r="916">
      <c r="A916" s="20"/>
      <c r="B916" s="17"/>
      <c r="C916" s="17"/>
      <c r="D916" s="17"/>
      <c r="E916" s="33"/>
      <c r="F916" s="20"/>
      <c r="G916" s="20"/>
      <c r="H916" s="20"/>
      <c r="I916" s="20"/>
      <c r="J916" s="39"/>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row>
    <row r="917">
      <c r="A917" s="20"/>
      <c r="B917" s="17"/>
      <c r="C917" s="17"/>
      <c r="D917" s="17"/>
      <c r="E917" s="33"/>
      <c r="F917" s="20"/>
      <c r="G917" s="20"/>
      <c r="H917" s="20"/>
      <c r="I917" s="20"/>
      <c r="J917" s="39"/>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row>
    <row r="918">
      <c r="A918" s="20"/>
      <c r="B918" s="17"/>
      <c r="C918" s="17"/>
      <c r="D918" s="17"/>
      <c r="E918" s="33"/>
      <c r="F918" s="20"/>
      <c r="G918" s="20"/>
      <c r="H918" s="20"/>
      <c r="I918" s="20"/>
      <c r="J918" s="39"/>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row>
    <row r="919">
      <c r="A919" s="20"/>
      <c r="B919" s="17"/>
      <c r="C919" s="17"/>
      <c r="D919" s="17"/>
      <c r="E919" s="33"/>
      <c r="F919" s="20"/>
      <c r="G919" s="20"/>
      <c r="H919" s="20"/>
      <c r="I919" s="20"/>
      <c r="J919" s="39"/>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row>
    <row r="920">
      <c r="A920" s="20"/>
      <c r="B920" s="17"/>
      <c r="C920" s="17"/>
      <c r="D920" s="17"/>
      <c r="E920" s="33"/>
      <c r="F920" s="20"/>
      <c r="G920" s="20"/>
      <c r="H920" s="20"/>
      <c r="I920" s="20"/>
      <c r="J920" s="39"/>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row>
    <row r="921">
      <c r="A921" s="20"/>
      <c r="B921" s="17"/>
      <c r="C921" s="17"/>
      <c r="D921" s="17"/>
      <c r="E921" s="33"/>
      <c r="F921" s="20"/>
      <c r="G921" s="20"/>
      <c r="H921" s="20"/>
      <c r="I921" s="20"/>
      <c r="J921" s="39"/>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row>
    <row r="922">
      <c r="A922" s="20"/>
      <c r="B922" s="17"/>
      <c r="C922" s="17"/>
      <c r="D922" s="17"/>
      <c r="E922" s="33"/>
      <c r="F922" s="20"/>
      <c r="G922" s="20"/>
      <c r="H922" s="20"/>
      <c r="I922" s="20"/>
      <c r="J922" s="39"/>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row>
    <row r="923">
      <c r="A923" s="20"/>
      <c r="B923" s="17"/>
      <c r="C923" s="17"/>
      <c r="D923" s="17"/>
      <c r="E923" s="33"/>
      <c r="F923" s="20"/>
      <c r="G923" s="20"/>
      <c r="H923" s="20"/>
      <c r="I923" s="20"/>
      <c r="J923" s="39"/>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row>
    <row r="924">
      <c r="A924" s="20"/>
      <c r="B924" s="17"/>
      <c r="C924" s="17"/>
      <c r="D924" s="17"/>
      <c r="E924" s="33"/>
      <c r="F924" s="20"/>
      <c r="G924" s="20"/>
      <c r="H924" s="20"/>
      <c r="I924" s="20"/>
      <c r="J924" s="39"/>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row>
    <row r="925">
      <c r="A925" s="20"/>
      <c r="B925" s="17"/>
      <c r="C925" s="17"/>
      <c r="D925" s="17"/>
      <c r="E925" s="33"/>
      <c r="F925" s="20"/>
      <c r="G925" s="20"/>
      <c r="H925" s="20"/>
      <c r="I925" s="20"/>
      <c r="J925" s="39"/>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row>
    <row r="926">
      <c r="A926" s="20"/>
      <c r="B926" s="17"/>
      <c r="C926" s="17"/>
      <c r="D926" s="17"/>
      <c r="E926" s="33"/>
      <c r="F926" s="20"/>
      <c r="G926" s="20"/>
      <c r="H926" s="20"/>
      <c r="I926" s="20"/>
      <c r="J926" s="39"/>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row>
    <row r="927">
      <c r="A927" s="20"/>
      <c r="B927" s="17"/>
      <c r="C927" s="17"/>
      <c r="D927" s="17"/>
      <c r="E927" s="33"/>
      <c r="F927" s="20"/>
      <c r="G927" s="20"/>
      <c r="H927" s="20"/>
      <c r="I927" s="20"/>
      <c r="J927" s="39"/>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row>
    <row r="928">
      <c r="A928" s="20"/>
      <c r="B928" s="17"/>
      <c r="C928" s="17"/>
      <c r="D928" s="17"/>
      <c r="E928" s="33"/>
      <c r="F928" s="20"/>
      <c r="G928" s="20"/>
      <c r="H928" s="20"/>
      <c r="I928" s="20"/>
      <c r="J928" s="39"/>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row>
    <row r="929">
      <c r="A929" s="20"/>
      <c r="B929" s="17"/>
      <c r="C929" s="17"/>
      <c r="D929" s="17"/>
      <c r="E929" s="33"/>
      <c r="F929" s="20"/>
      <c r="G929" s="20"/>
      <c r="H929" s="20"/>
      <c r="I929" s="20"/>
      <c r="J929" s="39"/>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row>
    <row r="930">
      <c r="A930" s="20"/>
      <c r="B930" s="17"/>
      <c r="C930" s="17"/>
      <c r="D930" s="17"/>
      <c r="E930" s="33"/>
      <c r="F930" s="20"/>
      <c r="G930" s="20"/>
      <c r="H930" s="20"/>
      <c r="I930" s="20"/>
      <c r="J930" s="39"/>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row>
    <row r="931">
      <c r="A931" s="20"/>
      <c r="B931" s="17"/>
      <c r="C931" s="17"/>
      <c r="D931" s="17"/>
      <c r="E931" s="33"/>
      <c r="F931" s="20"/>
      <c r="G931" s="20"/>
      <c r="H931" s="20"/>
      <c r="I931" s="20"/>
      <c r="J931" s="39"/>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row>
    <row r="932">
      <c r="A932" s="20"/>
      <c r="B932" s="17"/>
      <c r="C932" s="17"/>
      <c r="D932" s="17"/>
      <c r="E932" s="33"/>
      <c r="F932" s="20"/>
      <c r="G932" s="20"/>
      <c r="H932" s="20"/>
      <c r="I932" s="20"/>
      <c r="J932" s="39"/>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row>
    <row r="933">
      <c r="A933" s="20"/>
      <c r="B933" s="17"/>
      <c r="C933" s="17"/>
      <c r="D933" s="17"/>
      <c r="E933" s="33"/>
      <c r="F933" s="20"/>
      <c r="G933" s="20"/>
      <c r="H933" s="20"/>
      <c r="I933" s="20"/>
      <c r="J933" s="39"/>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row>
    <row r="934">
      <c r="A934" s="20"/>
      <c r="B934" s="17"/>
      <c r="C934" s="17"/>
      <c r="D934" s="17"/>
      <c r="E934" s="33"/>
      <c r="F934" s="20"/>
      <c r="G934" s="20"/>
      <c r="H934" s="20"/>
      <c r="I934" s="20"/>
      <c r="J934" s="39"/>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row>
    <row r="935">
      <c r="A935" s="20"/>
      <c r="B935" s="17"/>
      <c r="C935" s="17"/>
      <c r="D935" s="17"/>
      <c r="E935" s="33"/>
      <c r="F935" s="20"/>
      <c r="G935" s="20"/>
      <c r="H935" s="20"/>
      <c r="I935" s="20"/>
      <c r="J935" s="39"/>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row>
    <row r="936">
      <c r="A936" s="20"/>
      <c r="B936" s="17"/>
      <c r="C936" s="17"/>
      <c r="D936" s="17"/>
      <c r="E936" s="33"/>
      <c r="F936" s="20"/>
      <c r="G936" s="20"/>
      <c r="H936" s="20"/>
      <c r="I936" s="20"/>
      <c r="J936" s="39"/>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row>
    <row r="937">
      <c r="A937" s="20"/>
      <c r="B937" s="17"/>
      <c r="C937" s="17"/>
      <c r="D937" s="17"/>
      <c r="E937" s="33"/>
      <c r="F937" s="20"/>
      <c r="G937" s="20"/>
      <c r="H937" s="20"/>
      <c r="I937" s="20"/>
      <c r="J937" s="39"/>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row>
    <row r="938">
      <c r="A938" s="20"/>
      <c r="B938" s="17"/>
      <c r="C938" s="17"/>
      <c r="D938" s="17"/>
      <c r="E938" s="33"/>
      <c r="F938" s="20"/>
      <c r="G938" s="20"/>
      <c r="H938" s="20"/>
      <c r="I938" s="20"/>
      <c r="J938" s="39"/>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row>
    <row r="939">
      <c r="A939" s="20"/>
      <c r="B939" s="17"/>
      <c r="C939" s="17"/>
      <c r="D939" s="17"/>
      <c r="E939" s="33"/>
      <c r="F939" s="20"/>
      <c r="G939" s="20"/>
      <c r="H939" s="20"/>
      <c r="I939" s="20"/>
      <c r="J939" s="39"/>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row>
    <row r="940">
      <c r="A940" s="20"/>
      <c r="B940" s="17"/>
      <c r="C940" s="17"/>
      <c r="D940" s="17"/>
      <c r="E940" s="33"/>
      <c r="F940" s="20"/>
      <c r="G940" s="20"/>
      <c r="H940" s="20"/>
      <c r="I940" s="20"/>
      <c r="J940" s="39"/>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row>
    <row r="941">
      <c r="A941" s="20"/>
      <c r="B941" s="17"/>
      <c r="C941" s="17"/>
      <c r="D941" s="17"/>
      <c r="E941" s="33"/>
      <c r="F941" s="20"/>
      <c r="G941" s="20"/>
      <c r="H941" s="20"/>
      <c r="I941" s="20"/>
      <c r="J941" s="39"/>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row>
    <row r="942">
      <c r="A942" s="20"/>
      <c r="B942" s="17"/>
      <c r="C942" s="17"/>
      <c r="D942" s="17"/>
      <c r="E942" s="33"/>
      <c r="F942" s="20"/>
      <c r="G942" s="20"/>
      <c r="H942" s="20"/>
      <c r="I942" s="20"/>
      <c r="J942" s="39"/>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row>
    <row r="943">
      <c r="A943" s="20"/>
      <c r="B943" s="17"/>
      <c r="C943" s="17"/>
      <c r="D943" s="17"/>
      <c r="E943" s="33"/>
      <c r="F943" s="20"/>
      <c r="G943" s="20"/>
      <c r="H943" s="20"/>
      <c r="I943" s="20"/>
      <c r="J943" s="39"/>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row>
    <row r="944">
      <c r="A944" s="20"/>
      <c r="B944" s="17"/>
      <c r="C944" s="17"/>
      <c r="D944" s="17"/>
      <c r="E944" s="33"/>
      <c r="F944" s="20"/>
      <c r="G944" s="20"/>
      <c r="H944" s="20"/>
      <c r="I944" s="20"/>
      <c r="J944" s="39"/>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row>
    <row r="945">
      <c r="A945" s="20"/>
      <c r="B945" s="17"/>
      <c r="C945" s="17"/>
      <c r="D945" s="17"/>
      <c r="E945" s="33"/>
      <c r="F945" s="20"/>
      <c r="G945" s="20"/>
      <c r="H945" s="20"/>
      <c r="I945" s="20"/>
      <c r="J945" s="39"/>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row>
    <row r="946">
      <c r="A946" s="20"/>
      <c r="B946" s="17"/>
      <c r="C946" s="17"/>
      <c r="D946" s="17"/>
      <c r="E946" s="33"/>
      <c r="F946" s="20"/>
      <c r="G946" s="20"/>
      <c r="H946" s="20"/>
      <c r="I946" s="20"/>
      <c r="J946" s="39"/>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row>
    <row r="947">
      <c r="A947" s="20"/>
      <c r="B947" s="17"/>
      <c r="C947" s="17"/>
      <c r="D947" s="17"/>
      <c r="E947" s="33"/>
      <c r="F947" s="20"/>
      <c r="G947" s="20"/>
      <c r="H947" s="20"/>
      <c r="I947" s="20"/>
      <c r="J947" s="39"/>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row>
    <row r="948">
      <c r="A948" s="20"/>
      <c r="B948" s="17"/>
      <c r="C948" s="17"/>
      <c r="D948" s="17"/>
      <c r="E948" s="33"/>
      <c r="F948" s="20"/>
      <c r="G948" s="20"/>
      <c r="H948" s="20"/>
      <c r="I948" s="20"/>
      <c r="J948" s="39"/>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row>
    <row r="949">
      <c r="A949" s="20"/>
      <c r="B949" s="17"/>
      <c r="C949" s="17"/>
      <c r="D949" s="17"/>
      <c r="E949" s="33"/>
      <c r="F949" s="20"/>
      <c r="G949" s="20"/>
      <c r="H949" s="20"/>
      <c r="I949" s="20"/>
      <c r="J949" s="39"/>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row>
    <row r="950">
      <c r="A950" s="20"/>
      <c r="B950" s="17"/>
      <c r="C950" s="17"/>
      <c r="D950" s="17"/>
      <c r="E950" s="33"/>
      <c r="F950" s="20"/>
      <c r="G950" s="20"/>
      <c r="H950" s="20"/>
      <c r="I950" s="20"/>
      <c r="J950" s="39"/>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row>
    <row r="951">
      <c r="A951" s="20"/>
      <c r="B951" s="17"/>
      <c r="C951" s="17"/>
      <c r="D951" s="17"/>
      <c r="E951" s="33"/>
      <c r="F951" s="20"/>
      <c r="G951" s="20"/>
      <c r="H951" s="20"/>
      <c r="I951" s="20"/>
      <c r="J951" s="39"/>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row>
    <row r="952">
      <c r="A952" s="20"/>
      <c r="B952" s="17"/>
      <c r="C952" s="17"/>
      <c r="D952" s="17"/>
      <c r="E952" s="33"/>
      <c r="F952" s="20"/>
      <c r="G952" s="20"/>
      <c r="H952" s="20"/>
      <c r="I952" s="20"/>
      <c r="J952" s="39"/>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row>
    <row r="953">
      <c r="A953" s="20"/>
      <c r="B953" s="17"/>
      <c r="C953" s="17"/>
      <c r="D953" s="17"/>
      <c r="E953" s="33"/>
      <c r="F953" s="20"/>
      <c r="G953" s="20"/>
      <c r="H953" s="20"/>
      <c r="I953" s="20"/>
      <c r="J953" s="39"/>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row>
    <row r="954">
      <c r="A954" s="20"/>
      <c r="B954" s="17"/>
      <c r="C954" s="17"/>
      <c r="D954" s="17"/>
      <c r="E954" s="33"/>
      <c r="F954" s="20"/>
      <c r="G954" s="20"/>
      <c r="H954" s="20"/>
      <c r="I954" s="20"/>
      <c r="J954" s="39"/>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row>
    <row r="955">
      <c r="A955" s="20"/>
      <c r="B955" s="17"/>
      <c r="C955" s="17"/>
      <c r="D955" s="17"/>
      <c r="E955" s="33"/>
      <c r="F955" s="20"/>
      <c r="G955" s="20"/>
      <c r="H955" s="20"/>
      <c r="I955" s="20"/>
      <c r="J955" s="39"/>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row>
    <row r="956">
      <c r="A956" s="20"/>
      <c r="B956" s="17"/>
      <c r="C956" s="17"/>
      <c r="D956" s="17"/>
      <c r="E956" s="33"/>
      <c r="F956" s="20"/>
      <c r="G956" s="20"/>
      <c r="H956" s="20"/>
      <c r="I956" s="20"/>
      <c r="J956" s="39"/>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row>
    <row r="957">
      <c r="A957" s="20"/>
      <c r="B957" s="17"/>
      <c r="C957" s="17"/>
      <c r="D957" s="17"/>
      <c r="E957" s="33"/>
      <c r="F957" s="20"/>
      <c r="G957" s="20"/>
      <c r="H957" s="20"/>
      <c r="I957" s="20"/>
      <c r="J957" s="39"/>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row>
    <row r="958">
      <c r="A958" s="20"/>
      <c r="B958" s="17"/>
      <c r="C958" s="17"/>
      <c r="D958" s="17"/>
      <c r="E958" s="33"/>
      <c r="F958" s="20"/>
      <c r="G958" s="20"/>
      <c r="H958" s="20"/>
      <c r="I958" s="20"/>
      <c r="J958" s="39"/>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row>
    <row r="959">
      <c r="A959" s="20"/>
      <c r="B959" s="17"/>
      <c r="C959" s="17"/>
      <c r="D959" s="17"/>
      <c r="E959" s="33"/>
      <c r="F959" s="20"/>
      <c r="G959" s="20"/>
      <c r="H959" s="20"/>
      <c r="I959" s="20"/>
      <c r="J959" s="39"/>
      <c r="K959" s="17"/>
      <c r="L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row>
    <row r="960">
      <c r="A960" s="20"/>
      <c r="B960" s="17"/>
      <c r="C960" s="17"/>
      <c r="D960" s="17"/>
      <c r="E960" s="33"/>
      <c r="F960" s="20"/>
      <c r="G960" s="20"/>
      <c r="H960" s="20"/>
      <c r="I960" s="20"/>
      <c r="J960" s="39"/>
      <c r="K960" s="17"/>
      <c r="L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row>
    <row r="961">
      <c r="A961" s="20"/>
      <c r="B961" s="17"/>
      <c r="C961" s="17"/>
      <c r="D961" s="17"/>
      <c r="E961" s="33"/>
      <c r="F961" s="20"/>
      <c r="G961" s="20"/>
      <c r="H961" s="20"/>
      <c r="I961" s="20"/>
      <c r="J961" s="39"/>
      <c r="K961" s="17"/>
      <c r="L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row>
    <row r="962">
      <c r="A962" s="20"/>
      <c r="B962" s="17"/>
      <c r="C962" s="17"/>
      <c r="D962" s="17"/>
      <c r="E962" s="33"/>
      <c r="F962" s="20"/>
      <c r="G962" s="20"/>
      <c r="H962" s="20"/>
      <c r="I962" s="20"/>
      <c r="J962" s="39"/>
      <c r="K962" s="17"/>
      <c r="L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row>
    <row r="963">
      <c r="A963" s="20"/>
      <c r="B963" s="17"/>
      <c r="C963" s="17"/>
      <c r="D963" s="17"/>
      <c r="E963" s="33"/>
      <c r="F963" s="20"/>
      <c r="G963" s="20"/>
      <c r="H963" s="20"/>
      <c r="I963" s="20"/>
      <c r="J963" s="39"/>
      <c r="K963" s="17"/>
      <c r="L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row>
    <row r="964">
      <c r="A964" s="20"/>
      <c r="B964" s="17"/>
      <c r="C964" s="17"/>
      <c r="D964" s="17"/>
      <c r="E964" s="33"/>
      <c r="F964" s="20"/>
      <c r="G964" s="20"/>
      <c r="H964" s="20"/>
      <c r="I964" s="20"/>
      <c r="J964" s="39"/>
      <c r="K964" s="17"/>
      <c r="L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row>
    <row r="965">
      <c r="A965" s="20"/>
      <c r="B965" s="17"/>
      <c r="C965" s="17"/>
      <c r="D965" s="17"/>
      <c r="E965" s="33"/>
      <c r="F965" s="20"/>
      <c r="G965" s="20"/>
      <c r="H965" s="20"/>
      <c r="I965" s="20"/>
      <c r="J965" s="39"/>
      <c r="K965" s="17"/>
      <c r="L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row>
    <row r="966">
      <c r="A966" s="20"/>
      <c r="B966" s="17"/>
      <c r="C966" s="17"/>
      <c r="D966" s="17"/>
      <c r="E966" s="33"/>
      <c r="F966" s="20"/>
      <c r="G966" s="20"/>
      <c r="H966" s="20"/>
      <c r="I966" s="20"/>
      <c r="J966" s="39"/>
      <c r="K966" s="17"/>
      <c r="L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row>
    <row r="967">
      <c r="A967" s="20"/>
      <c r="B967" s="17"/>
      <c r="C967" s="17"/>
      <c r="D967" s="17"/>
      <c r="E967" s="33"/>
      <c r="F967" s="20"/>
      <c r="G967" s="20"/>
      <c r="H967" s="20"/>
      <c r="I967" s="20"/>
      <c r="J967" s="39"/>
      <c r="K967" s="17"/>
      <c r="L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row>
  </sheetData>
  <mergeCells count="7">
    <mergeCell ref="A1:J1"/>
    <mergeCell ref="A36:B36"/>
    <mergeCell ref="A37:B37"/>
    <mergeCell ref="A38:B38"/>
    <mergeCell ref="A40:B40"/>
    <mergeCell ref="A41:B41"/>
    <mergeCell ref="A42:B42"/>
  </mergeCells>
  <conditionalFormatting sqref="E33">
    <cfRule type="cellIs" dxfId="0" priority="1" operator="between">
      <formula>"1%"</formula>
      <formula>"25%"</formula>
    </cfRule>
  </conditionalFormatting>
  <conditionalFormatting sqref="E33">
    <cfRule type="cellIs" dxfId="1" priority="2" operator="between">
      <formula>"26%"</formula>
      <formula>"50%"</formula>
    </cfRule>
  </conditionalFormatting>
  <conditionalFormatting sqref="E33">
    <cfRule type="cellIs" dxfId="2" priority="3" operator="between">
      <formula>"51%"</formula>
      <formula>"75%"</formula>
    </cfRule>
  </conditionalFormatting>
  <conditionalFormatting sqref="E33">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