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updateLinks="never" codeName="ThisWorkbook" defaultThemeVersion="166925"/>
  <mc:AlternateContent xmlns:mc="http://schemas.openxmlformats.org/markup-compatibility/2006">
    <mc:Choice Requires="x15">
      <x15ac:absPath xmlns:x15ac="http://schemas.microsoft.com/office/spreadsheetml/2010/11/ac" url="E:\~code projects\joe-website\mitigation_app\docsAppR\templates\excel\"/>
    </mc:Choice>
  </mc:AlternateContent>
  <xr:revisionPtr revIDLastSave="0" documentId="13_ncr:1_{8E164B45-2C8C-44FE-B880-A196AC7733DA}" xr6:coauthVersionLast="47" xr6:coauthVersionMax="47" xr10:uidLastSave="{00000000-0000-0000-0000-000000000000}"/>
  <bookViews>
    <workbookView xWindow="8535" yWindow="1410" windowWidth="16155" windowHeight="13260" tabRatio="951" xr2:uid="{108FC5B7-EA33-4062-91CE-0A23A986B329}"/>
  </bookViews>
  <sheets>
    <sheet name="ScopeCHLST" sheetId="42" r:id="rId1"/>
    <sheet name="kit bath" sheetId="32" r:id="rId2"/>
    <sheet name="jobinfo(2)" sheetId="12" r:id="rId3"/>
    <sheet name="quicklist" sheetId="2" r:id="rId4"/>
    <sheet name="chklst" sheetId="13" r:id="rId5"/>
    <sheet name="pics" sheetId="38" r:id="rId6"/>
    <sheet name="brief" sheetId="27" r:id="rId7"/>
    <sheet name="HMR" sheetId="31" r:id="rId8"/>
    <sheet name="mnt EXT" sheetId="33" r:id="rId9"/>
    <sheet name="ROOM LABEL10X" sheetId="40" r:id="rId10"/>
    <sheet name="forms" sheetId="21" r:id="rId11"/>
    <sheet name="ScopeINT" sheetId="17" r:id="rId12"/>
    <sheet name="INT QUICK" sheetId="41" r:id="rId13"/>
    <sheet name="RFG LABELS" sheetId="43" r:id="rId14"/>
    <sheet name="Sheet1" sheetId="44" r:id="rId15"/>
  </sheets>
  <definedNames>
    <definedName name="a...new_customer" localSheetId="9">#REF!</definedName>
    <definedName name="a...new_customer">#REF!</definedName>
    <definedName name="basicroompichow2">#REF!</definedName>
    <definedName name="box_names">+#REF!</definedName>
    <definedName name="Column.a.new.cst" localSheetId="9">#REF!</definedName>
    <definedName name="Column.a.new.cst">#REF!</definedName>
    <definedName name="culpepper" localSheetId="6">#REF!</definedName>
    <definedName name="culpepper" localSheetId="9">#REF!</definedName>
    <definedName name="culpepper">#REF!</definedName>
    <definedName name="data">#REF!</definedName>
    <definedName name="Document_Stacking_List" localSheetId="6">#REF!</definedName>
    <definedName name="Document_Stacking_List" localSheetId="9">#REF!</definedName>
    <definedName name="Document_Stacking_List">#REF!</definedName>
    <definedName name="Enter_new_cst_data" localSheetId="6">#REF!</definedName>
    <definedName name="Enter_new_cst_data" localSheetId="9">#REF!</definedName>
    <definedName name="Enter_new_cst_data">#REF!</definedName>
    <definedName name="Jefferies" localSheetId="6">#REF!</definedName>
    <definedName name="Jefferies" localSheetId="9">#REF!</definedName>
    <definedName name="Jefferies">#REF!</definedName>
    <definedName name="LOVEJOY_INTERIOR" localSheetId="6">#REF!</definedName>
    <definedName name="LOVEJOY_INTERIOR" localSheetId="9">#REF!</definedName>
    <definedName name="LOVEJOY_INTERIOR">#REF!</definedName>
    <definedName name="Lovejoy_ROOF" localSheetId="6">#REF!</definedName>
    <definedName name="Lovejoy_ROOF" localSheetId="9">#REF!</definedName>
    <definedName name="Lovejoy_ROOF">#REF!</definedName>
    <definedName name="LxWxH" localSheetId="6">#REF!</definedName>
    <definedName name="LxWxH" localSheetId="9">#REF!</definedName>
    <definedName name="LxWxH">#REF!</definedName>
    <definedName name="new_customer" localSheetId="9">#REF!</definedName>
    <definedName name="new_customer">#REF!</definedName>
    <definedName name="PRICE_P" localSheetId="6">#REF!</definedName>
    <definedName name="PRICE_P" localSheetId="9">#REF!</definedName>
    <definedName name="PRICE_P">#REF!</definedName>
    <definedName name="_xlnm.Print_Area" localSheetId="6">brief!$A$1:$E$94</definedName>
    <definedName name="_xlnm.Print_Area" localSheetId="4">chklst!$A$1:$I$52</definedName>
    <definedName name="_xlnm.Print_Area" localSheetId="12">'INT QUICK'!$A$1:$F$486</definedName>
    <definedName name="_xlnm.Print_Area" localSheetId="2">'jobinfo(2)'!$A$51:$D$97</definedName>
    <definedName name="_xlnm.Print_Area" localSheetId="1">'kit bath'!$A$1:$F$32</definedName>
    <definedName name="_xlnm.Print_Area" localSheetId="8">'mnt EXT'!$A$1:$D$29</definedName>
    <definedName name="_xlnm.Print_Area" localSheetId="5">pics!$A$1:$E$73</definedName>
    <definedName name="_xlnm.Print_Area" localSheetId="3">quicklist!$A$1:$F$35</definedName>
    <definedName name="_xlnm.Print_Area" localSheetId="9">'ROOM LABEL10X'!$A$1:$E$44</definedName>
    <definedName name="_xlnm.Print_Area" localSheetId="0">ScopeCHLST!$A$1:$S$94,ScopeCHLST!$V$97:$AD$134</definedName>
    <definedName name="_xlnm.Print_Area" localSheetId="11">ScopeINT!$A$1:$F$420</definedName>
    <definedName name="Robinson" localSheetId="6">#REF!</definedName>
    <definedName name="Robinson" localSheetId="9">#REF!</definedName>
    <definedName name="Robinson">#REF!</definedName>
    <definedName name="sigtj">"Picture 9859"</definedName>
    <definedName name="SubContractor_Summary" localSheetId="6">#REF!</definedName>
    <definedName name="SubContractor_Summary" localSheetId="9">#REF!</definedName>
    <definedName name="SubContractor_Summary">#REF!</definedName>
    <definedName name="Wayside_Builders__LLC_…...OH" localSheetId="9">#REF!</definedName>
    <definedName name="Wayside_Builders__LLC_…...OH">#REF!</definedName>
    <definedName name="WSB...GA.Wayside_Builders__LLC……GA" localSheetId="9">#REF!</definedName>
    <definedName name="WSB...GA.Wayside_Builders__LLC……G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4" i="27" l="1"/>
  <c r="B11" i="42" l="1"/>
  <c r="B2" i="42"/>
  <c r="B20" i="42"/>
  <c r="B17" i="42"/>
  <c r="C52" i="12"/>
  <c r="B487" i="41"/>
  <c r="B486" i="41"/>
  <c r="B485" i="41"/>
  <c r="B484" i="41"/>
  <c r="B483" i="41"/>
  <c r="B482" i="41"/>
  <c r="B481" i="41"/>
  <c r="B480" i="41"/>
  <c r="B479" i="41"/>
  <c r="B478" i="41"/>
  <c r="B477" i="41"/>
  <c r="B476" i="41"/>
  <c r="B475" i="41"/>
  <c r="B474" i="41"/>
  <c r="B473" i="41"/>
  <c r="B472" i="41"/>
  <c r="B471" i="41"/>
  <c r="B470" i="41"/>
  <c r="B469" i="41"/>
  <c r="B468" i="41"/>
  <c r="B467" i="41"/>
  <c r="B466" i="41"/>
  <c r="B465" i="41"/>
  <c r="B464" i="41"/>
  <c r="B463" i="41"/>
  <c r="B462" i="41"/>
  <c r="B461" i="41"/>
  <c r="B460" i="41"/>
  <c r="B459" i="41"/>
  <c r="B458" i="41"/>
  <c r="B457" i="41"/>
  <c r="B456" i="41"/>
  <c r="B455" i="41"/>
  <c r="B454" i="41"/>
  <c r="B453" i="41"/>
  <c r="B452" i="41"/>
  <c r="B451" i="41"/>
  <c r="B450" i="41"/>
  <c r="B449" i="41"/>
  <c r="B448" i="41"/>
  <c r="B447" i="41"/>
  <c r="B446" i="41"/>
  <c r="B445" i="41"/>
  <c r="B444" i="41"/>
  <c r="B443" i="41"/>
  <c r="E442" i="41"/>
  <c r="D442" i="41"/>
  <c r="C442" i="41"/>
  <c r="B442" i="41"/>
  <c r="D441" i="41"/>
  <c r="C441" i="41"/>
  <c r="B441" i="41"/>
  <c r="B440" i="41"/>
  <c r="B439" i="41"/>
  <c r="B438" i="41"/>
  <c r="B437" i="41"/>
  <c r="B436" i="41"/>
  <c r="B435" i="41"/>
  <c r="B434" i="41"/>
  <c r="B433" i="41"/>
  <c r="B432" i="41"/>
  <c r="B431" i="41"/>
  <c r="B430" i="41"/>
  <c r="B429" i="41"/>
  <c r="B428" i="41"/>
  <c r="B427" i="41"/>
  <c r="B426" i="41"/>
  <c r="B425" i="41"/>
  <c r="B424" i="41"/>
  <c r="B423" i="41"/>
  <c r="B422" i="41"/>
  <c r="B421" i="41"/>
  <c r="B420" i="41"/>
  <c r="B419" i="41"/>
  <c r="B418" i="41"/>
  <c r="B417" i="41"/>
  <c r="E416" i="41"/>
  <c r="D416" i="41"/>
  <c r="C416" i="41"/>
  <c r="B416" i="41"/>
  <c r="D415" i="41"/>
  <c r="C415" i="41"/>
  <c r="B415" i="41"/>
  <c r="B414" i="41"/>
  <c r="B413" i="41"/>
  <c r="B412" i="41"/>
  <c r="B411" i="41"/>
  <c r="B410" i="41"/>
  <c r="B409" i="41"/>
  <c r="B408" i="41"/>
  <c r="B407" i="41"/>
  <c r="B406" i="41"/>
  <c r="B405" i="41"/>
  <c r="B404" i="41"/>
  <c r="B403" i="41"/>
  <c r="B402" i="41"/>
  <c r="B401" i="41"/>
  <c r="B400" i="41"/>
  <c r="B399" i="41"/>
  <c r="B398" i="41"/>
  <c r="B397" i="41"/>
  <c r="B396" i="41"/>
  <c r="B395" i="41"/>
  <c r="B394" i="41"/>
  <c r="B393" i="41"/>
  <c r="B392" i="41"/>
  <c r="B391" i="41"/>
  <c r="B390" i="41"/>
  <c r="B389" i="41"/>
  <c r="B388" i="41"/>
  <c r="B387" i="41"/>
  <c r="B386" i="41"/>
  <c r="B385" i="41"/>
  <c r="B384" i="41"/>
  <c r="B383" i="41"/>
  <c r="B382" i="41"/>
  <c r="B381" i="41"/>
  <c r="B380" i="41"/>
  <c r="B379" i="41"/>
  <c r="B378" i="41"/>
  <c r="B377" i="41"/>
  <c r="B376" i="41"/>
  <c r="B375" i="41"/>
  <c r="B374" i="41"/>
  <c r="B373" i="41"/>
  <c r="B372" i="41"/>
  <c r="B371" i="41"/>
  <c r="B370" i="41"/>
  <c r="B369" i="41"/>
  <c r="B368" i="41"/>
  <c r="B367" i="41"/>
  <c r="B366" i="41"/>
  <c r="B365" i="41"/>
  <c r="B364" i="41"/>
  <c r="B363" i="41"/>
  <c r="B362" i="41"/>
  <c r="D361" i="41"/>
  <c r="C361" i="41"/>
  <c r="B361" i="41"/>
  <c r="B360" i="41"/>
  <c r="B359" i="41"/>
  <c r="B358" i="41"/>
  <c r="B357" i="41"/>
  <c r="B356" i="41"/>
  <c r="B355" i="41"/>
  <c r="B354" i="41"/>
  <c r="B353" i="41"/>
  <c r="B352" i="41"/>
  <c r="B351" i="41"/>
  <c r="B350" i="41"/>
  <c r="B349" i="41"/>
  <c r="B348" i="41"/>
  <c r="B347" i="41"/>
  <c r="B346" i="41"/>
  <c r="B345" i="41"/>
  <c r="B344" i="41"/>
  <c r="B343" i="41"/>
  <c r="B342" i="41"/>
  <c r="B341" i="41"/>
  <c r="B340" i="41"/>
  <c r="B339" i="41"/>
  <c r="B338" i="41"/>
  <c r="B337" i="41"/>
  <c r="B336" i="41"/>
  <c r="B335" i="41"/>
  <c r="B334" i="41"/>
  <c r="B333" i="41"/>
  <c r="B332" i="41"/>
  <c r="B331" i="41"/>
  <c r="B330" i="41"/>
  <c r="B329" i="41"/>
  <c r="B328" i="41"/>
  <c r="B327" i="41"/>
  <c r="B326" i="41"/>
  <c r="B325" i="41"/>
  <c r="B324" i="41"/>
  <c r="B323" i="41"/>
  <c r="F322" i="41"/>
  <c r="E322" i="41"/>
  <c r="D322" i="41"/>
  <c r="C322" i="41"/>
  <c r="B322" i="41"/>
  <c r="D321" i="41"/>
  <c r="C321" i="41"/>
  <c r="B321" i="41"/>
  <c r="B320" i="41"/>
  <c r="B319" i="41"/>
  <c r="B318" i="41"/>
  <c r="B317" i="41"/>
  <c r="B316" i="41"/>
  <c r="B315" i="41"/>
  <c r="B314" i="41"/>
  <c r="B313" i="41"/>
  <c r="B312" i="41"/>
  <c r="B311" i="41"/>
  <c r="B310" i="41"/>
  <c r="B309" i="41"/>
  <c r="B308" i="41"/>
  <c r="B307" i="41"/>
  <c r="B306" i="41"/>
  <c r="B305" i="41"/>
  <c r="B304" i="41"/>
  <c r="B303" i="41"/>
  <c r="B302" i="41"/>
  <c r="B301" i="41"/>
  <c r="B300" i="41"/>
  <c r="B299" i="41"/>
  <c r="B298" i="41"/>
  <c r="B297" i="41"/>
  <c r="B296" i="41"/>
  <c r="B295" i="41"/>
  <c r="B294" i="41"/>
  <c r="B293" i="41"/>
  <c r="B292" i="41"/>
  <c r="B291" i="41"/>
  <c r="B290" i="41"/>
  <c r="B289" i="41"/>
  <c r="B288" i="41"/>
  <c r="B287" i="41"/>
  <c r="B286" i="41"/>
  <c r="B285" i="41"/>
  <c r="B284" i="41"/>
  <c r="C283" i="41"/>
  <c r="D283" i="41" s="1"/>
  <c r="E283" i="41" s="1"/>
  <c r="F283" i="41" s="1"/>
  <c r="B283" i="41"/>
  <c r="F282" i="41"/>
  <c r="E282" i="41"/>
  <c r="D282" i="41"/>
  <c r="C282" i="41"/>
  <c r="B282" i="41"/>
  <c r="D281" i="41"/>
  <c r="C281" i="41"/>
  <c r="B281" i="41"/>
  <c r="F242" i="41"/>
  <c r="E242" i="41"/>
  <c r="D242" i="41"/>
  <c r="C242" i="41"/>
  <c r="D241" i="41"/>
  <c r="C241" i="41"/>
  <c r="B241" i="41"/>
  <c r="D235" i="41"/>
  <c r="C235" i="41"/>
  <c r="F202" i="41"/>
  <c r="E202" i="41"/>
  <c r="D202" i="41"/>
  <c r="C202" i="41"/>
  <c r="B202" i="41"/>
  <c r="B201" i="41"/>
  <c r="A201" i="41"/>
  <c r="G199" i="41"/>
  <c r="G198" i="41"/>
  <c r="G197" i="41"/>
  <c r="F163" i="41"/>
  <c r="C203" i="41" s="1"/>
  <c r="D203" i="41" s="1"/>
  <c r="E203" i="41" s="1"/>
  <c r="F203" i="41" s="1"/>
  <c r="C243" i="41" s="1"/>
  <c r="D243" i="41" s="1"/>
  <c r="E243" i="41" s="1"/>
  <c r="F243" i="41" s="1"/>
  <c r="E163" i="41"/>
  <c r="D163" i="41"/>
  <c r="C163" i="41"/>
  <c r="F162" i="41"/>
  <c r="E162" i="41"/>
  <c r="D162" i="41"/>
  <c r="C162" i="41"/>
  <c r="A161" i="41"/>
  <c r="G159" i="41"/>
  <c r="G158" i="41"/>
  <c r="G157" i="41"/>
  <c r="F122" i="41"/>
  <c r="E122" i="41"/>
  <c r="D122" i="41"/>
  <c r="C122" i="41"/>
  <c r="C121" i="41"/>
  <c r="A121" i="41"/>
  <c r="G117" i="41"/>
  <c r="C83" i="41"/>
  <c r="D83" i="41" s="1"/>
  <c r="E83" i="41" s="1"/>
  <c r="F83" i="41" s="1"/>
  <c r="C123" i="41" s="1"/>
  <c r="D123" i="41" s="1"/>
  <c r="E123" i="41" s="1"/>
  <c r="F123" i="41" s="1"/>
  <c r="F82" i="41"/>
  <c r="E82" i="41"/>
  <c r="D82" i="41"/>
  <c r="C82" i="41"/>
  <c r="G81" i="41"/>
  <c r="A81" i="41"/>
  <c r="G80" i="41"/>
  <c r="B80" i="41"/>
  <c r="B79" i="41"/>
  <c r="G78" i="41"/>
  <c r="B78" i="41"/>
  <c r="B77" i="41"/>
  <c r="B76" i="41"/>
  <c r="B75" i="41"/>
  <c r="B74" i="41"/>
  <c r="B73" i="41"/>
  <c r="B72" i="41"/>
  <c r="B71" i="41"/>
  <c r="B70" i="41"/>
  <c r="B69" i="41"/>
  <c r="B68" i="41"/>
  <c r="B67" i="41"/>
  <c r="B66" i="41"/>
  <c r="B65" i="41"/>
  <c r="B64" i="41"/>
  <c r="B63" i="41"/>
  <c r="B62" i="41"/>
  <c r="B61" i="41"/>
  <c r="B60" i="41"/>
  <c r="B59" i="41"/>
  <c r="B58" i="41"/>
  <c r="B57" i="41"/>
  <c r="B56" i="41"/>
  <c r="B55" i="41"/>
  <c r="B54" i="41"/>
  <c r="B53" i="41"/>
  <c r="B52" i="41"/>
  <c r="B51" i="41"/>
  <c r="B50" i="41"/>
  <c r="B49" i="41"/>
  <c r="B48" i="41"/>
  <c r="B47" i="41"/>
  <c r="B46" i="41"/>
  <c r="B45" i="41"/>
  <c r="B44" i="41"/>
  <c r="F43" i="41"/>
  <c r="E43" i="41"/>
  <c r="D43" i="41"/>
  <c r="C43" i="41"/>
  <c r="B43" i="41"/>
  <c r="F42" i="41"/>
  <c r="E42" i="41"/>
  <c r="D42" i="41"/>
  <c r="G120" i="41" s="1"/>
  <c r="G119" i="41" s="1"/>
  <c r="C42" i="41"/>
  <c r="A41" i="41"/>
  <c r="F3" i="41"/>
  <c r="E3" i="41"/>
  <c r="D3" i="41"/>
  <c r="C3" i="41"/>
  <c r="G37" i="41" s="1"/>
  <c r="F2" i="41"/>
  <c r="E2" i="41"/>
  <c r="D2" i="41"/>
  <c r="C2" i="41"/>
  <c r="D1" i="41"/>
  <c r="D161" i="41" s="1"/>
  <c r="C1" i="41"/>
  <c r="C161" i="41" s="1"/>
  <c r="B412" i="17"/>
  <c r="B394" i="17"/>
  <c r="B390" i="17"/>
  <c r="F381" i="17"/>
  <c r="E381" i="17"/>
  <c r="D381" i="17"/>
  <c r="C381" i="17"/>
  <c r="F380" i="17"/>
  <c r="E380" i="17"/>
  <c r="D380" i="17"/>
  <c r="C380" i="17"/>
  <c r="B380" i="17"/>
  <c r="D379" i="17"/>
  <c r="C379" i="17"/>
  <c r="B379" i="17"/>
  <c r="B370" i="17"/>
  <c r="B352" i="17"/>
  <c r="F339" i="17"/>
  <c r="E339" i="17"/>
  <c r="D339" i="17"/>
  <c r="C339" i="17"/>
  <c r="F338" i="17"/>
  <c r="E338" i="17"/>
  <c r="D338" i="17"/>
  <c r="C338" i="17"/>
  <c r="B338" i="17"/>
  <c r="D337" i="17"/>
  <c r="C337" i="17"/>
  <c r="B337" i="17"/>
  <c r="B328" i="17"/>
  <c r="B310" i="17"/>
  <c r="F297" i="17"/>
  <c r="E297" i="17"/>
  <c r="D297" i="17"/>
  <c r="C297" i="17"/>
  <c r="F296" i="17"/>
  <c r="E296" i="17"/>
  <c r="D296" i="17"/>
  <c r="C296" i="17"/>
  <c r="B296" i="17"/>
  <c r="D295" i="17"/>
  <c r="C295" i="17"/>
  <c r="B295" i="17"/>
  <c r="B286" i="17"/>
  <c r="B268" i="17"/>
  <c r="F255" i="17"/>
  <c r="E255" i="17"/>
  <c r="D255" i="17"/>
  <c r="C255" i="17"/>
  <c r="F254" i="17"/>
  <c r="E254" i="17"/>
  <c r="D254" i="17"/>
  <c r="C254" i="17"/>
  <c r="B254" i="17"/>
  <c r="D253" i="17"/>
  <c r="C253" i="17"/>
  <c r="B253" i="17"/>
  <c r="B244" i="17"/>
  <c r="B226" i="17"/>
  <c r="F213" i="17"/>
  <c r="E213" i="17"/>
  <c r="D213" i="17"/>
  <c r="C213" i="17"/>
  <c r="F212" i="17"/>
  <c r="E212" i="17"/>
  <c r="D212" i="17"/>
  <c r="C212" i="17"/>
  <c r="B212" i="17"/>
  <c r="D211" i="17"/>
  <c r="C211" i="17"/>
  <c r="B211" i="17"/>
  <c r="B202" i="17"/>
  <c r="B184" i="17"/>
  <c r="C171" i="17"/>
  <c r="D171" i="17" s="1"/>
  <c r="E171" i="17" s="1"/>
  <c r="F171" i="17" s="1"/>
  <c r="F170" i="17"/>
  <c r="E170" i="17"/>
  <c r="D170" i="17"/>
  <c r="C170" i="17"/>
  <c r="B170" i="17"/>
  <c r="D169" i="17"/>
  <c r="C169" i="17"/>
  <c r="B169" i="17"/>
  <c r="B160" i="17"/>
  <c r="B142" i="17"/>
  <c r="C129" i="17"/>
  <c r="D129" i="17" s="1"/>
  <c r="E129" i="17" s="1"/>
  <c r="F129" i="17" s="1"/>
  <c r="F128" i="17"/>
  <c r="E128" i="17"/>
  <c r="D128" i="17"/>
  <c r="C128" i="17"/>
  <c r="B128" i="17"/>
  <c r="B127" i="17"/>
  <c r="B118" i="17"/>
  <c r="B100" i="17"/>
  <c r="C87" i="17"/>
  <c r="D87" i="17" s="1"/>
  <c r="E87" i="17" s="1"/>
  <c r="F87" i="17" s="1"/>
  <c r="F86" i="17"/>
  <c r="E86" i="17"/>
  <c r="D86" i="17"/>
  <c r="C86" i="17"/>
  <c r="B85" i="17"/>
  <c r="C45" i="17"/>
  <c r="D45" i="17" s="1"/>
  <c r="E45" i="17" s="1"/>
  <c r="F45" i="17" s="1"/>
  <c r="F44" i="17"/>
  <c r="E44" i="17"/>
  <c r="D44" i="17"/>
  <c r="C44" i="17"/>
  <c r="B43" i="17"/>
  <c r="C3" i="17"/>
  <c r="D3" i="17" s="1"/>
  <c r="E3" i="17" s="1"/>
  <c r="F3" i="17" s="1"/>
  <c r="F2" i="17"/>
  <c r="E2" i="17"/>
  <c r="D2" i="17"/>
  <c r="C2" i="17"/>
  <c r="D1" i="17"/>
  <c r="D43" i="17" s="1"/>
  <c r="D85" i="17" s="1"/>
  <c r="C1" i="17"/>
  <c r="C43" i="17" s="1"/>
  <c r="C85" i="17" s="1"/>
  <c r="M23" i="21"/>
  <c r="M22" i="21"/>
  <c r="I22" i="21"/>
  <c r="H22" i="21"/>
  <c r="N21" i="21"/>
  <c r="L21" i="21"/>
  <c r="I21" i="21"/>
  <c r="H21" i="21"/>
  <c r="B21" i="21"/>
  <c r="D20" i="21" s="1"/>
  <c r="I20" i="21"/>
  <c r="H20" i="21"/>
  <c r="B20" i="21"/>
  <c r="C20" i="21" s="1"/>
  <c r="N19" i="21"/>
  <c r="L19" i="21"/>
  <c r="I19" i="21"/>
  <c r="H19" i="21"/>
  <c r="B19" i="21"/>
  <c r="C19" i="21" s="1"/>
  <c r="I18" i="21"/>
  <c r="H18" i="21"/>
  <c r="I17" i="21"/>
  <c r="H17" i="21"/>
  <c r="B17" i="21"/>
  <c r="N16" i="21"/>
  <c r="L16" i="21"/>
  <c r="I16" i="21"/>
  <c r="H16" i="21"/>
  <c r="C16" i="21"/>
  <c r="B16" i="21"/>
  <c r="M15" i="21"/>
  <c r="B15" i="21"/>
  <c r="I14" i="21"/>
  <c r="H14" i="21"/>
  <c r="B14" i="21"/>
  <c r="N13" i="21"/>
  <c r="L13" i="21"/>
  <c r="I13" i="21"/>
  <c r="H13" i="21"/>
  <c r="C13" i="21"/>
  <c r="B13" i="21"/>
  <c r="D14" i="21" s="1"/>
  <c r="I12" i="21"/>
  <c r="H12" i="21"/>
  <c r="I11" i="21"/>
  <c r="H11" i="21"/>
  <c r="D11" i="21"/>
  <c r="B11" i="21"/>
  <c r="N10" i="21"/>
  <c r="L10" i="21"/>
  <c r="I10" i="21"/>
  <c r="H10" i="21"/>
  <c r="C10" i="21"/>
  <c r="B10" i="21"/>
  <c r="I9" i="21"/>
  <c r="H9" i="21"/>
  <c r="B9" i="21"/>
  <c r="N8" i="21"/>
  <c r="L8" i="21"/>
  <c r="I8" i="21"/>
  <c r="H8" i="21"/>
  <c r="C8" i="21"/>
  <c r="B8" i="21"/>
  <c r="I7" i="21"/>
  <c r="H7" i="21"/>
  <c r="B7" i="21"/>
  <c r="N6" i="21"/>
  <c r="L6" i="21"/>
  <c r="I6" i="21"/>
  <c r="H6" i="21"/>
  <c r="D6" i="21"/>
  <c r="C6" i="21"/>
  <c r="B6" i="21"/>
  <c r="A6" i="21"/>
  <c r="A8" i="21" s="1"/>
  <c r="A10" i="21" s="1"/>
  <c r="A13" i="21" s="1"/>
  <c r="A16" i="21" s="1"/>
  <c r="A19" i="21" s="1"/>
  <c r="A21" i="21" s="1"/>
  <c r="I5" i="21"/>
  <c r="H5" i="21"/>
  <c r="B5" i="21"/>
  <c r="I4" i="21"/>
  <c r="H4" i="21"/>
  <c r="B4" i="21"/>
  <c r="I3" i="21"/>
  <c r="H3" i="21"/>
  <c r="B3" i="21"/>
  <c r="N2" i="21"/>
  <c r="I2" i="21"/>
  <c r="F7" i="21" s="1"/>
  <c r="H2" i="21"/>
  <c r="C2" i="21"/>
  <c r="B2" i="21"/>
  <c r="L1" i="21"/>
  <c r="I1" i="21"/>
  <c r="G1" i="21"/>
  <c r="D1" i="21"/>
  <c r="C1" i="21"/>
  <c r="A1" i="21"/>
  <c r="E54" i="40"/>
  <c r="D54" i="40"/>
  <c r="B54" i="40"/>
  <c r="A54" i="40"/>
  <c r="E52" i="40"/>
  <c r="B52" i="40"/>
  <c r="A52" i="40"/>
  <c r="D52" i="40" s="1"/>
  <c r="E50" i="40"/>
  <c r="B50" i="40"/>
  <c r="A50" i="40"/>
  <c r="D50" i="40" s="1"/>
  <c r="E48" i="40"/>
  <c r="D48" i="40"/>
  <c r="B48" i="40"/>
  <c r="A48" i="40"/>
  <c r="E46" i="40"/>
  <c r="B46" i="40"/>
  <c r="A46" i="40"/>
  <c r="D46" i="40" s="1"/>
  <c r="E43" i="40"/>
  <c r="B43" i="40"/>
  <c r="A43" i="40"/>
  <c r="D43" i="40" s="1"/>
  <c r="E41" i="40"/>
  <c r="B41" i="40"/>
  <c r="A41" i="40"/>
  <c r="D41" i="40" s="1"/>
  <c r="E39" i="40"/>
  <c r="B39" i="40"/>
  <c r="A39" i="40"/>
  <c r="D39" i="40" s="1"/>
  <c r="E37" i="40"/>
  <c r="D37" i="40"/>
  <c r="B37" i="40"/>
  <c r="A37" i="40"/>
  <c r="E35" i="40"/>
  <c r="B35" i="40"/>
  <c r="A35" i="40"/>
  <c r="D35" i="40" s="1"/>
  <c r="E32" i="40"/>
  <c r="B32" i="40"/>
  <c r="A32" i="40"/>
  <c r="D32" i="40" s="1"/>
  <c r="E30" i="40"/>
  <c r="B30" i="40"/>
  <c r="A30" i="40"/>
  <c r="D30" i="40" s="1"/>
  <c r="E28" i="40"/>
  <c r="B28" i="40"/>
  <c r="A28" i="40"/>
  <c r="D28" i="40" s="1"/>
  <c r="E26" i="40"/>
  <c r="B26" i="40"/>
  <c r="A26" i="40"/>
  <c r="D26" i="40" s="1"/>
  <c r="E24" i="40"/>
  <c r="B24" i="40"/>
  <c r="A24" i="40"/>
  <c r="D24" i="40" s="1"/>
  <c r="E21" i="40"/>
  <c r="B21" i="40"/>
  <c r="A21" i="40"/>
  <c r="D21" i="40" s="1"/>
  <c r="E19" i="40"/>
  <c r="B19" i="40"/>
  <c r="A19" i="40"/>
  <c r="D19" i="40" s="1"/>
  <c r="E17" i="40"/>
  <c r="B17" i="40"/>
  <c r="A17" i="40"/>
  <c r="D17" i="40" s="1"/>
  <c r="E15" i="40"/>
  <c r="B15" i="40"/>
  <c r="A15" i="40"/>
  <c r="D15" i="40" s="1"/>
  <c r="E13" i="40"/>
  <c r="B13" i="40"/>
  <c r="A13" i="40"/>
  <c r="D13" i="40" s="1"/>
  <c r="E10" i="40"/>
  <c r="B10" i="40"/>
  <c r="A10" i="40"/>
  <c r="D10" i="40" s="1"/>
  <c r="E8" i="40"/>
  <c r="B8" i="40"/>
  <c r="A8" i="40"/>
  <c r="D8" i="40" s="1"/>
  <c r="E6" i="40"/>
  <c r="B6" i="40"/>
  <c r="A6" i="40"/>
  <c r="D6" i="40" s="1"/>
  <c r="E4" i="40"/>
  <c r="D4" i="40"/>
  <c r="B4" i="40"/>
  <c r="A4" i="40"/>
  <c r="E2" i="40"/>
  <c r="A2" i="40"/>
  <c r="D2" i="40" s="1"/>
  <c r="D97" i="12"/>
  <c r="A97" i="12"/>
  <c r="D96" i="12"/>
  <c r="A96" i="12"/>
  <c r="D95" i="12"/>
  <c r="A95" i="12"/>
  <c r="D94" i="12"/>
  <c r="A94" i="12"/>
  <c r="D93" i="12"/>
  <c r="A93" i="12"/>
  <c r="D92" i="12"/>
  <c r="A92" i="12"/>
  <c r="D91" i="12"/>
  <c r="A91" i="12"/>
  <c r="D90" i="12"/>
  <c r="A90" i="12"/>
  <c r="D89" i="12"/>
  <c r="A89" i="12"/>
  <c r="D88" i="12"/>
  <c r="A88" i="12"/>
  <c r="D87" i="12"/>
  <c r="A87" i="12"/>
  <c r="D86" i="12"/>
  <c r="A86" i="12"/>
  <c r="D85" i="12"/>
  <c r="A85" i="12"/>
  <c r="D84" i="12"/>
  <c r="A84" i="12"/>
  <c r="D83" i="12"/>
  <c r="A83" i="12"/>
  <c r="D82" i="12"/>
  <c r="A82" i="12"/>
  <c r="D81" i="12"/>
  <c r="A81" i="12"/>
  <c r="D80" i="12"/>
  <c r="A80" i="12"/>
  <c r="D79" i="12"/>
  <c r="A79" i="12"/>
  <c r="D78" i="12"/>
  <c r="A78" i="12"/>
  <c r="D77" i="12"/>
  <c r="A77" i="12"/>
  <c r="D76" i="12"/>
  <c r="A76" i="12"/>
  <c r="D75" i="12"/>
  <c r="A75" i="12"/>
  <c r="D74" i="12"/>
  <c r="A74" i="12"/>
  <c r="D73" i="12"/>
  <c r="A73" i="12"/>
  <c r="D72" i="12"/>
  <c r="A72" i="12"/>
  <c r="D71" i="12"/>
  <c r="A71" i="12"/>
  <c r="D70" i="12"/>
  <c r="A70" i="12"/>
  <c r="D69" i="12"/>
  <c r="A69" i="12"/>
  <c r="D68" i="12"/>
  <c r="A68" i="12"/>
  <c r="D67" i="12"/>
  <c r="A67" i="12"/>
  <c r="D66" i="12"/>
  <c r="A66" i="12"/>
  <c r="D65" i="12"/>
  <c r="A65" i="12"/>
  <c r="D64" i="12"/>
  <c r="A64" i="12"/>
  <c r="D63" i="12"/>
  <c r="A63" i="12"/>
  <c r="D62" i="12"/>
  <c r="A62" i="12"/>
  <c r="D61" i="12"/>
  <c r="A61" i="12"/>
  <c r="D60" i="12"/>
  <c r="A60" i="12"/>
  <c r="D59" i="12"/>
  <c r="A59" i="12"/>
  <c r="D58" i="12"/>
  <c r="A58" i="12"/>
  <c r="D57" i="12"/>
  <c r="A57" i="12"/>
  <c r="D56" i="12"/>
  <c r="A56" i="12"/>
  <c r="D55" i="12"/>
  <c r="A55" i="12"/>
  <c r="D54" i="12"/>
  <c r="A54" i="12"/>
  <c r="D2" i="31"/>
  <c r="C2" i="31"/>
  <c r="B2" i="31"/>
  <c r="A2" i="31"/>
  <c r="B94" i="27"/>
  <c r="A94" i="27"/>
  <c r="B93" i="27"/>
  <c r="A93" i="27"/>
  <c r="B92" i="27"/>
  <c r="A92" i="27"/>
  <c r="B91" i="27"/>
  <c r="A91" i="27"/>
  <c r="B90" i="27"/>
  <c r="A90" i="27"/>
  <c r="B89" i="27"/>
  <c r="A89" i="27"/>
  <c r="B88" i="27"/>
  <c r="A88" i="27"/>
  <c r="B87" i="27"/>
  <c r="A87" i="27"/>
  <c r="B86" i="27"/>
  <c r="A86" i="27"/>
  <c r="B85" i="27"/>
  <c r="A85" i="27"/>
  <c r="B84" i="27"/>
  <c r="A84" i="27"/>
  <c r="B83" i="27"/>
  <c r="A83" i="27"/>
  <c r="D82" i="27"/>
  <c r="B82" i="27"/>
  <c r="A82" i="27"/>
  <c r="D81" i="27"/>
  <c r="B81" i="27"/>
  <c r="A81" i="27"/>
  <c r="D80" i="27"/>
  <c r="B80" i="27"/>
  <c r="A80" i="27"/>
  <c r="D79" i="27"/>
  <c r="B79" i="27"/>
  <c r="A79" i="27"/>
  <c r="B78" i="27"/>
  <c r="A78" i="27"/>
  <c r="D77" i="27"/>
  <c r="B77" i="27"/>
  <c r="A77" i="27"/>
  <c r="D76" i="27"/>
  <c r="B76" i="27"/>
  <c r="A76" i="27"/>
  <c r="D75" i="27"/>
  <c r="B75" i="27"/>
  <c r="A75" i="27"/>
  <c r="B74" i="27"/>
  <c r="A74" i="27"/>
  <c r="B73" i="27"/>
  <c r="A73" i="27"/>
  <c r="B72" i="27"/>
  <c r="A72" i="27"/>
  <c r="B71" i="27"/>
  <c r="A71" i="27"/>
  <c r="B70" i="27"/>
  <c r="A70" i="27"/>
  <c r="C59" i="27"/>
  <c r="B59" i="27"/>
  <c r="C58" i="27"/>
  <c r="B58" i="27"/>
  <c r="C57" i="27"/>
  <c r="B57" i="27"/>
  <c r="D41" i="27"/>
  <c r="C38" i="27"/>
  <c r="B38" i="27"/>
  <c r="B32" i="27"/>
  <c r="B30" i="27"/>
  <c r="B29" i="27"/>
  <c r="B28" i="27"/>
  <c r="D5" i="27"/>
  <c r="C5" i="27"/>
  <c r="B5" i="27"/>
  <c r="D4" i="27"/>
  <c r="C4" i="27"/>
  <c r="B4" i="27"/>
  <c r="A4" i="27"/>
  <c r="C3" i="27"/>
  <c r="B3" i="27"/>
  <c r="D32" i="27" s="1"/>
  <c r="A3" i="27"/>
  <c r="C2" i="27"/>
  <c r="B2" i="27"/>
  <c r="D29" i="27" s="1"/>
  <c r="A2" i="27"/>
  <c r="C1" i="27"/>
  <c r="A62" i="38"/>
  <c r="A61" i="38"/>
  <c r="A60" i="38"/>
  <c r="A59" i="38"/>
  <c r="A57" i="38"/>
  <c r="A56" i="38"/>
  <c r="A55" i="38"/>
  <c r="A54" i="38"/>
  <c r="A53" i="38"/>
  <c r="A52" i="38"/>
  <c r="A51" i="38"/>
  <c r="A47" i="38"/>
  <c r="A46" i="38"/>
  <c r="A45" i="38"/>
  <c r="B2" i="38"/>
  <c r="C1" i="38"/>
  <c r="T1" i="32"/>
  <c r="F1" i="32"/>
  <c r="E1" i="32"/>
  <c r="C1" i="32"/>
  <c r="B1" i="32"/>
  <c r="B92" i="42"/>
  <c r="A92" i="42"/>
  <c r="B89" i="42"/>
  <c r="A89" i="42"/>
  <c r="B86" i="42"/>
  <c r="A86" i="42"/>
  <c r="B83" i="42"/>
  <c r="A83" i="42"/>
  <c r="B80" i="42"/>
  <c r="A80" i="42"/>
  <c r="B77" i="42"/>
  <c r="A77" i="42"/>
  <c r="B74" i="42"/>
  <c r="A74" i="42"/>
  <c r="B71" i="42"/>
  <c r="A71" i="42"/>
  <c r="B68" i="42"/>
  <c r="A68" i="42"/>
  <c r="B65" i="42"/>
  <c r="A65" i="42"/>
  <c r="R64" i="42"/>
  <c r="P64" i="42"/>
  <c r="N64" i="42"/>
  <c r="L64" i="42"/>
  <c r="H64" i="42"/>
  <c r="D64" i="42"/>
  <c r="B60" i="42"/>
  <c r="A60" i="42"/>
  <c r="B57" i="42"/>
  <c r="A57" i="42"/>
  <c r="B54" i="42"/>
  <c r="A54" i="42"/>
  <c r="B51" i="42"/>
  <c r="A51" i="42"/>
  <c r="B48" i="42"/>
  <c r="A48" i="42"/>
  <c r="B45" i="42"/>
  <c r="A45" i="42"/>
  <c r="B42" i="42"/>
  <c r="A42" i="42"/>
  <c r="B39" i="42"/>
  <c r="A39" i="42"/>
  <c r="B36" i="42"/>
  <c r="A36" i="42"/>
  <c r="B33" i="42"/>
  <c r="A33" i="42"/>
  <c r="R32" i="42"/>
  <c r="P32" i="42"/>
  <c r="N32" i="42"/>
  <c r="L32" i="42"/>
  <c r="H32" i="42"/>
  <c r="D32" i="42"/>
  <c r="B29" i="42"/>
  <c r="A29" i="42"/>
  <c r="B26" i="42"/>
  <c r="A26" i="42"/>
  <c r="B23" i="42"/>
  <c r="A23" i="42"/>
  <c r="A20" i="42"/>
  <c r="A17" i="42"/>
  <c r="B14" i="42"/>
  <c r="A14" i="42"/>
  <c r="A11" i="42"/>
  <c r="B8" i="42"/>
  <c r="A8" i="42"/>
  <c r="G5" i="42"/>
  <c r="G51" i="42" s="1"/>
  <c r="B5" i="42"/>
  <c r="A5" i="42"/>
  <c r="A2" i="42"/>
  <c r="R1" i="42"/>
  <c r="P1" i="42"/>
  <c r="N1" i="42"/>
  <c r="L1" i="42"/>
  <c r="H1" i="42"/>
  <c r="D1" i="42"/>
  <c r="A51" i="13"/>
  <c r="A50" i="13"/>
  <c r="A49" i="13"/>
  <c r="A48" i="13"/>
  <c r="A47" i="13"/>
  <c r="A46" i="13"/>
  <c r="A43" i="13"/>
  <c r="A42" i="13"/>
  <c r="A41" i="13"/>
  <c r="A40" i="13"/>
  <c r="A38" i="13"/>
  <c r="A37" i="13"/>
  <c r="A35" i="13"/>
  <c r="A34" i="13"/>
  <c r="A32" i="13"/>
  <c r="A31" i="13"/>
  <c r="A30" i="13"/>
  <c r="A29" i="13"/>
  <c r="A26" i="13"/>
  <c r="A25" i="13"/>
  <c r="A24" i="13"/>
  <c r="A23" i="13"/>
  <c r="A21" i="13"/>
  <c r="A20" i="13"/>
  <c r="A19" i="13"/>
  <c r="A18" i="13"/>
  <c r="A16" i="13"/>
  <c r="A15" i="13"/>
  <c r="A14" i="13"/>
  <c r="A12" i="13"/>
  <c r="A11" i="13"/>
  <c r="F7" i="13"/>
  <c r="D7" i="13"/>
  <c r="C7" i="13"/>
  <c r="B7" i="13"/>
  <c r="F6" i="13"/>
  <c r="D6" i="13"/>
  <c r="C6" i="13"/>
  <c r="B6" i="13"/>
  <c r="F5" i="13"/>
  <c r="D5" i="13"/>
  <c r="C5" i="13"/>
  <c r="B5" i="13"/>
  <c r="F4" i="13"/>
  <c r="D4" i="13"/>
  <c r="C4" i="13"/>
  <c r="B4" i="13"/>
  <c r="F3" i="13"/>
  <c r="D3" i="13"/>
  <c r="C3" i="13"/>
  <c r="B3" i="13"/>
  <c r="F2" i="13"/>
  <c r="D2" i="13"/>
  <c r="C2" i="13"/>
  <c r="B2" i="13"/>
  <c r="I1" i="13"/>
  <c r="G1" i="13"/>
  <c r="D1" i="13"/>
  <c r="C2" i="2"/>
  <c r="D1" i="2"/>
  <c r="G8" i="42" l="1"/>
  <c r="G54" i="42"/>
  <c r="G42" i="42"/>
  <c r="G14" i="42"/>
  <c r="G23" i="42"/>
  <c r="G11" i="42"/>
  <c r="G26" i="42"/>
  <c r="G33" i="42"/>
  <c r="G36" i="42" s="1"/>
  <c r="G45" i="42"/>
  <c r="G57" i="42"/>
  <c r="G29" i="42"/>
  <c r="G48" i="42"/>
  <c r="G60" i="42"/>
  <c r="G17" i="42"/>
  <c r="G20" i="42"/>
  <c r="G39" i="42"/>
  <c r="C41" i="41"/>
  <c r="C81" i="41" s="1"/>
  <c r="C21" i="21"/>
  <c r="C127" i="17"/>
  <c r="D41" i="41"/>
  <c r="D81" i="41" s="1"/>
  <c r="D121" i="41"/>
  <c r="C201" i="41"/>
  <c r="D127" i="17"/>
  <c r="D201" i="4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Joe</author>
  </authors>
  <commentList>
    <comment ref="A70" authorId="0" shapeId="0" xr:uid="{B8BB3944-0D46-435F-AAAA-7222BC08C3F5}">
      <text>
        <r>
          <rPr>
            <b/>
            <sz val="9"/>
            <color indexed="81"/>
            <rFont val="Tahoma"/>
            <family val="2"/>
          </rPr>
          <t>Joe:</t>
        </r>
        <r>
          <rPr>
            <sz val="9"/>
            <color indexed="81"/>
            <rFont val="Tahoma"/>
            <family val="2"/>
          </rPr>
          <t xml:space="preserve">
</t>
        </r>
      </text>
    </comment>
    <comment ref="B70" authorId="0" shapeId="0" xr:uid="{FC7584B3-EC01-40E6-8C47-009C258B6ED8}">
      <text>
        <r>
          <rPr>
            <b/>
            <sz val="9"/>
            <color indexed="81"/>
            <rFont val="Tahoma"/>
            <family val="2"/>
          </rPr>
          <t>Joe:</t>
        </r>
        <r>
          <rPr>
            <sz val="9"/>
            <color indexed="81"/>
            <rFont val="Tahoma"/>
            <family val="2"/>
          </rPr>
          <t xml:space="preserve">
</t>
        </r>
      </text>
    </comment>
    <comment ref="A71" authorId="0" shapeId="0" xr:uid="{B5405356-2207-46E2-9B87-6A4E28696727}">
      <text>
        <r>
          <rPr>
            <b/>
            <sz val="9"/>
            <color indexed="81"/>
            <rFont val="Tahoma"/>
            <family val="2"/>
          </rPr>
          <t>Joe:</t>
        </r>
        <r>
          <rPr>
            <sz val="9"/>
            <color indexed="81"/>
            <rFont val="Tahoma"/>
            <family val="2"/>
          </rPr>
          <t xml:space="preserve">
</t>
        </r>
      </text>
    </comment>
    <comment ref="B71" authorId="0" shapeId="0" xr:uid="{4ABE2EA4-C65D-40C8-BEE8-54392A388F7F}">
      <text>
        <r>
          <rPr>
            <b/>
            <sz val="9"/>
            <color indexed="81"/>
            <rFont val="Tahoma"/>
            <family val="2"/>
          </rPr>
          <t>Joe:</t>
        </r>
        <r>
          <rPr>
            <sz val="9"/>
            <color indexed="81"/>
            <rFont val="Tahoma"/>
            <family val="2"/>
          </rPr>
          <t xml:space="preserve">
</t>
        </r>
      </text>
    </comment>
    <comment ref="A72" authorId="0" shapeId="0" xr:uid="{5D5BD1E2-80E3-4885-A86A-1E0F5FDFE293}">
      <text>
        <r>
          <rPr>
            <b/>
            <sz val="9"/>
            <color indexed="81"/>
            <rFont val="Tahoma"/>
            <family val="2"/>
          </rPr>
          <t>Joe:</t>
        </r>
        <r>
          <rPr>
            <sz val="9"/>
            <color indexed="81"/>
            <rFont val="Tahoma"/>
            <family val="2"/>
          </rPr>
          <t xml:space="preserve">
</t>
        </r>
      </text>
    </comment>
    <comment ref="B72" authorId="0" shapeId="0" xr:uid="{62C09CE4-F2F6-4031-9461-041DC7E18F57}">
      <text>
        <r>
          <rPr>
            <b/>
            <sz val="9"/>
            <color indexed="81"/>
            <rFont val="Tahoma"/>
            <family val="2"/>
          </rPr>
          <t>Joe:</t>
        </r>
        <r>
          <rPr>
            <sz val="9"/>
            <color indexed="81"/>
            <rFont val="Tahoma"/>
            <family val="2"/>
          </rPr>
          <t xml:space="preserve">
</t>
        </r>
      </text>
    </comment>
    <comment ref="A73" authorId="0" shapeId="0" xr:uid="{11EF466A-4BA1-436C-9FD5-F64106C095F6}">
      <text>
        <r>
          <rPr>
            <b/>
            <sz val="9"/>
            <color indexed="81"/>
            <rFont val="Tahoma"/>
            <family val="2"/>
          </rPr>
          <t>Joe:</t>
        </r>
        <r>
          <rPr>
            <sz val="9"/>
            <color indexed="81"/>
            <rFont val="Tahoma"/>
            <family val="2"/>
          </rPr>
          <t xml:space="preserve">
</t>
        </r>
      </text>
    </comment>
    <comment ref="B73" authorId="0" shapeId="0" xr:uid="{6B4EF1EC-B1A7-4689-9BA2-2C4D5AB9E5DF}">
      <text>
        <r>
          <rPr>
            <b/>
            <sz val="9"/>
            <color indexed="81"/>
            <rFont val="Tahoma"/>
            <family val="2"/>
          </rPr>
          <t>Joe:</t>
        </r>
        <r>
          <rPr>
            <sz val="9"/>
            <color indexed="81"/>
            <rFont val="Tahoma"/>
            <family val="2"/>
          </rPr>
          <t xml:space="preserve">
</t>
        </r>
      </text>
    </comment>
    <comment ref="A74" authorId="0" shapeId="0" xr:uid="{2ECD134A-53A9-4F80-8697-E85519751DB8}">
      <text>
        <r>
          <rPr>
            <b/>
            <sz val="9"/>
            <color indexed="81"/>
            <rFont val="Tahoma"/>
            <family val="2"/>
          </rPr>
          <t>Joe:</t>
        </r>
        <r>
          <rPr>
            <sz val="9"/>
            <color indexed="81"/>
            <rFont val="Tahoma"/>
            <family val="2"/>
          </rPr>
          <t xml:space="preserve">
</t>
        </r>
      </text>
    </comment>
    <comment ref="B74" authorId="0" shapeId="0" xr:uid="{96DB6D14-B48F-4F92-AE2B-79638880955E}">
      <text>
        <r>
          <rPr>
            <b/>
            <sz val="9"/>
            <color indexed="81"/>
            <rFont val="Tahoma"/>
            <family val="2"/>
          </rPr>
          <t>Joe:</t>
        </r>
        <r>
          <rPr>
            <sz val="9"/>
            <color indexed="81"/>
            <rFont val="Tahoma"/>
            <family val="2"/>
          </rPr>
          <t xml:space="preserve">
</t>
        </r>
      </text>
    </comment>
    <comment ref="A75" authorId="0" shapeId="0" xr:uid="{7A3CBAF4-40D7-42F5-83BB-482D03FE0BFD}">
      <text>
        <r>
          <rPr>
            <b/>
            <sz val="9"/>
            <color indexed="81"/>
            <rFont val="Tahoma"/>
            <family val="2"/>
          </rPr>
          <t>Joe:</t>
        </r>
        <r>
          <rPr>
            <sz val="9"/>
            <color indexed="81"/>
            <rFont val="Tahoma"/>
            <family val="2"/>
          </rPr>
          <t xml:space="preserve">
</t>
        </r>
      </text>
    </comment>
    <comment ref="B75" authorId="0" shapeId="0" xr:uid="{F41E46BA-4709-43C2-B42B-7D4AA35E9154}">
      <text>
        <r>
          <rPr>
            <b/>
            <sz val="9"/>
            <color indexed="81"/>
            <rFont val="Tahoma"/>
            <family val="2"/>
          </rPr>
          <t>Joe:</t>
        </r>
        <r>
          <rPr>
            <sz val="9"/>
            <color indexed="81"/>
            <rFont val="Tahoma"/>
            <family val="2"/>
          </rPr>
          <t xml:space="preserve">
</t>
        </r>
      </text>
    </comment>
    <comment ref="A76" authorId="0" shapeId="0" xr:uid="{8751D7C3-0174-4EF1-A9DC-5191AD533098}">
      <text>
        <r>
          <rPr>
            <b/>
            <sz val="9"/>
            <color indexed="81"/>
            <rFont val="Tahoma"/>
            <family val="2"/>
          </rPr>
          <t>Joe:</t>
        </r>
        <r>
          <rPr>
            <sz val="9"/>
            <color indexed="81"/>
            <rFont val="Tahoma"/>
            <family val="2"/>
          </rPr>
          <t xml:space="preserve">
</t>
        </r>
      </text>
    </comment>
    <comment ref="B76" authorId="0" shapeId="0" xr:uid="{3534070E-073E-4579-A761-38F6B8BEEC2D}">
      <text>
        <r>
          <rPr>
            <b/>
            <sz val="9"/>
            <color indexed="81"/>
            <rFont val="Tahoma"/>
            <family val="2"/>
          </rPr>
          <t>Joe:</t>
        </r>
        <r>
          <rPr>
            <sz val="9"/>
            <color indexed="81"/>
            <rFont val="Tahoma"/>
            <family val="2"/>
          </rPr>
          <t xml:space="preserve">
</t>
        </r>
      </text>
    </comment>
    <comment ref="A77" authorId="0" shapeId="0" xr:uid="{5753B6E5-5F01-4699-81B4-C20A913D9A6F}">
      <text>
        <r>
          <rPr>
            <b/>
            <sz val="9"/>
            <color indexed="81"/>
            <rFont val="Tahoma"/>
            <family val="2"/>
          </rPr>
          <t>Joe:</t>
        </r>
        <r>
          <rPr>
            <sz val="9"/>
            <color indexed="81"/>
            <rFont val="Tahoma"/>
            <family val="2"/>
          </rPr>
          <t xml:space="preserve">
</t>
        </r>
      </text>
    </comment>
    <comment ref="B77" authorId="0" shapeId="0" xr:uid="{EB5A33FA-EA4D-4733-BA89-54723510F390}">
      <text>
        <r>
          <rPr>
            <b/>
            <sz val="9"/>
            <color indexed="81"/>
            <rFont val="Tahoma"/>
            <family val="2"/>
          </rPr>
          <t>Joe:</t>
        </r>
        <r>
          <rPr>
            <sz val="9"/>
            <color indexed="81"/>
            <rFont val="Tahoma"/>
            <family val="2"/>
          </rPr>
          <t xml:space="preserve">
</t>
        </r>
      </text>
    </comment>
    <comment ref="A78" authorId="0" shapeId="0" xr:uid="{E47816C7-FB80-4892-B507-03825CEAFB29}">
      <text>
        <r>
          <rPr>
            <b/>
            <sz val="9"/>
            <color indexed="81"/>
            <rFont val="Tahoma"/>
            <family val="2"/>
          </rPr>
          <t>Joe:</t>
        </r>
        <r>
          <rPr>
            <sz val="9"/>
            <color indexed="81"/>
            <rFont val="Tahoma"/>
            <family val="2"/>
          </rPr>
          <t xml:space="preserve">
</t>
        </r>
      </text>
    </comment>
    <comment ref="B78" authorId="0" shapeId="0" xr:uid="{B2A9636B-1743-4906-B363-854A24956A98}">
      <text>
        <r>
          <rPr>
            <b/>
            <sz val="9"/>
            <color indexed="81"/>
            <rFont val="Tahoma"/>
            <family val="2"/>
          </rPr>
          <t>Joe:</t>
        </r>
        <r>
          <rPr>
            <sz val="9"/>
            <color indexed="81"/>
            <rFont val="Tahoma"/>
            <family val="2"/>
          </rPr>
          <t xml:space="preserve">
</t>
        </r>
      </text>
    </comment>
    <comment ref="A79" authorId="0" shapeId="0" xr:uid="{9DC539C0-37F7-49CC-B19C-1E5E8A06D775}">
      <text>
        <r>
          <rPr>
            <b/>
            <sz val="9"/>
            <color indexed="81"/>
            <rFont val="Tahoma"/>
            <family val="2"/>
          </rPr>
          <t>Joe:</t>
        </r>
        <r>
          <rPr>
            <sz val="9"/>
            <color indexed="81"/>
            <rFont val="Tahoma"/>
            <family val="2"/>
          </rPr>
          <t xml:space="preserve">
</t>
        </r>
      </text>
    </comment>
    <comment ref="B79" authorId="0" shapeId="0" xr:uid="{C9ACFCD3-89B9-4670-9E97-8BF85DF8DDE3}">
      <text>
        <r>
          <rPr>
            <b/>
            <sz val="9"/>
            <color indexed="81"/>
            <rFont val="Tahoma"/>
            <family val="2"/>
          </rPr>
          <t>Joe:</t>
        </r>
        <r>
          <rPr>
            <sz val="9"/>
            <color indexed="81"/>
            <rFont val="Tahoma"/>
            <family val="2"/>
          </rPr>
          <t xml:space="preserve">
</t>
        </r>
      </text>
    </comment>
    <comment ref="A80" authorId="0" shapeId="0" xr:uid="{BA1B2DB5-0004-4985-BAE6-92117738C9F7}">
      <text>
        <r>
          <rPr>
            <b/>
            <sz val="9"/>
            <color indexed="81"/>
            <rFont val="Tahoma"/>
            <family val="2"/>
          </rPr>
          <t>Joe:</t>
        </r>
        <r>
          <rPr>
            <sz val="9"/>
            <color indexed="81"/>
            <rFont val="Tahoma"/>
            <family val="2"/>
          </rPr>
          <t xml:space="preserve">
</t>
        </r>
      </text>
    </comment>
    <comment ref="B80" authorId="0" shapeId="0" xr:uid="{4ED3F967-9016-4886-8925-F683D7C1D616}">
      <text>
        <r>
          <rPr>
            <b/>
            <sz val="9"/>
            <color indexed="81"/>
            <rFont val="Tahoma"/>
            <family val="2"/>
          </rPr>
          <t>Joe:</t>
        </r>
        <r>
          <rPr>
            <sz val="9"/>
            <color indexed="81"/>
            <rFont val="Tahoma"/>
            <family val="2"/>
          </rPr>
          <t xml:space="preserve">
</t>
        </r>
      </text>
    </comment>
    <comment ref="A81" authorId="0" shapeId="0" xr:uid="{074E431C-74D7-4AB1-ACB6-4EB5CEEFD543}">
      <text>
        <r>
          <rPr>
            <b/>
            <sz val="9"/>
            <color indexed="81"/>
            <rFont val="Tahoma"/>
            <family val="2"/>
          </rPr>
          <t>Joe:</t>
        </r>
        <r>
          <rPr>
            <sz val="9"/>
            <color indexed="81"/>
            <rFont val="Tahoma"/>
            <family val="2"/>
          </rPr>
          <t xml:space="preserve">
</t>
        </r>
      </text>
    </comment>
    <comment ref="B81" authorId="0" shapeId="0" xr:uid="{28F6F56B-C668-443F-9783-FBD37EF31C32}">
      <text>
        <r>
          <rPr>
            <b/>
            <sz val="9"/>
            <color indexed="81"/>
            <rFont val="Tahoma"/>
            <family val="2"/>
          </rPr>
          <t>Joe:</t>
        </r>
        <r>
          <rPr>
            <sz val="9"/>
            <color indexed="81"/>
            <rFont val="Tahoma"/>
            <family val="2"/>
          </rPr>
          <t xml:space="preserve">
</t>
        </r>
      </text>
    </comment>
    <comment ref="A82" authorId="0" shapeId="0" xr:uid="{1A56358B-9FC7-43EB-8BDB-34FABF956C06}">
      <text>
        <r>
          <rPr>
            <b/>
            <sz val="9"/>
            <color indexed="81"/>
            <rFont val="Tahoma"/>
            <family val="2"/>
          </rPr>
          <t>Joe:</t>
        </r>
        <r>
          <rPr>
            <sz val="9"/>
            <color indexed="81"/>
            <rFont val="Tahoma"/>
            <family val="2"/>
          </rPr>
          <t xml:space="preserve">
</t>
        </r>
      </text>
    </comment>
    <comment ref="B82" authorId="0" shapeId="0" xr:uid="{90E3F273-DB25-48BB-B78D-36FA72E31F15}">
      <text>
        <r>
          <rPr>
            <b/>
            <sz val="9"/>
            <color indexed="81"/>
            <rFont val="Tahoma"/>
            <family val="2"/>
          </rPr>
          <t>Joe:</t>
        </r>
        <r>
          <rPr>
            <sz val="9"/>
            <color indexed="81"/>
            <rFont val="Tahoma"/>
            <family val="2"/>
          </rPr>
          <t xml:space="preserve">
</t>
        </r>
      </text>
    </comment>
    <comment ref="A83" authorId="0" shapeId="0" xr:uid="{D5F20382-6CCA-458A-B2AA-2A0E255EA7BB}">
      <text>
        <r>
          <rPr>
            <b/>
            <sz val="9"/>
            <color indexed="81"/>
            <rFont val="Tahoma"/>
            <family val="2"/>
          </rPr>
          <t>Joe:</t>
        </r>
        <r>
          <rPr>
            <sz val="9"/>
            <color indexed="81"/>
            <rFont val="Tahoma"/>
            <family val="2"/>
          </rPr>
          <t xml:space="preserve">
</t>
        </r>
      </text>
    </comment>
    <comment ref="B83" authorId="0" shapeId="0" xr:uid="{642A9ADF-7A3F-4661-A376-716A29ECBBA2}">
      <text>
        <r>
          <rPr>
            <b/>
            <sz val="9"/>
            <color indexed="81"/>
            <rFont val="Tahoma"/>
            <family val="2"/>
          </rPr>
          <t>Joe:</t>
        </r>
        <r>
          <rPr>
            <sz val="9"/>
            <color indexed="81"/>
            <rFont val="Tahoma"/>
            <family val="2"/>
          </rPr>
          <t xml:space="preserve">
</t>
        </r>
      </text>
    </comment>
    <comment ref="A84" authorId="0" shapeId="0" xr:uid="{7896176D-A5F1-4B72-B569-09DCB4D5F821}">
      <text>
        <r>
          <rPr>
            <b/>
            <sz val="9"/>
            <color indexed="81"/>
            <rFont val="Tahoma"/>
            <family val="2"/>
          </rPr>
          <t>Joe:</t>
        </r>
        <r>
          <rPr>
            <sz val="9"/>
            <color indexed="81"/>
            <rFont val="Tahoma"/>
            <family val="2"/>
          </rPr>
          <t xml:space="preserve">
</t>
        </r>
      </text>
    </comment>
    <comment ref="B84" authorId="0" shapeId="0" xr:uid="{78D99F35-C224-4EC7-BC08-42EEF865AEF3}">
      <text>
        <r>
          <rPr>
            <b/>
            <sz val="9"/>
            <color indexed="81"/>
            <rFont val="Tahoma"/>
            <family val="2"/>
          </rPr>
          <t>Joe:</t>
        </r>
        <r>
          <rPr>
            <sz val="9"/>
            <color indexed="81"/>
            <rFont val="Tahoma"/>
            <family val="2"/>
          </rPr>
          <t xml:space="preserve">
</t>
        </r>
      </text>
    </comment>
    <comment ref="A85" authorId="0" shapeId="0" xr:uid="{656950E8-E7D4-47DA-9E44-72CFED954FFB}">
      <text>
        <r>
          <rPr>
            <b/>
            <sz val="9"/>
            <color indexed="81"/>
            <rFont val="Tahoma"/>
            <family val="2"/>
          </rPr>
          <t>Joe:</t>
        </r>
        <r>
          <rPr>
            <sz val="9"/>
            <color indexed="81"/>
            <rFont val="Tahoma"/>
            <family val="2"/>
          </rPr>
          <t xml:space="preserve">
</t>
        </r>
      </text>
    </comment>
    <comment ref="B85" authorId="0" shapeId="0" xr:uid="{C00DCE86-9A11-427B-A2E2-B387F8672463}">
      <text>
        <r>
          <rPr>
            <b/>
            <sz val="9"/>
            <color indexed="81"/>
            <rFont val="Tahoma"/>
            <family val="2"/>
          </rPr>
          <t>Joe:</t>
        </r>
        <r>
          <rPr>
            <sz val="9"/>
            <color indexed="81"/>
            <rFont val="Tahoma"/>
            <family val="2"/>
          </rPr>
          <t xml:space="preserve">
</t>
        </r>
      </text>
    </comment>
    <comment ref="A86" authorId="0" shapeId="0" xr:uid="{62EA4C11-91A7-4AB6-98EC-2DE4087CAA78}">
      <text>
        <r>
          <rPr>
            <b/>
            <sz val="9"/>
            <color indexed="81"/>
            <rFont val="Tahoma"/>
            <family val="2"/>
          </rPr>
          <t>Joe:</t>
        </r>
        <r>
          <rPr>
            <sz val="9"/>
            <color indexed="81"/>
            <rFont val="Tahoma"/>
            <family val="2"/>
          </rPr>
          <t xml:space="preserve">
</t>
        </r>
      </text>
    </comment>
    <comment ref="B86" authorId="0" shapeId="0" xr:uid="{B4503566-F1D1-40EF-B9B4-56EFB643A88B}">
      <text>
        <r>
          <rPr>
            <b/>
            <sz val="9"/>
            <color indexed="81"/>
            <rFont val="Tahoma"/>
            <family val="2"/>
          </rPr>
          <t>Joe:</t>
        </r>
        <r>
          <rPr>
            <sz val="9"/>
            <color indexed="81"/>
            <rFont val="Tahoma"/>
            <family val="2"/>
          </rPr>
          <t xml:space="preserve">
</t>
        </r>
      </text>
    </comment>
    <comment ref="A87" authorId="0" shapeId="0" xr:uid="{7B1ABFCD-F54C-4362-9740-50AD13F1D4BE}">
      <text>
        <r>
          <rPr>
            <b/>
            <sz val="9"/>
            <color indexed="81"/>
            <rFont val="Tahoma"/>
            <family val="2"/>
          </rPr>
          <t>Joe:</t>
        </r>
        <r>
          <rPr>
            <sz val="9"/>
            <color indexed="81"/>
            <rFont val="Tahoma"/>
            <family val="2"/>
          </rPr>
          <t xml:space="preserve">
</t>
        </r>
      </text>
    </comment>
    <comment ref="B87" authorId="0" shapeId="0" xr:uid="{F103A36A-B649-407E-856E-14D0CB180492}">
      <text>
        <r>
          <rPr>
            <b/>
            <sz val="9"/>
            <color indexed="81"/>
            <rFont val="Tahoma"/>
            <family val="2"/>
          </rPr>
          <t>Joe:</t>
        </r>
        <r>
          <rPr>
            <sz val="9"/>
            <color indexed="81"/>
            <rFont val="Tahoma"/>
            <family val="2"/>
          </rPr>
          <t xml:space="preserve">
</t>
        </r>
      </text>
    </comment>
    <comment ref="A88" authorId="0" shapeId="0" xr:uid="{A2EC0576-7FD6-4281-A57A-704ED527D3AD}">
      <text>
        <r>
          <rPr>
            <b/>
            <sz val="9"/>
            <color indexed="81"/>
            <rFont val="Tahoma"/>
            <family val="2"/>
          </rPr>
          <t>Joe:</t>
        </r>
        <r>
          <rPr>
            <sz val="9"/>
            <color indexed="81"/>
            <rFont val="Tahoma"/>
            <family val="2"/>
          </rPr>
          <t xml:space="preserve">
</t>
        </r>
      </text>
    </comment>
    <comment ref="B88" authorId="0" shapeId="0" xr:uid="{64236255-5C5E-4E86-8E8E-65D1BD5C0B48}">
      <text>
        <r>
          <rPr>
            <b/>
            <sz val="9"/>
            <color indexed="81"/>
            <rFont val="Tahoma"/>
            <family val="2"/>
          </rPr>
          <t>Joe:</t>
        </r>
        <r>
          <rPr>
            <sz val="9"/>
            <color indexed="81"/>
            <rFont val="Tahoma"/>
            <family val="2"/>
          </rPr>
          <t xml:space="preserve">
</t>
        </r>
      </text>
    </comment>
    <comment ref="A89" authorId="0" shapeId="0" xr:uid="{C8094079-3B5F-46D8-8746-AB5487031E98}">
      <text>
        <r>
          <rPr>
            <b/>
            <sz val="9"/>
            <color indexed="81"/>
            <rFont val="Tahoma"/>
            <family val="2"/>
          </rPr>
          <t>Joe:</t>
        </r>
        <r>
          <rPr>
            <sz val="9"/>
            <color indexed="81"/>
            <rFont val="Tahoma"/>
            <family val="2"/>
          </rPr>
          <t xml:space="preserve">
</t>
        </r>
      </text>
    </comment>
    <comment ref="B89" authorId="0" shapeId="0" xr:uid="{7EA4B519-3640-42D0-BAFA-C0A5BF347A43}">
      <text>
        <r>
          <rPr>
            <b/>
            <sz val="9"/>
            <color indexed="81"/>
            <rFont val="Tahoma"/>
            <family val="2"/>
          </rPr>
          <t>Joe:</t>
        </r>
        <r>
          <rPr>
            <sz val="9"/>
            <color indexed="81"/>
            <rFont val="Tahoma"/>
            <family val="2"/>
          </rPr>
          <t xml:space="preserve">
</t>
        </r>
      </text>
    </comment>
    <comment ref="A90" authorId="0" shapeId="0" xr:uid="{8FD6F39C-3EF7-425C-BD80-959C7B86B751}">
      <text>
        <r>
          <rPr>
            <b/>
            <sz val="9"/>
            <color indexed="81"/>
            <rFont val="Tahoma"/>
            <family val="2"/>
          </rPr>
          <t>Joe:</t>
        </r>
        <r>
          <rPr>
            <sz val="9"/>
            <color indexed="81"/>
            <rFont val="Tahoma"/>
            <family val="2"/>
          </rPr>
          <t xml:space="preserve">
</t>
        </r>
      </text>
    </comment>
    <comment ref="B90" authorId="0" shapeId="0" xr:uid="{DB2A5378-40D6-4375-A83D-7BEE56A89899}">
      <text>
        <r>
          <rPr>
            <b/>
            <sz val="9"/>
            <color indexed="81"/>
            <rFont val="Tahoma"/>
            <family val="2"/>
          </rPr>
          <t>Joe:</t>
        </r>
        <r>
          <rPr>
            <sz val="9"/>
            <color indexed="81"/>
            <rFont val="Tahoma"/>
            <family val="2"/>
          </rPr>
          <t xml:space="preserve">
</t>
        </r>
      </text>
    </comment>
    <comment ref="A91" authorId="0" shapeId="0" xr:uid="{C3D001C7-A9FE-4402-9337-45F733963B35}">
      <text>
        <r>
          <rPr>
            <b/>
            <sz val="9"/>
            <color indexed="81"/>
            <rFont val="Tahoma"/>
            <family val="2"/>
          </rPr>
          <t>Joe:</t>
        </r>
        <r>
          <rPr>
            <sz val="9"/>
            <color indexed="81"/>
            <rFont val="Tahoma"/>
            <family val="2"/>
          </rPr>
          <t xml:space="preserve">
</t>
        </r>
      </text>
    </comment>
    <comment ref="B91" authorId="0" shapeId="0" xr:uid="{DAC9C511-A18B-4B13-832F-FFB7CC119370}">
      <text>
        <r>
          <rPr>
            <b/>
            <sz val="9"/>
            <color indexed="81"/>
            <rFont val="Tahoma"/>
            <family val="2"/>
          </rPr>
          <t>Joe:</t>
        </r>
        <r>
          <rPr>
            <sz val="9"/>
            <color indexed="81"/>
            <rFont val="Tahoma"/>
            <family val="2"/>
          </rPr>
          <t xml:space="preserve">
</t>
        </r>
      </text>
    </comment>
    <comment ref="A92" authorId="0" shapeId="0" xr:uid="{A7AA76AF-577B-4EA9-B181-C7220DCFF1D1}">
      <text>
        <r>
          <rPr>
            <b/>
            <sz val="9"/>
            <color indexed="81"/>
            <rFont val="Tahoma"/>
            <family val="2"/>
          </rPr>
          <t>Joe:</t>
        </r>
        <r>
          <rPr>
            <sz val="9"/>
            <color indexed="81"/>
            <rFont val="Tahoma"/>
            <family val="2"/>
          </rPr>
          <t xml:space="preserve">
</t>
        </r>
      </text>
    </comment>
    <comment ref="B92" authorId="0" shapeId="0" xr:uid="{C8A99038-B5A4-4F04-A02A-8C5020E48725}">
      <text>
        <r>
          <rPr>
            <b/>
            <sz val="9"/>
            <color indexed="81"/>
            <rFont val="Tahoma"/>
            <family val="2"/>
          </rPr>
          <t>Joe:</t>
        </r>
        <r>
          <rPr>
            <sz val="9"/>
            <color indexed="81"/>
            <rFont val="Tahoma"/>
            <family val="2"/>
          </rPr>
          <t xml:space="preserve">
</t>
        </r>
      </text>
    </comment>
    <comment ref="A93" authorId="0" shapeId="0" xr:uid="{D7178811-DE45-4951-9310-B6253116D86D}">
      <text>
        <r>
          <rPr>
            <b/>
            <sz val="9"/>
            <color indexed="81"/>
            <rFont val="Tahoma"/>
            <family val="2"/>
          </rPr>
          <t>Joe:</t>
        </r>
        <r>
          <rPr>
            <sz val="9"/>
            <color indexed="81"/>
            <rFont val="Tahoma"/>
            <family val="2"/>
          </rPr>
          <t xml:space="preserve">
</t>
        </r>
      </text>
    </comment>
    <comment ref="B93" authorId="0" shapeId="0" xr:uid="{EA05749B-2F9B-4DEA-93EA-4730144FB443}">
      <text>
        <r>
          <rPr>
            <b/>
            <sz val="9"/>
            <color indexed="81"/>
            <rFont val="Tahoma"/>
            <family val="2"/>
          </rPr>
          <t>Joe:</t>
        </r>
        <r>
          <rPr>
            <sz val="9"/>
            <color indexed="81"/>
            <rFont val="Tahoma"/>
            <family val="2"/>
          </rPr>
          <t xml:space="preserve">
</t>
        </r>
      </text>
    </comment>
    <comment ref="A94" authorId="0" shapeId="0" xr:uid="{BC2D1D21-B818-4598-B9DE-67D9F83FF74F}">
      <text>
        <r>
          <rPr>
            <b/>
            <sz val="9"/>
            <color indexed="81"/>
            <rFont val="Tahoma"/>
            <family val="2"/>
          </rPr>
          <t>Joe:</t>
        </r>
        <r>
          <rPr>
            <sz val="9"/>
            <color indexed="81"/>
            <rFont val="Tahoma"/>
            <family val="2"/>
          </rPr>
          <t xml:space="preserve">
</t>
        </r>
      </text>
    </comment>
    <comment ref="B94" authorId="0" shapeId="0" xr:uid="{91EE0EA0-52D1-4C66-A1A5-23E7DC369009}">
      <text>
        <r>
          <rPr>
            <b/>
            <sz val="9"/>
            <color indexed="81"/>
            <rFont val="Tahoma"/>
            <family val="2"/>
          </rPr>
          <t>Joe:</t>
        </r>
        <r>
          <rPr>
            <sz val="9"/>
            <color indexed="81"/>
            <rFont val="Tahoma"/>
            <family val="2"/>
          </rPr>
          <t xml:space="preserve">
</t>
        </r>
      </text>
    </comment>
  </commentList>
</comments>
</file>

<file path=xl/sharedStrings.xml><?xml version="1.0" encoding="utf-8"?>
<sst xmlns="http://schemas.openxmlformats.org/spreadsheetml/2006/main" count="3983" uniqueCount="883">
  <si>
    <t>BASIC SUMMARY OF RESTORATION PROCESS; (Quick version).</t>
  </si>
  <si>
    <t>DoneDate</t>
  </si>
  <si>
    <t>JOB</t>
  </si>
  <si>
    <t>Status</t>
  </si>
  <si>
    <t>%</t>
  </si>
  <si>
    <t>Introduction, Analysis &amp; Verification</t>
  </si>
  <si>
    <t>source/reffered by:</t>
  </si>
  <si>
    <t>POI</t>
  </si>
  <si>
    <t xml:space="preserve">Who is the Insurance Company ?!? </t>
  </si>
  <si>
    <t>Does customer Comprehend Our Role in the process?</t>
  </si>
  <si>
    <t>Is this an LEGITIMATE COVERED INSURANCE Claim? Or Self Pay ?</t>
  </si>
  <si>
    <t>IS THE DAMAGE $ MORE THAN THE DEDUCTIBLE?</t>
  </si>
  <si>
    <t>Do they have coverage; for AOB?   Proof of Insurance, POI</t>
  </si>
  <si>
    <t>EMAIL</t>
  </si>
  <si>
    <t>Contracts &amp; Documentation</t>
  </si>
  <si>
    <t xml:space="preserve"> Contracts &amp; Documentation </t>
  </si>
  <si>
    <t>ENC</t>
  </si>
  <si>
    <t>DOC</t>
  </si>
  <si>
    <t>Has Customer had a full Consultation to Our Terms &amp; Conditions?</t>
  </si>
  <si>
    <t>Does Customer FULLY Agree to Our Terms &amp; Conditions? Initials?</t>
  </si>
  <si>
    <t>0NLINE</t>
  </si>
  <si>
    <t>Notary Page explained/ Fast track</t>
  </si>
  <si>
    <t>mou</t>
  </si>
  <si>
    <t>Company investment (dollars, time ,materials)into their Project?</t>
  </si>
  <si>
    <r>
      <t>Claim Reporting;</t>
    </r>
    <r>
      <rPr>
        <i/>
        <u/>
        <sz val="11"/>
        <rFont val="Calibri"/>
        <family val="2"/>
        <scheme val="minor"/>
      </rPr>
      <t>DOES THE CUSTOMER HAVE THE REQUIRED INFO?</t>
    </r>
  </si>
  <si>
    <t>Insurer Mitigation/DMO/CPS             Approval Info Sheet NOTES</t>
  </si>
  <si>
    <t>mit</t>
  </si>
  <si>
    <t>Mitigation &amp; Demolition</t>
  </si>
  <si>
    <t>Roof &amp; EXT Mitigation  TEMPORARY &amp; EMERGENCY REPAIRS</t>
  </si>
  <si>
    <t>Contents_ item list_; storage details; security explained?</t>
  </si>
  <si>
    <t>HMR / Secondary Damages; Equipment &amp; Electricity $</t>
  </si>
  <si>
    <t>Interior Mitigation; household disruption explained?</t>
  </si>
  <si>
    <t>esx</t>
  </si>
  <si>
    <t xml:space="preserve"> Estimates</t>
  </si>
  <si>
    <t>Interior Inspection/Scope Form</t>
  </si>
  <si>
    <t xml:space="preserve"> SKETCH = ENCIRCLE FLOOR PLAN</t>
  </si>
  <si>
    <t>PICTURES; In Encircle APP</t>
  </si>
  <si>
    <t xml:space="preserve"> Create Estimates…                Rebuild……       …......  CPS</t>
  </si>
  <si>
    <t xml:space="preserve">               EXTERIOR &amp; INTERIOR Mitigation &amp; Demolition</t>
  </si>
  <si>
    <t>Insurance Company Meetings</t>
  </si>
  <si>
    <r>
      <t xml:space="preserve">Insurance Company Meetings </t>
    </r>
    <r>
      <rPr>
        <i/>
        <u val="singleAccounting"/>
        <sz val="12"/>
        <color theme="1"/>
        <rFont val="Calibri"/>
        <family val="2"/>
        <scheme val="minor"/>
      </rPr>
      <t>( be present for adjuster visit).</t>
    </r>
  </si>
  <si>
    <t>adj</t>
  </si>
  <si>
    <t>Prepare docs for adjuster meeting;FLOORPLAN Print &amp; bind docs</t>
  </si>
  <si>
    <t>ENCIRCLE REPORTSFOR INVOICING INSURANCE COMPANY</t>
  </si>
  <si>
    <t>ENCIRCLE REPORTS FOR INVOICING INSURANCE COMPANY</t>
  </si>
  <si>
    <t>Cashflow</t>
  </si>
  <si>
    <t>job</t>
  </si>
  <si>
    <t>General Contractor / Subcontracts</t>
  </si>
  <si>
    <t>EXTERIOR &amp; INTERIOR Mitigation &amp; Demolition</t>
  </si>
  <si>
    <t>Rebuild</t>
  </si>
  <si>
    <t>REBUILD</t>
  </si>
  <si>
    <t>Contents</t>
  </si>
  <si>
    <t xml:space="preserve">CONTENTS      CPS </t>
  </si>
  <si>
    <t>Closeout</t>
  </si>
  <si>
    <t xml:space="preserve">Documents Checklist for CONTRACT PACKAGE </t>
  </si>
  <si>
    <t>CONTRACT PACKAGE;</t>
  </si>
  <si>
    <t>PGS</t>
  </si>
  <si>
    <t>CST Sign</t>
  </si>
  <si>
    <t>I</t>
  </si>
  <si>
    <t>PDF</t>
  </si>
  <si>
    <t>DNload</t>
  </si>
  <si>
    <t>DONE</t>
  </si>
  <si>
    <t>Report#</t>
  </si>
  <si>
    <t xml:space="preserve">Copy of Policy full pages       [   ]  for AOB            </t>
  </si>
  <si>
    <t>N/A</t>
  </si>
  <si>
    <t>[   ]</t>
  </si>
  <si>
    <t>AGENT</t>
  </si>
  <si>
    <t>Declaration page                  [   ]   for AOB</t>
  </si>
  <si>
    <t>MEMORANDUM OF UNDERSTANDING</t>
  </si>
  <si>
    <t>FORWARD</t>
  </si>
  <si>
    <t># 56</t>
  </si>
  <si>
    <t xml:space="preserve">             MOU. REVIEWED / SENT</t>
  </si>
  <si>
    <t>AUTHORIZATION, General</t>
  </si>
  <si>
    <t># 50</t>
  </si>
  <si>
    <t xml:space="preserve">CONTRACT      w/ initials   {  } &amp; RECISSION </t>
  </si>
  <si>
    <t>AOB---- Notary Pages</t>
  </si>
  <si>
    <t># 51</t>
  </si>
  <si>
    <t>CLAIM SUMMARY</t>
  </si>
  <si>
    <t>UPDATE</t>
  </si>
  <si>
    <t>Interior SCOPE/SHEET = LISTING of  Job Work Areas.</t>
  </si>
  <si>
    <t>SCOPE</t>
  </si>
  <si>
    <t>EXCEL</t>
  </si>
  <si>
    <t>MOLD DISCLAIMER</t>
  </si>
  <si>
    <t>Mortgage Co, Info</t>
  </si>
  <si>
    <t>EagleView,        Full report  &amp; EV# _______</t>
  </si>
  <si>
    <t xml:space="preserve">Xactimate________ </t>
  </si>
  <si>
    <t>EGV</t>
  </si>
  <si>
    <t>OTHER_____siding_____WDW___</t>
  </si>
  <si>
    <t>gutters</t>
  </si>
  <si>
    <t xml:space="preserve"> FLOOR PLAN = SKETCH = ENCIRCLE</t>
  </si>
  <si>
    <t>FLOOR PLAN</t>
  </si>
  <si>
    <t>ROOM Pictures/ SEE app guideline</t>
  </si>
  <si>
    <t>PICTURES</t>
  </si>
  <si>
    <t>ROOMS OVERVIEW</t>
  </si>
  <si>
    <t>Pictures are a critical part of full process for payment!</t>
  </si>
  <si>
    <t>SOURCE OF LOSS</t>
  </si>
  <si>
    <t>MITIGATION EQUIPTMENT</t>
  </si>
  <si>
    <t>CPS OVERVIEW</t>
  </si>
  <si>
    <t>Mitigation -Exterior           SCOPE &amp; MIT</t>
  </si>
  <si>
    <t>EXTERIOR MITIGATION</t>
  </si>
  <si>
    <t>#65</t>
  </si>
  <si>
    <t>SUPPLIES &amp; EQUIPTMENT</t>
  </si>
  <si>
    <t>Mitigation -Interior             SCOPE &amp; MIT</t>
  </si>
  <si>
    <t>INTERIOR MITIGATION</t>
  </si>
  <si>
    <t>#80</t>
  </si>
  <si>
    <t>{17}  DEMO                              SCOPE</t>
  </si>
  <si>
    <t>DMO</t>
  </si>
  <si>
    <t>{18}  Contents SCOPE = QUICKVIEW</t>
  </si>
  <si>
    <t>CPS CLN CON</t>
  </si>
  <si>
    <t>#90</t>
  </si>
  <si>
    <t>EXT MIT</t>
  </si>
  <si>
    <t>INT MIT</t>
  </si>
  <si>
    <t>CPS</t>
  </si>
  <si>
    <t>PPR</t>
  </si>
  <si>
    <t>SUPPLEMENTS</t>
  </si>
  <si>
    <t xml:space="preserve">Team leader: </t>
  </si>
  <si>
    <t>__</t>
  </si>
  <si>
    <t>Interior Inspect Work SCOPE V2</t>
  </si>
  <si>
    <t>CLG</t>
  </si>
  <si>
    <t>LIT</t>
  </si>
  <si>
    <t>HVC</t>
  </si>
  <si>
    <t>MISC</t>
  </si>
  <si>
    <t>WALL</t>
  </si>
  <si>
    <t>ELE</t>
  </si>
  <si>
    <t>FLR</t>
  </si>
  <si>
    <t>BB</t>
  </si>
  <si>
    <t>DOR</t>
  </si>
  <si>
    <t>OPEN</t>
  </si>
  <si>
    <t>WINDOW</t>
  </si>
  <si>
    <t>WDT</t>
  </si>
  <si>
    <t>ACTIVITY</t>
  </si>
  <si>
    <t>WDW</t>
  </si>
  <si>
    <t>`</t>
  </si>
  <si>
    <t>WAL</t>
  </si>
  <si>
    <t>PAINT</t>
  </si>
  <si>
    <t>PNT</t>
  </si>
  <si>
    <t>SCOPE CODES XACTIMATE</t>
  </si>
  <si>
    <t>XACT CODES</t>
  </si>
  <si>
    <t>BUILDING MATERIALS</t>
  </si>
  <si>
    <t>CONSTRUCTION TYPE</t>
  </si>
  <si>
    <t>FINISH =</t>
  </si>
  <si>
    <t>CLG TILES</t>
  </si>
  <si>
    <t>ACT</t>
  </si>
  <si>
    <t>CLG = CEILING</t>
  </si>
  <si>
    <t>SMOOTH</t>
  </si>
  <si>
    <t>SMH</t>
  </si>
  <si>
    <t xml:space="preserve">DRYWALL </t>
  </si>
  <si>
    <t xml:space="preserve">DRY </t>
  </si>
  <si>
    <t>FLAT</t>
  </si>
  <si>
    <t>FLT</t>
  </si>
  <si>
    <t>TEXTURE</t>
  </si>
  <si>
    <t xml:space="preserve">TEX </t>
  </si>
  <si>
    <t>PLASTER</t>
  </si>
  <si>
    <t xml:space="preserve">PLA </t>
  </si>
  <si>
    <t>VAULTED</t>
  </si>
  <si>
    <t>VLT</t>
  </si>
  <si>
    <t>POPCORN</t>
  </si>
  <si>
    <t xml:space="preserve">POP </t>
  </si>
  <si>
    <t>TONGUE&amp;GROOVE</t>
  </si>
  <si>
    <t>T &amp;G</t>
  </si>
  <si>
    <t xml:space="preserve">TRAY </t>
  </si>
  <si>
    <t>TRY</t>
  </si>
  <si>
    <t>PANELING</t>
  </si>
  <si>
    <t>PNL</t>
  </si>
  <si>
    <t>FRM</t>
  </si>
  <si>
    <t>WALLPAPER</t>
  </si>
  <si>
    <t>WPR</t>
  </si>
  <si>
    <t>CONCRETE</t>
  </si>
  <si>
    <t>CNC</t>
  </si>
  <si>
    <t>TRIM FINISH CARPENTRY</t>
  </si>
  <si>
    <t>Brick/Masonry</t>
  </si>
  <si>
    <t>MAS</t>
  </si>
  <si>
    <t>MOLDING/Casing/Other</t>
  </si>
  <si>
    <t>AVG</t>
  </si>
  <si>
    <t>CHAIRRAIL</t>
  </si>
  <si>
    <t>CHR</t>
  </si>
  <si>
    <t>CROWN</t>
  </si>
  <si>
    <t>CRN</t>
  </si>
  <si>
    <t>FLOOR/CARPET</t>
  </si>
  <si>
    <t>FCC</t>
  </si>
  <si>
    <t>BASEBOARD  HEIGHT</t>
  </si>
  <si>
    <t>MHT=___</t>
  </si>
  <si>
    <t>MULTI</t>
  </si>
  <si>
    <t>MUL</t>
  </si>
  <si>
    <t xml:space="preserve">FLOORING/STONE </t>
  </si>
  <si>
    <t>FCS</t>
  </si>
  <si>
    <t>HANDRAIL</t>
  </si>
  <si>
    <t>HNR</t>
  </si>
  <si>
    <t>FLOOR/VINYL TILE</t>
  </si>
  <si>
    <t>FCV</t>
  </si>
  <si>
    <t>HARDWOOD FLOOR FCW</t>
  </si>
  <si>
    <t>FCW</t>
  </si>
  <si>
    <t>Closet; SHELF_LF</t>
  </si>
  <si>
    <t>WOOD</t>
  </si>
  <si>
    <t>LAMINATE FLOOR FCW</t>
  </si>
  <si>
    <t>LAM</t>
  </si>
  <si>
    <t>QTY/LF</t>
  </si>
  <si>
    <t>ROD</t>
  </si>
  <si>
    <t>WIRE</t>
  </si>
  <si>
    <t xml:space="preserve"> Windows; WOOD</t>
  </si>
  <si>
    <t>DOORS</t>
  </si>
  <si>
    <t>STD</t>
  </si>
  <si>
    <t>BYPASS/SLIDER</t>
  </si>
  <si>
    <t>BYD</t>
  </si>
  <si>
    <t>VINYL</t>
  </si>
  <si>
    <t>WDV</t>
  </si>
  <si>
    <t>BIFOLD</t>
  </si>
  <si>
    <t>BFD</t>
  </si>
  <si>
    <t>MIRROW</t>
  </si>
  <si>
    <t>BPM</t>
  </si>
  <si>
    <t>ALUMINUM</t>
  </si>
  <si>
    <t>WDA</t>
  </si>
  <si>
    <t>BAY/BOW</t>
  </si>
  <si>
    <t>ELE = ELECTRICAL</t>
  </si>
  <si>
    <t>LIGHT</t>
  </si>
  <si>
    <t>LIT++</t>
  </si>
  <si>
    <r>
      <t xml:space="preserve">Window COVERS </t>
    </r>
    <r>
      <rPr>
        <b/>
        <sz val="12"/>
        <rFont val="Arial Narrow"/>
        <family val="2"/>
      </rPr>
      <t>WDT</t>
    </r>
  </si>
  <si>
    <t>FAN</t>
  </si>
  <si>
    <t>FNL</t>
  </si>
  <si>
    <t>CHANDLIER</t>
  </si>
  <si>
    <t>CHD</t>
  </si>
  <si>
    <t>BLINDS</t>
  </si>
  <si>
    <t>BLN</t>
  </si>
  <si>
    <t>SECURITY</t>
  </si>
  <si>
    <t>SEC</t>
  </si>
  <si>
    <t>BELLCHIME</t>
  </si>
  <si>
    <t>CHM</t>
  </si>
  <si>
    <t>DRAPERY</t>
  </si>
  <si>
    <t>DRP</t>
  </si>
  <si>
    <t>Smoke Alarm</t>
  </si>
  <si>
    <t>SMK</t>
  </si>
  <si>
    <t>OUTLET</t>
  </si>
  <si>
    <t>OS</t>
  </si>
  <si>
    <t>SWITCH</t>
  </si>
  <si>
    <t>SW</t>
  </si>
  <si>
    <t>3 WAY</t>
  </si>
  <si>
    <t>SW3</t>
  </si>
  <si>
    <t xml:space="preserve">HVC/REG/Vent/Duct </t>
  </si>
  <si>
    <t>INS = INSULATION</t>
  </si>
  <si>
    <t>R- Value</t>
  </si>
  <si>
    <t>SF</t>
  </si>
  <si>
    <t>Batt / Loose</t>
  </si>
  <si>
    <t>ACITIVY/ JOB</t>
  </si>
  <si>
    <t>REPAIR ALL = C / W / F / PF</t>
  </si>
  <si>
    <t xml:space="preserve">ALL </t>
  </si>
  <si>
    <t>MINIMUN</t>
  </si>
  <si>
    <t>MN</t>
  </si>
  <si>
    <t>LINEAL FT</t>
  </si>
  <si>
    <t xml:space="preserve"> LF</t>
  </si>
  <si>
    <t>CSP</t>
  </si>
  <si>
    <t>QUANITY</t>
  </si>
  <si>
    <t>QTY+_____</t>
  </si>
  <si>
    <t>SQUARE FOOT</t>
  </si>
  <si>
    <t>SF=______</t>
  </si>
  <si>
    <t>CLEAN</t>
  </si>
  <si>
    <t>CLN</t>
  </si>
  <si>
    <t>PRIME/SEAL</t>
  </si>
  <si>
    <t>S++</t>
  </si>
  <si>
    <t>=====               CLEAN    SEAL/PRIME PAINT</t>
  </si>
  <si>
    <t>REPLACE</t>
  </si>
  <si>
    <t xml:space="preserve"> R&amp;R </t>
  </si>
  <si>
    <t>DETACH &amp; RESET</t>
  </si>
  <si>
    <t xml:space="preserve">D&amp;R </t>
  </si>
  <si>
    <t>STAIN &amp; SEAL</t>
  </si>
  <si>
    <t>STN</t>
  </si>
  <si>
    <t>MASK</t>
  </si>
  <si>
    <t>MSK</t>
  </si>
  <si>
    <t>SAND</t>
  </si>
  <si>
    <t>SND</t>
  </si>
  <si>
    <t xml:space="preserve">HEADINGS - </t>
  </si>
  <si>
    <t>LIT = LIGHTS</t>
  </si>
  <si>
    <t>HVC = HEAT REGISTER</t>
  </si>
  <si>
    <t>ELE =ELECTRICAL OUTLETS (OS) SWITCH (SW)</t>
  </si>
  <si>
    <t>FLR = FLOOR</t>
  </si>
  <si>
    <t>BB = BASEBOARD</t>
  </si>
  <si>
    <t>DOR = DOOR</t>
  </si>
  <si>
    <t>OPEN =OPENING</t>
  </si>
  <si>
    <t>WDW= WINDOW</t>
  </si>
  <si>
    <t>FRM Particle Board</t>
  </si>
  <si>
    <t>FRM wood subfloor</t>
  </si>
  <si>
    <t>FRM CEILING</t>
  </si>
  <si>
    <t>Framing/SILLPLATE</t>
  </si>
  <si>
    <t>FRM STUDS</t>
  </si>
  <si>
    <t>Finish Carpentry</t>
  </si>
  <si>
    <t>FNC</t>
  </si>
  <si>
    <t>Kitchen</t>
  </si>
  <si>
    <t>CABINETS</t>
  </si>
  <si>
    <t>Type /Quality / Grade:</t>
  </si>
  <si>
    <t xml:space="preserve">   Standard- Builder Grade   /    High Grade   /   Premium   /   Deluxe   / CUSTOM</t>
  </si>
  <si>
    <t>BASE</t>
  </si>
  <si>
    <t>_______________</t>
  </si>
  <si>
    <t>LF total =____________</t>
  </si>
  <si>
    <t>SB SIZE</t>
  </si>
  <si>
    <t>DB SIZE</t>
  </si>
  <si>
    <t>B ____SIZES</t>
  </si>
  <si>
    <t>SPECIALTY</t>
  </si>
  <si>
    <t>UPPER Cabinets</t>
  </si>
  <si>
    <t>WIDTH X HEIGHT</t>
  </si>
  <si>
    <t>FULL HEIGHT CAB</t>
  </si>
  <si>
    <t>COUNTER TOP</t>
  </si>
  <si>
    <t>FORMICA</t>
  </si>
  <si>
    <t>GRANITE</t>
  </si>
  <si>
    <t>OTHER __________</t>
  </si>
  <si>
    <t>SF total =____________</t>
  </si>
  <si>
    <t>NOTES:</t>
  </si>
  <si>
    <t>APPLIANCES</t>
  </si>
  <si>
    <t>REFRIGERATOR</t>
  </si>
  <si>
    <t>ICE MAKER</t>
  </si>
  <si>
    <t xml:space="preserve">STOVE/OVEN </t>
  </si>
  <si>
    <t>GAS or ELECTRIC</t>
  </si>
  <si>
    <t>BUILT IN or Stand Alone</t>
  </si>
  <si>
    <t xml:space="preserve">Micro wave </t>
  </si>
  <si>
    <t>__________________________</t>
  </si>
  <si>
    <t>EXHAUST/VENT FAN</t>
  </si>
  <si>
    <t>Dishwasher</t>
  </si>
  <si>
    <t>Garbage disposal</t>
  </si>
  <si>
    <t>BATHROOM</t>
  </si>
  <si>
    <t>VANITY</t>
  </si>
  <si>
    <t>SIZE _________</t>
  </si>
  <si>
    <t>GRADE ________</t>
  </si>
  <si>
    <t xml:space="preserve"> ____  COUNTER TOP __________</t>
  </si>
  <si>
    <t>TOWEL RACKS</t>
  </si>
  <si>
    <t>QTY =</t>
  </si>
  <si>
    <t>BATHTUB</t>
  </si>
  <si>
    <t>___________________</t>
  </si>
  <si>
    <t>Shower surround Type</t>
  </si>
  <si>
    <t>Shower doors</t>
  </si>
  <si>
    <t>Shower Curtain &amp; Rod</t>
  </si>
  <si>
    <t>VENT FAN</t>
  </si>
  <si>
    <t>Index of Required Pictures</t>
  </si>
  <si>
    <t>Taken IN ENCIRCLE</t>
  </si>
  <si>
    <t>reviewed &amp; ok By</t>
  </si>
  <si>
    <t>Emailed to insurer</t>
  </si>
  <si>
    <t>Each picture set requires a site verification set of pictures as follows:</t>
  </si>
  <si>
    <t xml:space="preserve">[A] Take a picture of the property address;                    </t>
  </si>
  <si>
    <t>[ 1 ]upon arrival   [ 2 ] last picture before leaving job.</t>
  </si>
  <si>
    <t>Part of each project</t>
  </si>
  <si>
    <t>[B] At opposite corners of the house, take one picture of the front &amp; side,</t>
  </si>
  <si>
    <t>then take a picture of the back and the other side.  This should give full view.  ….</t>
  </si>
  <si>
    <t>ORIGINAL SITE VISIT</t>
  </si>
  <si>
    <t>Documents the initial damages BEFORE  any work is done.</t>
  </si>
  <si>
    <t>Provides the primary basis for the restoration work scope.</t>
  </si>
  <si>
    <t>a]  Roof &amp; EXT  ...b]  Interior Overviews .... c] CPS Contents…d] Int Mitigation Equipment....................</t>
  </si>
  <si>
    <t>ROOF &amp; EXTERIOR  MITIGATION</t>
  </si>
  <si>
    <t>INTERIOR  MITIGATION &amp; DEMO</t>
  </si>
  <si>
    <t xml:space="preserve">    DEMOLITION                                                                               DMO </t>
  </si>
  <si>
    <t xml:space="preserve"> SECONDARY DAMAGES HAZARDOUS MATERIALS REMEDIATION/HMR</t>
  </si>
  <si>
    <t xml:space="preserve"> MITIGATION EQUIPMENT</t>
  </si>
  <si>
    <t>Provides the supporting documentation of equipment billed.</t>
  </si>
  <si>
    <t>DRY LOGS DOCS &amp; TRIP MONITORING</t>
  </si>
  <si>
    <t xml:space="preserve">Required info to support our professional drying techniques &amp; our drying/mitigation invoices…............   </t>
  </si>
  <si>
    <t>CONTENTS; PACKOUT a]  Storage Only</t>
  </si>
  <si>
    <t>Gives detailed support for contents pack out &amp; related charges.</t>
  </si>
  <si>
    <t xml:space="preserve"> IF resetting is done , provide picture after unpacking.</t>
  </si>
  <si>
    <t>Cleaning INHOUSE  &amp;  Sent to outside  vendor</t>
  </si>
  <si>
    <t>CONTENTS, REPLACEMENT ITEMS                       CPS / CON</t>
  </si>
  <si>
    <t>Required documentation to get customer paid for damaged items.</t>
  </si>
  <si>
    <t>REBUILD CLOSEOUT</t>
  </si>
  <si>
    <t xml:space="preserve">Allows support to finalize the job and receive payment,                                                                                                      </t>
  </si>
  <si>
    <t>Shows our quality of work  &amp; attracts new customers.</t>
  </si>
  <si>
    <t>a]  Roof &amp; EXT     …....................b]  Interior   ….....      …....................</t>
  </si>
  <si>
    <t>SECONDARY DAMAGES HAZARDOUS MATERIALS REMEDIATION/HMR</t>
  </si>
  <si>
    <t>Exterior contents</t>
  </si>
  <si>
    <t xml:space="preserve">General Info &amp; Tips:      </t>
  </si>
  <si>
    <t xml:space="preserve">      You cannot take too many photos of the damages;/Water damage which may be especially hard to photograph. </t>
  </si>
  <si>
    <t xml:space="preserve">Some lighted cameras flash-out the stains.  Taking non-lighted photos sometimes works much better. </t>
  </si>
  <si>
    <t>How to take pictures</t>
  </si>
  <si>
    <r>
      <rPr>
        <b/>
        <i/>
        <sz val="12"/>
        <color rgb="FF000000"/>
        <rFont val="Arial"/>
        <family val="2"/>
      </rPr>
      <t xml:space="preserve">FIRST !!!! Put on your safety shoes, goggles, gloves, hard hat and mask., take photos  of everything in the </t>
    </r>
    <r>
      <rPr>
        <sz val="12"/>
        <color rgb="FF000000"/>
        <rFont val="Arial"/>
        <family val="2"/>
      </rPr>
      <t>the interior on the property. Pictures of the personal property  inventory handled by other subcontractor. Photos  of the damages to your home, business, and especially the water damage which may be hard to photograph or video-graph. Some lighted cameras flash-out the stains. So, taking non-lighted photos and video sometimes works much better when trying to get photo evidence of water stained ceilings and walls.</t>
    </r>
  </si>
  <si>
    <t>[A] Take a picture of the property address;   upon arrival</t>
  </si>
  <si>
    <t>At opposite corners of house, take one picture of front &amp; side,</t>
  </si>
  <si>
    <t>then a picture of the back &amp; the other side. Gives a full view.</t>
  </si>
  <si>
    <t xml:space="preserve">[ B]    Take pictures of each damaged room in Encircle add New Room as needed.  </t>
  </si>
  <si>
    <t>Take picture of Room Label,  create label if needed</t>
  </si>
  <si>
    <t xml:space="preserve">Room overview @ entry </t>
  </si>
  <si>
    <t>**Using the ENCIRCLE APP will guide you thru this process                  *********</t>
  </si>
  <si>
    <t>Ceiling ,               show material type drywall/plaster/wood/dropceiling/paneling</t>
  </si>
  <si>
    <t xml:space="preserve">       capture all items ex ….fan/light/molding/smokedetector/vent registers</t>
  </si>
  <si>
    <t>Each WALL  (4)  …....                                                                                                    Show material type drywall/plaster/wallpaper/paneling/mirror                                  ............................................................................................................................capture all items ex ….light/molding/smokedetector/vent...........................Windows /Doors</t>
  </si>
  <si>
    <t>WALL2</t>
  </si>
  <si>
    <t xml:space="preserve"> capture all items ex ….light/molding/smokedetector/vent registers/electrical</t>
  </si>
  <si>
    <t>Wall 1 = Wall to your Left</t>
  </si>
  <si>
    <t>W=1</t>
  </si>
  <si>
    <t>W=3</t>
  </si>
  <si>
    <t>Wall 2 = Wall in Center of Room</t>
  </si>
  <si>
    <t>Wall 3 = Wall to your Right</t>
  </si>
  <si>
    <t>WALL 4   ENTRY/exit</t>
  </si>
  <si>
    <t>Wall 4 = Wall Exit/Entry</t>
  </si>
  <si>
    <t>Windows</t>
  </si>
  <si>
    <t>Doors</t>
  </si>
  <si>
    <t>Floor,  ….......           show material type carpet/wood/vinyl/ceramic</t>
  </si>
  <si>
    <t>Specific damaged area (3)…angles.,</t>
  </si>
  <si>
    <t>right angle/left angle/ middle angle</t>
  </si>
  <si>
    <t>Misc &amp; any special room features</t>
  </si>
  <si>
    <t>Each Room Should have at least 7 photos</t>
  </si>
  <si>
    <t>Brief Narrative of Claim details</t>
  </si>
  <si>
    <t>Property damage</t>
  </si>
  <si>
    <t>Description of each location where damage observed; ___________________________________________</t>
  </si>
  <si>
    <t>Type of property damage</t>
  </si>
  <si>
    <t>__________________________________________</t>
  </si>
  <si>
    <t>INS CO.Contact person</t>
  </si>
  <si>
    <t>Phone extension Number</t>
  </si>
  <si>
    <t xml:space="preserve">DAY / DATE </t>
  </si>
  <si>
    <t>TIME</t>
  </si>
  <si>
    <t xml:space="preserve">OK </t>
  </si>
  <si>
    <t>________________________</t>
  </si>
  <si>
    <t xml:space="preserve">  ______________________</t>
  </si>
  <si>
    <t>AM ___ PM_____ ; _____</t>
  </si>
  <si>
    <r>
      <t xml:space="preserve">Mitigation emergency Services; </t>
    </r>
    <r>
      <rPr>
        <u/>
        <sz val="16"/>
        <color rgb="FF000000"/>
        <rFont val="Arial Narrow"/>
        <family val="2"/>
      </rPr>
      <t>TARP/</t>
    </r>
    <r>
      <rPr>
        <u/>
        <sz val="14"/>
        <color rgb="FF000000"/>
        <rFont val="Arial Narrow"/>
        <family val="2"/>
      </rPr>
      <t>TMP WTR HMR DMO</t>
    </r>
  </si>
  <si>
    <t xml:space="preserve">YES _____ </t>
  </si>
  <si>
    <t>NO_____</t>
  </si>
  <si>
    <t>Demolition   DMO Remove Wet DRY / PLA;  materials</t>
  </si>
  <si>
    <t>CPS/CLN/CON; list all PACKOUT ROOMS</t>
  </si>
  <si>
    <t>CON</t>
  </si>
  <si>
    <t>Replacement Items; personal property</t>
  </si>
  <si>
    <t>_________________________________________________</t>
  </si>
  <si>
    <t>Roof &amp; EXT&gt;</t>
  </si>
  <si>
    <t>Other Structures</t>
  </si>
  <si>
    <t>ALE</t>
  </si>
  <si>
    <t>Additional living Expenses</t>
  </si>
  <si>
    <t>Advance Payment Request/ Materials Draw Request</t>
  </si>
  <si>
    <t>Any Insurer contact about this particular claim .</t>
  </si>
  <si>
    <t>Claim History</t>
  </si>
  <si>
    <t>YES _____ / NO_____</t>
  </si>
  <si>
    <t>Claim Reporting</t>
  </si>
  <si>
    <t>The notice of loss should include the following information:</t>
  </si>
  <si>
    <t>Policyholder INFO</t>
  </si>
  <si>
    <t>WHO ??</t>
  </si>
  <si>
    <t>PROVIDE A COPY OF YOUR INSURANCE POLICY &amp; Declarations Page</t>
  </si>
  <si>
    <t xml:space="preserve">Insurance Co. Name </t>
  </si>
  <si>
    <t>policy #</t>
  </si>
  <si>
    <t>Declarations Page dated_________________</t>
  </si>
  <si>
    <t>Verify deductable $___________________</t>
  </si>
  <si>
    <t xml:space="preserve">Notice of loss should include the policy number &amp; EFFECTIVE DATES </t>
  </si>
  <si>
    <t>FROM</t>
  </si>
  <si>
    <t>_____/_____/______</t>
  </si>
  <si>
    <t>TO</t>
  </si>
  <si>
    <t>CALL INSURANCE COMPANY TO FILE CLAIM &amp; REQUEST INSPECTION OF PROPERTY.</t>
  </si>
  <si>
    <t xml:space="preserve">CLAIMS DEPARTMENT </t>
  </si>
  <si>
    <t>WHAT ??</t>
  </si>
  <si>
    <t xml:space="preserve">TYPE OF LOSS (PROBLEM)                             </t>
  </si>
  <si>
    <t>Causes of the property damage.  ________________________</t>
  </si>
  <si>
    <t>________________________________________</t>
  </si>
  <si>
    <t>WHEN ??</t>
  </si>
  <si>
    <t>DATE OF LOSS ( AS CLOSE AS YOU KNOW)__________________</t>
  </si>
  <si>
    <t>Date damage first occurred _____/____/2021</t>
  </si>
  <si>
    <t>WHERE ??</t>
  </si>
  <si>
    <t>DAMAGES</t>
  </si>
  <si>
    <t>Also see room index</t>
  </si>
  <si>
    <t>Type of property damage.</t>
  </si>
  <si>
    <t>Room/Area</t>
  </si>
  <si>
    <t>___________________________</t>
  </si>
  <si>
    <t>___________</t>
  </si>
  <si>
    <t>__________________</t>
  </si>
  <si>
    <t>Personal Property, clothing, furniture etc.</t>
  </si>
  <si>
    <t>_________________________________</t>
  </si>
  <si>
    <t>Actions taken to Mitigate damages:</t>
  </si>
  <si>
    <t>Contractor info</t>
  </si>
  <si>
    <t>!*!*!**The Following is critical information to be documented !*!*!!!*</t>
  </si>
  <si>
    <t>Tarp Installation</t>
  </si>
  <si>
    <t>Damaged Materials Removal</t>
  </si>
  <si>
    <t>Emergency Mitigation Services</t>
  </si>
  <si>
    <t>CPS / CLN / CON; list all personal property damaged</t>
  </si>
  <si>
    <t>Contact person name</t>
  </si>
  <si>
    <t xml:space="preserve">DAY / Time </t>
  </si>
  <si>
    <t>DATE</t>
  </si>
  <si>
    <t xml:space="preserve">  _________________</t>
  </si>
  <si>
    <t>_________AM/PM</t>
  </si>
  <si>
    <t>_____/_____/ 2023</t>
  </si>
  <si>
    <t xml:space="preserve">     How the adjuster can contact you.    &amp;     That you need immediate contact from the adjuster.</t>
  </si>
  <si>
    <t>Affected Areas, Include Line of Sight room /areas</t>
  </si>
  <si>
    <t>TRAVEL</t>
  </si>
  <si>
    <t>Room Index</t>
  </si>
  <si>
    <t>Mitigation Interior</t>
  </si>
  <si>
    <t>ONLY</t>
  </si>
  <si>
    <t>TBD</t>
  </si>
  <si>
    <t>Y</t>
  </si>
  <si>
    <t>N</t>
  </si>
  <si>
    <t>y</t>
  </si>
  <si>
    <t>Inspect for potential Hazardous Materials</t>
  </si>
  <si>
    <t>HMR</t>
  </si>
  <si>
    <t>AREA IMPACTED</t>
  </si>
  <si>
    <t>Action Needed</t>
  </si>
  <si>
    <t>SURVEY &amp; samples</t>
  </si>
  <si>
    <t>Interior</t>
  </si>
  <si>
    <t>Mold</t>
  </si>
  <si>
    <r>
      <t xml:space="preserve">Y   /   N  / </t>
    </r>
    <r>
      <rPr>
        <u/>
        <sz val="16"/>
        <color theme="1"/>
        <rFont val="Calibri"/>
        <family val="2"/>
        <scheme val="minor"/>
      </rPr>
      <t>?</t>
    </r>
    <r>
      <rPr>
        <u/>
        <sz val="11"/>
        <color theme="1"/>
        <rFont val="Calibri"/>
        <family val="2"/>
        <scheme val="minor"/>
      </rPr>
      <t xml:space="preserve"> _______________________</t>
    </r>
  </si>
  <si>
    <t>Signs of Secondary Damage</t>
  </si>
  <si>
    <t xml:space="preserve">Asbestos </t>
  </si>
  <si>
    <t>Drywall</t>
  </si>
  <si>
    <t>Plaster</t>
  </si>
  <si>
    <t>Ceiling Tile</t>
  </si>
  <si>
    <t>Joint compound stucco popcorn</t>
  </si>
  <si>
    <t>Asbestos floor Tile</t>
  </si>
  <si>
    <t>HVAC DUCT wrap</t>
  </si>
  <si>
    <t>Contaminated water</t>
  </si>
  <si>
    <t>Lead Paint</t>
  </si>
  <si>
    <t>other</t>
  </si>
  <si>
    <t>Maintenance Items-  Exterior/Roof non claim related issues</t>
  </si>
  <si>
    <t>Failure to address these items could result in claim denial !!</t>
  </si>
  <si>
    <t>Some typical Examples to be inspected are as follows:</t>
  </si>
  <si>
    <t>First impresssion of Property</t>
  </si>
  <si>
    <t>{__}</t>
  </si>
  <si>
    <t>Curb Appeal</t>
  </si>
  <si>
    <t>Landscaping</t>
  </si>
  <si>
    <t>Overall condition of Property</t>
  </si>
  <si>
    <t>Housekeeping</t>
  </si>
  <si>
    <t>IS THERE THE IMAGE THAT They NEED the Money??</t>
  </si>
  <si>
    <t>Roofing</t>
  </si>
  <si>
    <t>Caulk Failure</t>
  </si>
  <si>
    <t>Column2</t>
  </si>
  <si>
    <t>Pipe collars</t>
  </si>
  <si>
    <t>Loose chimney bricks</t>
  </si>
  <si>
    <t>Flashing</t>
  </si>
  <si>
    <t>Clogged gutter/downspout</t>
  </si>
  <si>
    <t>Loose gutters, gutter boards,</t>
  </si>
  <si>
    <t>Trees contacting roof / house siding</t>
  </si>
  <si>
    <t>Misc Items to be inspected</t>
  </si>
  <si>
    <t xml:space="preserve"> {__} </t>
  </si>
  <si>
    <t>Peeling Paint</t>
  </si>
  <si>
    <t>Trip Hazards/Sidewalks</t>
  </si>
  <si>
    <t>Loose/Missing Railings</t>
  </si>
  <si>
    <t xml:space="preserve">Excess debris/contents on site </t>
  </si>
  <si>
    <t>Loose Fixtures/lights/Awnings/Siding</t>
  </si>
  <si>
    <t>Cracked walls/loose fencing</t>
  </si>
  <si>
    <t>Broken Windows</t>
  </si>
  <si>
    <t>Hazard Materials on site</t>
  </si>
  <si>
    <t>Electrical overloads</t>
  </si>
  <si>
    <t>Code upgrades to be considered</t>
  </si>
  <si>
    <t xml:space="preserve">"Deck" </t>
  </si>
  <si>
    <t>3/8" existing</t>
  </si>
  <si>
    <t>Drip edge</t>
  </si>
  <si>
    <t>Ventilation</t>
  </si>
  <si>
    <t>We may work with you to correct these items,with your approval;Costs,if any,to be determined.</t>
  </si>
  <si>
    <t xml:space="preserve">Customer </t>
  </si>
  <si>
    <t>Property-Owner Name</t>
  </si>
  <si>
    <t>Enter info here</t>
  </si>
  <si>
    <t>Property address: street</t>
  </si>
  <si>
    <t>New Customer Info required</t>
  </si>
  <si>
    <t>Property city, state, zip</t>
  </si>
  <si>
    <t>Customer Email</t>
  </si>
  <si>
    <t>Cst-owner Phone#</t>
  </si>
  <si>
    <t>Co-Owner.cst#2</t>
  </si>
  <si>
    <t>cst ph # 2</t>
  </si>
  <si>
    <t>Cst address # 2</t>
  </si>
  <si>
    <t>Cause of Loss</t>
  </si>
  <si>
    <t>city, state-cst#2</t>
  </si>
  <si>
    <t>Wind roof</t>
  </si>
  <si>
    <t>email-cst #2</t>
  </si>
  <si>
    <t>Roofing = RFG</t>
  </si>
  <si>
    <t>Loss Info</t>
  </si>
  <si>
    <t>Wind=Tree</t>
  </si>
  <si>
    <t>Wind = Roof</t>
  </si>
  <si>
    <t>Fire</t>
  </si>
  <si>
    <t>date of loss</t>
  </si>
  <si>
    <t xml:space="preserve">rebuild  type </t>
  </si>
  <si>
    <t>Wind=Wind</t>
  </si>
  <si>
    <t>rebuild  type 1</t>
  </si>
  <si>
    <t>ROOF REPLACE SHINGLES</t>
  </si>
  <si>
    <t>roofing shingles replacement</t>
  </si>
  <si>
    <t xml:space="preserve">Water Damage=WTR </t>
  </si>
  <si>
    <t>rebuild  type 2</t>
  </si>
  <si>
    <t>interior repairs</t>
  </si>
  <si>
    <t>Hurricane =HURR</t>
  </si>
  <si>
    <t>rebuild  type 3</t>
  </si>
  <si>
    <t>exterior repairs</t>
  </si>
  <si>
    <t>TREE</t>
  </si>
  <si>
    <t>DEMO</t>
  </si>
  <si>
    <t>FIRE</t>
  </si>
  <si>
    <t>Mitigation</t>
  </si>
  <si>
    <t>NA</t>
  </si>
  <si>
    <t>Replacement</t>
  </si>
  <si>
    <t>CPS / CLN / CON/ CGN</t>
  </si>
  <si>
    <t>Year Built</t>
  </si>
  <si>
    <t>PRE 1978</t>
  </si>
  <si>
    <t>Contract Date</t>
  </si>
  <si>
    <t>Loss of use/ ALE</t>
  </si>
  <si>
    <t>sample cost 3</t>
  </si>
  <si>
    <t>fencing</t>
  </si>
  <si>
    <t>Breathing issue</t>
  </si>
  <si>
    <t>doctor letter</t>
  </si>
  <si>
    <t>shed</t>
  </si>
  <si>
    <t>lab test</t>
  </si>
  <si>
    <t>Insurance Co.</t>
  </si>
  <si>
    <t xml:space="preserve">Claim # </t>
  </si>
  <si>
    <t>Email INS. co.</t>
  </si>
  <si>
    <t>DESK Adjuster DA</t>
  </si>
  <si>
    <t>DA Phone</t>
  </si>
  <si>
    <t>DA Ph. Ext. #</t>
  </si>
  <si>
    <t xml:space="preserve">DA Email </t>
  </si>
  <si>
    <t>Field Adjuster Name</t>
  </si>
  <si>
    <t>Phone # field adj</t>
  </si>
  <si>
    <t>Field adj email</t>
  </si>
  <si>
    <t>adj contents</t>
  </si>
  <si>
    <t>adj CPS phone #</t>
  </si>
  <si>
    <t>adj CPS email</t>
  </si>
  <si>
    <t>TMP adj</t>
  </si>
  <si>
    <t>TMP adj phone #</t>
  </si>
  <si>
    <t>adj TMP email</t>
  </si>
  <si>
    <t>ATT: Loss Draft Dept.</t>
  </si>
  <si>
    <t>address ins overnight mail</t>
  </si>
  <si>
    <t>city, state-zip ins</t>
  </si>
  <si>
    <t xml:space="preserve">Insurance Co. Phone </t>
  </si>
  <si>
    <t>Website Ins Co.</t>
  </si>
  <si>
    <t>Mailing   address INS</t>
  </si>
  <si>
    <t>Mail city, state, zip INS</t>
  </si>
  <si>
    <t>FAX Ins. Co</t>
  </si>
  <si>
    <t xml:space="preserve">  Room/Area 1  </t>
  </si>
  <si>
    <t xml:space="preserve">  Room/Area 2  </t>
  </si>
  <si>
    <t>Living Room</t>
  </si>
  <si>
    <t>Floor 1</t>
  </si>
  <si>
    <t>Floor 2</t>
  </si>
  <si>
    <t>BASEMENT</t>
  </si>
  <si>
    <t xml:space="preserve">  Room/Area 3  </t>
  </si>
  <si>
    <t>REAR/Entry room</t>
  </si>
  <si>
    <t>Stairs UP</t>
  </si>
  <si>
    <t>Basement Hall</t>
  </si>
  <si>
    <t xml:space="preserve">  Room/Area 4  </t>
  </si>
  <si>
    <t>Pantry</t>
  </si>
  <si>
    <t>Upstairs Hall</t>
  </si>
  <si>
    <t>Basement</t>
  </si>
  <si>
    <t xml:space="preserve">  Room/Area 5  </t>
  </si>
  <si>
    <t xml:space="preserve"> Bathroom</t>
  </si>
  <si>
    <t>Basement Bath</t>
  </si>
  <si>
    <t xml:space="preserve">  Room/Area 6  </t>
  </si>
  <si>
    <t>Nook</t>
  </si>
  <si>
    <t xml:space="preserve">  Room/Area 7  </t>
  </si>
  <si>
    <t xml:space="preserve"> Dining Room</t>
  </si>
  <si>
    <t xml:space="preserve">  Room/Area 8  </t>
  </si>
  <si>
    <t xml:space="preserve"> BR1 UP </t>
  </si>
  <si>
    <t xml:space="preserve">  Room/Area 9  </t>
  </si>
  <si>
    <t xml:space="preserve"> BR1 UP CLOSET </t>
  </si>
  <si>
    <t>Front Foyer</t>
  </si>
  <si>
    <t xml:space="preserve">  Room/Area 10  </t>
  </si>
  <si>
    <t xml:space="preserve">  Room/Area 11  </t>
  </si>
  <si>
    <t xml:space="preserve">  Room/Area 12  </t>
  </si>
  <si>
    <t>BR2 UP</t>
  </si>
  <si>
    <t xml:space="preserve">  Room/Area 13  </t>
  </si>
  <si>
    <t>EXTERIOR</t>
  </si>
  <si>
    <t xml:space="preserve">  Room/Area 14  </t>
  </si>
  <si>
    <t xml:space="preserve"> roof shingle replace </t>
  </si>
  <si>
    <t xml:space="preserve">  Room/Area 15  </t>
  </si>
  <si>
    <t>RFG HOUSE</t>
  </si>
  <si>
    <t xml:space="preserve"> vinyl siding </t>
  </si>
  <si>
    <t xml:space="preserve">  Room/Area 16  </t>
  </si>
  <si>
    <t xml:space="preserve">  Room/Area 17  </t>
  </si>
  <si>
    <t xml:space="preserve"> ATTIC </t>
  </si>
  <si>
    <t xml:space="preserve">  Room/Area 18  </t>
  </si>
  <si>
    <t xml:space="preserve">  Room/Area 19  </t>
  </si>
  <si>
    <t>Porches</t>
  </si>
  <si>
    <t xml:space="preserve">  Room/Area 20  </t>
  </si>
  <si>
    <t xml:space="preserve"> Garage </t>
  </si>
  <si>
    <t xml:space="preserve">  Room/Area 21</t>
  </si>
  <si>
    <t xml:space="preserve">  Room/Area 22</t>
  </si>
  <si>
    <t xml:space="preserve">  Room/Area 23</t>
  </si>
  <si>
    <t xml:space="preserve">  Room/Area 24</t>
  </si>
  <si>
    <t xml:space="preserve">  Room/Area 25</t>
  </si>
  <si>
    <t xml:space="preserve">Mortgage co       </t>
  </si>
  <si>
    <t>Account# Mtge Co.</t>
  </si>
  <si>
    <t>Loan status</t>
  </si>
  <si>
    <t>contact person mtge</t>
  </si>
  <si>
    <t>Phone # MTGE contact</t>
  </si>
  <si>
    <t>Ph. Ext. Mtge contact</t>
  </si>
  <si>
    <t>Attn.: Loss Draft Dept</t>
  </si>
  <si>
    <t>Mtge OVN mail</t>
  </si>
  <si>
    <t>city, St., zip ,mtge OVN</t>
  </si>
  <si>
    <t>Phone # MTGE co.</t>
  </si>
  <si>
    <t>email mtge</t>
  </si>
  <si>
    <t>mtge website</t>
  </si>
  <si>
    <t>MTGE co. Fax #</t>
  </si>
  <si>
    <t>Mailing   address mtge</t>
  </si>
  <si>
    <t>Mail city, state, zip mtge</t>
  </si>
  <si>
    <t>Initial Offer / phase 1 contract amount</t>
  </si>
  <si>
    <t>Draw Request</t>
  </si>
  <si>
    <t>Cust id</t>
  </si>
  <si>
    <t>ALL PHASE CONSULTING, LLC</t>
  </si>
  <si>
    <t>co name</t>
  </si>
  <si>
    <t>All Phase Consulting, LLC</t>
  </si>
  <si>
    <t>info@myapcllc.com</t>
  </si>
  <si>
    <t>PROVISO INVESTMENTS</t>
  </si>
  <si>
    <t>Co. website</t>
  </si>
  <si>
    <t xml:space="preserve"> WWW.MYAPCLLC.COM </t>
  </si>
  <si>
    <t>ECI 531 FIFTH AVE,</t>
  </si>
  <si>
    <t>PROVISOINVESTMENTS.COM</t>
  </si>
  <si>
    <t>co. EMAIL/co. status</t>
  </si>
  <si>
    <t>Insured  &amp; GA Registered #09073201</t>
  </si>
  <si>
    <t>PELHAM, NY 10803</t>
  </si>
  <si>
    <t>PROVISOINVESTMENTS@GMAIL.COM</t>
  </si>
  <si>
    <t xml:space="preserve">    Providing Cost Estimating &amp; Project Management Services    </t>
  </si>
  <si>
    <t>375 Rockbridge Road, Suite 172-343</t>
  </si>
  <si>
    <t xml:space="preserve"> 22290 LAKELAND BLVD </t>
  </si>
  <si>
    <t>co. city state</t>
  </si>
  <si>
    <t>Lilburn, GA, 30047</t>
  </si>
  <si>
    <t>Five Generations of Pride &amp; Skills</t>
  </si>
  <si>
    <t>EUCLID, OH 44132</t>
  </si>
  <si>
    <t>co. address 2</t>
  </si>
  <si>
    <t>wsbjoe9@gmail.com</t>
  </si>
  <si>
    <t>co. city state 2</t>
  </si>
  <si>
    <t>tonyjonesteam365@gmail.com</t>
  </si>
  <si>
    <t>co adress 3</t>
  </si>
  <si>
    <t>20810 Aurora Rd</t>
  </si>
  <si>
    <t>FEDEX#</t>
  </si>
  <si>
    <t>9836-2151-1</t>
  </si>
  <si>
    <t>co. city state 3</t>
  </si>
  <si>
    <t>Bedford, OH 44146 </t>
  </si>
  <si>
    <t>Co. logo 1</t>
  </si>
  <si>
    <t xml:space="preserve"> Providing Cost Estimating &amp; Project Management Services </t>
  </si>
  <si>
    <t>Co. logo 2</t>
  </si>
  <si>
    <t xml:space="preserve"> Five Generations of Great Work </t>
  </si>
  <si>
    <t>Co. logo 3</t>
  </si>
  <si>
    <t>Co. REP. / PH</t>
  </si>
  <si>
    <t>Joe Jones, PM  216.450.7228</t>
  </si>
  <si>
    <t>JAMAL (216) 835-8544</t>
  </si>
  <si>
    <t>CO.REP.
email</t>
  </si>
  <si>
    <t>Co PH # 2</t>
  </si>
  <si>
    <t>404-446-9060</t>
  </si>
  <si>
    <t>CO.REP. email 2</t>
  </si>
  <si>
    <t>WHERE VISIONS ARE CREATED</t>
  </si>
  <si>
    <t>TIN W9</t>
  </si>
  <si>
    <t>TIN 83-226 0563</t>
  </si>
  <si>
    <t>EIN#</t>
  </si>
  <si>
    <t xml:space="preserve">  FedEx     account # </t>
  </si>
  <si>
    <t xml:space="preserve">  FEDEX    # 9836-2151-1</t>
  </si>
  <si>
    <t>claim report date</t>
  </si>
  <si>
    <t>Time OF CLAIM REPORT</t>
  </si>
  <si>
    <t>co.represesntative</t>
  </si>
  <si>
    <t>phone ext</t>
  </si>
  <si>
    <t>Tarp ext TMP ok</t>
  </si>
  <si>
    <t>Int TMP ok</t>
  </si>
  <si>
    <t>DRY/PLA CUTOUT MOLD SPRAY  OK</t>
  </si>
  <si>
    <t>CPS/CON OK ok</t>
  </si>
  <si>
    <t>#155</t>
  </si>
  <si>
    <t>NEW CUSTOMER #</t>
  </si>
  <si>
    <t>JOB FORMS</t>
  </si>
  <si>
    <t>as needed per job</t>
  </si>
  <si>
    <t>FORMS</t>
  </si>
  <si>
    <t>CONTRACT    PACKAGE;</t>
  </si>
  <si>
    <t>ADJUST PRINT AREA</t>
  </si>
  <si>
    <t xml:space="preserve"> BASIC SUMMARY OF RESTORATION PROCESS; (Quick version). </t>
  </si>
  <si>
    <t xml:space="preserve">    Signed contract verification , MOU sent</t>
  </si>
  <si>
    <t>Copy of Policy (full pages) Declaration page for AOB</t>
  </si>
  <si>
    <t>Claim Brief &amp; .'REPORTING SUMMARY</t>
  </si>
  <si>
    <t>INDEX = LISTING of  Job Work Areas.</t>
  </si>
  <si>
    <t>Exterior Mitigation &amp; Scope</t>
  </si>
  <si>
    <t>a.) Supplies &amp;  Equipment   b.)  Mitigation   c.) Scope</t>
  </si>
  <si>
    <t>SKETCHES  /    FLOOR PLAN /              Interior SCOPE</t>
  </si>
  <si>
    <t>Interior SCOPE/SHEETS</t>
  </si>
  <si>
    <t>per room/area; as needed per job/ Kitchen&amp;Bath=SCOPE Of Work</t>
  </si>
  <si>
    <t>per room/area; as needed per job</t>
  </si>
  <si>
    <t>INTERIOR Mitigation    a) Equipment  b) Supplies  c) Scope of Mitigation</t>
  </si>
  <si>
    <t>b)Mitigation c)Scope d)Readings</t>
  </si>
  <si>
    <t>a) Equipment   b) Supplies  c) Mitigation Scope</t>
  </si>
  <si>
    <t>DH Dry Chambers zip poles Elc</t>
  </si>
  <si>
    <t>INTERIOR Mitigation READINGS !!!!  a.) MC    b.) RH      c.) F TEMP</t>
  </si>
  <si>
    <t>a.) MC  b.) RH c.) F TEMP</t>
  </si>
  <si>
    <t>Contents SCOPE = QUICKVIEW</t>
  </si>
  <si>
    <t>HMR Hazrdous Materials</t>
  </si>
  <si>
    <t>Exterior Maintenance                 INT Maintenance</t>
  </si>
  <si>
    <t>Interior Inspection Work SCOPE V2</t>
  </si>
  <si>
    <t xml:space="preserve">                                    ROOM =</t>
  </si>
  <si>
    <t xml:space="preserve"> CEILING</t>
  </si>
  <si>
    <t>CEILING; FLT/VLT/Tray/Open</t>
  </si>
  <si>
    <t>DRY / PLA / ACT / PNL / T&amp;G / Other</t>
  </si>
  <si>
    <t>Finish- Smooth / Texture/Heavy/Popcorn</t>
  </si>
  <si>
    <t>Repair MIN / Al l / SF/ Other</t>
  </si>
  <si>
    <t>CLN / S++/ PNT</t>
  </si>
  <si>
    <t xml:space="preserve">_____/____/___        </t>
  </si>
  <si>
    <t>INS SF / R- Value / Batt / Loose</t>
  </si>
  <si>
    <t xml:space="preserve">MOLDINGS/Casing/Crown/Other </t>
  </si>
  <si>
    <t>CLN / MSK / D&amp;R / R&amp;R</t>
  </si>
  <si>
    <t>ELE; LIT Fan/CHR.MSK / CLN / D&amp;R / R&amp;R</t>
  </si>
  <si>
    <t>Smoke/Alarm/Chime;MSK/CLN/D&amp;R/R&amp;R</t>
  </si>
  <si>
    <t>HVC/REG/Vent/Duct CLN / S++/ PNT</t>
  </si>
  <si>
    <t>VERIFY LINE OF SIGHT= F / W / C</t>
  </si>
  <si>
    <t>WALLS</t>
  </si>
  <si>
    <t>WALLS # or All</t>
  </si>
  <si>
    <t>DRY / PLA / TEX/ WPR / MIR / PNL / T&amp;G / TIL</t>
  </si>
  <si>
    <t>MOLDING/Casing/CHAIRRAIL/Other</t>
  </si>
  <si>
    <t>CLN / D&amp;R / R&amp;R / S++/ PNT</t>
  </si>
  <si>
    <t>ELE; LlT/SW3/SW--CLN / D&amp;R / MSK / R&amp;R</t>
  </si>
  <si>
    <t>Smoke/Alarm/Chime;CLN /MSK /D&amp;R /R&amp;R</t>
  </si>
  <si>
    <t>HVC / REG / Duct; CLN / MSK / D&amp;R / R&amp;R</t>
  </si>
  <si>
    <t xml:space="preserve"> Windows; WDW / WDV / WDA /QTY ___ </t>
  </si>
  <si>
    <t>CLN / MSK / D&amp;R / R&amp;R / S++ / PNT</t>
  </si>
  <si>
    <t>WindowCOVERType=CLN/MSK/D&amp;R/R&amp;R</t>
  </si>
  <si>
    <t xml:space="preserve">    Hardware; CLN / MSK / D&amp;R / R&amp;R</t>
  </si>
  <si>
    <t>DOOR</t>
  </si>
  <si>
    <t>DOORS;STD/Bifold/MIRROR/SLIDER/QTY</t>
  </si>
  <si>
    <t>_______I______</t>
  </si>
  <si>
    <t>CASING;CLN/MSK/D&amp;R/R&amp;R/S++/PNT</t>
  </si>
  <si>
    <t>FLOOR</t>
  </si>
  <si>
    <t>FLOOR; FCC/FCW/LAM/FCS/FCV/FCT</t>
  </si>
  <si>
    <t>CLN / D&amp;R / R&amp;R / SAND / S++ / STN</t>
  </si>
  <si>
    <t>BASEBOARD  HEIGHT -    MULTI   .</t>
  </si>
  <si>
    <t>Closet; SHELF_LF= WOOD / WIRE</t>
  </si>
  <si>
    <t>Work Notes:________________</t>
  </si>
  <si>
    <t xml:space="preserve">                             ROOM =</t>
  </si>
  <si>
    <t>WALLS  Damage N_S_E_W #</t>
  </si>
  <si>
    <t>WINDOWS</t>
  </si>
  <si>
    <t xml:space="preserve">FLOOR; FCC / FCW / FCS / FCV / FCT    </t>
  </si>
  <si>
    <t>Interior Work SCOPE(Quick Version)</t>
  </si>
  <si>
    <t>ROOM =</t>
  </si>
  <si>
    <t>CEILING FLT/VLT/PK/CTH/Tray/Open</t>
  </si>
  <si>
    <t>Smooth / Texture/ Heavy</t>
  </si>
  <si>
    <t>Repair MIN / Al l / Sf / Other</t>
  </si>
  <si>
    <t>CLN /S++/PNT</t>
  </si>
  <si>
    <t>INS SF= R= / Batt / Loose</t>
  </si>
  <si>
    <t>MOLDINGS/Casing/Crown_Other</t>
  </si>
  <si>
    <t>R&amp;R/D&amp;R/MSK/CLN/PNT</t>
  </si>
  <si>
    <t>ELE;LIT/Fan/Chndlr//R&amp;R/D&amp;R/MSK</t>
  </si>
  <si>
    <t>HVAC/Vent/DuCT/R&amp;R/D&amp;R/MSK</t>
  </si>
  <si>
    <t>Smoke/Alarm/Chime//R&amp;R/D&amp;R/MSK</t>
  </si>
  <si>
    <t>WALLS  Damage N_S_E_W / WALL#</t>
  </si>
  <si>
    <t>________  I______</t>
  </si>
  <si>
    <t>DRY/PLA/MIR/PNL/T&amp;G/WPR</t>
  </si>
  <si>
    <t>Smooth/Texture/Heavy</t>
  </si>
  <si>
    <t>INS SF= R=__ / Batt / Loose</t>
  </si>
  <si>
    <t>MOLDINGS Type/CHAIRRAIL / Other</t>
  </si>
  <si>
    <t xml:space="preserve">   R&amp;R/D&amp;R/MSK/CLN /S++/PNT</t>
  </si>
  <si>
    <t>ELE LlT/OS/SW--/R&amp;R/D&amp;R/MSK/CLN</t>
  </si>
  <si>
    <t>HVAC/Vent/Duct/Smoke/Alarm/Chime</t>
  </si>
  <si>
    <t xml:space="preserve"> Window WDW/WDV/WDA/    QTY</t>
  </si>
  <si>
    <t>R&amp;R/D&amp;R/MSK/CLN/PNT/S++</t>
  </si>
  <si>
    <t>Window treatments Type=_CLN/D&amp;R</t>
  </si>
  <si>
    <t>Hardware;R&amp;R/D&amp;R/MSK/CLN</t>
  </si>
  <si>
    <t>DO0R</t>
  </si>
  <si>
    <t>DOORS QTY / STD/Bifold/MIR/BYPASS</t>
  </si>
  <si>
    <t>R&amp;R/D&amp;R/MSK/CLN/S++/PNT</t>
  </si>
  <si>
    <t>CASINGS R&amp;R/D&amp;R/MSK/CLN/S++/PNT</t>
  </si>
  <si>
    <t>HDWE R&amp;R/D&amp;R/MSK/CLN</t>
  </si>
  <si>
    <t>FLOOR FCC/FCW/LAM/FCS/FCT</t>
  </si>
  <si>
    <t>R&amp;R / MSK /CLN / SAND</t>
  </si>
  <si>
    <t>BASEBOARD  HT - MULTI   .</t>
  </si>
  <si>
    <t>QTR RND BASE/R&amp;R/S++/PNT</t>
  </si>
  <si>
    <t>Closet;SHELF/ROD LF= WOOD/WIRE</t>
  </si>
  <si>
    <t>Work Notes:________________________________________________________________________________</t>
  </si>
  <si>
    <t xml:space="preserve"> Window WDW/WDV/WDA/ QTY</t>
  </si>
  <si>
    <t>Window treatments Type=_CLN/ R / D</t>
  </si>
  <si>
    <t>FLOOR FCC/FCW/FCS/FCT</t>
  </si>
  <si>
    <t>____I________</t>
  </si>
  <si>
    <t>BSMNT Storage1</t>
  </si>
  <si>
    <t>REAR SLOPE</t>
  </si>
  <si>
    <t>LEFT SIDE</t>
  </si>
  <si>
    <t>COVERS LIVING ROOM &amp; PBR CLOSETS LEAKS</t>
  </si>
  <si>
    <t>LEFT SIDE @ GARAGE</t>
  </si>
  <si>
    <t>COVERS LAUNDRY ROOM &amp; HALL LEAKS</t>
  </si>
  <si>
    <t>TEMPORARY</t>
  </si>
  <si>
    <t>REPAIRS</t>
  </si>
  <si>
    <t>BSMNT Storage 2</t>
  </si>
  <si>
    <t>HOW2</t>
  </si>
  <si>
    <t>Brownlee. LAVERNE</t>
  </si>
  <si>
    <t>13509 Alvin Ave</t>
  </si>
  <si>
    <t>lavernbrownlee107@gmail.com</t>
  </si>
  <si>
    <t>State Farm</t>
  </si>
  <si>
    <t>3577Q641P</t>
  </si>
  <si>
    <t>70-CA-H811-3</t>
  </si>
  <si>
    <t>OH24A Brownlee @Alvin</t>
  </si>
  <si>
    <t>ATTIC</t>
  </si>
  <si>
    <t>RFG GARAGE</t>
  </si>
  <si>
    <t>That means that, on average, insurance companies deny 68% of residential property claims, and policyholders receive no payment.</t>
  </si>
  <si>
    <t>NOTUS reported in September that a significant number of insurance claims were denied. Months later, NOTUS said the company has scrambled to justify those denials.</t>
  </si>
  <si>
    <t>Citizens Property Insurance Corporation announced it would conduct an “independent audit” into the claim denials. After increased scrutiny, the denied claims fell from 77% to 74%. However, according to industry-wide data, it's still much larger than the average of 68%.</t>
  </si>
  <si>
    <t> NOTUS is a new Washington publication from the nonprofit, nonpartisan Allbritton Journalism Institute.</t>
  </si>
  <si>
    <t>Garfield Heights 44105</t>
  </si>
  <si>
    <t>Interior Repairs LEVEL 1</t>
  </si>
  <si>
    <t>Interior Repairs LEVEL 2 &amp;3</t>
  </si>
  <si>
    <t xml:space="preserve"> Dining Room TRAVEL</t>
  </si>
  <si>
    <t>Living Room TRAVEL</t>
  </si>
  <si>
    <t>STAIRS UP TRAVEL</t>
  </si>
  <si>
    <t>HALL UP TRAVEL</t>
  </si>
  <si>
    <t xml:space="preserve"> BR1 UP CLOSET 2</t>
  </si>
  <si>
    <t>BR2 UPCLOSET</t>
  </si>
  <si>
    <t>ATTIC STAIRS TRAVEL</t>
  </si>
  <si>
    <t>SLOPE</t>
  </si>
  <si>
    <t>FRONT</t>
  </si>
  <si>
    <t>ROOF ACCESSORIES; VENTS, PIPE JACKS, CHIMNEY ETC</t>
  </si>
  <si>
    <t>1. Jobsite Verification (Address Photos), 2. Source of Loss Pics (ROOMS / STRUCTURAL) , 3.FOYER/ENTRY ROOM, 5. CPS2 DAY2 CONTENTS OVERVIEW WIP BOXES PACKOUT PICS, 6. CPS3 DAY3 CONTENTS OVERVIEW STORAGE MOVE OUT PICS , 7. CPS4 CONTENTS OVERVIEW PACK-BACK / RESET PICS, 8. MITIGATION EQUIPMENT OVERVIEW INTERIOR &amp; WIP , 9. MITIGATION Readings Moisture = MC, 10. MITIGATION READINGS = RH, TEMP F &amp; DEH &amp; EXTERIOR, 11. REPLACEMENT 1 CON OVERVIEW DAY PICS, 12. REPLACEMENT 2 CON WIP, 13. REPLACEMENT 3 CON STORAGE , 14. REPLACEMENT 4 CON DISPOSAL, 15. REBUILD OVERVIEW WORK IN PROGRESS.......WIP, 16. REBUILD INTERIOR COMPLETED WORK, 17. Roof Scope = DAMAGES &amp; LINE ITEMS, 18. ROOF EXTERIOR PAID WHEN INSTALLED (PWI ITEMS), 4. CPS1 DAY 1 CONTENTS ROOM OVERVIEW / DOCUMENT PICS, EMPLOYEES SIGNATURE CHECK LIST ROOM</t>
  </si>
  <si>
    <t>Affected Areas</t>
  </si>
  <si>
    <t>NUMBER OF DAMAGED ITEMS (ESTIMATE?)</t>
  </si>
  <si>
    <t>FOYER/TRAVEL ROOM</t>
  </si>
  <si>
    <t>GUEST CLOSET</t>
  </si>
  <si>
    <t>GUEST BATHROOM</t>
  </si>
  <si>
    <t>FLOORING</t>
  </si>
  <si>
    <t>CEILING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</si>
</sst>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_(* #,##0_);_(* \(#,##0\);_(* &quot;-&quot;??_);_(@_)"/>
    <numFmt numFmtId="165" formatCode="[&lt;=9999999]###\-####;\(###\)\ ###\-####"/>
  </numFmts>
  <fonts count="281">
    <font>
      <sz val="11"/>
      <color theme="1"/>
      <name val="Calibri"/>
      <family val="2"/>
      <scheme val="minor"/>
    </font>
    <font>
      <sz val="10"/>
      <color theme="1"/>
      <name val="Arial"/>
      <family val="2"/>
    </font>
    <font>
      <sz val="14"/>
      <color theme="1"/>
      <name val="Arial Narrow"/>
      <family val="2"/>
    </font>
    <font>
      <sz val="14"/>
      <color theme="1"/>
      <name val="Arial Narrow"/>
      <family val="2"/>
    </font>
    <font>
      <sz val="11"/>
      <color theme="1"/>
      <name val="Calibri"/>
      <family val="2"/>
      <scheme val="minor"/>
    </font>
    <font>
      <b/>
      <sz val="11"/>
      <color rgb="FFFA7D00"/>
      <name val="Calibri"/>
      <family val="2"/>
      <scheme val="minor"/>
    </font>
    <font>
      <i/>
      <u/>
      <sz val="14"/>
      <color rgb="FF000000"/>
      <name val="Calibri"/>
      <family val="2"/>
      <scheme val="minor"/>
    </font>
    <font>
      <sz val="12"/>
      <color theme="1"/>
      <name val="Calibri"/>
      <family val="2"/>
      <scheme val="minor"/>
    </font>
    <font>
      <sz val="14"/>
      <color theme="1"/>
      <name val="Calibri"/>
      <family val="2"/>
      <scheme val="minor"/>
    </font>
    <font>
      <b/>
      <sz val="12"/>
      <color rgb="FFFA7D00"/>
      <name val="NEW Times"/>
      <family val="2"/>
    </font>
    <font>
      <sz val="12"/>
      <color rgb="FFFA7D00"/>
      <name val="NEW Times"/>
      <family val="2"/>
    </font>
    <font>
      <sz val="14"/>
      <color theme="1"/>
      <name val="Algerian"/>
      <family val="5"/>
    </font>
    <font>
      <i/>
      <u val="doubleAccounting"/>
      <sz val="14"/>
      <color theme="1"/>
      <name val="Calibri"/>
      <family val="2"/>
      <scheme val="minor"/>
    </font>
    <font>
      <i/>
      <u val="doubleAccounting"/>
      <sz val="10"/>
      <color theme="1"/>
      <name val="Calibri"/>
      <family val="2"/>
      <scheme val="minor"/>
    </font>
    <font>
      <i/>
      <u val="doubleAccounting"/>
      <sz val="14"/>
      <color theme="1"/>
      <name val="Algerian"/>
      <family val="5"/>
    </font>
    <font>
      <u/>
      <sz val="14"/>
      <color theme="1"/>
      <name val="Algerian"/>
      <family val="5"/>
    </font>
    <font>
      <i/>
      <u val="singleAccounting"/>
      <sz val="16"/>
      <color theme="1"/>
      <name val="Calibri"/>
      <family val="2"/>
      <scheme val="minor"/>
    </font>
    <font>
      <i/>
      <u val="singleAccounting"/>
      <sz val="14"/>
      <color theme="1"/>
      <name val="Calibri"/>
      <family val="2"/>
      <scheme val="minor"/>
    </font>
    <font>
      <i/>
      <u val="singleAccounting"/>
      <sz val="10"/>
      <color theme="1"/>
      <name val="Calibri"/>
      <family val="2"/>
      <scheme val="minor"/>
    </font>
    <font>
      <i/>
      <sz val="16"/>
      <color theme="1"/>
      <name val="Calibri"/>
      <family val="2"/>
      <scheme val="minor"/>
    </font>
    <font>
      <i/>
      <sz val="14"/>
      <color rgb="FF000000"/>
      <name val="Arial Narrow"/>
      <family val="2"/>
    </font>
    <font>
      <sz val="12"/>
      <name val="Calibri"/>
      <family val="2"/>
      <scheme val="minor"/>
    </font>
    <font>
      <i/>
      <u/>
      <sz val="14"/>
      <color rgb="FF000000"/>
      <name val="Algerian"/>
      <family val="5"/>
    </font>
    <font>
      <i/>
      <u/>
      <sz val="14"/>
      <color rgb="FF000000"/>
      <name val="Arial Narrow"/>
      <family val="2"/>
    </font>
    <font>
      <i/>
      <u/>
      <sz val="12"/>
      <color rgb="FF000000"/>
      <name val="Arial Narrow"/>
      <family val="2"/>
    </font>
    <font>
      <i/>
      <u val="singleAccounting"/>
      <sz val="14"/>
      <color rgb="FF000000"/>
      <name val="Calibri"/>
      <family val="2"/>
      <scheme val="minor"/>
    </font>
    <font>
      <u/>
      <sz val="14"/>
      <color rgb="FF000000"/>
      <name val="Arial Narrow"/>
      <family val="2"/>
    </font>
    <font>
      <u/>
      <sz val="14"/>
      <color rgb="FF000000"/>
      <name val="Algerian"/>
      <family val="5"/>
    </font>
    <font>
      <i/>
      <u/>
      <sz val="14"/>
      <name val="Calibri"/>
      <family val="2"/>
      <scheme val="minor"/>
    </font>
    <font>
      <i/>
      <u/>
      <sz val="16"/>
      <name val="Calibri"/>
      <family val="2"/>
      <scheme val="minor"/>
    </font>
    <font>
      <i/>
      <u/>
      <sz val="14"/>
      <name val="Algerian"/>
      <family val="5"/>
    </font>
    <font>
      <sz val="12"/>
      <color rgb="FF000000"/>
      <name val="Calibri"/>
      <family val="2"/>
      <scheme val="minor"/>
    </font>
    <font>
      <b/>
      <sz val="12"/>
      <color theme="0"/>
      <name val="Calibri"/>
      <family val="2"/>
      <scheme val="minor"/>
    </font>
    <font>
      <b/>
      <i/>
      <u/>
      <sz val="12"/>
      <name val="Calibri"/>
      <family val="2"/>
      <scheme val="minor"/>
    </font>
    <font>
      <b/>
      <sz val="12"/>
      <name val="Calibri"/>
      <family val="2"/>
      <scheme val="minor"/>
    </font>
    <font>
      <i/>
      <u/>
      <sz val="12"/>
      <name val="Calibri"/>
      <family val="2"/>
      <scheme val="minor"/>
    </font>
    <font>
      <sz val="14"/>
      <name val="Calibri"/>
      <family val="2"/>
      <scheme val="minor"/>
    </font>
    <font>
      <b/>
      <sz val="14"/>
      <color rgb="FFFFFFFF"/>
      <name val="Calibri"/>
      <family val="2"/>
      <scheme val="minor"/>
    </font>
    <font>
      <sz val="11"/>
      <color rgb="FF000000"/>
      <name val="Calibri"/>
      <family val="2"/>
      <scheme val="minor"/>
    </font>
    <font>
      <u/>
      <sz val="14"/>
      <color rgb="FF000000"/>
      <name val="Calibri"/>
      <family val="2"/>
      <scheme val="minor"/>
    </font>
    <font>
      <sz val="14"/>
      <color rgb="FF000000"/>
      <name val="Calibri"/>
      <family val="2"/>
      <scheme val="minor"/>
    </font>
    <font>
      <u/>
      <sz val="12"/>
      <color theme="1"/>
      <name val="Calibri"/>
      <family val="2"/>
      <scheme val="minor"/>
    </font>
    <font>
      <i/>
      <u/>
      <sz val="16"/>
      <color theme="1"/>
      <name val="Calibri"/>
      <family val="2"/>
      <scheme val="minor"/>
    </font>
    <font>
      <sz val="16"/>
      <color theme="1"/>
      <name val="Calibri"/>
      <family val="2"/>
      <scheme val="minor"/>
    </font>
    <font>
      <sz val="12"/>
      <color rgb="FF000000"/>
      <name val="Arial"/>
      <family val="2"/>
    </font>
    <font>
      <sz val="14"/>
      <color rgb="FF000000"/>
      <name val="Arial"/>
      <family val="2"/>
    </font>
    <font>
      <sz val="12"/>
      <color theme="1"/>
      <name val="Arial Narrow"/>
      <family val="2"/>
    </font>
    <font>
      <sz val="20"/>
      <color theme="1"/>
      <name val="Calibri"/>
      <family val="2"/>
      <scheme val="minor"/>
    </font>
    <font>
      <sz val="14"/>
      <color rgb="FF000000"/>
      <name val="Arial Narrow"/>
      <family val="2"/>
    </font>
    <font>
      <sz val="12"/>
      <color rgb="FF000000"/>
      <name val="Times New Roman"/>
      <family val="1"/>
    </font>
    <font>
      <sz val="16"/>
      <color rgb="FF000000"/>
      <name val="Calibri"/>
      <family val="2"/>
      <scheme val="minor"/>
    </font>
    <font>
      <i/>
      <u/>
      <sz val="12"/>
      <color rgb="FF000000"/>
      <name val="Calibri"/>
      <family val="2"/>
      <scheme val="minor"/>
    </font>
    <font>
      <sz val="8"/>
      <color theme="1"/>
      <name val="Calibri"/>
      <family val="2"/>
      <scheme val="minor"/>
    </font>
    <font>
      <u/>
      <sz val="12"/>
      <color rgb="FF000000"/>
      <name val="Calibri"/>
      <family val="2"/>
      <scheme val="minor"/>
    </font>
    <font>
      <b/>
      <sz val="12"/>
      <color theme="1"/>
      <name val="Calibri"/>
      <family val="2"/>
      <scheme val="minor"/>
    </font>
    <font>
      <sz val="12"/>
      <color rgb="FF000000"/>
      <name val="Arial Narrow"/>
      <family val="2"/>
    </font>
    <font>
      <b/>
      <sz val="12"/>
      <color rgb="FFFA7D00"/>
      <name val="Calibri"/>
      <family val="2"/>
      <scheme val="minor"/>
    </font>
    <font>
      <sz val="12"/>
      <color rgb="FFFA7D00"/>
      <name val="Calibri"/>
      <family val="2"/>
      <scheme val="minor"/>
    </font>
    <font>
      <b/>
      <i/>
      <u/>
      <sz val="14"/>
      <color theme="1"/>
      <name val="Calibri"/>
      <family val="2"/>
      <scheme val="minor"/>
    </font>
    <font>
      <b/>
      <sz val="9"/>
      <color indexed="81"/>
      <name val="Tahoma"/>
      <family val="2"/>
    </font>
    <font>
      <sz val="9"/>
      <color indexed="81"/>
      <name val="Tahoma"/>
      <family val="2"/>
    </font>
    <font>
      <b/>
      <i/>
      <u/>
      <sz val="14"/>
      <color rgb="FF000000"/>
      <name val="Calibri"/>
      <family val="2"/>
      <scheme val="minor"/>
    </font>
    <font>
      <i/>
      <u/>
      <sz val="12"/>
      <name val="Arial Narrow"/>
      <family val="2"/>
    </font>
    <font>
      <i/>
      <u/>
      <sz val="12"/>
      <color indexed="8"/>
      <name val="Times New Roman"/>
      <family val="1"/>
    </font>
    <font>
      <sz val="12"/>
      <color rgb="FF000000"/>
      <name val="Trebuchet MS"/>
      <family val="2"/>
    </font>
    <font>
      <b/>
      <i/>
      <u/>
      <sz val="12"/>
      <color rgb="FFFFFFFF"/>
      <name val="Calibri"/>
      <family val="2"/>
      <scheme val="minor"/>
    </font>
    <font>
      <i/>
      <u/>
      <sz val="12"/>
      <color rgb="FF0000FF"/>
      <name val="Calibri"/>
      <family val="2"/>
      <scheme val="minor"/>
    </font>
    <font>
      <i/>
      <sz val="12"/>
      <color rgb="FF000000"/>
      <name val="Bodoni MT Condensed"/>
      <family val="1"/>
    </font>
    <font>
      <u/>
      <sz val="12"/>
      <name val="Calibri"/>
      <family val="2"/>
      <scheme val="minor"/>
    </font>
    <font>
      <sz val="16"/>
      <color rgb="FFFA7D00"/>
      <name val="NEW Times"/>
      <family val="2"/>
    </font>
    <font>
      <sz val="12"/>
      <color rgb="FFFA7D00"/>
      <name val="Arial Narrow"/>
      <family val="2"/>
    </font>
    <font>
      <sz val="16"/>
      <name val="Arial Narrow"/>
      <family val="2"/>
    </font>
    <font>
      <sz val="16"/>
      <color rgb="FF000000"/>
      <name val="Arial Narrow"/>
      <family val="2"/>
    </font>
    <font>
      <u/>
      <sz val="11"/>
      <color theme="10"/>
      <name val="Calibri"/>
      <family val="2"/>
      <scheme val="minor"/>
    </font>
    <font>
      <sz val="16"/>
      <color rgb="FFD6DCE4"/>
      <name val="Arial Narrow"/>
      <family val="2"/>
    </font>
    <font>
      <sz val="14"/>
      <name val="Arial Narrow"/>
      <family val="2"/>
    </font>
    <font>
      <b/>
      <i/>
      <sz val="16"/>
      <name val="Arial Narrow"/>
      <family val="2"/>
    </font>
    <font>
      <u/>
      <sz val="12"/>
      <color rgb="FF404040"/>
      <name val="Segoe UI"/>
      <family val="2"/>
    </font>
    <font>
      <b/>
      <sz val="8"/>
      <color rgb="FF202124"/>
      <name val="Arial"/>
      <family val="2"/>
    </font>
    <font>
      <u/>
      <sz val="14"/>
      <color rgb="FF0563C1"/>
      <name val="Calibri"/>
      <family val="2"/>
      <scheme val="minor"/>
    </font>
    <font>
      <u/>
      <sz val="12"/>
      <color rgb="FF0563C1"/>
      <name val="Calibri"/>
      <family val="2"/>
      <scheme val="minor"/>
    </font>
    <font>
      <sz val="8"/>
      <color rgb="FF2B2E2F"/>
      <name val="Lucida Sans Unicode"/>
      <family val="2"/>
    </font>
    <font>
      <sz val="14"/>
      <color rgb="FF2B2E2F"/>
      <name val="Lucida Sans Unicode"/>
      <family val="2"/>
    </font>
    <font>
      <i/>
      <u/>
      <sz val="12"/>
      <color rgb="FF000000"/>
      <name val="Times New Roman"/>
      <family val="1"/>
    </font>
    <font>
      <i/>
      <sz val="18"/>
      <color rgb="FF000000"/>
      <name val="Arial Narrow"/>
      <family val="2"/>
    </font>
    <font>
      <b/>
      <i/>
      <u/>
      <sz val="14"/>
      <color rgb="FF000000"/>
      <name val="Arial Narrow"/>
      <family val="2"/>
    </font>
    <font>
      <i/>
      <sz val="11"/>
      <color rgb="FF000000"/>
      <name val="Arial Narrow"/>
      <family val="2"/>
    </font>
    <font>
      <sz val="11"/>
      <name val="Arial Narrow"/>
      <family val="2"/>
    </font>
    <font>
      <i/>
      <sz val="12"/>
      <color rgb="FF000000"/>
      <name val="Arial Narrow"/>
      <family val="2"/>
    </font>
    <font>
      <sz val="12"/>
      <color rgb="FF404040"/>
      <name val="Myanmar Text"/>
      <family val="2"/>
    </font>
    <font>
      <b/>
      <sz val="12"/>
      <color rgb="FF000000"/>
      <name val="Calibri"/>
      <family val="2"/>
      <scheme val="minor"/>
    </font>
    <font>
      <b/>
      <sz val="12"/>
      <color rgb="FF000000"/>
      <name val="Arial Narrow"/>
      <family val="2"/>
    </font>
    <font>
      <i/>
      <sz val="14"/>
      <color rgb="FF000000"/>
      <name val="Bodoni MT Condensed"/>
      <family val="1"/>
    </font>
    <font>
      <b/>
      <sz val="14"/>
      <color theme="1"/>
      <name val="Arial Narrow"/>
      <family val="2"/>
    </font>
    <font>
      <b/>
      <i/>
      <sz val="14"/>
      <color rgb="FF000000"/>
      <name val="Arial Narrow"/>
      <family val="2"/>
    </font>
    <font>
      <b/>
      <i/>
      <sz val="12"/>
      <color rgb="FF000000"/>
      <name val="Arial Narrow"/>
      <family val="2"/>
    </font>
    <font>
      <sz val="8"/>
      <color theme="1"/>
      <name val="Arial Narrow"/>
      <family val="2"/>
    </font>
    <font>
      <b/>
      <u/>
      <sz val="14"/>
      <color theme="1"/>
      <name val="Arial Narrow"/>
      <family val="2"/>
    </font>
    <font>
      <i/>
      <u/>
      <sz val="10"/>
      <color theme="1"/>
      <name val="Arial Narrow"/>
      <family val="2"/>
    </font>
    <font>
      <i/>
      <u/>
      <sz val="12"/>
      <color theme="1"/>
      <name val="Calibri"/>
      <family val="2"/>
      <scheme val="minor"/>
    </font>
    <font>
      <b/>
      <u/>
      <sz val="12"/>
      <color theme="1"/>
      <name val="Calibri"/>
      <family val="2"/>
      <scheme val="minor"/>
    </font>
    <font>
      <b/>
      <sz val="9"/>
      <color theme="1"/>
      <name val="Arial Narrow"/>
      <family val="2"/>
    </font>
    <font>
      <b/>
      <sz val="11"/>
      <color theme="1"/>
      <name val="Calibri"/>
      <family val="2"/>
      <scheme val="minor"/>
    </font>
    <font>
      <b/>
      <sz val="14"/>
      <color rgb="FF000000"/>
      <name val="Arial Narrow"/>
      <family val="2"/>
    </font>
    <font>
      <b/>
      <sz val="16"/>
      <color rgb="FF000000"/>
      <name val="Arial Narrow"/>
      <family val="2"/>
    </font>
    <font>
      <b/>
      <sz val="16"/>
      <color theme="1"/>
      <name val="Arial Narrow"/>
      <family val="2"/>
    </font>
    <font>
      <u/>
      <sz val="11"/>
      <color theme="1"/>
      <name val="Calibri"/>
      <family val="2"/>
      <scheme val="minor"/>
    </font>
    <font>
      <u/>
      <sz val="14"/>
      <name val="Arial Narrow"/>
      <family val="2"/>
    </font>
    <font>
      <b/>
      <i/>
      <u/>
      <sz val="16"/>
      <color rgb="FF000000"/>
      <name val="Arial Narrow"/>
      <family val="2"/>
    </font>
    <font>
      <b/>
      <i/>
      <u/>
      <sz val="12"/>
      <color rgb="FF000000"/>
      <name val="Arial Narrow"/>
      <family val="2"/>
    </font>
    <font>
      <i/>
      <u/>
      <sz val="12"/>
      <color rgb="FF444444"/>
      <name val="Arial"/>
      <family val="2"/>
    </font>
    <font>
      <sz val="14"/>
      <color rgb="FF444444"/>
      <name val="Arial"/>
      <family val="2"/>
    </font>
    <font>
      <b/>
      <sz val="12"/>
      <color rgb="FFFFFFFF"/>
      <name val="Calibri"/>
      <family val="2"/>
      <scheme val="minor"/>
    </font>
    <font>
      <i/>
      <sz val="12"/>
      <color rgb="FF000000"/>
      <name val="Calibri"/>
      <family val="2"/>
      <scheme val="minor"/>
    </font>
    <font>
      <sz val="10"/>
      <color rgb="FF444444"/>
      <name val="Arial"/>
      <family val="2"/>
    </font>
    <font>
      <sz val="12"/>
      <color rgb="FF444444"/>
      <name val="Arial"/>
      <family val="2"/>
    </font>
    <font>
      <b/>
      <sz val="10"/>
      <color rgb="FF000000"/>
      <name val="Calibri"/>
      <family val="2"/>
      <scheme val="minor"/>
    </font>
    <font>
      <b/>
      <sz val="14"/>
      <color rgb="FF000000"/>
      <name val="Calibri"/>
      <family val="2"/>
      <scheme val="minor"/>
    </font>
    <font>
      <u/>
      <sz val="12"/>
      <color rgb="FF444444"/>
      <name val="Arial"/>
      <family val="2"/>
    </font>
    <font>
      <b/>
      <sz val="14"/>
      <name val="Arial Narrow"/>
      <family val="2"/>
    </font>
    <font>
      <sz val="14"/>
      <color theme="1"/>
      <name val="Arial Black"/>
      <family val="2"/>
    </font>
    <font>
      <sz val="12"/>
      <name val="Arial Narrow"/>
      <family val="2"/>
    </font>
    <font>
      <b/>
      <sz val="12"/>
      <name val="Arial Narrow"/>
      <family val="2"/>
    </font>
    <font>
      <sz val="11"/>
      <color rgb="FF000000"/>
      <name val="Arial Narrow"/>
      <family val="2"/>
    </font>
    <font>
      <sz val="10"/>
      <color rgb="FF000000"/>
      <name val="Arial Narrow"/>
      <family val="2"/>
    </font>
    <font>
      <sz val="11"/>
      <color theme="1"/>
      <name val="Arial Narrow"/>
      <family val="2"/>
    </font>
    <font>
      <sz val="16"/>
      <color theme="1"/>
      <name val="Arial Narrow"/>
      <family val="2"/>
    </font>
    <font>
      <b/>
      <sz val="11"/>
      <name val="Arial Black"/>
      <family val="2"/>
    </font>
    <font>
      <sz val="12"/>
      <name val="Arial Black"/>
      <family val="2"/>
    </font>
    <font>
      <b/>
      <sz val="12"/>
      <name val="Arial Black"/>
      <family val="2"/>
    </font>
    <font>
      <sz val="10"/>
      <name val="Arial"/>
      <family val="2"/>
    </font>
    <font>
      <sz val="11"/>
      <color theme="1"/>
      <name val="Arial"/>
      <family val="2"/>
    </font>
    <font>
      <b/>
      <sz val="11"/>
      <color theme="1"/>
      <name val="Calibri"/>
      <family val="2"/>
    </font>
    <font>
      <b/>
      <i/>
      <u/>
      <sz val="18"/>
      <color theme="1"/>
      <name val="Calibri"/>
      <family val="2"/>
    </font>
    <font>
      <b/>
      <sz val="14"/>
      <color theme="1"/>
      <name val="Calibri"/>
      <family val="2"/>
    </font>
    <font>
      <b/>
      <sz val="11"/>
      <color theme="1"/>
      <name val="Arial"/>
      <family val="2"/>
    </font>
    <font>
      <sz val="11"/>
      <name val="Arial"/>
      <family val="2"/>
    </font>
    <font>
      <sz val="10"/>
      <color theme="1"/>
      <name val="Arial"/>
      <family val="2"/>
    </font>
    <font>
      <sz val="14"/>
      <color theme="1"/>
      <name val="Arial"/>
      <family val="2"/>
    </font>
    <font>
      <u/>
      <sz val="14"/>
      <color rgb="FF000000"/>
      <name val="Calibri"/>
      <family val="2"/>
    </font>
    <font>
      <sz val="16"/>
      <color theme="1"/>
      <name val="Arial"/>
      <family val="2"/>
    </font>
    <font>
      <i/>
      <u val="doubleAccounting"/>
      <sz val="14"/>
      <color rgb="FF000000"/>
      <name val="Calibri"/>
      <family val="2"/>
      <scheme val="minor"/>
    </font>
    <font>
      <sz val="14"/>
      <color theme="1"/>
      <name val="Times New Roman"/>
      <family val="1"/>
    </font>
    <font>
      <sz val="14"/>
      <color rgb="FF444444"/>
      <name val="Arial Narrow"/>
      <family val="2"/>
    </font>
    <font>
      <sz val="16"/>
      <color rgb="FF000000"/>
      <name val="Times New Roman"/>
      <family val="1"/>
    </font>
    <font>
      <b/>
      <i/>
      <u/>
      <sz val="18"/>
      <color rgb="FF000000"/>
      <name val="Arial Narrow"/>
      <family val="2"/>
    </font>
    <font>
      <sz val="8"/>
      <color rgb="FF000000"/>
      <name val="Calibri"/>
      <family val="2"/>
      <scheme val="minor"/>
    </font>
    <font>
      <sz val="8"/>
      <color rgb="FF000000"/>
      <name val="Arial Narrow"/>
      <family val="2"/>
    </font>
    <font>
      <b/>
      <sz val="11"/>
      <color theme="0"/>
      <name val="Calibri"/>
      <family val="2"/>
      <scheme val="minor"/>
    </font>
    <font>
      <i/>
      <u/>
      <sz val="16"/>
      <color rgb="FF000000"/>
      <name val="Calibri"/>
      <family val="2"/>
      <scheme val="minor"/>
    </font>
    <font>
      <u/>
      <sz val="16"/>
      <color rgb="FF000000"/>
      <name val="Arial Narrow"/>
      <family val="2"/>
    </font>
    <font>
      <sz val="48"/>
      <color rgb="FF000000"/>
      <name val="Calibri"/>
      <family val="2"/>
      <scheme val="minor"/>
    </font>
    <font>
      <sz val="9"/>
      <color rgb="FF000000"/>
      <name val="Calibri"/>
      <family val="2"/>
      <scheme val="minor"/>
    </font>
    <font>
      <sz val="16"/>
      <color rgb="FF444444"/>
      <name val="Arial"/>
      <family val="2"/>
    </font>
    <font>
      <sz val="11"/>
      <color rgb="FF000000"/>
      <name val="Arial"/>
      <family val="2"/>
    </font>
    <font>
      <b/>
      <sz val="18"/>
      <color rgb="FF000000"/>
      <name val="Calibri"/>
      <family val="2"/>
      <scheme val="minor"/>
    </font>
    <font>
      <sz val="18"/>
      <color rgb="FF000000"/>
      <name val="Calibri"/>
      <family val="2"/>
      <scheme val="minor"/>
    </font>
    <font>
      <b/>
      <sz val="36"/>
      <color rgb="FF000000"/>
      <name val="Calibri"/>
      <family val="2"/>
      <scheme val="minor"/>
    </font>
    <font>
      <sz val="18"/>
      <name val="Arial Narrow"/>
      <family val="2"/>
    </font>
    <font>
      <sz val="8"/>
      <color theme="1"/>
      <name val="Arial"/>
      <family val="2"/>
    </font>
    <font>
      <b/>
      <sz val="16"/>
      <color rgb="FF000000"/>
      <name val="Arial"/>
      <family val="2"/>
    </font>
    <font>
      <u/>
      <sz val="16"/>
      <color theme="1"/>
      <name val="Calibri"/>
      <family val="2"/>
      <scheme val="minor"/>
    </font>
    <font>
      <i/>
      <u/>
      <sz val="14"/>
      <color theme="1"/>
      <name val="Arial Narrow"/>
      <family val="2"/>
    </font>
    <font>
      <i/>
      <u/>
      <sz val="14"/>
      <color theme="1"/>
      <name val="Calibri"/>
      <family val="2"/>
    </font>
    <font>
      <i/>
      <u/>
      <sz val="14"/>
      <color rgb="FF000000"/>
      <name val="Arial"/>
      <family val="2"/>
    </font>
    <font>
      <i/>
      <u/>
      <sz val="14"/>
      <color rgb="FF000000"/>
      <name val="Calibri"/>
      <family val="2"/>
    </font>
    <font>
      <sz val="13"/>
      <color theme="1"/>
      <name val="Arial Narrow"/>
      <family val="2"/>
    </font>
    <font>
      <sz val="26"/>
      <color theme="1"/>
      <name val="Arial"/>
      <family val="2"/>
    </font>
    <font>
      <sz val="10"/>
      <color rgb="FF000000"/>
      <name val="Calibri"/>
      <family val="2"/>
      <scheme val="minor"/>
    </font>
    <font>
      <sz val="11"/>
      <color indexed="8"/>
      <name val="Calibri"/>
      <family val="2"/>
    </font>
    <font>
      <u/>
      <sz val="11"/>
      <color theme="10"/>
      <name val="Calibri"/>
      <family val="2"/>
    </font>
    <font>
      <sz val="12"/>
      <color rgb="FF006100"/>
      <name val="Calibri"/>
      <family val="2"/>
      <scheme val="minor"/>
    </font>
    <font>
      <sz val="12"/>
      <color theme="0"/>
      <name val="Calibri"/>
      <family val="2"/>
      <scheme val="minor"/>
    </font>
    <font>
      <u/>
      <sz val="10"/>
      <color indexed="12"/>
      <name val="Arial"/>
      <family val="2"/>
    </font>
    <font>
      <u/>
      <sz val="12"/>
      <color theme="10"/>
      <name val="Calibri"/>
      <family val="2"/>
      <scheme val="minor"/>
    </font>
    <font>
      <sz val="12"/>
      <color theme="1"/>
      <name val="NEW Times"/>
      <family val="2"/>
    </font>
    <font>
      <u/>
      <sz val="12"/>
      <color theme="10"/>
      <name val="NEW Times"/>
      <family val="2"/>
    </font>
    <font>
      <b/>
      <sz val="18"/>
      <color theme="3"/>
      <name val="Calibri Light"/>
      <family val="2"/>
      <scheme val="major"/>
    </font>
    <font>
      <b/>
      <sz val="12"/>
      <color rgb="FF3F3F3F"/>
      <name val="Calibri"/>
      <family val="2"/>
      <scheme val="minor"/>
    </font>
    <font>
      <sz val="11"/>
      <color rgb="FFFA7D00"/>
      <name val="Calibri"/>
      <family val="2"/>
      <scheme val="minor"/>
    </font>
    <font>
      <i/>
      <u/>
      <sz val="18"/>
      <color rgb="FFFF0000"/>
      <name val="Arial"/>
      <family val="2"/>
    </font>
    <font>
      <b/>
      <sz val="14"/>
      <color theme="1"/>
      <name val="Arial"/>
      <family val="2"/>
    </font>
    <font>
      <i/>
      <sz val="12"/>
      <color rgb="FF000000"/>
      <name val="Times New Roman"/>
      <family val="1"/>
    </font>
    <font>
      <u/>
      <sz val="11"/>
      <color rgb="FF0563C1"/>
      <name val="Arial"/>
      <family val="2"/>
    </font>
    <font>
      <sz val="14"/>
      <color rgb="FF000000"/>
      <name val="Times New Roman"/>
      <family val="1"/>
    </font>
    <font>
      <sz val="11"/>
      <color rgb="FF000000"/>
      <name val="Times New Roman"/>
      <family val="1"/>
    </font>
    <font>
      <i/>
      <u/>
      <sz val="14"/>
      <color rgb="FF222222"/>
      <name val="Arial Narrow"/>
      <family val="2"/>
    </font>
    <font>
      <b/>
      <u/>
      <sz val="16"/>
      <color rgb="FF000000"/>
      <name val="Times New Roman"/>
      <family val="1"/>
    </font>
    <font>
      <b/>
      <i/>
      <sz val="12"/>
      <color rgb="FF000000"/>
      <name val="Arial"/>
      <family val="2"/>
    </font>
    <font>
      <i/>
      <u/>
      <sz val="14"/>
      <color rgb="FF444444"/>
      <name val="Arial Narrow"/>
      <family val="2"/>
    </font>
    <font>
      <b/>
      <u/>
      <sz val="14"/>
      <color rgb="FF444444"/>
      <name val="Arial Narrow"/>
      <family val="2"/>
    </font>
    <font>
      <b/>
      <u/>
      <sz val="18"/>
      <color rgb="FF444444"/>
      <name val="Arial Narrow"/>
      <family val="2"/>
    </font>
    <font>
      <b/>
      <u/>
      <sz val="12"/>
      <color rgb="FF444444"/>
      <name val="Arial Narrow"/>
      <family val="2"/>
    </font>
    <font>
      <b/>
      <u/>
      <sz val="11"/>
      <color rgb="FF444444"/>
      <name val="Arial Narrow"/>
      <family val="2"/>
    </font>
    <font>
      <b/>
      <sz val="24"/>
      <color theme="1"/>
      <name val="Calibri Light"/>
      <family val="2"/>
    </font>
    <font>
      <b/>
      <i/>
      <u/>
      <sz val="32"/>
      <color rgb="FF000000"/>
      <name val="Calibri"/>
      <family val="2"/>
      <scheme val="minor"/>
    </font>
    <font>
      <b/>
      <sz val="32"/>
      <color theme="1"/>
      <name val="Calibri Light"/>
      <family val="2"/>
    </font>
    <font>
      <b/>
      <sz val="22"/>
      <color theme="1"/>
      <name val="Calibri"/>
      <family val="2"/>
      <scheme val="minor"/>
    </font>
    <font>
      <sz val="24"/>
      <color theme="1"/>
      <name val="Calibri Light"/>
      <family val="2"/>
    </font>
    <font>
      <sz val="32"/>
      <color theme="1"/>
      <name val="Calibri Light"/>
      <family val="2"/>
    </font>
    <font>
      <sz val="48"/>
      <color theme="1"/>
      <name val="Calibri Light"/>
      <family val="2"/>
    </font>
    <font>
      <sz val="36"/>
      <color theme="1"/>
      <name val="Calibri Light"/>
      <family val="2"/>
    </font>
    <font>
      <sz val="42"/>
      <color theme="1"/>
      <name val="Calibri Light"/>
      <family val="2"/>
    </font>
    <font>
      <b/>
      <sz val="8"/>
      <name val="Arial Black"/>
      <family val="2"/>
    </font>
    <font>
      <sz val="10"/>
      <color rgb="FF637183"/>
      <name val="Calibri"/>
      <family val="2"/>
      <scheme val="minor"/>
    </font>
    <font>
      <sz val="10"/>
      <color rgb="FF231F20"/>
      <name val="Times New Roman"/>
      <family val="1"/>
    </font>
    <font>
      <sz val="11"/>
      <color rgb="FF323C46"/>
      <name val="Inherit"/>
    </font>
    <font>
      <sz val="11"/>
      <color rgb="FF3B3D3F"/>
      <name val="Calibri"/>
      <family val="2"/>
      <scheme val="minor"/>
    </font>
    <font>
      <sz val="11"/>
      <color rgb="FF4F4F50"/>
      <name val="Calibri"/>
      <family val="2"/>
      <scheme val="minor"/>
    </font>
    <font>
      <b/>
      <sz val="11"/>
      <name val="Calibri"/>
      <family val="2"/>
      <scheme val="minor"/>
    </font>
    <font>
      <b/>
      <sz val="12"/>
      <color theme="1"/>
      <name val="Arial Narrow"/>
      <family val="2"/>
    </font>
    <font>
      <b/>
      <sz val="9"/>
      <color theme="1"/>
      <name val="Calibri"/>
      <family val="2"/>
      <scheme val="minor"/>
    </font>
    <font>
      <b/>
      <sz val="14"/>
      <name val="Calibri"/>
      <family val="2"/>
      <scheme val="minor"/>
    </font>
    <font>
      <b/>
      <u/>
      <sz val="12"/>
      <name val="Calibri"/>
      <family val="2"/>
      <scheme val="minor"/>
    </font>
    <font>
      <sz val="10"/>
      <color theme="1"/>
      <name val="Calibri"/>
      <family val="2"/>
      <scheme val="minor"/>
    </font>
    <font>
      <u/>
      <sz val="10"/>
      <name val="Calibri"/>
      <family val="2"/>
      <scheme val="minor"/>
    </font>
    <font>
      <sz val="10"/>
      <name val="Calibri"/>
      <family val="2"/>
      <scheme val="minor"/>
    </font>
    <font>
      <b/>
      <sz val="10"/>
      <name val="Calibri"/>
      <family val="2"/>
      <scheme val="minor"/>
    </font>
    <font>
      <i/>
      <u/>
      <sz val="10"/>
      <name val="Calibri"/>
      <family val="2"/>
      <scheme val="minor"/>
    </font>
    <font>
      <sz val="9"/>
      <name val="Arial Black"/>
      <family val="2"/>
    </font>
    <font>
      <b/>
      <sz val="9"/>
      <name val="Arial Black"/>
      <family val="2"/>
    </font>
    <font>
      <b/>
      <sz val="10"/>
      <name val="Arial Black"/>
      <family val="2"/>
    </font>
    <font>
      <sz val="11"/>
      <name val="Arial Black"/>
      <family val="2"/>
    </font>
    <font>
      <b/>
      <sz val="14"/>
      <name val="Arial Black"/>
      <family val="2"/>
    </font>
    <font>
      <b/>
      <u/>
      <sz val="11"/>
      <name val="Arial Black"/>
      <family val="2"/>
    </font>
    <font>
      <sz val="10"/>
      <name val="Arial Black"/>
      <family val="2"/>
    </font>
    <font>
      <b/>
      <sz val="8"/>
      <color theme="1"/>
      <name val="Calibri"/>
      <family val="2"/>
      <scheme val="minor"/>
    </font>
    <font>
      <sz val="11"/>
      <name val="Calibri"/>
      <family val="2"/>
      <scheme val="minor"/>
    </font>
    <font>
      <b/>
      <i/>
      <u/>
      <sz val="16"/>
      <name val="Calibri"/>
      <family val="2"/>
      <scheme val="minor"/>
    </font>
    <font>
      <u/>
      <sz val="14"/>
      <name val="Calibri"/>
      <family val="2"/>
      <scheme val="minor"/>
    </font>
    <font>
      <b/>
      <i/>
      <u/>
      <sz val="14"/>
      <name val="Calibri"/>
      <family val="2"/>
      <scheme val="minor"/>
    </font>
    <font>
      <sz val="10"/>
      <color rgb="FF000000"/>
      <name val="Times New Roman"/>
      <family val="1"/>
    </font>
    <font>
      <u/>
      <sz val="11"/>
      <color rgb="FF0563C1"/>
      <name val="Calibri"/>
      <family val="2"/>
      <scheme val="minor"/>
    </font>
    <font>
      <b/>
      <sz val="11"/>
      <color rgb="FF000000"/>
      <name val="Calibri"/>
      <family val="2"/>
      <scheme val="minor"/>
    </font>
    <font>
      <b/>
      <i/>
      <sz val="16"/>
      <name val="Calibri"/>
      <family val="2"/>
      <scheme val="minor"/>
    </font>
    <font>
      <i/>
      <u/>
      <sz val="11"/>
      <name val="Calibri"/>
      <family val="2"/>
      <scheme val="minor"/>
    </font>
    <font>
      <sz val="10"/>
      <color theme="1"/>
      <name val="Arial Narrow"/>
      <family val="2"/>
    </font>
    <font>
      <sz val="10"/>
      <color rgb="FFFA7D00"/>
      <name val="Arial Narrow"/>
      <family val="2"/>
    </font>
    <font>
      <u/>
      <sz val="10"/>
      <name val="Arial Black"/>
      <family val="2"/>
    </font>
    <font>
      <sz val="10"/>
      <name val="Arial Narrow"/>
      <family val="2"/>
    </font>
    <font>
      <sz val="12"/>
      <color rgb="FF222222"/>
      <name val="Arial"/>
      <family val="2"/>
    </font>
    <font>
      <b/>
      <sz val="11"/>
      <color theme="1"/>
      <name val="Arial Narrow"/>
      <family val="2"/>
    </font>
    <font>
      <b/>
      <sz val="10"/>
      <name val="Arial Narrow"/>
      <family val="2"/>
    </font>
    <font>
      <u/>
      <sz val="8"/>
      <color rgb="FFFF0000"/>
      <name val="Arial Black"/>
      <family val="2"/>
    </font>
    <font>
      <sz val="14"/>
      <name val="Arial Black"/>
      <family val="2"/>
    </font>
    <font>
      <i/>
      <u val="singleAccounting"/>
      <sz val="12"/>
      <color theme="1"/>
      <name val="Calibri"/>
      <family val="2"/>
      <scheme val="minor"/>
    </font>
    <font>
      <sz val="9"/>
      <color theme="1"/>
      <name val="Arial Narrow"/>
      <family val="2"/>
    </font>
    <font>
      <u/>
      <sz val="12"/>
      <name val="Arial Narrow"/>
      <family val="2"/>
    </font>
    <font>
      <sz val="8"/>
      <color rgb="FFFF0000"/>
      <name val="Arial Narrow"/>
      <family val="2"/>
    </font>
    <font>
      <b/>
      <sz val="9"/>
      <name val="Arial"/>
      <family val="2"/>
    </font>
    <font>
      <sz val="9"/>
      <color theme="1"/>
      <name val="Arial"/>
      <family val="2"/>
    </font>
    <font>
      <b/>
      <sz val="8"/>
      <color rgb="FFFF0000"/>
      <name val="Arial Black"/>
      <family val="2"/>
    </font>
    <font>
      <b/>
      <sz val="8"/>
      <color rgb="FFFF0000"/>
      <name val="Arial Narrow"/>
      <family val="2"/>
    </font>
    <font>
      <sz val="8"/>
      <color rgb="FFFF0000"/>
      <name val="Arial Black"/>
      <family val="2"/>
    </font>
    <font>
      <sz val="44"/>
      <color theme="1"/>
      <name val="Calibri Light"/>
      <family val="2"/>
    </font>
    <font>
      <b/>
      <sz val="44"/>
      <color theme="1"/>
      <name val="Calibri Light"/>
      <family val="2"/>
    </font>
    <font>
      <b/>
      <sz val="11"/>
      <name val="Arial Narrow"/>
      <family val="2"/>
    </font>
    <font>
      <sz val="11"/>
      <name val="Inherit"/>
    </font>
    <font>
      <sz val="10"/>
      <name val="Times New Roman"/>
      <family val="1"/>
    </font>
    <font>
      <u/>
      <sz val="12"/>
      <color theme="10"/>
      <name val="Arial"/>
      <family val="2"/>
    </font>
    <font>
      <b/>
      <sz val="10"/>
      <color theme="1"/>
      <name val="Calibri"/>
      <family val="2"/>
      <scheme val="minor"/>
    </font>
    <font>
      <sz val="12"/>
      <color rgb="FF323C46"/>
      <name val="Arial"/>
      <family val="2"/>
    </font>
    <font>
      <sz val="10"/>
      <color rgb="FF637183"/>
      <name val="Arial"/>
      <family val="2"/>
    </font>
    <font>
      <sz val="11"/>
      <color rgb="FF5E5E5E"/>
      <name val="Google Sans"/>
      <charset val="1"/>
    </font>
    <font>
      <sz val="11"/>
      <color rgb="FF3B3D3F"/>
      <name val="Arial"/>
      <family val="2"/>
    </font>
    <font>
      <sz val="11"/>
      <color rgb="FF4F4F50"/>
      <name val="Arial"/>
      <family val="2"/>
    </font>
    <font>
      <b/>
      <sz val="10"/>
      <color theme="1"/>
      <name val="Arial"/>
      <family val="2"/>
    </font>
    <font>
      <sz val="8"/>
      <name val="Calibri"/>
      <family val="2"/>
      <scheme val="minor"/>
    </font>
    <font>
      <sz val="12"/>
      <color rgb="FF000000"/>
      <name val="Calibri"/>
      <family val="2"/>
    </font>
    <font>
      <sz val="12"/>
      <name val="Calibri"/>
      <family val="2"/>
    </font>
    <font>
      <b/>
      <sz val="12"/>
      <name val="Arial"/>
      <family val="2"/>
    </font>
    <font>
      <b/>
      <sz val="12"/>
      <color rgb="FF000000"/>
      <name val="Calibri"/>
      <family val="2"/>
    </font>
    <font>
      <b/>
      <sz val="11"/>
      <color rgb="FF000000"/>
      <name val="Arial Narrow"/>
      <family val="2"/>
    </font>
    <font>
      <b/>
      <sz val="16"/>
      <color theme="1"/>
      <name val="Calibri"/>
      <family val="2"/>
      <scheme val="minor"/>
    </font>
    <font>
      <sz val="48"/>
      <color rgb="FFFA7D00"/>
      <name val="Arial Narrow"/>
      <family val="2"/>
    </font>
    <font>
      <sz val="72"/>
      <color theme="1"/>
      <name val="Calibri"/>
      <family val="2"/>
      <scheme val="minor"/>
    </font>
    <font>
      <sz val="72"/>
      <color rgb="FFFA7D00"/>
      <name val="Arial Narrow"/>
      <family val="2"/>
    </font>
    <font>
      <sz val="10"/>
      <color rgb="FF2B2B2B"/>
      <name val="Segoe UI"/>
      <family val="2"/>
    </font>
    <font>
      <sz val="8"/>
      <color rgb="FF71777D"/>
      <name val="Arial"/>
      <family val="2"/>
    </font>
    <font>
      <sz val="12"/>
      <color rgb="FF323C46"/>
      <name val="Inherit"/>
    </font>
    <font>
      <sz val="20"/>
      <color rgb="FF323C46"/>
      <name val="Arial"/>
      <family val="2"/>
    </font>
  </fonts>
  <fills count="52">
    <fill>
      <patternFill patternType="none"/>
    </fill>
    <fill>
      <patternFill patternType="gray125"/>
    </fill>
    <fill>
      <patternFill patternType="solid">
        <fgColor rgb="FFF2F2F2"/>
      </patternFill>
    </fill>
    <fill>
      <patternFill patternType="solid">
        <fgColor rgb="FFA5A5A5"/>
      </patternFill>
    </fill>
    <fill>
      <patternFill patternType="solid">
        <fgColor rgb="FFF2F2F2"/>
        <bgColor rgb="FF000000"/>
      </patternFill>
    </fill>
    <fill>
      <patternFill patternType="solid">
        <fgColor theme="0" tint="-4.9989318521683403E-2"/>
        <bgColor indexed="64"/>
      </patternFill>
    </fill>
    <fill>
      <patternFill patternType="solid">
        <fgColor rgb="FFFFFF00"/>
        <bgColor indexed="64"/>
      </patternFill>
    </fill>
    <fill>
      <patternFill patternType="solid">
        <fgColor theme="0" tint="-4.9989318521683403E-2"/>
        <bgColor rgb="FF000000"/>
      </patternFill>
    </fill>
    <fill>
      <patternFill patternType="solid">
        <fgColor theme="2"/>
        <bgColor indexed="64"/>
      </patternFill>
    </fill>
    <fill>
      <patternFill patternType="solid">
        <fgColor rgb="FFFFFF00"/>
        <bgColor rgb="FF000000"/>
      </patternFill>
    </fill>
    <fill>
      <patternFill patternType="solid">
        <fgColor theme="0"/>
        <bgColor indexed="64"/>
      </patternFill>
    </fill>
    <fill>
      <patternFill patternType="solid">
        <fgColor rgb="FFD9E1F2"/>
        <bgColor rgb="FFD9E1F2"/>
      </patternFill>
    </fill>
    <fill>
      <patternFill patternType="solid">
        <fgColor rgb="FFFFC000"/>
        <bgColor indexed="64"/>
      </patternFill>
    </fill>
    <fill>
      <patternFill patternType="solid">
        <fgColor theme="7"/>
        <bgColor rgb="FFD9E1F2"/>
      </patternFill>
    </fill>
    <fill>
      <patternFill patternType="solid">
        <fgColor rgb="FFA5A5A5"/>
        <bgColor rgb="FF000000"/>
      </patternFill>
    </fill>
    <fill>
      <patternFill patternType="solid">
        <fgColor rgb="FFFFC000"/>
        <bgColor rgb="FF000000"/>
      </patternFill>
    </fill>
    <fill>
      <patternFill patternType="solid">
        <fgColor rgb="FFE7E6E6"/>
        <bgColor rgb="FF000000"/>
      </patternFill>
    </fill>
    <fill>
      <patternFill patternType="solid">
        <fgColor rgb="FFD9E1F2"/>
        <bgColor rgb="FF000000"/>
      </patternFill>
    </fill>
    <fill>
      <patternFill patternType="solid">
        <fgColor theme="3" tint="0.39997558519241921"/>
        <bgColor indexed="64"/>
      </patternFill>
    </fill>
    <fill>
      <patternFill patternType="solid">
        <fgColor rgb="FFFCE4D6"/>
        <bgColor rgb="FF000000"/>
      </patternFill>
    </fill>
    <fill>
      <patternFill patternType="solid">
        <fgColor rgb="FF4472C4"/>
        <bgColor rgb="FF000000"/>
      </patternFill>
    </fill>
    <fill>
      <patternFill patternType="solid">
        <fgColor rgb="FFFFC000"/>
        <bgColor rgb="FFD9E1F2"/>
      </patternFill>
    </fill>
    <fill>
      <patternFill patternType="solid">
        <fgColor rgb="FFFFFFFF"/>
        <bgColor rgb="FF000000"/>
      </patternFill>
    </fill>
    <fill>
      <patternFill patternType="solid">
        <fgColor rgb="FFFFE699"/>
        <bgColor rgb="FF000000"/>
      </patternFill>
    </fill>
    <fill>
      <patternFill patternType="solid">
        <fgColor rgb="FF00B050"/>
        <bgColor rgb="FF000000"/>
      </patternFill>
    </fill>
    <fill>
      <patternFill patternType="solid">
        <fgColor rgb="FFFF0000"/>
        <bgColor rgb="FF000000"/>
      </patternFill>
    </fill>
    <fill>
      <patternFill patternType="solid">
        <fgColor theme="1"/>
        <bgColor indexed="64"/>
      </patternFill>
    </fill>
    <fill>
      <patternFill patternType="solid">
        <fgColor theme="1"/>
        <bgColor rgb="FF000000"/>
      </patternFill>
    </fill>
    <fill>
      <patternFill patternType="solid">
        <fgColor rgb="FF002060"/>
        <bgColor indexed="64"/>
      </patternFill>
    </fill>
    <fill>
      <patternFill patternType="solid">
        <fgColor theme="7"/>
        <bgColor indexed="64"/>
      </patternFill>
    </fill>
    <fill>
      <patternFill patternType="solid">
        <fgColor rgb="FF000000"/>
        <bgColor rgb="FF000000"/>
      </patternFill>
    </fill>
    <fill>
      <patternFill patternType="solid">
        <fgColor theme="7" tint="0.59999389629810485"/>
        <bgColor indexed="64"/>
      </patternFill>
    </fill>
    <fill>
      <patternFill patternType="solid">
        <fgColor rgb="FF00B0F0"/>
        <bgColor indexed="64"/>
      </patternFill>
    </fill>
    <fill>
      <patternFill patternType="solid">
        <fgColor rgb="FF00B0F0"/>
        <bgColor rgb="FF000000"/>
      </patternFill>
    </fill>
    <fill>
      <patternFill patternType="solid">
        <fgColor rgb="FFE7E6E6"/>
        <bgColor rgb="FFE7E6E6"/>
      </patternFill>
    </fill>
    <fill>
      <patternFill patternType="solid">
        <fgColor rgb="FFFFE699"/>
        <bgColor rgb="FFFFE699"/>
      </patternFill>
    </fill>
    <fill>
      <patternFill patternType="solid">
        <fgColor rgb="FFFFC000"/>
        <bgColor rgb="FFFFC000"/>
      </patternFill>
    </fill>
    <fill>
      <patternFill patternType="solid">
        <fgColor rgb="FFC6EFCE"/>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8" tint="0.79998168889431442"/>
        <bgColor indexed="65"/>
      </patternFill>
    </fill>
    <fill>
      <patternFill patternType="solid">
        <fgColor theme="4" tint="0.79998168889431442"/>
        <bgColor indexed="65"/>
      </patternFill>
    </fill>
    <fill>
      <patternFill patternType="solid">
        <fgColor theme="9" tint="0.79998168889431442"/>
        <bgColor indexed="64"/>
      </patternFill>
    </fill>
    <fill>
      <patternFill patternType="solid">
        <fgColor theme="7" tint="0.79998168889431442"/>
        <bgColor indexed="64"/>
      </patternFill>
    </fill>
    <fill>
      <patternFill patternType="solid">
        <fgColor theme="0"/>
        <bgColor rgb="FF000000"/>
      </patternFill>
    </fill>
    <fill>
      <patternFill patternType="solid">
        <fgColor rgb="FFE2EFDA"/>
        <bgColor rgb="FF000000"/>
      </patternFill>
    </fill>
    <fill>
      <patternFill patternType="solid">
        <fgColor theme="2"/>
        <bgColor rgb="FF000000"/>
      </patternFill>
    </fill>
    <fill>
      <patternFill patternType="solid">
        <fgColor rgb="FFFFF2CC"/>
        <bgColor rgb="FFFFF2CC"/>
      </patternFill>
    </fill>
    <fill>
      <patternFill patternType="solid">
        <fgColor theme="0"/>
        <bgColor rgb="FFFFF2CC"/>
      </patternFill>
    </fill>
  </fills>
  <borders count="33">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style="thin">
        <color rgb="FF7F7F7F"/>
      </right>
      <top style="thin">
        <color rgb="FF7F7F7F"/>
      </top>
      <bottom/>
      <diagonal/>
    </border>
    <border>
      <left style="thin">
        <color rgb="FF7F7F7F"/>
      </left>
      <right/>
      <top style="thin">
        <color rgb="FF7F7F7F"/>
      </top>
      <bottom style="thin">
        <color rgb="FF7F7F7F"/>
      </bottom>
      <diagonal/>
    </border>
    <border>
      <left style="thin">
        <color rgb="FF7F7F7F"/>
      </left>
      <right style="thin">
        <color rgb="FF7F7F7F"/>
      </right>
      <top/>
      <bottom style="thin">
        <color rgb="FF7F7F7F"/>
      </bottom>
      <diagonal/>
    </border>
    <border>
      <left style="double">
        <color rgb="FF3F3F3F"/>
      </left>
      <right/>
      <top style="double">
        <color rgb="FF3F3F3F"/>
      </top>
      <bottom style="double">
        <color rgb="FF3F3F3F"/>
      </bottom>
      <diagonal/>
    </border>
    <border>
      <left/>
      <right/>
      <top style="double">
        <color rgb="FF3F3F3F"/>
      </top>
      <bottom style="double">
        <color rgb="FF3F3F3F"/>
      </bottom>
      <diagonal/>
    </border>
    <border>
      <left style="double">
        <color rgb="FF3F3F3F"/>
      </left>
      <right/>
      <top/>
      <bottom style="double">
        <color rgb="FF3F3F3F"/>
      </bottom>
      <diagonal/>
    </border>
    <border>
      <left/>
      <right style="thin">
        <color rgb="FF7F7F7F"/>
      </right>
      <top style="thin">
        <color rgb="FF7F7F7F"/>
      </top>
      <bottom style="thin">
        <color rgb="FF7F7F7F"/>
      </bottom>
      <diagonal/>
    </border>
    <border>
      <left style="double">
        <color rgb="FF3F3F3F"/>
      </left>
      <right style="double">
        <color rgb="FF3F3F3F"/>
      </right>
      <top/>
      <bottom style="double">
        <color rgb="FF3F3F3F"/>
      </bottom>
      <diagonal/>
    </border>
    <border>
      <left/>
      <right style="thin">
        <color rgb="FF7F7F7F"/>
      </right>
      <top/>
      <bottom style="thin">
        <color rgb="FF7F7F7F"/>
      </bottom>
      <diagonal/>
    </border>
    <border>
      <left/>
      <right/>
      <top style="double">
        <color rgb="FF3F3F3F"/>
      </top>
      <bottom/>
      <diagonal/>
    </border>
    <border>
      <left/>
      <right style="double">
        <color rgb="FF3F3F3F"/>
      </right>
      <top/>
      <bottom style="double">
        <color rgb="FF3F3F3F"/>
      </bottom>
      <diagonal/>
    </border>
    <border>
      <left/>
      <right/>
      <top style="thin">
        <color rgb="FF7F7F7F"/>
      </top>
      <bottom style="thin">
        <color rgb="FF7F7F7F"/>
      </bottom>
      <diagonal/>
    </border>
    <border>
      <left/>
      <right/>
      <top/>
      <bottom style="thin">
        <color rgb="FF7F7F7F"/>
      </bottom>
      <diagonal/>
    </border>
    <border>
      <left/>
      <right/>
      <top/>
      <bottom style="thin">
        <color rgb="FF8EA9DB"/>
      </bottom>
      <diagonal/>
    </border>
    <border>
      <left style="thin">
        <color rgb="FF8EA9DB"/>
      </left>
      <right/>
      <top/>
      <bottom style="thin">
        <color rgb="FF8EA9DB"/>
      </bottom>
      <diagonal/>
    </border>
    <border>
      <left style="thin">
        <color rgb="FF8EA9DB"/>
      </left>
      <right/>
      <top style="thin">
        <color rgb="FF8EA9DB"/>
      </top>
      <bottom style="thin">
        <color rgb="FF8EA9DB"/>
      </bottom>
      <diagonal/>
    </border>
    <border>
      <left/>
      <right style="thin">
        <color rgb="FF8EA9DB"/>
      </right>
      <top/>
      <bottom style="thin">
        <color rgb="FF8EA9DB"/>
      </bottom>
      <diagonal/>
    </border>
    <border>
      <left/>
      <right/>
      <top style="thin">
        <color rgb="FF8EA9DB"/>
      </top>
      <bottom style="thin">
        <color rgb="FF8EA9DB"/>
      </bottom>
      <diagonal/>
    </border>
    <border>
      <left/>
      <right style="thin">
        <color rgb="FF7F7F7F"/>
      </right>
      <top/>
      <bottom/>
      <diagonal/>
    </border>
    <border>
      <left/>
      <right/>
      <top/>
      <bottom style="double">
        <color rgb="FFFF8001"/>
      </bottom>
      <diagonal/>
    </border>
    <border>
      <left style="double">
        <color rgb="FF3F3F3F"/>
      </left>
      <right/>
      <top/>
      <bottom/>
      <diagonal/>
    </border>
    <border>
      <left/>
      <right/>
      <top style="thin">
        <color rgb="FF7F7F7F"/>
      </top>
      <bottom/>
      <diagonal/>
    </border>
    <border>
      <left style="thin">
        <color rgb="FF7F7F7F"/>
      </left>
      <right/>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style="thin">
        <color rgb="FF7F7F7F"/>
      </top>
      <bottom style="thin">
        <color rgb="FFFFC000"/>
      </bottom>
      <diagonal/>
    </border>
    <border>
      <left style="thin">
        <color rgb="FF7F7F7F"/>
      </left>
      <right/>
      <top/>
      <bottom/>
      <diagonal/>
    </border>
    <border>
      <left style="thin">
        <color rgb="FF7F7F7F"/>
      </left>
      <right style="thin">
        <color rgb="FF7F7F7F"/>
      </right>
      <top/>
      <bottom/>
      <diagonal/>
    </border>
  </borders>
  <cellStyleXfs count="53">
    <xf numFmtId="0" fontId="0" fillId="0" borderId="0"/>
    <xf numFmtId="43" fontId="4" fillId="0" borderId="0" applyFont="0" applyFill="0" applyBorder="0" applyAlignment="0" applyProtection="0"/>
    <xf numFmtId="0" fontId="5" fillId="2" borderId="1" applyNumberFormat="0" applyAlignment="0" applyProtection="0"/>
    <xf numFmtId="0" fontId="9" fillId="2" borderId="1" applyNumberFormat="0" applyAlignment="0" applyProtection="0"/>
    <xf numFmtId="0" fontId="32" fillId="3" borderId="2" applyNumberFormat="0" applyAlignment="0" applyProtection="0"/>
    <xf numFmtId="0" fontId="56" fillId="2" borderId="1" applyNumberFormat="0" applyAlignment="0" applyProtection="0"/>
    <xf numFmtId="0" fontId="7" fillId="0" borderId="0"/>
    <xf numFmtId="0" fontId="73" fillId="0" borderId="0" applyNumberFormat="0" applyFill="0" applyBorder="0" applyAlignment="0" applyProtection="0"/>
    <xf numFmtId="0" fontId="57" fillId="0" borderId="24" applyNumberFormat="0" applyFill="0" applyAlignment="0" applyProtection="0"/>
    <xf numFmtId="0" fontId="130" fillId="0" borderId="0"/>
    <xf numFmtId="0" fontId="131" fillId="0" borderId="0"/>
    <xf numFmtId="0" fontId="137" fillId="0" borderId="0"/>
    <xf numFmtId="0" fontId="148" fillId="3" borderId="2" applyNumberFormat="0" applyAlignment="0" applyProtection="0"/>
    <xf numFmtId="0" fontId="170" fillId="0" borderId="0" applyNumberFormat="0" applyFill="0" applyBorder="0" applyAlignment="0" applyProtection="0">
      <alignment vertical="top"/>
      <protection locked="0"/>
    </xf>
    <xf numFmtId="44" fontId="169" fillId="0" borderId="0" applyFont="0" applyFill="0" applyBorder="0" applyAlignment="0" applyProtection="0"/>
    <xf numFmtId="0" fontId="7" fillId="40" borderId="0" applyNumberFormat="0" applyBorder="0" applyAlignment="0" applyProtection="0"/>
    <xf numFmtId="0" fontId="171" fillId="37" borderId="0" applyNumberFormat="0" applyBorder="0" applyAlignment="0" applyProtection="0"/>
    <xf numFmtId="0" fontId="172" fillId="41" borderId="0" applyNumberFormat="0" applyBorder="0" applyAlignment="0" applyProtection="0"/>
    <xf numFmtId="0" fontId="172" fillId="38" borderId="0" applyNumberFormat="0" applyBorder="0" applyAlignment="0" applyProtection="0"/>
    <xf numFmtId="9" fontId="169" fillId="0" borderId="0" applyFont="0" applyFill="0" applyBorder="0" applyAlignment="0" applyProtection="0"/>
    <xf numFmtId="0" fontId="173" fillId="0" borderId="0" applyNumberFormat="0" applyFill="0" applyBorder="0" applyAlignment="0" applyProtection="0">
      <alignment vertical="top"/>
      <protection locked="0"/>
    </xf>
    <xf numFmtId="44" fontId="130" fillId="0" borderId="0" applyFont="0" applyFill="0" applyBorder="0" applyAlignment="0" applyProtection="0"/>
    <xf numFmtId="0" fontId="7" fillId="0" borderId="0"/>
    <xf numFmtId="0" fontId="130" fillId="0" borderId="0"/>
    <xf numFmtId="0" fontId="7" fillId="0" borderId="0"/>
    <xf numFmtId="44" fontId="7" fillId="0" borderId="0" applyFont="0" applyFill="0" applyBorder="0" applyAlignment="0" applyProtection="0"/>
    <xf numFmtId="9" fontId="7" fillId="0" borderId="0" applyFont="0" applyFill="0" applyBorder="0" applyAlignment="0" applyProtection="0"/>
    <xf numFmtId="0" fontId="174" fillId="0" borderId="0" applyNumberFormat="0" applyFill="0" applyBorder="0" applyAlignment="0" applyProtection="0"/>
    <xf numFmtId="0" fontId="4" fillId="0" borderId="0"/>
    <xf numFmtId="0" fontId="175" fillId="0" borderId="0"/>
    <xf numFmtId="0" fontId="170" fillId="0" borderId="0" applyNumberFormat="0" applyFill="0" applyBorder="0" applyAlignment="0" applyProtection="0">
      <alignment vertical="top"/>
      <protection locked="0"/>
    </xf>
    <xf numFmtId="43" fontId="175" fillId="0" borderId="0" applyFont="0" applyFill="0" applyBorder="0" applyAlignment="0" applyProtection="0"/>
    <xf numFmtId="43" fontId="4" fillId="0" borderId="0" applyFont="0" applyFill="0" applyBorder="0" applyAlignment="0" applyProtection="0"/>
    <xf numFmtId="0" fontId="176" fillId="0" borderId="0" applyNumberFormat="0" applyFill="0" applyBorder="0" applyAlignment="0" applyProtection="0">
      <alignment vertical="top"/>
      <protection locked="0"/>
    </xf>
    <xf numFmtId="0" fontId="7" fillId="42" borderId="0" applyNumberFormat="0" applyBorder="0" applyAlignment="0" applyProtection="0"/>
    <xf numFmtId="0" fontId="177" fillId="0" borderId="0" applyNumberFormat="0" applyFill="0" applyBorder="0" applyAlignment="0" applyProtection="0"/>
    <xf numFmtId="0" fontId="178" fillId="2" borderId="28" applyNumberFormat="0" applyAlignment="0" applyProtection="0"/>
    <xf numFmtId="0" fontId="7" fillId="0" borderId="0"/>
    <xf numFmtId="0" fontId="73" fillId="0" borderId="0" applyNumberFormat="0" applyFill="0" applyBorder="0" applyAlignment="0" applyProtection="0"/>
    <xf numFmtId="0" fontId="7" fillId="40" borderId="0" applyNumberFormat="0" applyBorder="0" applyAlignment="0" applyProtection="0"/>
    <xf numFmtId="0" fontId="7" fillId="42" borderId="0" applyNumberFormat="0" applyBorder="0" applyAlignment="0" applyProtection="0"/>
    <xf numFmtId="0" fontId="7" fillId="0" borderId="0"/>
    <xf numFmtId="0" fontId="7" fillId="0" borderId="0"/>
    <xf numFmtId="44" fontId="7" fillId="0" borderId="0" applyFont="0" applyFill="0" applyBorder="0" applyAlignment="0" applyProtection="0"/>
    <xf numFmtId="9" fontId="7" fillId="0" borderId="0" applyFont="0" applyFill="0" applyBorder="0" applyAlignment="0" applyProtection="0"/>
    <xf numFmtId="0" fontId="7" fillId="42" borderId="0" applyNumberFormat="0" applyBorder="0" applyAlignment="0" applyProtection="0"/>
    <xf numFmtId="0" fontId="7" fillId="0" borderId="0"/>
    <xf numFmtId="0" fontId="54" fillId="0" borderId="29" applyNumberFormat="0" applyFill="0" applyAlignment="0" applyProtection="0"/>
    <xf numFmtId="0" fontId="7" fillId="43" borderId="0" applyNumberFormat="0" applyBorder="0" applyAlignment="0" applyProtection="0"/>
    <xf numFmtId="0" fontId="179" fillId="0" borderId="24" applyNumberFormat="0" applyFill="0" applyAlignment="0" applyProtection="0"/>
    <xf numFmtId="0" fontId="4" fillId="39" borderId="0" applyNumberFormat="0" applyBorder="0" applyAlignment="0" applyProtection="0"/>
    <xf numFmtId="0" fontId="5" fillId="2" borderId="1" applyNumberFormat="0" applyAlignment="0" applyProtection="0"/>
    <xf numFmtId="0" fontId="4" fillId="44" borderId="0" applyNumberFormat="0" applyBorder="0" applyAlignment="0" applyProtection="0"/>
  </cellStyleXfs>
  <cellXfs count="1057">
    <xf numFmtId="0" fontId="0" fillId="0" borderId="0" xfId="0"/>
    <xf numFmtId="0" fontId="7" fillId="0" borderId="0" xfId="0" applyFont="1"/>
    <xf numFmtId="0" fontId="0" fillId="0" borderId="0" xfId="0" applyAlignment="1">
      <alignment vertical="center"/>
    </xf>
    <xf numFmtId="164" fontId="11" fillId="0" borderId="0" xfId="1" applyNumberFormat="1" applyFont="1" applyAlignment="1"/>
    <xf numFmtId="164" fontId="12" fillId="0" borderId="0" xfId="1" applyNumberFormat="1" applyFont="1"/>
    <xf numFmtId="164" fontId="14" fillId="0" borderId="0" xfId="1" applyNumberFormat="1" applyFont="1" applyAlignment="1"/>
    <xf numFmtId="164" fontId="12" fillId="0" borderId="0" xfId="1" applyNumberFormat="1" applyFont="1" applyAlignment="1">
      <alignment horizontal="center"/>
    </xf>
    <xf numFmtId="0" fontId="15" fillId="0" borderId="0" xfId="0" applyFont="1"/>
    <xf numFmtId="164" fontId="16" fillId="5" borderId="0" xfId="1" applyNumberFormat="1" applyFont="1" applyFill="1"/>
    <xf numFmtId="164" fontId="18" fillId="0" borderId="0" xfId="1" applyNumberFormat="1" applyFont="1"/>
    <xf numFmtId="164" fontId="16" fillId="0" borderId="0" xfId="1" applyNumberFormat="1" applyFont="1"/>
    <xf numFmtId="164" fontId="19" fillId="0" borderId="0" xfId="1" applyNumberFormat="1" applyFont="1" applyAlignment="1">
      <alignment horizontal="left"/>
    </xf>
    <xf numFmtId="0" fontId="21" fillId="0" borderId="0" xfId="0" applyFont="1"/>
    <xf numFmtId="0" fontId="5" fillId="0" borderId="1" xfId="2" applyFill="1"/>
    <xf numFmtId="164" fontId="5" fillId="2" borderId="1" xfId="2" applyNumberFormat="1" applyAlignment="1">
      <alignment horizontal="left"/>
    </xf>
    <xf numFmtId="0" fontId="22" fillId="6" borderId="0" xfId="0" applyFont="1" applyFill="1" applyAlignment="1">
      <alignment vertical="center"/>
    </xf>
    <xf numFmtId="0" fontId="23" fillId="0" borderId="0" xfId="0" applyFont="1" applyAlignment="1">
      <alignment horizontal="left" vertical="center" indent="2"/>
    </xf>
    <xf numFmtId="0" fontId="5" fillId="0" borderId="1" xfId="2" quotePrefix="1" applyFill="1" applyAlignment="1">
      <alignment horizontal="left" vertical="center"/>
    </xf>
    <xf numFmtId="0" fontId="5" fillId="2" borderId="1" xfId="2" quotePrefix="1" applyAlignment="1">
      <alignment horizontal="left" vertical="center"/>
    </xf>
    <xf numFmtId="0" fontId="24" fillId="0" borderId="0" xfId="0" applyFont="1" applyAlignment="1">
      <alignment horizontal="left" indent="2"/>
    </xf>
    <xf numFmtId="0" fontId="5" fillId="2" borderId="1" xfId="2"/>
    <xf numFmtId="0" fontId="5" fillId="2" borderId="1" xfId="2" applyAlignment="1">
      <alignment horizontal="left" vertical="center"/>
    </xf>
    <xf numFmtId="164" fontId="16" fillId="5" borderId="0" xfId="1" applyNumberFormat="1" applyFont="1" applyFill="1" applyAlignment="1">
      <alignment vertical="center"/>
    </xf>
    <xf numFmtId="164" fontId="16" fillId="0" borderId="0" xfId="1" applyNumberFormat="1" applyFont="1" applyAlignment="1">
      <alignment horizontal="left" vertical="center"/>
    </xf>
    <xf numFmtId="0" fontId="26" fillId="0" borderId="0" xfId="0" applyFont="1" applyAlignment="1">
      <alignment horizontal="left" vertical="center" indent="2"/>
    </xf>
    <xf numFmtId="0" fontId="27" fillId="0" borderId="0" xfId="0" applyFont="1" applyAlignment="1">
      <alignment vertical="center"/>
    </xf>
    <xf numFmtId="0" fontId="15" fillId="6" borderId="0" xfId="0" applyFont="1" applyFill="1"/>
    <xf numFmtId="49" fontId="29" fillId="0" borderId="0" xfId="0" applyNumberFormat="1" applyFont="1" applyAlignment="1">
      <alignment horizontal="left"/>
    </xf>
    <xf numFmtId="49" fontId="30" fillId="0" borderId="0" xfId="0" applyNumberFormat="1" applyFont="1"/>
    <xf numFmtId="164" fontId="17" fillId="5" borderId="0" xfId="1" applyNumberFormat="1" applyFont="1" applyFill="1" applyAlignment="1">
      <alignment horizontal="right" vertical="top" wrapText="1"/>
    </xf>
    <xf numFmtId="0" fontId="33" fillId="0" borderId="8" xfId="4" quotePrefix="1" applyFont="1" applyFill="1" applyBorder="1"/>
    <xf numFmtId="0" fontId="33" fillId="0" borderId="9" xfId="4" quotePrefix="1" applyFont="1" applyFill="1" applyBorder="1"/>
    <xf numFmtId="49" fontId="28" fillId="0" borderId="10" xfId="0" applyNumberFormat="1" applyFont="1" applyBorder="1"/>
    <xf numFmtId="164" fontId="17" fillId="5" borderId="0" xfId="1" applyNumberFormat="1" applyFont="1" applyFill="1"/>
    <xf numFmtId="164" fontId="17" fillId="0" borderId="0" xfId="1" applyNumberFormat="1" applyFont="1"/>
    <xf numFmtId="0" fontId="5" fillId="4" borderId="1" xfId="0" applyFont="1" applyFill="1" applyBorder="1"/>
    <xf numFmtId="0" fontId="5" fillId="0" borderId="11" xfId="0" applyFont="1" applyBorder="1"/>
    <xf numFmtId="0" fontId="5" fillId="4" borderId="11" xfId="0" applyFont="1" applyFill="1" applyBorder="1"/>
    <xf numFmtId="0" fontId="34" fillId="0" borderId="12" xfId="0" applyFont="1" applyBorder="1" applyAlignment="1">
      <alignment horizontal="left" vertical="center" indent="2"/>
    </xf>
    <xf numFmtId="0" fontId="5" fillId="0" borderId="7" xfId="0" applyFont="1" applyBorder="1" applyAlignment="1">
      <alignment horizontal="left" vertical="center"/>
    </xf>
    <xf numFmtId="0" fontId="5" fillId="4" borderId="13" xfId="0" applyFont="1" applyFill="1" applyBorder="1" applyAlignment="1">
      <alignment horizontal="left" vertical="center"/>
    </xf>
    <xf numFmtId="0" fontId="5" fillId="0" borderId="13" xfId="0" applyFont="1" applyBorder="1"/>
    <xf numFmtId="0" fontId="5" fillId="4" borderId="7" xfId="0" applyFont="1" applyFill="1" applyBorder="1" applyAlignment="1">
      <alignment horizontal="left" vertical="center"/>
    </xf>
    <xf numFmtId="0" fontId="5" fillId="4" borderId="13" xfId="0" applyFont="1" applyFill="1" applyBorder="1"/>
    <xf numFmtId="0" fontId="35" fillId="0" borderId="8" xfId="0" applyFont="1" applyBorder="1" applyAlignment="1">
      <alignment horizontal="left" vertical="center"/>
    </xf>
    <xf numFmtId="0" fontId="15" fillId="6" borderId="0" xfId="0" applyFont="1" applyFill="1" applyAlignment="1">
      <alignment vertical="center"/>
    </xf>
    <xf numFmtId="0" fontId="8" fillId="0" borderId="0" xfId="0" applyFont="1"/>
    <xf numFmtId="0" fontId="40" fillId="0" borderId="0" xfId="0" applyFont="1"/>
    <xf numFmtId="0" fontId="40" fillId="0" borderId="0" xfId="0" applyFont="1" applyAlignment="1">
      <alignment vertical="center"/>
    </xf>
    <xf numFmtId="0" fontId="7" fillId="0" borderId="0" xfId="0" applyFont="1" applyAlignment="1">
      <alignment horizontal="left"/>
    </xf>
    <xf numFmtId="0" fontId="31" fillId="0" borderId="0" xfId="0" applyFont="1" applyAlignment="1">
      <alignment vertical="center"/>
    </xf>
    <xf numFmtId="0" fontId="41" fillId="0" borderId="0" xfId="0" applyFont="1" applyAlignment="1">
      <alignment horizontal="left"/>
    </xf>
    <xf numFmtId="0" fontId="31" fillId="0" borderId="0" xfId="0" applyFont="1"/>
    <xf numFmtId="164" fontId="44" fillId="0" borderId="0" xfId="0" applyNumberFormat="1" applyFont="1" applyAlignment="1">
      <alignment horizontal="left"/>
    </xf>
    <xf numFmtId="0" fontId="38" fillId="0" borderId="0" xfId="0" applyFont="1"/>
    <xf numFmtId="0" fontId="48" fillId="0" borderId="0" xfId="0" applyFont="1"/>
    <xf numFmtId="0" fontId="31" fillId="0" borderId="0" xfId="0" applyFont="1" applyAlignment="1">
      <alignment horizontal="left"/>
    </xf>
    <xf numFmtId="164" fontId="20" fillId="0" borderId="0" xfId="0" applyNumberFormat="1" applyFont="1" applyAlignment="1">
      <alignment horizontal="left" vertical="center" indent="2"/>
    </xf>
    <xf numFmtId="0" fontId="55" fillId="0" borderId="0" xfId="0" applyFont="1"/>
    <xf numFmtId="0" fontId="49" fillId="0" borderId="0" xfId="0" applyFont="1" applyAlignment="1">
      <alignment vertical="center"/>
    </xf>
    <xf numFmtId="0" fontId="31" fillId="0" borderId="0" xfId="0" applyFont="1" applyAlignment="1">
      <alignment horizontal="left" vertical="center"/>
    </xf>
    <xf numFmtId="0" fontId="31" fillId="0" borderId="18" xfId="0" applyFont="1" applyBorder="1" applyAlignment="1">
      <alignment vertical="center"/>
    </xf>
    <xf numFmtId="0" fontId="31" fillId="12" borderId="19" xfId="0" applyFont="1" applyFill="1" applyBorder="1" applyAlignment="1">
      <alignment vertical="center"/>
    </xf>
    <xf numFmtId="0" fontId="53" fillId="0" borderId="0" xfId="0" applyFont="1" applyAlignment="1">
      <alignment horizontal="left"/>
    </xf>
    <xf numFmtId="0" fontId="31" fillId="11" borderId="19" xfId="0" applyFont="1" applyFill="1" applyBorder="1" applyAlignment="1">
      <alignment vertical="center"/>
    </xf>
    <xf numFmtId="0" fontId="31" fillId="0" borderId="19" xfId="0" applyFont="1" applyBorder="1" applyAlignment="1">
      <alignment vertical="center"/>
    </xf>
    <xf numFmtId="0" fontId="31" fillId="11" borderId="18" xfId="0" applyFont="1" applyFill="1" applyBorder="1" applyAlignment="1">
      <alignment vertical="center"/>
    </xf>
    <xf numFmtId="0" fontId="31" fillId="13" borderId="19" xfId="0" applyFont="1" applyFill="1" applyBorder="1" applyAlignment="1">
      <alignment vertical="center"/>
    </xf>
    <xf numFmtId="0" fontId="55" fillId="11" borderId="21" xfId="0" applyFont="1" applyFill="1" applyBorder="1" applyAlignment="1">
      <alignment horizontal="left" vertical="center"/>
    </xf>
    <xf numFmtId="0" fontId="31" fillId="0" borderId="21" xfId="0" applyFont="1" applyBorder="1" applyAlignment="1">
      <alignment horizontal="left" vertical="center"/>
    </xf>
    <xf numFmtId="0" fontId="65" fillId="14" borderId="0" xfId="0" applyFont="1" applyFill="1" applyAlignment="1">
      <alignment horizontal="center" vertical="center" textRotation="255"/>
    </xf>
    <xf numFmtId="0" fontId="63" fillId="12" borderId="0" xfId="0" applyFont="1" applyFill="1" applyAlignment="1">
      <alignment vertical="center"/>
    </xf>
    <xf numFmtId="0" fontId="49" fillId="0" borderId="18" xfId="0" applyFont="1" applyBorder="1" applyAlignment="1">
      <alignment vertical="center"/>
    </xf>
    <xf numFmtId="0" fontId="49" fillId="11" borderId="18" xfId="0" applyFont="1" applyFill="1" applyBorder="1" applyAlignment="1">
      <alignment vertical="center"/>
    </xf>
    <xf numFmtId="0" fontId="66" fillId="0" borderId="18" xfId="0" applyFont="1" applyBorder="1" applyAlignment="1">
      <alignment horizontal="left" vertical="center"/>
    </xf>
    <xf numFmtId="0" fontId="67" fillId="15" borderId="0" xfId="0" applyFont="1" applyFill="1" applyAlignment="1">
      <alignment horizontal="left"/>
    </xf>
    <xf numFmtId="43" fontId="10" fillId="0" borderId="1" xfId="0" applyNumberFormat="1" applyFont="1" applyBorder="1" applyAlignment="1">
      <alignment vertical="top"/>
    </xf>
    <xf numFmtId="43" fontId="70" fillId="0" borderId="11" xfId="0" applyNumberFormat="1" applyFont="1" applyBorder="1" applyAlignment="1">
      <alignment vertical="top"/>
    </xf>
    <xf numFmtId="0" fontId="50" fillId="0" borderId="0" xfId="0" applyFont="1"/>
    <xf numFmtId="0" fontId="68" fillId="0" borderId="23" xfId="0" applyFont="1" applyBorder="1" applyAlignment="1">
      <alignment vertical="center" textRotation="255"/>
    </xf>
    <xf numFmtId="0" fontId="7" fillId="0" borderId="0" xfId="0" applyFont="1" applyAlignment="1">
      <alignment vertical="center" textRotation="45" wrapText="1"/>
    </xf>
    <xf numFmtId="0" fontId="71" fillId="9" borderId="0" xfId="0" applyFont="1" applyFill="1" applyAlignment="1">
      <alignment horizontal="center"/>
    </xf>
    <xf numFmtId="0" fontId="71" fillId="0" borderId="0" xfId="0" applyFont="1"/>
    <xf numFmtId="0" fontId="71" fillId="21" borderId="19" xfId="0" applyFont="1" applyFill="1" applyBorder="1"/>
    <xf numFmtId="0" fontId="75" fillId="0" borderId="0" xfId="0" applyFont="1"/>
    <xf numFmtId="0" fontId="75" fillId="0" borderId="19" xfId="0" applyFont="1" applyBorder="1"/>
    <xf numFmtId="0" fontId="76" fillId="0" borderId="0" xfId="0" applyFont="1"/>
    <xf numFmtId="0" fontId="55" fillId="0" borderId="0" xfId="0" applyFont="1" applyAlignment="1">
      <alignment horizontal="left"/>
    </xf>
    <xf numFmtId="0" fontId="77" fillId="0" borderId="0" xfId="0" applyFont="1"/>
    <xf numFmtId="0" fontId="79" fillId="0" borderId="0" xfId="0" applyFont="1"/>
    <xf numFmtId="0" fontId="80" fillId="0" borderId="0" xfId="0" applyFont="1" applyAlignment="1">
      <alignment horizontal="left"/>
    </xf>
    <xf numFmtId="0" fontId="81" fillId="0" borderId="0" xfId="0" applyFont="1"/>
    <xf numFmtId="0" fontId="82" fillId="0" borderId="0" xfId="0" applyFont="1"/>
    <xf numFmtId="0" fontId="55" fillId="0" borderId="0" xfId="0" applyFont="1" applyAlignment="1">
      <alignment horizontal="left" vertical="center"/>
    </xf>
    <xf numFmtId="0" fontId="83" fillId="23" borderId="0" xfId="0" applyFont="1" applyFill="1" applyAlignment="1">
      <alignment horizontal="left" vertical="center"/>
    </xf>
    <xf numFmtId="0" fontId="86" fillId="0" borderId="0" xfId="0" applyFont="1" applyAlignment="1">
      <alignment horizontal="left"/>
    </xf>
    <xf numFmtId="0" fontId="87" fillId="0" borderId="0" xfId="0" applyFont="1"/>
    <xf numFmtId="0" fontId="88" fillId="0" borderId="0" xfId="0" applyFont="1" applyAlignment="1">
      <alignment horizontal="right" vertical="center"/>
    </xf>
    <xf numFmtId="0" fontId="88" fillId="0" borderId="0" xfId="0" applyFont="1" applyAlignment="1">
      <alignment horizontal="left" vertical="center"/>
    </xf>
    <xf numFmtId="0" fontId="78" fillId="22" borderId="0" xfId="0" applyFont="1" applyFill="1" applyAlignment="1">
      <alignment vertical="top" wrapText="1"/>
    </xf>
    <xf numFmtId="0" fontId="64" fillId="0" borderId="18" xfId="0" applyFont="1" applyBorder="1" applyAlignment="1">
      <alignment vertical="center"/>
    </xf>
    <xf numFmtId="0" fontId="31" fillId="23" borderId="18" xfId="0" applyFont="1" applyFill="1" applyBorder="1" applyAlignment="1">
      <alignment vertical="center"/>
    </xf>
    <xf numFmtId="0" fontId="55" fillId="23" borderId="0" xfId="0" applyFont="1" applyFill="1"/>
    <xf numFmtId="0" fontId="31" fillId="15" borderId="19" xfId="0" applyFont="1" applyFill="1" applyBorder="1" applyAlignment="1">
      <alignment vertical="center"/>
    </xf>
    <xf numFmtId="0" fontId="31" fillId="0" borderId="18" xfId="0" applyFont="1" applyBorder="1" applyAlignment="1">
      <alignment horizontal="left" vertical="center"/>
    </xf>
    <xf numFmtId="0" fontId="55" fillId="15" borderId="0" xfId="0" applyFont="1" applyFill="1"/>
    <xf numFmtId="0" fontId="83" fillId="15" borderId="0" xfId="0" applyFont="1" applyFill="1" applyAlignment="1">
      <alignment vertical="center"/>
    </xf>
    <xf numFmtId="0" fontId="90" fillId="0" borderId="0" xfId="0" applyFont="1" applyAlignment="1">
      <alignment vertical="center"/>
    </xf>
    <xf numFmtId="0" fontId="90" fillId="24" borderId="0" xfId="0" applyFont="1" applyFill="1" applyAlignment="1">
      <alignment vertical="center"/>
    </xf>
    <xf numFmtId="0" fontId="49" fillId="24" borderId="0" xfId="0" applyFont="1" applyFill="1" applyAlignment="1">
      <alignment vertical="center"/>
    </xf>
    <xf numFmtId="0" fontId="31" fillId="24" borderId="0" xfId="0" applyFont="1" applyFill="1" applyAlignment="1">
      <alignment vertical="center"/>
    </xf>
    <xf numFmtId="0" fontId="31" fillId="15" borderId="0" xfId="0" applyFont="1" applyFill="1"/>
    <xf numFmtId="43" fontId="10" fillId="0" borderId="7" xfId="0" applyNumberFormat="1" applyFont="1" applyBorder="1" applyAlignment="1">
      <alignment vertical="top"/>
    </xf>
    <xf numFmtId="0" fontId="51" fillId="15" borderId="22" xfId="0" applyFont="1" applyFill="1" applyBorder="1" applyAlignment="1">
      <alignment horizontal="center" vertical="center"/>
    </xf>
    <xf numFmtId="0" fontId="40" fillId="11" borderId="20" xfId="0" applyFont="1" applyFill="1" applyBorder="1" applyAlignment="1">
      <alignment horizontal="left"/>
    </xf>
    <xf numFmtId="0" fontId="40" fillId="0" borderId="19" xfId="0" applyFont="1" applyBorder="1" applyAlignment="1">
      <alignment horizontal="left"/>
    </xf>
    <xf numFmtId="0" fontId="40" fillId="11" borderId="19" xfId="0" applyFont="1" applyFill="1" applyBorder="1" applyAlignment="1">
      <alignment horizontal="left"/>
    </xf>
    <xf numFmtId="0" fontId="40" fillId="0" borderId="18" xfId="0" applyFont="1" applyBorder="1" applyAlignment="1">
      <alignment horizontal="left"/>
    </xf>
    <xf numFmtId="0" fontId="40" fillId="11" borderId="18" xfId="0" applyFont="1" applyFill="1" applyBorder="1" applyAlignment="1">
      <alignment horizontal="left"/>
    </xf>
    <xf numFmtId="0" fontId="91" fillId="11" borderId="19" xfId="0" applyFont="1" applyFill="1" applyBorder="1" applyAlignment="1">
      <alignment horizontal="left"/>
    </xf>
    <xf numFmtId="0" fontId="40" fillId="25" borderId="0" xfId="0" applyFont="1" applyFill="1" applyAlignment="1">
      <alignment horizontal="left" wrapText="1"/>
    </xf>
    <xf numFmtId="0" fontId="92" fillId="15" borderId="0" xfId="0" applyFont="1" applyFill="1" applyAlignment="1">
      <alignment horizontal="left"/>
    </xf>
    <xf numFmtId="14" fontId="48" fillId="0" borderId="0" xfId="0" applyNumberFormat="1" applyFont="1"/>
    <xf numFmtId="0" fontId="3" fillId="0" borderId="0" xfId="0" applyFont="1"/>
    <xf numFmtId="0" fontId="3" fillId="26" borderId="0" xfId="0" applyFont="1" applyFill="1"/>
    <xf numFmtId="0" fontId="97" fillId="0" borderId="0" xfId="0" applyFont="1"/>
    <xf numFmtId="0" fontId="48" fillId="27" borderId="0" xfId="0" applyFont="1" applyFill="1" applyAlignment="1">
      <alignment horizontal="center" wrapText="1"/>
    </xf>
    <xf numFmtId="0" fontId="98" fillId="0" borderId="0" xfId="0" applyFont="1" applyAlignment="1">
      <alignment horizontal="center"/>
    </xf>
    <xf numFmtId="0" fontId="99" fillId="6" borderId="0" xfId="0" applyFont="1" applyFill="1" applyAlignment="1">
      <alignment horizontal="center"/>
    </xf>
    <xf numFmtId="0" fontId="100" fillId="28" borderId="0" xfId="0" applyFont="1" applyFill="1" applyAlignment="1">
      <alignment horizontal="center"/>
    </xf>
    <xf numFmtId="0" fontId="99" fillId="0" borderId="0" xfId="0" applyFont="1" applyAlignment="1">
      <alignment horizontal="center"/>
    </xf>
    <xf numFmtId="0" fontId="31" fillId="6" borderId="0" xfId="0" applyFont="1" applyFill="1"/>
    <xf numFmtId="0" fontId="93" fillId="8" borderId="0" xfId="0" applyFont="1" applyFill="1"/>
    <xf numFmtId="0" fontId="48" fillId="22" borderId="0" xfId="0" applyFont="1" applyFill="1" applyAlignment="1">
      <alignment horizontal="center"/>
    </xf>
    <xf numFmtId="0" fontId="48" fillId="15" borderId="0" xfId="0" applyFont="1" applyFill="1" applyAlignment="1">
      <alignment horizontal="center"/>
    </xf>
    <xf numFmtId="0" fontId="102" fillId="0" borderId="0" xfId="0" applyFont="1"/>
    <xf numFmtId="0" fontId="93" fillId="12" borderId="0" xfId="0" applyFont="1" applyFill="1"/>
    <xf numFmtId="0" fontId="48" fillId="0" borderId="0" xfId="0" applyFont="1" applyAlignment="1">
      <alignment horizontal="center"/>
    </xf>
    <xf numFmtId="0" fontId="48" fillId="12" borderId="0" xfId="0" applyFont="1" applyFill="1" applyAlignment="1">
      <alignment horizontal="center"/>
    </xf>
    <xf numFmtId="0" fontId="48" fillId="10" borderId="0" xfId="0" applyFont="1" applyFill="1" applyAlignment="1">
      <alignment horizontal="center"/>
    </xf>
    <xf numFmtId="0" fontId="26" fillId="10" borderId="0" xfId="0" applyFont="1" applyFill="1" applyAlignment="1">
      <alignment horizontal="center"/>
    </xf>
    <xf numFmtId="0" fontId="106" fillId="0" borderId="0" xfId="0" applyFont="1"/>
    <xf numFmtId="0" fontId="48" fillId="26" borderId="0" xfId="0" applyFont="1" applyFill="1" applyAlignment="1">
      <alignment horizontal="center"/>
    </xf>
    <xf numFmtId="0" fontId="107" fillId="0" borderId="0" xfId="0" applyFont="1"/>
    <xf numFmtId="0" fontId="48" fillId="8" borderId="0" xfId="0" applyFont="1" applyFill="1" applyAlignment="1">
      <alignment horizontal="center"/>
    </xf>
    <xf numFmtId="0" fontId="55" fillId="12" borderId="0" xfId="0" applyFont="1" applyFill="1"/>
    <xf numFmtId="0" fontId="48" fillId="30" borderId="0" xfId="0" applyFont="1" applyFill="1"/>
    <xf numFmtId="0" fontId="105" fillId="0" borderId="0" xfId="0" applyFont="1"/>
    <xf numFmtId="0" fontId="3" fillId="28" borderId="0" xfId="0" applyFont="1" applyFill="1"/>
    <xf numFmtId="0" fontId="96" fillId="6" borderId="0" xfId="0" applyFont="1" applyFill="1"/>
    <xf numFmtId="0" fontId="85" fillId="0" borderId="0" xfId="0" applyFont="1"/>
    <xf numFmtId="0" fontId="43" fillId="0" borderId="0" xfId="0" applyFont="1" applyAlignment="1">
      <alignment horizontal="center"/>
    </xf>
    <xf numFmtId="0" fontId="43" fillId="8" borderId="0" xfId="0" applyFont="1" applyFill="1" applyAlignment="1">
      <alignment horizontal="center"/>
    </xf>
    <xf numFmtId="0" fontId="0" fillId="0" borderId="0" xfId="0" applyAlignment="1">
      <alignment vertical="top"/>
    </xf>
    <xf numFmtId="0" fontId="125" fillId="0" borderId="0" xfId="0" applyFont="1"/>
    <xf numFmtId="0" fontId="122" fillId="8" borderId="1" xfId="5" applyFont="1" applyFill="1" applyAlignment="1">
      <alignment horizontal="left"/>
    </xf>
    <xf numFmtId="0" fontId="122" fillId="0" borderId="1" xfId="5" applyFont="1" applyFill="1" applyAlignment="1">
      <alignment horizontal="left"/>
    </xf>
    <xf numFmtId="0" fontId="70" fillId="2" borderId="1" xfId="5" applyFont="1" applyAlignment="1"/>
    <xf numFmtId="0" fontId="70" fillId="0" borderId="1" xfId="5" applyFont="1" applyFill="1" applyAlignment="1"/>
    <xf numFmtId="0" fontId="70" fillId="5" borderId="1" xfId="5" applyFont="1" applyFill="1" applyAlignment="1"/>
    <xf numFmtId="0" fontId="70" fillId="0" borderId="1" xfId="5" applyFont="1" applyFill="1" applyAlignment="1">
      <alignment horizontal="center"/>
    </xf>
    <xf numFmtId="0" fontId="70" fillId="8" borderId="1" xfId="5" applyFont="1" applyFill="1" applyAlignment="1">
      <alignment horizontal="center"/>
    </xf>
    <xf numFmtId="0" fontId="70" fillId="8" borderId="1" xfId="5" applyFont="1" applyFill="1" applyAlignment="1">
      <alignment horizontal="left"/>
    </xf>
    <xf numFmtId="0" fontId="70" fillId="0" borderId="1" xfId="5" applyFont="1" applyFill="1" applyAlignment="1">
      <alignment horizontal="left"/>
    </xf>
    <xf numFmtId="0" fontId="70" fillId="5" borderId="1" xfId="5" applyFont="1" applyFill="1" applyAlignment="1">
      <alignment horizontal="left"/>
    </xf>
    <xf numFmtId="0" fontId="70" fillId="4" borderId="1" xfId="0" applyFont="1" applyFill="1" applyBorder="1"/>
    <xf numFmtId="0" fontId="70" fillId="0" borderId="11" xfId="0" applyFont="1" applyBorder="1"/>
    <xf numFmtId="0" fontId="70" fillId="4" borderId="11" xfId="0" applyFont="1" applyFill="1" applyBorder="1"/>
    <xf numFmtId="0" fontId="70" fillId="16" borderId="11" xfId="0" applyFont="1" applyFill="1" applyBorder="1" applyAlignment="1">
      <alignment horizontal="left"/>
    </xf>
    <xf numFmtId="0" fontId="123" fillId="0" borderId="0" xfId="0" applyFont="1"/>
    <xf numFmtId="0" fontId="5" fillId="2" borderId="1" xfId="2" applyAlignment="1">
      <alignment horizontal="center"/>
    </xf>
    <xf numFmtId="0" fontId="132" fillId="0" borderId="0" xfId="10" applyFont="1"/>
    <xf numFmtId="0" fontId="133" fillId="0" borderId="0" xfId="10" applyFont="1" applyAlignment="1">
      <alignment horizontal="left"/>
    </xf>
    <xf numFmtId="0" fontId="131" fillId="0" borderId="0" xfId="10"/>
    <xf numFmtId="0" fontId="134" fillId="0" borderId="0" xfId="10" applyFont="1"/>
    <xf numFmtId="0" fontId="93" fillId="0" borderId="0" xfId="10" applyFont="1" applyAlignment="1">
      <alignment horizontal="right" vertical="center"/>
    </xf>
    <xf numFmtId="0" fontId="134" fillId="0" borderId="0" xfId="10" applyFont="1" applyAlignment="1">
      <alignment horizontal="center"/>
    </xf>
    <xf numFmtId="0" fontId="134" fillId="0" borderId="0" xfId="10" applyFont="1" applyAlignment="1">
      <alignment horizontal="center" vertical="center"/>
    </xf>
    <xf numFmtId="0" fontId="134" fillId="0" borderId="0" xfId="10" applyFont="1" applyAlignment="1">
      <alignment vertical="center"/>
    </xf>
    <xf numFmtId="0" fontId="134" fillId="0" borderId="0" xfId="10" applyFont="1" applyAlignment="1">
      <alignment horizontal="left" vertical="center"/>
    </xf>
    <xf numFmtId="0" fontId="135" fillId="0" borderId="0" xfId="10" applyFont="1" applyAlignment="1">
      <alignment horizontal="right" wrapText="1"/>
    </xf>
    <xf numFmtId="0" fontId="93" fillId="0" borderId="0" xfId="10" applyFont="1" applyAlignment="1">
      <alignment horizontal="right" textRotation="180"/>
    </xf>
    <xf numFmtId="0" fontId="85" fillId="0" borderId="17" xfId="10" applyFont="1" applyBorder="1" applyAlignment="1">
      <alignment vertical="center" wrapText="1"/>
    </xf>
    <xf numFmtId="0" fontId="103" fillId="12" borderId="0" xfId="10" applyFont="1" applyFill="1" applyAlignment="1">
      <alignment vertical="center" wrapText="1"/>
    </xf>
    <xf numFmtId="0" fontId="131" fillId="0" borderId="0" xfId="10" applyAlignment="1">
      <alignment horizontal="right"/>
    </xf>
    <xf numFmtId="0" fontId="0" fillId="8" borderId="0" xfId="0" applyFill="1"/>
    <xf numFmtId="0" fontId="121" fillId="0" borderId="1" xfId="5" applyFont="1" applyFill="1" applyAlignment="1"/>
    <xf numFmtId="0" fontId="121" fillId="0" borderId="1" xfId="0" applyFont="1" applyBorder="1"/>
    <xf numFmtId="164" fontId="141" fillId="0" borderId="0" xfId="0" applyNumberFormat="1" applyFont="1"/>
    <xf numFmtId="0" fontId="138" fillId="0" borderId="0" xfId="10" applyFont="1" applyAlignment="1">
      <alignment horizontal="left" indent="3"/>
    </xf>
    <xf numFmtId="164" fontId="134" fillId="0" borderId="0" xfId="10" applyNumberFormat="1" applyFont="1" applyAlignment="1">
      <alignment vertical="center"/>
    </xf>
    <xf numFmtId="0" fontId="134" fillId="0" borderId="0" xfId="10" applyFont="1" applyAlignment="1">
      <alignment vertical="top"/>
    </xf>
    <xf numFmtId="164" fontId="12" fillId="0" borderId="0" xfId="1" applyNumberFormat="1" applyFont="1" applyAlignment="1">
      <alignment horizontal="left"/>
    </xf>
    <xf numFmtId="0" fontId="114" fillId="0" borderId="0" xfId="0" applyFont="1" applyAlignment="1">
      <alignment horizontal="center" vertical="center" wrapText="1"/>
    </xf>
    <xf numFmtId="0" fontId="151" fillId="0" borderId="0" xfId="0" applyFont="1" applyAlignment="1">
      <alignment horizontal="center" vertical="center"/>
    </xf>
    <xf numFmtId="0" fontId="38" fillId="0" borderId="0" xfId="0" applyFont="1" applyAlignment="1">
      <alignment vertical="center"/>
    </xf>
    <xf numFmtId="0" fontId="38" fillId="0" borderId="0" xfId="0" applyFont="1" applyAlignment="1">
      <alignment horizontal="left" vertical="center" indent="2"/>
    </xf>
    <xf numFmtId="0" fontId="154" fillId="0" borderId="0" xfId="0" applyFont="1"/>
    <xf numFmtId="0" fontId="131" fillId="6" borderId="0" xfId="10" applyFill="1"/>
    <xf numFmtId="0" fontId="117" fillId="6" borderId="0" xfId="0" applyFont="1" applyFill="1"/>
    <xf numFmtId="0" fontId="8" fillId="0" borderId="0" xfId="0" applyFont="1" applyAlignment="1">
      <alignment horizontal="center"/>
    </xf>
    <xf numFmtId="0" fontId="31" fillId="0" borderId="0" xfId="0" applyFont="1" applyAlignment="1">
      <alignment horizontal="left" indent="2"/>
    </xf>
    <xf numFmtId="0" fontId="152" fillId="0" borderId="0" xfId="0" applyFont="1"/>
    <xf numFmtId="0" fontId="155" fillId="4" borderId="0" xfId="0" applyFont="1" applyFill="1" applyAlignment="1">
      <alignment vertical="center" wrapText="1"/>
    </xf>
    <xf numFmtId="0" fontId="156" fillId="0" borderId="0" xfId="0" applyFont="1" applyAlignment="1">
      <alignment vertical="top" wrapText="1"/>
    </xf>
    <xf numFmtId="0" fontId="157" fillId="34" borderId="0" xfId="0" applyFont="1" applyFill="1" applyAlignment="1">
      <alignment horizontal="center" vertical="top" wrapText="1"/>
    </xf>
    <xf numFmtId="0" fontId="140" fillId="6" borderId="0" xfId="10" applyFont="1" applyFill="1"/>
    <xf numFmtId="0" fontId="140" fillId="6" borderId="0" xfId="10" applyFont="1" applyFill="1" applyAlignment="1">
      <alignment vertical="center"/>
    </xf>
    <xf numFmtId="0" fontId="159" fillId="6" borderId="0" xfId="10" applyFont="1" applyFill="1"/>
    <xf numFmtId="14" fontId="159" fillId="6" borderId="0" xfId="10" applyNumberFormat="1" applyFont="1" applyFill="1"/>
    <xf numFmtId="0" fontId="21" fillId="8" borderId="0" xfId="0" applyFont="1" applyFill="1"/>
    <xf numFmtId="49" fontId="28" fillId="6" borderId="0" xfId="0" applyNumberFormat="1" applyFont="1" applyFill="1" applyAlignment="1">
      <alignment horizontal="left"/>
    </xf>
    <xf numFmtId="164" fontId="25" fillId="9" borderId="0" xfId="0" applyNumberFormat="1" applyFont="1" applyFill="1" applyAlignment="1">
      <alignment horizontal="left" vertical="center"/>
    </xf>
    <xf numFmtId="164" fontId="17" fillId="6" borderId="0" xfId="1" applyNumberFormat="1" applyFont="1" applyFill="1" applyAlignment="1">
      <alignment horizontal="left" vertical="center"/>
    </xf>
    <xf numFmtId="164" fontId="12" fillId="6" borderId="0" xfId="1" applyNumberFormat="1" applyFont="1" applyFill="1"/>
    <xf numFmtId="0" fontId="23" fillId="8" borderId="0" xfId="0" applyFont="1" applyFill="1" applyAlignment="1">
      <alignment horizontal="left" vertical="center" indent="2"/>
    </xf>
    <xf numFmtId="0" fontId="24" fillId="8" borderId="0" xfId="0" applyFont="1" applyFill="1" applyAlignment="1">
      <alignment horizontal="left" vertical="center" indent="2"/>
    </xf>
    <xf numFmtId="0" fontId="26" fillId="8" borderId="0" xfId="0" applyFont="1" applyFill="1" applyAlignment="1">
      <alignment horizontal="left" vertical="center" indent="2"/>
    </xf>
    <xf numFmtId="0" fontId="28" fillId="8" borderId="0" xfId="0" applyFont="1" applyFill="1" applyAlignment="1">
      <alignment horizontal="left" vertical="center" indent="2"/>
    </xf>
    <xf numFmtId="0" fontId="31" fillId="8" borderId="0" xfId="0" applyFont="1" applyFill="1" applyAlignment="1">
      <alignment vertical="center"/>
    </xf>
    <xf numFmtId="0" fontId="28" fillId="8" borderId="8" xfId="0" applyFont="1" applyFill="1" applyBorder="1" applyAlignment="1">
      <alignment vertical="center"/>
    </xf>
    <xf numFmtId="49" fontId="28" fillId="8" borderId="10" xfId="0" applyNumberFormat="1" applyFont="1" applyFill="1" applyBorder="1" applyAlignment="1">
      <alignment vertical="center"/>
    </xf>
    <xf numFmtId="0" fontId="28" fillId="8" borderId="8" xfId="0" applyFont="1" applyFill="1" applyBorder="1" applyAlignment="1">
      <alignment horizontal="left" vertical="center" indent="2"/>
    </xf>
    <xf numFmtId="0" fontId="36" fillId="6" borderId="0" xfId="0" applyFont="1" applyFill="1" applyAlignment="1">
      <alignment horizontal="left" vertical="center" indent="7"/>
    </xf>
    <xf numFmtId="0" fontId="5" fillId="0" borderId="1" xfId="0" applyFont="1" applyBorder="1" applyAlignment="1">
      <alignment horizontal="left" vertical="center"/>
    </xf>
    <xf numFmtId="0" fontId="5" fillId="4" borderId="11" xfId="0" applyFont="1" applyFill="1" applyBorder="1" applyAlignment="1">
      <alignment horizontal="left" vertical="center"/>
    </xf>
    <xf numFmtId="164" fontId="17" fillId="10" borderId="0" xfId="1" applyNumberFormat="1" applyFont="1" applyFill="1" applyAlignment="1"/>
    <xf numFmtId="164" fontId="17" fillId="5" borderId="0" xfId="1" applyNumberFormat="1" applyFont="1" applyFill="1" applyAlignment="1"/>
    <xf numFmtId="0" fontId="58" fillId="0" borderId="0" xfId="0" applyFont="1" applyAlignment="1">
      <alignment horizontal="center"/>
    </xf>
    <xf numFmtId="0" fontId="7" fillId="0" borderId="0" xfId="0" applyFont="1" applyAlignment="1">
      <alignment horizontal="left" wrapText="1"/>
    </xf>
    <xf numFmtId="0" fontId="7" fillId="0" borderId="0" xfId="0" applyFont="1" applyAlignment="1">
      <alignment horizontal="left" indent="2"/>
    </xf>
    <xf numFmtId="0" fontId="0" fillId="0" borderId="0" xfId="0" applyAlignment="1">
      <alignment horizontal="left" wrapText="1" indent="2"/>
    </xf>
    <xf numFmtId="0" fontId="162" fillId="8" borderId="0" xfId="0" applyFont="1" applyFill="1" applyAlignment="1">
      <alignment horizontal="left"/>
    </xf>
    <xf numFmtId="164" fontId="44" fillId="12" borderId="0" xfId="0" applyNumberFormat="1" applyFont="1" applyFill="1" applyAlignment="1">
      <alignment horizontal="left"/>
    </xf>
    <xf numFmtId="0" fontId="163" fillId="0" borderId="0" xfId="0" applyFont="1"/>
    <xf numFmtId="0" fontId="165" fillId="0" borderId="0" xfId="0" applyFont="1"/>
    <xf numFmtId="0" fontId="164" fillId="8" borderId="0" xfId="0" applyFont="1" applyFill="1" applyAlignment="1">
      <alignment horizontal="center" vertical="center" wrapText="1"/>
    </xf>
    <xf numFmtId="164" fontId="44" fillId="15" borderId="0" xfId="0" applyNumberFormat="1" applyFont="1" applyFill="1" applyAlignment="1">
      <alignment horizontal="left"/>
    </xf>
    <xf numFmtId="0" fontId="6" fillId="0" borderId="0" xfId="0" applyFont="1"/>
    <xf numFmtId="16" fontId="49" fillId="0" borderId="0" xfId="0" applyNumberFormat="1" applyFont="1" applyAlignment="1">
      <alignment vertical="center"/>
    </xf>
    <xf numFmtId="0" fontId="144" fillId="0" borderId="0" xfId="0" applyFont="1" applyAlignment="1">
      <alignment vertical="center"/>
    </xf>
    <xf numFmtId="0" fontId="166" fillId="0" borderId="0" xfId="0" applyFont="1"/>
    <xf numFmtId="0" fontId="21" fillId="30" borderId="0" xfId="0" applyFont="1" applyFill="1"/>
    <xf numFmtId="0" fontId="159" fillId="10" borderId="0" xfId="10" applyFont="1" applyFill="1"/>
    <xf numFmtId="0" fontId="140" fillId="10" borderId="0" xfId="10" applyFont="1" applyFill="1"/>
    <xf numFmtId="0" fontId="159" fillId="10" borderId="0" xfId="10" applyFont="1" applyFill="1" applyAlignment="1">
      <alignment vertical="center"/>
    </xf>
    <xf numFmtId="14" fontId="140" fillId="6" borderId="0" xfId="10" applyNumberFormat="1" applyFont="1" applyFill="1" applyAlignment="1">
      <alignment horizontal="left"/>
    </xf>
    <xf numFmtId="0" fontId="159" fillId="0" borderId="0" xfId="10" applyFont="1"/>
    <xf numFmtId="0" fontId="138" fillId="0" borderId="0" xfId="10" applyFont="1"/>
    <xf numFmtId="0" fontId="138" fillId="6" borderId="0" xfId="10" applyFont="1" applyFill="1"/>
    <xf numFmtId="0" fontId="45" fillId="0" borderId="0" xfId="10" applyFont="1" applyAlignment="1">
      <alignment vertical="center"/>
    </xf>
    <xf numFmtId="0" fontId="45" fillId="0" borderId="0" xfId="10" applyFont="1"/>
    <xf numFmtId="0" fontId="45" fillId="0" borderId="0" xfId="10" applyFont="1" applyAlignment="1">
      <alignment horizontal="left" vertical="top" indent="4"/>
    </xf>
    <xf numFmtId="0" fontId="93" fillId="0" borderId="0" xfId="10" applyFont="1" applyAlignment="1">
      <alignment wrapText="1"/>
    </xf>
    <xf numFmtId="0" fontId="120" fillId="0" borderId="0" xfId="10" applyFont="1" applyAlignment="1">
      <alignment vertical="center"/>
    </xf>
    <xf numFmtId="0" fontId="131" fillId="0" borderId="0" xfId="10" applyAlignment="1">
      <alignment horizontal="center"/>
    </xf>
    <xf numFmtId="0" fontId="131" fillId="10" borderId="0" xfId="10" applyFill="1"/>
    <xf numFmtId="0" fontId="93" fillId="12" borderId="0" xfId="10" applyFont="1" applyFill="1" applyAlignment="1">
      <alignment horizontal="right" vertical="center" wrapText="1"/>
    </xf>
    <xf numFmtId="0" fontId="136" fillId="12" borderId="0" xfId="10" applyFont="1" applyFill="1"/>
    <xf numFmtId="0" fontId="84" fillId="0" borderId="0" xfId="0" applyFont="1" applyAlignment="1">
      <alignment vertical="center"/>
    </xf>
    <xf numFmtId="44" fontId="85" fillId="0" borderId="0" xfId="0" applyNumberFormat="1" applyFont="1" applyAlignment="1">
      <alignment horizontal="left" vertical="center"/>
    </xf>
    <xf numFmtId="14" fontId="57" fillId="4" borderId="4" xfId="0" applyNumberFormat="1" applyFont="1" applyFill="1" applyBorder="1" applyAlignment="1">
      <alignment vertical="center"/>
    </xf>
    <xf numFmtId="0" fontId="57" fillId="4" borderId="26" xfId="0" applyFont="1" applyFill="1" applyBorder="1" applyAlignment="1">
      <alignment vertical="center"/>
    </xf>
    <xf numFmtId="0" fontId="57" fillId="4" borderId="3" xfId="0" applyFont="1" applyFill="1" applyBorder="1" applyAlignment="1">
      <alignment vertical="center"/>
    </xf>
    <xf numFmtId="0" fontId="38" fillId="9" borderId="0" xfId="0" applyFont="1" applyFill="1" applyAlignment="1">
      <alignment horizontal="center" vertical="center" textRotation="255"/>
    </xf>
    <xf numFmtId="0" fontId="21" fillId="6" borderId="0" xfId="0" applyFont="1" applyFill="1"/>
    <xf numFmtId="0" fontId="15" fillId="0" borderId="0" xfId="0" applyFont="1" applyAlignment="1">
      <alignment horizontal="center"/>
    </xf>
    <xf numFmtId="0" fontId="15" fillId="0" borderId="0" xfId="0" applyFont="1" applyAlignment="1">
      <alignment horizontal="center" vertical="center"/>
    </xf>
    <xf numFmtId="0" fontId="167" fillId="6" borderId="0" xfId="10" applyFont="1" applyFill="1" applyAlignment="1">
      <alignment horizontal="center" wrapText="1"/>
    </xf>
    <xf numFmtId="0" fontId="89" fillId="23" borderId="0" xfId="0" applyFont="1" applyFill="1" applyAlignment="1">
      <alignment vertical="top"/>
    </xf>
    <xf numFmtId="0" fontId="45" fillId="0" borderId="0" xfId="0" applyFont="1" applyAlignment="1">
      <alignment horizontal="left" vertical="top"/>
    </xf>
    <xf numFmtId="0" fontId="120" fillId="0" borderId="0" xfId="10" applyFont="1"/>
    <xf numFmtId="0" fontId="45" fillId="0" borderId="0" xfId="0" applyFont="1"/>
    <xf numFmtId="0" fontId="103" fillId="12" borderId="0" xfId="10" applyFont="1" applyFill="1" applyAlignment="1">
      <alignment vertical="center"/>
    </xf>
    <xf numFmtId="0" fontId="182" fillId="23" borderId="0" xfId="0" applyFont="1" applyFill="1" applyAlignment="1">
      <alignment vertical="center"/>
    </xf>
    <xf numFmtId="0" fontId="183" fillId="23" borderId="0" xfId="0" applyFont="1" applyFill="1" applyAlignment="1">
      <alignment vertical="center"/>
    </xf>
    <xf numFmtId="0" fontId="2" fillId="0" borderId="0" xfId="0" applyFont="1"/>
    <xf numFmtId="0" fontId="121" fillId="0" borderId="1" xfId="5" applyFont="1" applyFill="1" applyAlignment="1">
      <alignment horizontal="left" indent="1"/>
    </xf>
    <xf numFmtId="0" fontId="121" fillId="0" borderId="7" xfId="0" applyFont="1" applyBorder="1"/>
    <xf numFmtId="0" fontId="121" fillId="0" borderId="7" xfId="0" applyFont="1" applyBorder="1" applyAlignment="1">
      <alignment horizontal="left" indent="1"/>
    </xf>
    <xf numFmtId="0" fontId="42" fillId="0" borderId="0" xfId="0" applyFont="1" applyAlignment="1">
      <alignment horizontal="center" vertical="top"/>
    </xf>
    <xf numFmtId="0" fontId="36" fillId="0" borderId="24" xfId="49" applyFont="1" applyAlignment="1">
      <alignment horizontal="left" vertical="center"/>
    </xf>
    <xf numFmtId="0" fontId="5" fillId="2" borderId="1" xfId="2" applyAlignment="1">
      <alignment vertical="center" wrapText="1"/>
    </xf>
    <xf numFmtId="0" fontId="21" fillId="0" borderId="24" xfId="49" applyFont="1" applyAlignment="1">
      <alignment horizontal="center" vertical="center"/>
    </xf>
    <xf numFmtId="0" fontId="5" fillId="2" borderId="1" xfId="2" applyAlignment="1">
      <alignment wrapText="1"/>
    </xf>
    <xf numFmtId="0" fontId="184" fillId="0" borderId="0" xfId="0" applyFont="1" applyAlignment="1">
      <alignment horizontal="left" vertical="center"/>
    </xf>
    <xf numFmtId="0" fontId="184" fillId="0" borderId="0" xfId="0" applyFont="1" applyAlignment="1">
      <alignment horizontal="left" vertical="center" indent="3"/>
    </xf>
    <xf numFmtId="0" fontId="40" fillId="0" borderId="0" xfId="0" applyFont="1" applyAlignment="1">
      <alignment horizontal="left" indent="7"/>
    </xf>
    <xf numFmtId="0" fontId="44" fillId="0" borderId="0" xfId="0" applyFont="1" applyAlignment="1">
      <alignment vertical="center"/>
    </xf>
    <xf numFmtId="0" fontId="185" fillId="0" borderId="0" xfId="0" applyFont="1" applyAlignment="1">
      <alignment horizontal="left" vertical="center" indent="1"/>
    </xf>
    <xf numFmtId="0" fontId="184" fillId="0" borderId="0" xfId="0" applyFont="1" applyAlignment="1">
      <alignment horizontal="left" vertical="center" indent="8"/>
    </xf>
    <xf numFmtId="0" fontId="36" fillId="22" borderId="24" xfId="49" applyFont="1" applyFill="1" applyAlignment="1">
      <alignment horizontal="left" vertical="center" wrapText="1"/>
    </xf>
    <xf numFmtId="0" fontId="36" fillId="22" borderId="24" xfId="49" applyFont="1" applyFill="1" applyAlignment="1">
      <alignment horizontal="left" vertical="center" wrapText="1" indent="3"/>
    </xf>
    <xf numFmtId="0" fontId="23" fillId="0" borderId="0" xfId="0" applyFont="1" applyAlignment="1">
      <alignment horizontal="right"/>
    </xf>
    <xf numFmtId="0" fontId="5" fillId="0" borderId="1" xfId="2" applyFill="1" applyAlignment="1">
      <alignment horizontal="center"/>
    </xf>
    <xf numFmtId="0" fontId="23" fillId="0" borderId="0" xfId="0" applyFont="1" applyAlignment="1">
      <alignment horizontal="left"/>
    </xf>
    <xf numFmtId="0" fontId="75" fillId="7" borderId="24" xfId="49" applyFont="1" applyFill="1" applyAlignment="1">
      <alignment wrapText="1"/>
    </xf>
    <xf numFmtId="0" fontId="39" fillId="0" borderId="0" xfId="0" applyFont="1" applyAlignment="1">
      <alignment horizontal="left"/>
    </xf>
    <xf numFmtId="0" fontId="139" fillId="5" borderId="0" xfId="0" applyFont="1" applyFill="1" applyAlignment="1">
      <alignment horizontal="left"/>
    </xf>
    <xf numFmtId="0" fontId="36" fillId="4" borderId="24" xfId="0" applyFont="1" applyFill="1" applyBorder="1" applyAlignment="1">
      <alignment wrapText="1"/>
    </xf>
    <xf numFmtId="0" fontId="36" fillId="7" borderId="24" xfId="49" applyFont="1" applyFill="1" applyAlignment="1">
      <alignment wrapText="1"/>
    </xf>
    <xf numFmtId="0" fontId="36" fillId="22" borderId="24" xfId="49" applyFont="1" applyFill="1" applyAlignment="1">
      <alignment horizontal="left" vertical="top" wrapText="1" indent="4"/>
    </xf>
    <xf numFmtId="0" fontId="36" fillId="22" borderId="24" xfId="49" applyFont="1" applyFill="1" applyAlignment="1">
      <alignment wrapText="1"/>
    </xf>
    <xf numFmtId="0" fontId="23" fillId="0" borderId="0" xfId="0" applyFont="1"/>
    <xf numFmtId="0" fontId="36" fillId="22" borderId="24" xfId="49" applyFont="1" applyFill="1" applyAlignment="1">
      <alignment horizontal="left" vertical="center" wrapText="1" indent="4"/>
    </xf>
    <xf numFmtId="0" fontId="36" fillId="7" borderId="24" xfId="49" applyFont="1" applyFill="1" applyAlignment="1">
      <alignment horizontal="left" wrapText="1"/>
    </xf>
    <xf numFmtId="0" fontId="186" fillId="0" borderId="0" xfId="0" applyFont="1" applyAlignment="1">
      <alignment wrapText="1"/>
    </xf>
    <xf numFmtId="0" fontId="36" fillId="22" borderId="24" xfId="49" applyFont="1" applyFill="1" applyAlignment="1">
      <alignment horizontal="left" wrapText="1"/>
    </xf>
    <xf numFmtId="0" fontId="36" fillId="0" borderId="24" xfId="49" applyFont="1" applyAlignment="1">
      <alignment horizontal="left" vertical="center" wrapText="1" indent="4"/>
    </xf>
    <xf numFmtId="0" fontId="39" fillId="4" borderId="0" xfId="0" applyFont="1" applyFill="1" applyAlignment="1">
      <alignment horizontal="left"/>
    </xf>
    <xf numFmtId="0" fontId="124" fillId="0" borderId="0" xfId="0" applyFont="1" applyAlignment="1">
      <alignment horizontal="left" wrapText="1"/>
    </xf>
    <xf numFmtId="0" fontId="184" fillId="0" borderId="0" xfId="0" applyFont="1" applyAlignment="1">
      <alignment vertical="center"/>
    </xf>
    <xf numFmtId="0" fontId="143" fillId="0" borderId="0" xfId="0" applyFont="1" applyAlignment="1">
      <alignment horizontal="center" vertical="center" wrapText="1"/>
    </xf>
    <xf numFmtId="0" fontId="142" fillId="0" borderId="0" xfId="0" applyFont="1" applyAlignment="1">
      <alignment horizontal="left" vertical="center"/>
    </xf>
    <xf numFmtId="0" fontId="142" fillId="0" borderId="0" xfId="0" applyFont="1" applyAlignment="1">
      <alignment horizontal="center" vertical="center"/>
    </xf>
    <xf numFmtId="0" fontId="189" fillId="5" borderId="0" xfId="0" applyFont="1" applyFill="1" applyAlignment="1">
      <alignment horizontal="left" vertical="center" indent="1"/>
    </xf>
    <xf numFmtId="0" fontId="191" fillId="0" borderId="0" xfId="0" applyFont="1" applyAlignment="1">
      <alignment vertical="top" wrapText="1"/>
    </xf>
    <xf numFmtId="0" fontId="168" fillId="0" borderId="0" xfId="0" applyFont="1" applyAlignment="1">
      <alignment vertical="center" wrapText="1"/>
    </xf>
    <xf numFmtId="0" fontId="192" fillId="0" borderId="0" xfId="0" applyFont="1" applyAlignment="1">
      <alignment vertical="top" wrapText="1"/>
    </xf>
    <xf numFmtId="0" fontId="71" fillId="18" borderId="0" xfId="0" applyFont="1" applyFill="1"/>
    <xf numFmtId="0" fontId="50" fillId="19" borderId="0" xfId="0" applyFont="1" applyFill="1"/>
    <xf numFmtId="0" fontId="38" fillId="19" borderId="0" xfId="0" applyFont="1" applyFill="1"/>
    <xf numFmtId="0" fontId="50" fillId="0" borderId="12" xfId="0" applyFont="1" applyBorder="1"/>
    <xf numFmtId="0" fontId="40" fillId="17" borderId="15" xfId="0" applyFont="1" applyFill="1" applyBorder="1"/>
    <xf numFmtId="0" fontId="50" fillId="17" borderId="12" xfId="0" applyFont="1" applyFill="1" applyBorder="1"/>
    <xf numFmtId="0" fontId="40" fillId="16" borderId="15" xfId="0" applyFont="1" applyFill="1" applyBorder="1"/>
    <xf numFmtId="0" fontId="40" fillId="0" borderId="12" xfId="0" applyFont="1" applyBorder="1"/>
    <xf numFmtId="0" fontId="72" fillId="17" borderId="12" xfId="0" applyFont="1" applyFill="1" applyBorder="1"/>
    <xf numFmtId="0" fontId="40" fillId="0" borderId="15" xfId="0" applyFont="1" applyBorder="1"/>
    <xf numFmtId="43" fontId="70" fillId="0" borderId="1" xfId="0" applyNumberFormat="1" applyFont="1" applyBorder="1" applyAlignment="1">
      <alignment vertical="top"/>
    </xf>
    <xf numFmtId="0" fontId="72" fillId="0" borderId="12" xfId="0" applyFont="1" applyBorder="1"/>
    <xf numFmtId="0" fontId="40" fillId="4" borderId="15" xfId="0" applyFont="1" applyFill="1" applyBorder="1"/>
    <xf numFmtId="43" fontId="69" fillId="0" borderId="7" xfId="0" applyNumberFormat="1" applyFont="1" applyBorder="1" applyAlignment="1">
      <alignment vertical="top"/>
    </xf>
    <xf numFmtId="43" fontId="10" fillId="0" borderId="13" xfId="0" applyNumberFormat="1" applyFont="1" applyBorder="1" applyAlignment="1">
      <alignment vertical="top"/>
    </xf>
    <xf numFmtId="43" fontId="69" fillId="0" borderId="7" xfId="0" applyNumberFormat="1" applyFont="1" applyBorder="1"/>
    <xf numFmtId="43" fontId="10" fillId="19" borderId="11" xfId="0" applyNumberFormat="1" applyFont="1" applyFill="1" applyBorder="1" applyAlignment="1">
      <alignment vertical="top"/>
    </xf>
    <xf numFmtId="43" fontId="75" fillId="0" borderId="26" xfId="0" applyNumberFormat="1" applyFont="1" applyBorder="1"/>
    <xf numFmtId="0" fontId="48" fillId="17" borderId="12" xfId="0" applyFont="1" applyFill="1" applyBorder="1"/>
    <xf numFmtId="0" fontId="195" fillId="16" borderId="0" xfId="0" applyFont="1" applyFill="1" applyAlignment="1">
      <alignment horizontal="left" vertical="center"/>
    </xf>
    <xf numFmtId="0" fontId="194" fillId="0" borderId="0" xfId="0" applyFont="1" applyAlignment="1">
      <alignment horizontal="center" vertical="center" wrapText="1"/>
    </xf>
    <xf numFmtId="0" fontId="197" fillId="0" borderId="0" xfId="0" applyFont="1" applyAlignment="1">
      <alignment horizontal="center"/>
    </xf>
    <xf numFmtId="0" fontId="198" fillId="0" borderId="0" xfId="0" applyFont="1" applyAlignment="1">
      <alignment vertical="center" wrapText="1"/>
    </xf>
    <xf numFmtId="0" fontId="199" fillId="0" borderId="0" xfId="0" applyFont="1" applyAlignment="1">
      <alignment horizontal="center" vertical="center"/>
    </xf>
    <xf numFmtId="0" fontId="201" fillId="0" borderId="0" xfId="0" applyFont="1" applyAlignment="1">
      <alignment vertical="center"/>
    </xf>
    <xf numFmtId="0" fontId="196" fillId="0" borderId="0" xfId="0" applyFont="1" applyAlignment="1">
      <alignment horizontal="center" vertical="center"/>
    </xf>
    <xf numFmtId="0" fontId="196" fillId="0" borderId="0" xfId="0" applyFont="1" applyAlignment="1">
      <alignment horizontal="left" vertical="center"/>
    </xf>
    <xf numFmtId="0" fontId="197" fillId="0" borderId="0" xfId="0" applyFont="1" applyAlignment="1">
      <alignment horizontal="center" vertical="center"/>
    </xf>
    <xf numFmtId="0" fontId="199" fillId="0" borderId="0" xfId="0" applyFont="1" applyAlignment="1">
      <alignment vertical="center"/>
    </xf>
    <xf numFmtId="0" fontId="199" fillId="0" borderId="0" xfId="0" applyFont="1" applyAlignment="1">
      <alignment horizontal="left" vertical="center"/>
    </xf>
    <xf numFmtId="0" fontId="203" fillId="8" borderId="16" xfId="5" applyFont="1" applyFill="1" applyBorder="1" applyAlignment="1">
      <alignment horizontal="left"/>
    </xf>
    <xf numFmtId="0" fontId="203" fillId="8" borderId="16" xfId="5" applyFont="1" applyFill="1" applyBorder="1" applyAlignment="1">
      <alignment horizontal="center"/>
    </xf>
    <xf numFmtId="0" fontId="149" fillId="0" borderId="0" xfId="0" applyFont="1"/>
    <xf numFmtId="0" fontId="6" fillId="0" borderId="0" xfId="0" applyFont="1" applyAlignment="1">
      <alignment horizontal="left"/>
    </xf>
    <xf numFmtId="0" fontId="115" fillId="0" borderId="0" xfId="0" applyFont="1" applyAlignment="1">
      <alignment readingOrder="1"/>
    </xf>
    <xf numFmtId="14" fontId="6" fillId="0" borderId="0" xfId="0" applyNumberFormat="1" applyFont="1" applyAlignment="1">
      <alignment horizontal="center"/>
    </xf>
    <xf numFmtId="0" fontId="51" fillId="0" borderId="0" xfId="0" applyFont="1" applyAlignment="1">
      <alignment horizontal="center"/>
    </xf>
    <xf numFmtId="0" fontId="115" fillId="0" borderId="0" xfId="0" applyFont="1" applyAlignment="1">
      <alignment horizontal="left"/>
    </xf>
    <xf numFmtId="0" fontId="6" fillId="0" borderId="0" xfId="0" applyFont="1" applyAlignment="1">
      <alignment horizontal="left" vertical="center"/>
    </xf>
    <xf numFmtId="0" fontId="143" fillId="0" borderId="0" xfId="0" applyFont="1" applyAlignment="1">
      <alignment vertical="center"/>
    </xf>
    <xf numFmtId="0" fontId="115" fillId="0" borderId="0" xfId="0" applyFont="1" applyAlignment="1">
      <alignment horizontal="center" vertical="center"/>
    </xf>
    <xf numFmtId="0" fontId="38" fillId="0" borderId="0" xfId="0" applyFont="1" applyAlignment="1">
      <alignment horizontal="center"/>
    </xf>
    <xf numFmtId="0" fontId="114" fillId="0" borderId="0" xfId="0" applyFont="1" applyAlignment="1">
      <alignment horizontal="left" vertical="center"/>
    </xf>
    <xf numFmtId="0" fontId="114" fillId="0" borderId="0" xfId="0" applyFont="1" applyAlignment="1">
      <alignment horizontal="center"/>
    </xf>
    <xf numFmtId="0" fontId="114" fillId="0" borderId="0" xfId="0" applyFont="1" applyAlignment="1">
      <alignment horizontal="center" wrapText="1"/>
    </xf>
    <xf numFmtId="0" fontId="114" fillId="0" borderId="0" xfId="0" applyFont="1" applyAlignment="1">
      <alignment horizontal="center" vertical="center"/>
    </xf>
    <xf numFmtId="0" fontId="7" fillId="0" borderId="0" xfId="0" applyFont="1" applyAlignment="1">
      <alignment horizontal="center"/>
    </xf>
    <xf numFmtId="0" fontId="39" fillId="0" borderId="0" xfId="0" applyFont="1"/>
    <xf numFmtId="0" fontId="53" fillId="0" borderId="0" xfId="0" applyFont="1" applyAlignment="1">
      <alignment wrapText="1"/>
    </xf>
    <xf numFmtId="0" fontId="0" fillId="0" borderId="0" xfId="0" applyAlignment="1">
      <alignment horizontal="center"/>
    </xf>
    <xf numFmtId="0" fontId="7" fillId="0" borderId="0" xfId="0" applyFont="1" applyAlignment="1">
      <alignment horizontal="center" vertical="center"/>
    </xf>
    <xf numFmtId="0" fontId="40" fillId="0" borderId="0" xfId="0" applyFont="1" applyAlignment="1">
      <alignment vertical="top"/>
    </xf>
    <xf numFmtId="0" fontId="38" fillId="0" borderId="0" xfId="0" applyFont="1" applyAlignment="1">
      <alignment vertical="top"/>
    </xf>
    <xf numFmtId="0" fontId="31" fillId="0" borderId="0" xfId="0" applyFont="1" applyAlignment="1">
      <alignment vertical="top"/>
    </xf>
    <xf numFmtId="0" fontId="31" fillId="0" borderId="0" xfId="0" applyFont="1" applyAlignment="1">
      <alignment horizontal="center" vertical="top"/>
    </xf>
    <xf numFmtId="0" fontId="110" fillId="0" borderId="0" xfId="0" applyFont="1" applyAlignment="1">
      <alignment horizontal="left" vertical="center" indent="6" readingOrder="1"/>
    </xf>
    <xf numFmtId="0" fontId="23" fillId="0" borderId="0" xfId="0" applyFont="1" applyAlignment="1">
      <alignment horizontal="left" vertical="center"/>
    </xf>
    <xf numFmtId="0" fontId="110" fillId="0" borderId="0" xfId="0" applyFont="1" applyAlignment="1">
      <alignment vertical="center" readingOrder="1"/>
    </xf>
    <xf numFmtId="0" fontId="115" fillId="0" borderId="0" xfId="0" applyFont="1" applyAlignment="1">
      <alignment vertical="center"/>
    </xf>
    <xf numFmtId="0" fontId="51" fillId="0" borderId="0" xfId="0" applyFont="1" applyAlignment="1">
      <alignment horizontal="center" vertical="center"/>
    </xf>
    <xf numFmtId="0" fontId="113" fillId="0" borderId="0" xfId="0" applyFont="1" applyAlignment="1">
      <alignment vertical="center"/>
    </xf>
    <xf numFmtId="0" fontId="39" fillId="0" borderId="0" xfId="0" applyFont="1" applyAlignment="1">
      <alignment horizontal="center"/>
    </xf>
    <xf numFmtId="0" fontId="34" fillId="0" borderId="25" xfId="0" applyFont="1" applyBorder="1" applyAlignment="1">
      <alignment horizontal="left"/>
    </xf>
    <xf numFmtId="0" fontId="34" fillId="0" borderId="0" xfId="0" applyFont="1" applyAlignment="1">
      <alignment horizontal="left"/>
    </xf>
    <xf numFmtId="0" fontId="114" fillId="0" borderId="0" xfId="0" applyFont="1" applyAlignment="1">
      <alignment readingOrder="1"/>
    </xf>
    <xf numFmtId="0" fontId="115" fillId="0" borderId="0" xfId="0" applyFont="1" applyAlignment="1">
      <alignment horizontal="left" wrapText="1" readingOrder="1"/>
    </xf>
    <xf numFmtId="0" fontId="115" fillId="0" borderId="0" xfId="0" applyFont="1" applyAlignment="1">
      <alignment horizontal="center" wrapText="1" readingOrder="1"/>
    </xf>
    <xf numFmtId="0" fontId="61" fillId="0" borderId="0" xfId="0" applyFont="1" applyAlignment="1">
      <alignment vertical="center"/>
    </xf>
    <xf numFmtId="43" fontId="39" fillId="0" borderId="0" xfId="0" applyNumberFormat="1" applyFont="1" applyAlignment="1">
      <alignment horizontal="center" vertical="center"/>
    </xf>
    <xf numFmtId="0" fontId="117" fillId="0" borderId="0" xfId="0" applyFont="1"/>
    <xf numFmtId="0" fontId="115" fillId="0" borderId="0" xfId="0" applyFont="1" applyAlignment="1">
      <alignment horizontal="center"/>
    </xf>
    <xf numFmtId="0" fontId="115" fillId="0" borderId="0" xfId="0" applyFont="1"/>
    <xf numFmtId="14" fontId="117" fillId="0" borderId="0" xfId="0" applyNumberFormat="1" applyFont="1" applyAlignment="1">
      <alignment horizontal="center"/>
    </xf>
    <xf numFmtId="0" fontId="85" fillId="0" borderId="0" xfId="0" applyFont="1" applyAlignment="1">
      <alignment horizontal="left"/>
    </xf>
    <xf numFmtId="0" fontId="115" fillId="0" borderId="0" xfId="0" applyFont="1" applyAlignment="1">
      <alignment horizontal="left" indent="3"/>
    </xf>
    <xf numFmtId="0" fontId="118" fillId="0" borderId="0" xfId="0" applyFont="1" applyAlignment="1">
      <alignment horizontal="left"/>
    </xf>
    <xf numFmtId="43" fontId="115" fillId="0" borderId="0" xfId="0" applyNumberFormat="1" applyFont="1" applyAlignment="1">
      <alignment horizontal="left"/>
    </xf>
    <xf numFmtId="43" fontId="119" fillId="0" borderId="0" xfId="0" applyNumberFormat="1" applyFont="1" applyAlignment="1">
      <alignment vertical="center" wrapText="1"/>
    </xf>
    <xf numFmtId="0" fontId="119" fillId="0" borderId="0" xfId="0" applyFont="1" applyAlignment="1">
      <alignment vertical="center" wrapText="1"/>
    </xf>
    <xf numFmtId="0" fontId="111" fillId="0" borderId="0" xfId="0" applyFont="1" applyAlignment="1">
      <alignment horizontal="left" vertical="center" indent="9"/>
    </xf>
    <xf numFmtId="0" fontId="111" fillId="0" borderId="0" xfId="0" applyFont="1" applyAlignment="1">
      <alignment horizontal="left" vertical="center" wrapText="1" indent="18"/>
    </xf>
    <xf numFmtId="0" fontId="111" fillId="0" borderId="0" xfId="0" applyFont="1" applyAlignment="1">
      <alignment horizontal="left" vertical="center" wrapText="1" indent="9"/>
    </xf>
    <xf numFmtId="0" fontId="111" fillId="0" borderId="0" xfId="0" applyFont="1" applyAlignment="1">
      <alignment horizontal="center" vertical="center" wrapText="1"/>
    </xf>
    <xf numFmtId="0" fontId="111" fillId="0" borderId="0" xfId="0" applyFont="1" applyAlignment="1">
      <alignment horizontal="center"/>
    </xf>
    <xf numFmtId="0" fontId="111" fillId="0" borderId="0" xfId="0" applyFont="1" applyAlignment="1">
      <alignment horizontal="center" wrapText="1"/>
    </xf>
    <xf numFmtId="0" fontId="115" fillId="0" borderId="0" xfId="0" applyFont="1" applyAlignment="1">
      <alignment horizontal="left" vertical="center"/>
    </xf>
    <xf numFmtId="0" fontId="115" fillId="0" borderId="0" xfId="0" applyFont="1" applyAlignment="1">
      <alignment horizontal="left" vertical="center" wrapText="1"/>
    </xf>
    <xf numFmtId="0" fontId="153" fillId="0" borderId="0" xfId="0" applyFont="1" applyAlignment="1">
      <alignment vertical="center"/>
    </xf>
    <xf numFmtId="0" fontId="8" fillId="0" borderId="0" xfId="0" applyFont="1" applyAlignment="1">
      <alignment vertical="center" wrapText="1"/>
    </xf>
    <xf numFmtId="0" fontId="153" fillId="0" borderId="0" xfId="0" applyFont="1" applyAlignment="1">
      <alignment vertical="center" wrapText="1"/>
    </xf>
    <xf numFmtId="0" fontId="189" fillId="0" borderId="0" xfId="0" applyFont="1" applyAlignment="1">
      <alignment vertical="center"/>
    </xf>
    <xf numFmtId="43" fontId="203" fillId="0" borderId="16" xfId="5" applyNumberFormat="1" applyFont="1" applyFill="1" applyBorder="1" applyAlignment="1">
      <alignment horizontal="center" wrapText="1"/>
    </xf>
    <xf numFmtId="43" fontId="203" fillId="0" borderId="16" xfId="5" applyNumberFormat="1" applyFont="1" applyFill="1" applyBorder="1" applyAlignment="1">
      <alignment horizontal="left" wrapText="1"/>
    </xf>
    <xf numFmtId="43" fontId="8" fillId="0" borderId="0" xfId="0" applyNumberFormat="1" applyFont="1" applyAlignment="1">
      <alignment horizontal="left"/>
    </xf>
    <xf numFmtId="0" fontId="203" fillId="0" borderId="16" xfId="5" applyFont="1" applyFill="1" applyBorder="1" applyAlignment="1">
      <alignment horizontal="left"/>
    </xf>
    <xf numFmtId="0" fontId="2" fillId="6" borderId="0" xfId="0" applyFont="1" applyFill="1"/>
    <xf numFmtId="0" fontId="2" fillId="12" borderId="0" xfId="0" applyFont="1" applyFill="1" applyAlignment="1">
      <alignment horizontal="left"/>
    </xf>
    <xf numFmtId="0" fontId="2" fillId="0" borderId="0" xfId="0" applyFont="1" applyAlignment="1">
      <alignment horizontal="left"/>
    </xf>
    <xf numFmtId="0" fontId="2" fillId="8" borderId="0" xfId="0" applyFont="1" applyFill="1"/>
    <xf numFmtId="0" fontId="2" fillId="26" borderId="0" xfId="0" applyFont="1" applyFill="1"/>
    <xf numFmtId="0" fontId="2" fillId="0" borderId="0" xfId="0" applyFont="1" applyAlignment="1">
      <alignment horizontal="center"/>
    </xf>
    <xf numFmtId="0" fontId="2" fillId="26" borderId="0" xfId="0" applyFont="1" applyFill="1" applyAlignment="1">
      <alignment horizontal="right"/>
    </xf>
    <xf numFmtId="0" fontId="2" fillId="26" borderId="0" xfId="0" applyFont="1" applyFill="1" applyAlignment="1">
      <alignment horizontal="center"/>
    </xf>
    <xf numFmtId="0" fontId="2" fillId="0" borderId="0" xfId="0" applyFont="1" applyAlignment="1">
      <alignment horizontal="right"/>
    </xf>
    <xf numFmtId="0" fontId="2" fillId="12" borderId="0" xfId="0" applyFont="1" applyFill="1"/>
    <xf numFmtId="0" fontId="2" fillId="28" borderId="0" xfId="0" applyFont="1" applyFill="1"/>
    <xf numFmtId="0" fontId="46" fillId="31" borderId="23" xfId="0" applyFont="1" applyFill="1" applyBorder="1" applyAlignment="1">
      <alignment horizontal="center" vertical="center" textRotation="255"/>
    </xf>
    <xf numFmtId="0" fontId="55" fillId="23" borderId="23" xfId="0" applyFont="1" applyFill="1" applyBorder="1" applyAlignment="1">
      <alignment horizontal="center" vertical="center" textRotation="255"/>
    </xf>
    <xf numFmtId="0" fontId="204" fillId="0" borderId="0" xfId="0" applyFont="1"/>
    <xf numFmtId="0" fontId="205" fillId="0" borderId="0" xfId="0" applyFont="1" applyAlignment="1">
      <alignment vertical="center" wrapText="1"/>
    </xf>
    <xf numFmtId="0" fontId="205" fillId="0" borderId="0" xfId="0" applyFont="1" applyAlignment="1">
      <alignment horizontal="right" vertical="center" wrapText="1"/>
    </xf>
    <xf numFmtId="0" fontId="205" fillId="0" borderId="0" xfId="0" applyFont="1"/>
    <xf numFmtId="0" fontId="206" fillId="0" borderId="0" xfId="0" applyFont="1" applyAlignment="1">
      <alignment vertical="center" wrapText="1"/>
    </xf>
    <xf numFmtId="0" fontId="83" fillId="23" borderId="0" xfId="0" applyFont="1" applyFill="1"/>
    <xf numFmtId="0" fontId="207" fillId="0" borderId="0" xfId="0" applyFont="1"/>
    <xf numFmtId="0" fontId="208" fillId="0" borderId="0" xfId="0" applyFont="1"/>
    <xf numFmtId="0" fontId="209" fillId="0" borderId="1" xfId="5" applyFont="1" applyFill="1" applyAlignment="1">
      <alignment horizontal="left" vertical="center"/>
    </xf>
    <xf numFmtId="43" fontId="203" fillId="0" borderId="16" xfId="5" applyNumberFormat="1" applyFont="1" applyFill="1" applyBorder="1" applyAlignment="1">
      <alignment horizontal="left"/>
    </xf>
    <xf numFmtId="0" fontId="125" fillId="0" borderId="0" xfId="0" applyFont="1" applyAlignment="1">
      <alignment horizontal="center"/>
    </xf>
    <xf numFmtId="0" fontId="46" fillId="32" borderId="23" xfId="0" applyFont="1" applyFill="1" applyBorder="1" applyAlignment="1">
      <alignment horizontal="center" vertical="center" textRotation="255"/>
    </xf>
    <xf numFmtId="0" fontId="214" fillId="10" borderId="0" xfId="0" applyFont="1" applyFill="1" applyAlignment="1">
      <alignment horizontal="left"/>
    </xf>
    <xf numFmtId="0" fontId="218" fillId="10" borderId="0" xfId="0" applyFont="1" applyFill="1" applyAlignment="1">
      <alignment horizontal="right"/>
    </xf>
    <xf numFmtId="0" fontId="215" fillId="10" borderId="1" xfId="5" applyFont="1" applyFill="1" applyAlignment="1">
      <alignment horizontal="left"/>
    </xf>
    <xf numFmtId="0" fontId="213" fillId="8" borderId="1" xfId="5" applyFont="1" applyFill="1" applyAlignment="1">
      <alignment horizontal="left"/>
    </xf>
    <xf numFmtId="0" fontId="168" fillId="22" borderId="0" xfId="0" applyFont="1" applyFill="1" applyAlignment="1">
      <alignment horizontal="left"/>
    </xf>
    <xf numFmtId="0" fontId="218" fillId="22" borderId="0" xfId="0" applyFont="1" applyFill="1" applyAlignment="1">
      <alignment horizontal="right"/>
    </xf>
    <xf numFmtId="0" fontId="0" fillId="16" borderId="1" xfId="0" applyFill="1" applyBorder="1" applyAlignment="1">
      <alignment horizontal="left"/>
    </xf>
    <xf numFmtId="0" fontId="216" fillId="22" borderId="27" xfId="0" applyFont="1" applyFill="1" applyBorder="1" applyAlignment="1">
      <alignment horizontal="left"/>
    </xf>
    <xf numFmtId="0" fontId="216" fillId="22" borderId="7" xfId="0" applyFont="1" applyFill="1" applyBorder="1" applyAlignment="1">
      <alignment horizontal="left" indent="1"/>
    </xf>
    <xf numFmtId="0" fontId="216" fillId="22" borderId="27" xfId="0" applyFont="1" applyFill="1" applyBorder="1" applyAlignment="1">
      <alignment horizontal="left" indent="1"/>
    </xf>
    <xf numFmtId="0" fontId="216" fillId="22" borderId="7" xfId="0" applyFont="1" applyFill="1" applyBorder="1" applyAlignment="1">
      <alignment horizontal="left" vertical="center"/>
    </xf>
    <xf numFmtId="0" fontId="216" fillId="22" borderId="7" xfId="0" applyFont="1" applyFill="1" applyBorder="1" applyAlignment="1">
      <alignment horizontal="left"/>
    </xf>
    <xf numFmtId="0" fontId="34" fillId="16" borderId="7" xfId="0" applyFont="1" applyFill="1" applyBorder="1" applyAlignment="1">
      <alignment horizontal="left"/>
    </xf>
    <xf numFmtId="0" fontId="216" fillId="22" borderId="7" xfId="0" applyFont="1" applyFill="1" applyBorder="1"/>
    <xf numFmtId="0" fontId="216" fillId="22" borderId="7" xfId="0" applyFont="1" applyFill="1" applyBorder="1" applyAlignment="1">
      <alignment horizontal="left" indent="2"/>
    </xf>
    <xf numFmtId="0" fontId="212" fillId="16" borderId="7" xfId="0" applyFont="1" applyFill="1" applyBorder="1" applyAlignment="1">
      <alignment horizontal="left" vertical="center"/>
    </xf>
    <xf numFmtId="0" fontId="216" fillId="22" borderId="7" xfId="0" applyFont="1" applyFill="1" applyBorder="1" applyAlignment="1">
      <alignment horizontal="left" vertical="center" indent="1"/>
    </xf>
    <xf numFmtId="0" fontId="216" fillId="16" borderId="7" xfId="0" applyFont="1" applyFill="1" applyBorder="1" applyAlignment="1">
      <alignment horizontal="left"/>
    </xf>
    <xf numFmtId="164" fontId="0" fillId="0" borderId="0" xfId="0" applyNumberFormat="1"/>
    <xf numFmtId="43" fontId="220" fillId="0" borderId="16" xfId="5" applyNumberFormat="1" applyFont="1" applyFill="1" applyBorder="1" applyAlignment="1">
      <alignment horizontal="left"/>
    </xf>
    <xf numFmtId="0" fontId="221" fillId="0" borderId="16" xfId="5" applyFont="1" applyFill="1" applyBorder="1" applyAlignment="1">
      <alignment horizontal="left"/>
    </xf>
    <xf numFmtId="0" fontId="70" fillId="0" borderId="7" xfId="0" applyFont="1" applyBorder="1"/>
    <xf numFmtId="0" fontId="70" fillId="4" borderId="13" xfId="0" applyFont="1" applyFill="1" applyBorder="1"/>
    <xf numFmtId="0" fontId="70" fillId="0" borderId="13" xfId="0" applyFont="1" applyBorder="1"/>
    <xf numFmtId="0" fontId="70" fillId="4" borderId="7" xfId="0" applyFont="1" applyFill="1" applyBorder="1"/>
    <xf numFmtId="0" fontId="70" fillId="0" borderId="7" xfId="0" applyFont="1" applyBorder="1" applyAlignment="1">
      <alignment horizontal="left"/>
    </xf>
    <xf numFmtId="0" fontId="70" fillId="16" borderId="13" xfId="0" applyFont="1" applyFill="1" applyBorder="1" applyAlignment="1">
      <alignment horizontal="left"/>
    </xf>
    <xf numFmtId="0" fontId="70" fillId="0" borderId="13" xfId="0" applyFont="1" applyBorder="1" applyAlignment="1">
      <alignment horizontal="left"/>
    </xf>
    <xf numFmtId="0" fontId="70" fillId="4" borderId="7" xfId="0" applyFont="1" applyFill="1" applyBorder="1" applyAlignment="1">
      <alignment horizontal="left"/>
    </xf>
    <xf numFmtId="0" fontId="70" fillId="4" borderId="13" xfId="0" applyFont="1" applyFill="1" applyBorder="1" applyAlignment="1">
      <alignment horizontal="left"/>
    </xf>
    <xf numFmtId="43" fontId="220" fillId="8" borderId="16" xfId="5" applyNumberFormat="1" applyFont="1" applyFill="1" applyBorder="1" applyAlignment="1">
      <alignment horizontal="left"/>
    </xf>
    <xf numFmtId="0" fontId="38" fillId="9" borderId="23" xfId="0" applyFont="1" applyFill="1" applyBorder="1" applyAlignment="1">
      <alignment vertical="center" textRotation="255"/>
    </xf>
    <xf numFmtId="43" fontId="219" fillId="8" borderId="16" xfId="5" applyNumberFormat="1" applyFont="1" applyFill="1" applyBorder="1" applyAlignment="1">
      <alignment horizontal="left"/>
    </xf>
    <xf numFmtId="0" fontId="70" fillId="0" borderId="7" xfId="0" applyFont="1" applyBorder="1" applyAlignment="1">
      <alignment horizontal="center"/>
    </xf>
    <xf numFmtId="0" fontId="70" fillId="16" borderId="13" xfId="0" applyFont="1" applyFill="1" applyBorder="1" applyAlignment="1">
      <alignment horizontal="center"/>
    </xf>
    <xf numFmtId="0" fontId="70" fillId="0" borderId="13" xfId="0" applyFont="1" applyBorder="1" applyAlignment="1">
      <alignment horizontal="center"/>
    </xf>
    <xf numFmtId="0" fontId="70" fillId="16" borderId="7" xfId="0" applyFont="1" applyFill="1" applyBorder="1" applyAlignment="1">
      <alignment horizontal="left"/>
    </xf>
    <xf numFmtId="0" fontId="0" fillId="0" borderId="0" xfId="0" applyAlignment="1">
      <alignment horizontal="left"/>
    </xf>
    <xf numFmtId="0" fontId="34" fillId="16" borderId="7" xfId="0" applyFont="1" applyFill="1" applyBorder="1" applyAlignment="1">
      <alignment horizontal="left" vertical="center"/>
    </xf>
    <xf numFmtId="0" fontId="217" fillId="16" borderId="7" xfId="0" applyFont="1" applyFill="1" applyBorder="1" applyAlignment="1">
      <alignment horizontal="left"/>
    </xf>
    <xf numFmtId="164" fontId="125" fillId="0" borderId="0" xfId="0" applyNumberFormat="1" applyFont="1"/>
    <xf numFmtId="0" fontId="216" fillId="22" borderId="0" xfId="0" applyFont="1" applyFill="1" applyAlignment="1">
      <alignment horizontal="left" indent="1"/>
    </xf>
    <xf numFmtId="0" fontId="55" fillId="23" borderId="23" xfId="0" applyFont="1" applyFill="1" applyBorder="1" applyAlignment="1">
      <alignment vertical="center" textRotation="255"/>
    </xf>
    <xf numFmtId="0" fontId="125" fillId="0" borderId="0" xfId="0" applyFont="1" applyAlignment="1">
      <alignment horizontal="right"/>
    </xf>
    <xf numFmtId="0" fontId="216" fillId="47" borderId="7" xfId="0" applyFont="1" applyFill="1" applyBorder="1" applyAlignment="1">
      <alignment horizontal="left"/>
    </xf>
    <xf numFmtId="0" fontId="102" fillId="16" borderId="1" xfId="0" applyFont="1" applyFill="1" applyBorder="1" applyAlignment="1">
      <alignment horizontal="left"/>
    </xf>
    <xf numFmtId="0" fontId="215" fillId="10" borderId="1" xfId="5" applyFont="1" applyFill="1" applyAlignment="1">
      <alignment horizontal="right"/>
    </xf>
    <xf numFmtId="0" fontId="121" fillId="0" borderId="1" xfId="5" applyFont="1" applyFill="1" applyAlignment="1">
      <alignment vertical="center"/>
    </xf>
    <xf numFmtId="0" fontId="0" fillId="6" borderId="0" xfId="0" applyFill="1" applyAlignment="1">
      <alignment horizontal="center" vertical="center" textRotation="255"/>
    </xf>
    <xf numFmtId="0" fontId="70" fillId="10" borderId="1" xfId="5" applyFont="1" applyFill="1" applyAlignment="1">
      <alignment horizontal="left"/>
    </xf>
    <xf numFmtId="0" fontId="121" fillId="0" borderId="6" xfId="5" applyFont="1" applyFill="1" applyBorder="1" applyAlignment="1">
      <alignment horizontal="left" indent="1"/>
    </xf>
    <xf numFmtId="0" fontId="222" fillId="8" borderId="1" xfId="5" applyFont="1" applyFill="1" applyAlignment="1">
      <alignment vertical="center"/>
    </xf>
    <xf numFmtId="0" fontId="129" fillId="8" borderId="1" xfId="5" applyFont="1" applyFill="1" applyAlignment="1">
      <alignment horizontal="left"/>
    </xf>
    <xf numFmtId="0" fontId="127" fillId="8" borderId="1" xfId="5" applyFont="1" applyFill="1" applyAlignment="1">
      <alignment horizontal="left"/>
    </xf>
    <xf numFmtId="0" fontId="224" fillId="5" borderId="1" xfId="5" applyFont="1" applyFill="1" applyAlignment="1">
      <alignment horizontal="left"/>
    </xf>
    <xf numFmtId="0" fontId="222" fillId="0" borderId="0" xfId="0" applyFont="1" applyAlignment="1">
      <alignment horizontal="center"/>
    </xf>
    <xf numFmtId="0" fontId="203" fillId="0" borderId="16" xfId="5" applyFont="1" applyFill="1" applyBorder="1" applyAlignment="1">
      <alignment horizontal="center"/>
    </xf>
    <xf numFmtId="0" fontId="121" fillId="10" borderId="1" xfId="5" applyFont="1" applyFill="1" applyAlignment="1"/>
    <xf numFmtId="0" fontId="46" fillId="10" borderId="23" xfId="0" applyFont="1" applyFill="1" applyBorder="1" applyAlignment="1">
      <alignment horizontal="center" vertical="center" textRotation="255"/>
    </xf>
    <xf numFmtId="0" fontId="52" fillId="10" borderId="23" xfId="0" applyFont="1" applyFill="1" applyBorder="1" applyAlignment="1">
      <alignment horizontal="center" textRotation="255"/>
    </xf>
    <xf numFmtId="0" fontId="96" fillId="10" borderId="23" xfId="0" applyFont="1" applyFill="1" applyBorder="1" applyAlignment="1">
      <alignment horizontal="center" textRotation="255"/>
    </xf>
    <xf numFmtId="0" fontId="0" fillId="10" borderId="23" xfId="0" applyFill="1" applyBorder="1" applyAlignment="1">
      <alignment horizontal="center" textRotation="255"/>
    </xf>
    <xf numFmtId="0" fontId="121" fillId="0" borderId="1" xfId="0" applyFont="1" applyBorder="1" applyAlignment="1">
      <alignment vertical="center"/>
    </xf>
    <xf numFmtId="0" fontId="121" fillId="0" borderId="27" xfId="0" applyFont="1" applyBorder="1" applyAlignment="1">
      <alignment horizontal="left" indent="1"/>
    </xf>
    <xf numFmtId="0" fontId="222" fillId="16" borderId="7" xfId="0" applyFont="1" applyFill="1" applyBorder="1" applyAlignment="1">
      <alignment vertical="center"/>
    </xf>
    <xf numFmtId="0" fontId="121" fillId="0" borderId="7" xfId="0" applyFont="1" applyBorder="1" applyAlignment="1">
      <alignment vertical="center"/>
    </xf>
    <xf numFmtId="0" fontId="121" fillId="22" borderId="7" xfId="0" applyFont="1" applyFill="1" applyBorder="1"/>
    <xf numFmtId="0" fontId="127" fillId="16" borderId="7" xfId="0" applyFont="1" applyFill="1" applyBorder="1" applyAlignment="1">
      <alignment horizontal="left"/>
    </xf>
    <xf numFmtId="0" fontId="221" fillId="8" borderId="1" xfId="5" applyFont="1" applyFill="1" applyAlignment="1">
      <alignment horizontal="left"/>
    </xf>
    <xf numFmtId="0" fontId="87" fillId="0" borderId="1" xfId="5" applyFont="1" applyFill="1" applyAlignment="1"/>
    <xf numFmtId="0" fontId="87" fillId="0" borderId="1" xfId="5" applyFont="1" applyFill="1" applyAlignment="1">
      <alignment vertical="center"/>
    </xf>
    <xf numFmtId="0" fontId="87" fillId="0" borderId="6" xfId="5" applyFont="1" applyFill="1" applyBorder="1" applyAlignment="1">
      <alignment horizontal="left" indent="1"/>
    </xf>
    <xf numFmtId="0" fontId="87" fillId="0" borderId="6" xfId="5" applyFont="1" applyFill="1" applyBorder="1" applyAlignment="1"/>
    <xf numFmtId="0" fontId="87" fillId="0" borderId="1" xfId="5" applyFont="1" applyFill="1" applyAlignment="1">
      <alignment horizontal="left" indent="1"/>
    </xf>
    <xf numFmtId="0" fontId="87" fillId="0" borderId="6" xfId="0" applyFont="1" applyBorder="1"/>
    <xf numFmtId="0" fontId="125" fillId="0" borderId="0" xfId="0" applyFont="1" applyAlignment="1">
      <alignment horizontal="left"/>
    </xf>
    <xf numFmtId="0" fontId="87" fillId="0" borderId="6" xfId="0" applyFont="1" applyBorder="1" applyAlignment="1">
      <alignment horizontal="left" indent="1"/>
    </xf>
    <xf numFmtId="0" fontId="87" fillId="0" borderId="1" xfId="0" applyFont="1" applyBorder="1" applyAlignment="1">
      <alignment horizontal="left" indent="1"/>
    </xf>
    <xf numFmtId="0" fontId="222" fillId="0" borderId="0" xfId="0" applyFont="1" applyAlignment="1">
      <alignment horizontal="left" indent="2"/>
    </xf>
    <xf numFmtId="0" fontId="127" fillId="8" borderId="1" xfId="5" applyFont="1" applyFill="1" applyAlignment="1"/>
    <xf numFmtId="0" fontId="225" fillId="8" borderId="1" xfId="5" applyFont="1" applyFill="1" applyAlignment="1">
      <alignment horizontal="left" vertical="center"/>
    </xf>
    <xf numFmtId="0" fontId="221" fillId="0" borderId="1" xfId="5" applyFont="1" applyFill="1" applyAlignment="1">
      <alignment horizontal="left" vertical="center"/>
    </xf>
    <xf numFmtId="0" fontId="225" fillId="8" borderId="1" xfId="5" applyFont="1" applyFill="1" applyAlignment="1"/>
    <xf numFmtId="0" fontId="70" fillId="22" borderId="1" xfId="0" applyFont="1" applyFill="1" applyBorder="1" applyAlignment="1">
      <alignment horizontal="left"/>
    </xf>
    <xf numFmtId="0" fontId="70" fillId="22" borderId="11" xfId="0" applyFont="1" applyFill="1" applyBorder="1" applyAlignment="1">
      <alignment horizontal="left"/>
    </xf>
    <xf numFmtId="0" fontId="70" fillId="45" borderId="1" xfId="5" applyFont="1" applyFill="1" applyAlignment="1">
      <alignment horizontal="left"/>
    </xf>
    <xf numFmtId="0" fontId="128" fillId="8" borderId="1" xfId="0" applyFont="1" applyFill="1" applyBorder="1"/>
    <xf numFmtId="0" fontId="121" fillId="10" borderId="1" xfId="0" applyFont="1" applyFill="1" applyBorder="1"/>
    <xf numFmtId="0" fontId="223" fillId="0" borderId="16" xfId="5" applyFont="1" applyFill="1" applyBorder="1" applyAlignment="1">
      <alignment horizontal="left"/>
    </xf>
    <xf numFmtId="0" fontId="223" fillId="8" borderId="1" xfId="5" applyFont="1" applyFill="1" applyAlignment="1">
      <alignment horizontal="left"/>
    </xf>
    <xf numFmtId="0" fontId="223" fillId="0" borderId="1" xfId="5" applyFont="1" applyFill="1" applyAlignment="1">
      <alignment horizontal="left"/>
    </xf>
    <xf numFmtId="164" fontId="129" fillId="0" borderId="16" xfId="5" applyNumberFormat="1" applyFont="1" applyFill="1" applyBorder="1" applyAlignment="1">
      <alignment horizontal="right"/>
    </xf>
    <xf numFmtId="0" fontId="129" fillId="0" borderId="1" xfId="5" applyFont="1" applyFill="1" applyAlignment="1">
      <alignment horizontal="left"/>
    </xf>
    <xf numFmtId="0" fontId="129" fillId="10" borderId="1" xfId="5" applyFont="1" applyFill="1" applyAlignment="1">
      <alignment horizontal="left"/>
    </xf>
    <xf numFmtId="0" fontId="224" fillId="4" borderId="1" xfId="0" applyFont="1" applyFill="1" applyBorder="1" applyAlignment="1">
      <alignment horizontal="left"/>
    </xf>
    <xf numFmtId="0" fontId="87" fillId="0" borderId="27" xfId="0" applyFont="1" applyBorder="1" applyAlignment="1">
      <alignment horizontal="left" indent="1"/>
    </xf>
    <xf numFmtId="0" fontId="87" fillId="0" borderId="7" xfId="0" applyFont="1" applyBorder="1" applyAlignment="1">
      <alignment horizontal="left" indent="1"/>
    </xf>
    <xf numFmtId="0" fontId="87" fillId="0" borderId="27" xfId="0" applyFont="1" applyBorder="1"/>
    <xf numFmtId="0" fontId="87" fillId="0" borderId="7" xfId="0" applyFont="1" applyBorder="1" applyAlignment="1">
      <alignment vertical="center"/>
    </xf>
    <xf numFmtId="0" fontId="123" fillId="0" borderId="0" xfId="0" applyFont="1" applyAlignment="1">
      <alignment horizontal="left"/>
    </xf>
    <xf numFmtId="0" fontId="87" fillId="0" borderId="1" xfId="0" applyFont="1" applyBorder="1"/>
    <xf numFmtId="0" fontId="127" fillId="16" borderId="7" xfId="0" applyFont="1" applyFill="1" applyBorder="1"/>
    <xf numFmtId="0" fontId="87" fillId="0" borderId="7" xfId="0" applyFont="1" applyBorder="1"/>
    <xf numFmtId="0" fontId="221" fillId="16" borderId="7" xfId="0" applyFont="1" applyFill="1" applyBorder="1" applyAlignment="1">
      <alignment horizontal="left"/>
    </xf>
    <xf numFmtId="0" fontId="225" fillId="16" borderId="7" xfId="0" applyFont="1" applyFill="1" applyBorder="1" applyAlignment="1">
      <alignment horizontal="left" vertical="center"/>
    </xf>
    <xf numFmtId="0" fontId="221" fillId="0" borderId="7" xfId="0" applyFont="1" applyBorder="1" applyAlignment="1">
      <alignment horizontal="left" vertical="center"/>
    </xf>
    <xf numFmtId="0" fontId="225" fillId="16" borderId="7" xfId="0" applyFont="1" applyFill="1" applyBorder="1"/>
    <xf numFmtId="0" fontId="128" fillId="16" borderId="7" xfId="0" applyFont="1" applyFill="1" applyBorder="1"/>
    <xf numFmtId="164" fontId="129" fillId="0" borderId="16" xfId="5" applyNumberFormat="1" applyFont="1" applyFill="1" applyBorder="1" applyAlignment="1">
      <alignment vertical="center"/>
    </xf>
    <xf numFmtId="0" fontId="70" fillId="22" borderId="7" xfId="0" applyFont="1" applyFill="1" applyBorder="1" applyAlignment="1">
      <alignment horizontal="left"/>
    </xf>
    <xf numFmtId="0" fontId="70" fillId="22" borderId="13" xfId="0" applyFont="1" applyFill="1" applyBorder="1" applyAlignment="1">
      <alignment horizontal="left"/>
    </xf>
    <xf numFmtId="0" fontId="70" fillId="48" borderId="13" xfId="0" applyFont="1" applyFill="1" applyBorder="1" applyAlignment="1">
      <alignment horizontal="left"/>
    </xf>
    <xf numFmtId="43" fontId="203" fillId="0" borderId="16" xfId="5" applyNumberFormat="1" applyFont="1" applyFill="1" applyBorder="1" applyAlignment="1"/>
    <xf numFmtId="0" fontId="227" fillId="0" borderId="0" xfId="0" applyFont="1"/>
    <xf numFmtId="0" fontId="8" fillId="0" borderId="0" xfId="0" applyFont="1" applyAlignment="1">
      <alignment horizontal="left"/>
    </xf>
    <xf numFmtId="15" fontId="38" fillId="0" borderId="0" xfId="0" applyNumberFormat="1" applyFont="1"/>
    <xf numFmtId="15" fontId="38" fillId="0" borderId="0" xfId="0" applyNumberFormat="1" applyFont="1" applyAlignment="1">
      <alignment horizontal="left"/>
    </xf>
    <xf numFmtId="0" fontId="73" fillId="0" borderId="0" xfId="7" applyAlignment="1">
      <alignment vertical="center" wrapText="1"/>
    </xf>
    <xf numFmtId="0" fontId="231" fillId="0" borderId="0" xfId="0" applyFont="1" applyAlignment="1">
      <alignment vertical="center" wrapText="1"/>
    </xf>
    <xf numFmtId="0" fontId="73" fillId="0" borderId="0" xfId="7"/>
    <xf numFmtId="0" fontId="232" fillId="0" borderId="0" xfId="0" applyFont="1"/>
    <xf numFmtId="0" fontId="102" fillId="0" borderId="0" xfId="0" applyFont="1" applyAlignment="1">
      <alignment horizontal="left"/>
    </xf>
    <xf numFmtId="0" fontId="116" fillId="22" borderId="0" xfId="0" applyFont="1" applyFill="1" applyAlignment="1">
      <alignment horizontal="left"/>
    </xf>
    <xf numFmtId="0" fontId="209" fillId="49" borderId="7" xfId="0" applyFont="1" applyFill="1" applyBorder="1" applyAlignment="1">
      <alignment horizontal="left"/>
    </xf>
    <xf numFmtId="0" fontId="233" fillId="22" borderId="0" xfId="0" applyFont="1" applyFill="1" applyAlignment="1">
      <alignment horizontal="left"/>
    </xf>
    <xf numFmtId="0" fontId="34" fillId="49" borderId="7" xfId="0" applyFont="1" applyFill="1" applyBorder="1" applyAlignment="1">
      <alignment horizontal="left"/>
    </xf>
    <xf numFmtId="0" fontId="215" fillId="0" borderId="1" xfId="5" applyFont="1" applyFill="1" applyAlignment="1">
      <alignment horizontal="left"/>
    </xf>
    <xf numFmtId="0" fontId="68" fillId="0" borderId="1" xfId="5" applyFont="1" applyFill="1" applyAlignment="1">
      <alignment horizontal="left"/>
    </xf>
    <xf numFmtId="0" fontId="54" fillId="16" borderId="1" xfId="0" applyFont="1" applyFill="1" applyBorder="1" applyAlignment="1">
      <alignment horizontal="left"/>
    </xf>
    <xf numFmtId="0" fontId="34" fillId="22" borderId="7" xfId="0" applyFont="1" applyFill="1" applyBorder="1" applyAlignment="1">
      <alignment horizontal="left"/>
    </xf>
    <xf numFmtId="164" fontId="17" fillId="6" borderId="0" xfId="1" applyNumberFormat="1" applyFont="1" applyFill="1" applyAlignment="1">
      <alignment horizontal="left" vertical="top" indent="2"/>
    </xf>
    <xf numFmtId="164" fontId="68" fillId="0" borderId="23" xfId="1" applyNumberFormat="1" applyFont="1" applyBorder="1" applyAlignment="1">
      <alignment vertical="center" textRotation="255" wrapText="1"/>
    </xf>
    <xf numFmtId="0" fontId="228" fillId="0" borderId="30" xfId="0" applyFont="1" applyBorder="1" applyAlignment="1">
      <alignment horizontal="center"/>
    </xf>
    <xf numFmtId="0" fontId="229" fillId="50" borderId="0" xfId="0" applyFont="1" applyFill="1" applyAlignment="1">
      <alignment horizontal="center"/>
    </xf>
    <xf numFmtId="0" fontId="230" fillId="50" borderId="0" xfId="0" applyFont="1" applyFill="1"/>
    <xf numFmtId="0" fontId="36" fillId="50" borderId="0" xfId="0" applyFont="1" applyFill="1"/>
    <xf numFmtId="0" fontId="225" fillId="0" borderId="16" xfId="5" applyFont="1" applyFill="1" applyBorder="1" applyAlignment="1">
      <alignment horizontal="left"/>
    </xf>
    <xf numFmtId="0" fontId="225" fillId="8" borderId="16" xfId="5" applyFont="1" applyFill="1" applyBorder="1" applyAlignment="1">
      <alignment horizontal="left"/>
    </xf>
    <xf numFmtId="0" fontId="225" fillId="10" borderId="16" xfId="5" applyFont="1" applyFill="1" applyBorder="1" applyAlignment="1">
      <alignment horizontal="left"/>
    </xf>
    <xf numFmtId="43" fontId="225" fillId="0" borderId="16" xfId="5" applyNumberFormat="1" applyFont="1" applyFill="1" applyBorder="1" applyAlignment="1">
      <alignment horizontal="left"/>
    </xf>
    <xf numFmtId="43" fontId="225" fillId="8" borderId="16" xfId="5" applyNumberFormat="1" applyFont="1" applyFill="1" applyBorder="1" applyAlignment="1"/>
    <xf numFmtId="43" fontId="225" fillId="0" borderId="16" xfId="5" applyNumberFormat="1" applyFont="1" applyFill="1" applyBorder="1" applyAlignment="1"/>
    <xf numFmtId="43" fontId="225" fillId="0" borderId="16" xfId="5" applyNumberFormat="1" applyFont="1" applyFill="1" applyBorder="1" applyAlignment="1">
      <alignment horizontal="center"/>
    </xf>
    <xf numFmtId="0" fontId="236" fillId="0" borderId="0" xfId="0" applyFont="1"/>
    <xf numFmtId="0" fontId="236" fillId="0" borderId="17" xfId="0" applyFont="1" applyBorder="1" applyAlignment="1">
      <alignment horizontal="center"/>
    </xf>
    <xf numFmtId="0" fontId="237" fillId="0" borderId="16" xfId="0" applyFont="1" applyBorder="1"/>
    <xf numFmtId="0" fontId="238" fillId="0" borderId="16" xfId="5" applyFont="1" applyFill="1" applyBorder="1" applyAlignment="1">
      <alignment horizontal="left"/>
    </xf>
    <xf numFmtId="0" fontId="225" fillId="8" borderId="16" xfId="5" applyFont="1" applyFill="1" applyBorder="1" applyAlignment="1">
      <alignment horizontal="center"/>
    </xf>
    <xf numFmtId="0" fontId="225" fillId="10" borderId="16" xfId="5" applyFont="1" applyFill="1" applyBorder="1" applyAlignment="1">
      <alignment horizontal="center"/>
    </xf>
    <xf numFmtId="164" fontId="216" fillId="0" borderId="16" xfId="5" applyNumberFormat="1" applyFont="1" applyFill="1" applyBorder="1" applyAlignment="1">
      <alignment horizontal="left"/>
    </xf>
    <xf numFmtId="0" fontId="237" fillId="2" borderId="1" xfId="5" applyFont="1" applyAlignment="1"/>
    <xf numFmtId="0" fontId="237" fillId="0" borderId="1" xfId="5" applyFont="1" applyFill="1" applyAlignment="1"/>
    <xf numFmtId="0" fontId="237" fillId="5" borderId="1" xfId="5" applyFont="1" applyFill="1" applyAlignment="1"/>
    <xf numFmtId="0" fontId="237" fillId="0" borderId="1" xfId="5" applyFont="1" applyFill="1" applyAlignment="1">
      <alignment horizontal="center"/>
    </xf>
    <xf numFmtId="0" fontId="237" fillId="8" borderId="1" xfId="5" applyFont="1" applyFill="1" applyAlignment="1">
      <alignment horizontal="center"/>
    </xf>
    <xf numFmtId="0" fontId="237" fillId="8" borderId="1" xfId="5" applyFont="1" applyFill="1" applyAlignment="1">
      <alignment horizontal="left"/>
    </xf>
    <xf numFmtId="0" fontId="237" fillId="0" borderId="1" xfId="5" applyFont="1" applyFill="1" applyAlignment="1">
      <alignment horizontal="left"/>
    </xf>
    <xf numFmtId="0" fontId="237" fillId="5" borderId="1" xfId="5" applyFont="1" applyFill="1" applyAlignment="1">
      <alignment horizontal="left"/>
    </xf>
    <xf numFmtId="0" fontId="237" fillId="0" borderId="1" xfId="0" applyFont="1" applyBorder="1" applyAlignment="1">
      <alignment horizontal="center"/>
    </xf>
    <xf numFmtId="0" fontId="237" fillId="8" borderId="1" xfId="0" applyFont="1" applyFill="1" applyBorder="1" applyAlignment="1">
      <alignment horizontal="center"/>
    </xf>
    <xf numFmtId="0" fontId="237" fillId="0" borderId="11" xfId="0" applyFont="1" applyBorder="1" applyAlignment="1">
      <alignment horizontal="left"/>
    </xf>
    <xf numFmtId="0" fontId="237" fillId="16" borderId="11" xfId="0" applyFont="1" applyFill="1" applyBorder="1" applyAlignment="1">
      <alignment horizontal="left"/>
    </xf>
    <xf numFmtId="0" fontId="239" fillId="0" borderId="1" xfId="5" applyFont="1" applyFill="1" applyAlignment="1">
      <alignment horizontal="left"/>
    </xf>
    <xf numFmtId="0" fontId="239" fillId="10" borderId="1" xfId="5" applyFont="1" applyFill="1" applyAlignment="1">
      <alignment horizontal="left"/>
    </xf>
    <xf numFmtId="0" fontId="239" fillId="8" borderId="1" xfId="5" applyFont="1" applyFill="1" applyAlignment="1">
      <alignment horizontal="left"/>
    </xf>
    <xf numFmtId="0" fontId="237" fillId="4" borderId="1" xfId="0" applyFont="1" applyFill="1" applyBorder="1"/>
    <xf numFmtId="0" fontId="237" fillId="0" borderId="11" xfId="0" applyFont="1" applyBorder="1"/>
    <xf numFmtId="0" fontId="237" fillId="4" borderId="11" xfId="0" applyFont="1" applyFill="1" applyBorder="1"/>
    <xf numFmtId="0" fontId="237" fillId="0" borderId="7" xfId="0" applyFont="1" applyBorder="1"/>
    <xf numFmtId="0" fontId="237" fillId="4" borderId="13" xfId="0" applyFont="1" applyFill="1" applyBorder="1"/>
    <xf numFmtId="0" fontId="237" fillId="0" borderId="13" xfId="0" applyFont="1" applyBorder="1"/>
    <xf numFmtId="0" fontId="237" fillId="4" borderId="7" xfId="0" applyFont="1" applyFill="1" applyBorder="1"/>
    <xf numFmtId="0" fontId="237" fillId="0" borderId="7" xfId="0" applyFont="1" applyBorder="1" applyAlignment="1">
      <alignment horizontal="center"/>
    </xf>
    <xf numFmtId="0" fontId="237" fillId="16" borderId="13" xfId="0" applyFont="1" applyFill="1" applyBorder="1" applyAlignment="1">
      <alignment horizontal="center"/>
    </xf>
    <xf numFmtId="0" fontId="237" fillId="0" borderId="13" xfId="0" applyFont="1" applyBorder="1" applyAlignment="1">
      <alignment horizontal="center"/>
    </xf>
    <xf numFmtId="0" fontId="237" fillId="16" borderId="7" xfId="0" applyFont="1" applyFill="1" applyBorder="1" applyAlignment="1">
      <alignment horizontal="left"/>
    </xf>
    <xf numFmtId="0" fontId="237" fillId="0" borderId="13" xfId="0" applyFont="1" applyBorder="1" applyAlignment="1">
      <alignment horizontal="left"/>
    </xf>
    <xf numFmtId="0" fontId="237" fillId="16" borderId="13" xfId="0" applyFont="1" applyFill="1" applyBorder="1" applyAlignment="1">
      <alignment horizontal="left"/>
    </xf>
    <xf numFmtId="0" fontId="237" fillId="4" borderId="7" xfId="0" applyFont="1" applyFill="1" applyBorder="1" applyAlignment="1">
      <alignment horizontal="left"/>
    </xf>
    <xf numFmtId="0" fontId="237" fillId="4" borderId="13" xfId="0" applyFont="1" applyFill="1" applyBorder="1" applyAlignment="1">
      <alignment horizontal="left"/>
    </xf>
    <xf numFmtId="0" fontId="237" fillId="0" borderId="7" xfId="0" applyFont="1" applyBorder="1" applyAlignment="1">
      <alignment horizontal="left"/>
    </xf>
    <xf numFmtId="43" fontId="225" fillId="8" borderId="16" xfId="5" applyNumberFormat="1" applyFont="1" applyFill="1" applyBorder="1" applyAlignment="1">
      <alignment horizontal="left"/>
    </xf>
    <xf numFmtId="43" fontId="216" fillId="0" borderId="16" xfId="5" applyNumberFormat="1" applyFont="1" applyFill="1" applyBorder="1" applyAlignment="1">
      <alignment horizontal="left"/>
    </xf>
    <xf numFmtId="43" fontId="216" fillId="8" borderId="16" xfId="5" applyNumberFormat="1" applyFont="1" applyFill="1" applyBorder="1" applyAlignment="1">
      <alignment horizontal="left"/>
    </xf>
    <xf numFmtId="164" fontId="216" fillId="0" borderId="16" xfId="5" applyNumberFormat="1" applyFont="1" applyFill="1" applyBorder="1" applyAlignment="1">
      <alignment horizontal="right"/>
    </xf>
    <xf numFmtId="0" fontId="214" fillId="0" borderId="0" xfId="0" applyFont="1" applyAlignment="1">
      <alignment horizontal="left"/>
    </xf>
    <xf numFmtId="0" fontId="237" fillId="16" borderId="0" xfId="0" applyFont="1" applyFill="1" applyAlignment="1">
      <alignment horizontal="left"/>
    </xf>
    <xf numFmtId="43" fontId="225" fillId="0" borderId="16" xfId="5" applyNumberFormat="1" applyFont="1" applyFill="1" applyBorder="1" applyAlignment="1">
      <alignment horizontal="center" wrapText="1"/>
    </xf>
    <xf numFmtId="43" fontId="225" fillId="0" borderId="16" xfId="5" applyNumberFormat="1" applyFont="1" applyFill="1" applyBorder="1" applyAlignment="1">
      <alignment horizontal="left" wrapText="1"/>
    </xf>
    <xf numFmtId="0" fontId="124" fillId="0" borderId="0" xfId="0" applyFont="1"/>
    <xf numFmtId="0" fontId="224" fillId="5" borderId="1" xfId="5" applyFont="1" applyFill="1" applyAlignment="1">
      <alignment horizontal="left" vertical="center"/>
    </xf>
    <xf numFmtId="0" fontId="107" fillId="0" borderId="0" xfId="0" applyFont="1" applyAlignment="1">
      <alignment horizontal="left"/>
    </xf>
    <xf numFmtId="165" fontId="0" fillId="0" borderId="0" xfId="0" applyNumberFormat="1"/>
    <xf numFmtId="0" fontId="121" fillId="0" borderId="1" xfId="5" applyFont="1" applyFill="1" applyAlignment="1">
      <alignment horizontal="left" vertical="center"/>
    </xf>
    <xf numFmtId="0" fontId="214" fillId="0" borderId="0" xfId="0" applyFont="1"/>
    <xf numFmtId="0" fontId="1" fillId="0" borderId="0" xfId="0" applyFont="1"/>
    <xf numFmtId="0" fontId="240" fillId="0" borderId="0" xfId="0" applyFont="1" applyAlignment="1">
      <alignment vertical="center"/>
    </xf>
    <xf numFmtId="0" fontId="193" fillId="0" borderId="0" xfId="0" applyFont="1" applyAlignment="1">
      <alignment horizontal="center" vertical="top" wrapText="1"/>
    </xf>
    <xf numFmtId="0" fontId="95" fillId="8" borderId="0" xfId="0" applyFont="1" applyFill="1" applyAlignment="1">
      <alignment horizontal="center" vertical="center"/>
    </xf>
    <xf numFmtId="0" fontId="93" fillId="0" borderId="0" xfId="0" applyFont="1"/>
    <xf numFmtId="0" fontId="241" fillId="0" borderId="0" xfId="0" applyFont="1"/>
    <xf numFmtId="0" fontId="210" fillId="0" borderId="17" xfId="0" applyFont="1" applyBorder="1" applyAlignment="1">
      <alignment horizontal="left"/>
    </xf>
    <xf numFmtId="0" fontId="93" fillId="0" borderId="17" xfId="0" applyFont="1" applyBorder="1" applyAlignment="1">
      <alignment horizontal="left"/>
    </xf>
    <xf numFmtId="0" fontId="241" fillId="0" borderId="17" xfId="0" applyFont="1" applyBorder="1" applyAlignment="1">
      <alignment horizontal="left"/>
    </xf>
    <xf numFmtId="0" fontId="220" fillId="0" borderId="1" xfId="5" applyFont="1" applyFill="1" applyAlignment="1">
      <alignment horizontal="left"/>
    </xf>
    <xf numFmtId="0" fontId="205" fillId="0" borderId="0" xfId="0" applyFont="1" applyAlignment="1">
      <alignment vertical="center"/>
    </xf>
    <xf numFmtId="0" fontId="225" fillId="0" borderId="1" xfId="5" applyFont="1" applyFill="1" applyAlignment="1">
      <alignment horizontal="left" vertical="center"/>
    </xf>
    <xf numFmtId="0" fontId="243" fillId="0" borderId="11" xfId="0" applyFont="1" applyBorder="1" applyAlignment="1">
      <alignment horizontal="left"/>
    </xf>
    <xf numFmtId="0" fontId="242" fillId="0" borderId="1" xfId="5" applyFont="1" applyFill="1" applyAlignment="1">
      <alignment vertical="center"/>
    </xf>
    <xf numFmtId="0" fontId="217" fillId="0" borderId="0" xfId="0" applyFont="1" applyAlignment="1">
      <alignment vertical="center"/>
    </xf>
    <xf numFmtId="0" fontId="125" fillId="0" borderId="0" xfId="0" applyFont="1" applyAlignment="1">
      <alignment vertical="center"/>
    </xf>
    <xf numFmtId="0" fontId="87" fillId="0" borderId="1" xfId="5" applyFont="1" applyFill="1" applyAlignment="1">
      <alignment horizontal="left" vertical="center"/>
    </xf>
    <xf numFmtId="0" fontId="242" fillId="0" borderId="6" xfId="5" applyFont="1" applyFill="1" applyBorder="1" applyAlignment="1">
      <alignment horizontal="left" vertical="center"/>
    </xf>
    <xf numFmtId="0" fontId="87" fillId="0" borderId="6" xfId="0" applyFont="1" applyBorder="1" applyAlignment="1">
      <alignment horizontal="left" vertical="center"/>
    </xf>
    <xf numFmtId="0" fontId="125" fillId="0" borderId="0" xfId="0" applyFont="1" applyAlignment="1">
      <alignment horizontal="left" vertical="center"/>
    </xf>
    <xf numFmtId="0" fontId="5" fillId="4" borderId="0" xfId="0" applyFont="1" applyFill="1" applyAlignment="1">
      <alignment horizontal="left" vertical="center"/>
    </xf>
    <xf numFmtId="0" fontId="5" fillId="0" borderId="0" xfId="0" applyFont="1"/>
    <xf numFmtId="0" fontId="5" fillId="4" borderId="0" xfId="0" applyFont="1" applyFill="1"/>
    <xf numFmtId="0" fontId="212" fillId="0" borderId="0" xfId="0" applyFont="1" applyAlignment="1">
      <alignment vertical="center"/>
    </xf>
    <xf numFmtId="164" fontId="17" fillId="5" borderId="0" xfId="1" applyNumberFormat="1" applyFont="1" applyFill="1" applyAlignment="1">
      <alignment vertical="top"/>
    </xf>
    <xf numFmtId="0" fontId="35" fillId="8" borderId="8" xfId="0" applyFont="1" applyFill="1" applyBorder="1" applyAlignment="1">
      <alignment horizontal="left" vertical="center" indent="7"/>
    </xf>
    <xf numFmtId="0" fontId="36" fillId="0" borderId="0" xfId="0" applyFont="1" applyAlignment="1">
      <alignment horizontal="left" vertical="center"/>
    </xf>
    <xf numFmtId="0" fontId="35" fillId="8" borderId="8" xfId="0" applyFont="1" applyFill="1" applyBorder="1" applyAlignment="1">
      <alignment vertical="center"/>
    </xf>
    <xf numFmtId="164" fontId="245" fillId="10" borderId="0" xfId="1" applyNumberFormat="1" applyFont="1" applyFill="1" applyAlignment="1"/>
    <xf numFmtId="164" fontId="245" fillId="5" borderId="0" xfId="1" applyNumberFormat="1" applyFont="1" applyFill="1" applyAlignment="1"/>
    <xf numFmtId="164" fontId="245" fillId="6" borderId="0" xfId="1" applyNumberFormat="1" applyFont="1" applyFill="1"/>
    <xf numFmtId="14" fontId="2" fillId="0" borderId="0" xfId="0" applyNumberFormat="1" applyFont="1"/>
    <xf numFmtId="0" fontId="105" fillId="0" borderId="0" xfId="0" applyFont="1" applyAlignment="1">
      <alignment vertical="center"/>
    </xf>
    <xf numFmtId="0" fontId="109" fillId="0" borderId="0" xfId="0" applyFont="1" applyAlignment="1">
      <alignment vertical="center" wrapText="1"/>
    </xf>
    <xf numFmtId="0" fontId="100" fillId="28" borderId="0" xfId="0" applyFont="1" applyFill="1" applyAlignment="1">
      <alignment horizontal="center" wrapText="1"/>
    </xf>
    <xf numFmtId="0" fontId="108" fillId="8" borderId="0" xfId="0" applyFont="1" applyFill="1" applyAlignment="1">
      <alignment vertical="center" wrapText="1"/>
    </xf>
    <xf numFmtId="0" fontId="109" fillId="0" borderId="0" xfId="0" applyFont="1" applyAlignment="1">
      <alignment horizontal="left" vertical="center" indent="2"/>
    </xf>
    <xf numFmtId="0" fontId="46" fillId="0" borderId="0" xfId="0" applyFont="1" applyAlignment="1">
      <alignment horizontal="center"/>
    </xf>
    <xf numFmtId="0" fontId="210" fillId="12" borderId="0" xfId="0" applyFont="1" applyFill="1" applyAlignment="1">
      <alignment horizontal="left" vertical="center" indent="1"/>
    </xf>
    <xf numFmtId="0" fontId="91" fillId="0" borderId="0" xfId="0" applyFont="1" applyAlignment="1">
      <alignment horizontal="left" vertical="center" indent="3"/>
    </xf>
    <xf numFmtId="0" fontId="46" fillId="29" borderId="0" xfId="0" applyFont="1" applyFill="1"/>
    <xf numFmtId="0" fontId="46" fillId="0" borderId="0" xfId="0" applyFont="1"/>
    <xf numFmtId="0" fontId="46" fillId="26" borderId="0" xfId="0" applyFont="1" applyFill="1"/>
    <xf numFmtId="0" fontId="248" fillId="6" borderId="11" xfId="0" applyFont="1" applyFill="1" applyBorder="1" applyAlignment="1">
      <alignment horizontal="left"/>
    </xf>
    <xf numFmtId="0" fontId="242" fillId="0" borderId="0" xfId="5" applyFont="1" applyFill="1" applyBorder="1" applyAlignment="1">
      <alignment horizontal="left" vertical="center"/>
    </xf>
    <xf numFmtId="0" fontId="130" fillId="0" borderId="0" xfId="0" applyFont="1" applyAlignment="1">
      <alignment vertical="center"/>
    </xf>
    <xf numFmtId="0" fontId="249" fillId="0" borderId="1" xfId="5" applyFont="1" applyFill="1" applyAlignment="1">
      <alignment horizontal="left"/>
    </xf>
    <xf numFmtId="0" fontId="250" fillId="0" borderId="0" xfId="0" applyFont="1" applyAlignment="1">
      <alignment horizontal="center"/>
    </xf>
    <xf numFmtId="0" fontId="131" fillId="0" borderId="0" xfId="0" applyFont="1" applyAlignment="1">
      <alignment vertical="center"/>
    </xf>
    <xf numFmtId="0" fontId="250" fillId="0" borderId="0" xfId="0" applyFont="1" applyAlignment="1">
      <alignment horizontal="center" vertical="center"/>
    </xf>
    <xf numFmtId="0" fontId="46" fillId="0" borderId="0" xfId="0" applyFont="1" applyAlignment="1">
      <alignment horizontal="left"/>
    </xf>
    <xf numFmtId="0" fontId="55" fillId="30" borderId="0" xfId="0" applyFont="1" applyFill="1"/>
    <xf numFmtId="0" fontId="55" fillId="15" borderId="0" xfId="0" applyFont="1" applyFill="1" applyAlignment="1">
      <alignment horizontal="center"/>
    </xf>
    <xf numFmtId="0" fontId="55" fillId="0" borderId="0" xfId="0" applyFont="1" applyAlignment="1">
      <alignment vertical="center"/>
    </xf>
    <xf numFmtId="0" fontId="46" fillId="5" borderId="0" xfId="0" applyFont="1" applyFill="1" applyAlignment="1">
      <alignment horizontal="left" indent="12"/>
    </xf>
    <xf numFmtId="0" fontId="46" fillId="6" borderId="0" xfId="0" applyFont="1" applyFill="1"/>
    <xf numFmtId="0" fontId="46" fillId="0" borderId="0" xfId="0" applyFont="1" applyAlignment="1">
      <alignment horizontal="left" indent="2"/>
    </xf>
    <xf numFmtId="0" fontId="109" fillId="29" borderId="0" xfId="0" applyFont="1" applyFill="1" applyAlignment="1">
      <alignment vertical="center"/>
    </xf>
    <xf numFmtId="0" fontId="247" fillId="29" borderId="0" xfId="0" applyFont="1" applyFill="1"/>
    <xf numFmtId="0" fontId="121" fillId="0" borderId="6" xfId="0" applyFont="1" applyBorder="1"/>
    <xf numFmtId="0" fontId="55" fillId="4" borderId="0" xfId="0" applyFont="1" applyFill="1" applyAlignment="1">
      <alignment horizontal="left" indent="12"/>
    </xf>
    <xf numFmtId="0" fontId="210" fillId="0" borderId="0" xfId="0" applyFont="1" applyAlignment="1">
      <alignment vertical="center"/>
    </xf>
    <xf numFmtId="0" fontId="91" fillId="0" borderId="0" xfId="0" applyFont="1" applyAlignment="1">
      <alignment vertical="center"/>
    </xf>
    <xf numFmtId="0" fontId="101" fillId="0" borderId="0" xfId="0" applyFont="1" applyAlignment="1">
      <alignment vertical="center" wrapText="1"/>
    </xf>
    <xf numFmtId="0" fontId="210" fillId="8" borderId="0" xfId="0" applyFont="1" applyFill="1" applyAlignment="1">
      <alignment horizontal="center" vertical="center"/>
    </xf>
    <xf numFmtId="0" fontId="210" fillId="0" borderId="0" xfId="0" applyFont="1" applyAlignment="1">
      <alignment horizontal="center" vertical="center"/>
    </xf>
    <xf numFmtId="0" fontId="55" fillId="0" borderId="0" xfId="0" applyFont="1" applyAlignment="1">
      <alignment horizontal="left" indent="1"/>
    </xf>
    <xf numFmtId="0" fontId="122" fillId="10" borderId="16" xfId="5" applyFont="1" applyFill="1" applyBorder="1" applyAlignment="1">
      <alignment horizontal="center"/>
    </xf>
    <xf numFmtId="0" fontId="122" fillId="10" borderId="11" xfId="5" applyFont="1" applyFill="1" applyBorder="1" applyAlignment="1">
      <alignment horizontal="center"/>
    </xf>
    <xf numFmtId="0" fontId="122" fillId="22" borderId="11" xfId="0" applyFont="1" applyFill="1" applyBorder="1" applyAlignment="1">
      <alignment horizontal="center"/>
    </xf>
    <xf numFmtId="0" fontId="251" fillId="8" borderId="1" xfId="0" applyFont="1" applyFill="1" applyBorder="1" applyAlignment="1">
      <alignment horizontal="left" vertical="center"/>
    </xf>
    <xf numFmtId="0" fontId="248" fillId="0" borderId="11" xfId="0" applyFont="1" applyBorder="1" applyAlignment="1">
      <alignment horizontal="left"/>
    </xf>
    <xf numFmtId="0" fontId="252" fillId="6" borderId="11" xfId="0" applyFont="1" applyFill="1" applyBorder="1" applyAlignment="1">
      <alignment horizontal="left"/>
    </xf>
    <xf numFmtId="0" fontId="243" fillId="0" borderId="11" xfId="0" applyFont="1" applyBorder="1" applyAlignment="1">
      <alignment horizontal="left" vertical="center"/>
    </xf>
    <xf numFmtId="0" fontId="251" fillId="6" borderId="11" xfId="0" applyFont="1" applyFill="1" applyBorder="1" applyAlignment="1">
      <alignment horizontal="left" vertical="center"/>
    </xf>
    <xf numFmtId="0" fontId="253" fillId="0" borderId="11" xfId="0" applyFont="1" applyBorder="1" applyAlignment="1">
      <alignment horizontal="left"/>
    </xf>
    <xf numFmtId="0" fontId="203" fillId="0" borderId="0" xfId="5" applyFont="1" applyFill="1" applyBorder="1" applyAlignment="1">
      <alignment horizontal="center" vertical="center" wrapText="1"/>
    </xf>
    <xf numFmtId="0" fontId="122" fillId="10" borderId="0" xfId="5" applyFont="1" applyFill="1" applyBorder="1" applyAlignment="1">
      <alignment horizontal="center"/>
    </xf>
    <xf numFmtId="0" fontId="142" fillId="0" borderId="0" xfId="0" applyFont="1" applyAlignment="1">
      <alignment horizontal="left" vertical="center" indent="5"/>
    </xf>
    <xf numFmtId="0" fontId="189" fillId="5" borderId="0" xfId="0" applyFont="1" applyFill="1" applyAlignment="1">
      <alignment vertical="top"/>
    </xf>
    <xf numFmtId="0" fontId="189" fillId="5" borderId="0" xfId="0" applyFont="1" applyFill="1" applyAlignment="1">
      <alignment horizontal="left" vertical="top" indent="2"/>
    </xf>
    <xf numFmtId="0" fontId="189" fillId="0" borderId="0" xfId="0" applyFont="1" applyAlignment="1">
      <alignment vertical="center" wrapText="1"/>
    </xf>
    <xf numFmtId="0" fontId="143" fillId="0" borderId="0" xfId="0" applyFont="1" applyAlignment="1">
      <alignment horizontal="left" vertical="center" wrapText="1"/>
    </xf>
    <xf numFmtId="0" fontId="192" fillId="0" borderId="0" xfId="0" applyFont="1" applyAlignment="1">
      <alignment horizontal="center" vertical="top" wrapText="1"/>
    </xf>
    <xf numFmtId="0" fontId="142" fillId="0" borderId="0" xfId="0" applyFont="1" applyAlignment="1">
      <alignment horizontal="left" vertical="center" indent="4"/>
    </xf>
    <xf numFmtId="0" fontId="255" fillId="0" borderId="0" xfId="0" applyFont="1" applyAlignment="1">
      <alignment horizontal="center" vertical="center" wrapText="1"/>
    </xf>
    <xf numFmtId="0" fontId="254" fillId="0" borderId="0" xfId="0" applyFont="1" applyAlignment="1">
      <alignment vertical="center" wrapText="1"/>
    </xf>
    <xf numFmtId="0" fontId="61" fillId="8" borderId="0" xfId="0" applyFont="1" applyFill="1"/>
    <xf numFmtId="0" fontId="8" fillId="8" borderId="0" xfId="0" applyFont="1" applyFill="1" applyAlignment="1">
      <alignment horizontal="left" indent="1"/>
    </xf>
    <xf numFmtId="0" fontId="102" fillId="0" borderId="0" xfId="0" applyFont="1" applyAlignment="1">
      <alignment horizontal="left" indent="4"/>
    </xf>
    <xf numFmtId="0" fontId="102" fillId="0" borderId="0" xfId="0" applyFont="1" applyAlignment="1">
      <alignment vertical="center"/>
    </xf>
    <xf numFmtId="0" fontId="256" fillId="0" borderId="6" xfId="0" applyFont="1" applyBorder="1" applyAlignment="1">
      <alignment horizontal="left" vertical="center"/>
    </xf>
    <xf numFmtId="0" fontId="256" fillId="0" borderId="1" xfId="5" applyFont="1" applyFill="1" applyAlignment="1">
      <alignment horizontal="left" vertical="center"/>
    </xf>
    <xf numFmtId="0" fontId="122" fillId="0" borderId="1" xfId="5" applyFont="1" applyFill="1" applyAlignment="1">
      <alignment vertical="center"/>
    </xf>
    <xf numFmtId="0" fontId="227" fillId="0" borderId="0" xfId="0" applyFont="1" applyAlignment="1">
      <alignment vertical="center"/>
    </xf>
    <xf numFmtId="0" fontId="209" fillId="0" borderId="0" xfId="0" applyFont="1" applyAlignment="1">
      <alignment vertical="center"/>
    </xf>
    <xf numFmtId="0" fontId="216" fillId="0" borderId="0" xfId="0" applyFont="1" applyAlignment="1">
      <alignment vertical="center"/>
    </xf>
    <xf numFmtId="0" fontId="209" fillId="0" borderId="0" xfId="0" applyFont="1"/>
    <xf numFmtId="0" fontId="34" fillId="0" borderId="0" xfId="0" applyFont="1" applyAlignment="1">
      <alignment vertical="center"/>
    </xf>
    <xf numFmtId="0" fontId="87" fillId="0" borderId="0" xfId="0" applyFont="1" applyAlignment="1">
      <alignment horizontal="right" vertical="center"/>
    </xf>
    <xf numFmtId="0" fontId="227" fillId="0" borderId="0" xfId="0" applyFont="1" applyAlignment="1">
      <alignment horizontal="right" vertical="center"/>
    </xf>
    <xf numFmtId="0" fontId="87" fillId="0" borderId="0" xfId="0" applyFont="1" applyAlignment="1">
      <alignment vertical="center"/>
    </xf>
    <xf numFmtId="0" fontId="121" fillId="0" borderId="1" xfId="5" applyFont="1" applyFill="1" applyAlignment="1">
      <alignment horizontal="center" vertical="center"/>
    </xf>
    <xf numFmtId="0" fontId="257" fillId="0" borderId="0" xfId="0" applyFont="1" applyAlignment="1">
      <alignment vertical="center"/>
    </xf>
    <xf numFmtId="0" fontId="258" fillId="0" borderId="0" xfId="0" applyFont="1" applyAlignment="1">
      <alignment vertical="center"/>
    </xf>
    <xf numFmtId="0" fontId="21" fillId="0" borderId="0" xfId="0" applyFont="1" applyAlignment="1">
      <alignment vertical="center"/>
    </xf>
    <xf numFmtId="0" fontId="121" fillId="0" borderId="1" xfId="5" applyFont="1" applyFill="1" applyAlignment="1">
      <alignment horizontal="right" vertical="center"/>
    </xf>
    <xf numFmtId="0" fontId="130" fillId="0" borderId="11" xfId="5" applyFont="1" applyFill="1" applyBorder="1" applyAlignment="1">
      <alignment horizontal="right" vertical="center"/>
    </xf>
    <xf numFmtId="0" fontId="239" fillId="0" borderId="0" xfId="0" applyFont="1" applyAlignment="1">
      <alignment vertical="center"/>
    </xf>
    <xf numFmtId="0" fontId="127" fillId="0" borderId="0" xfId="5" applyFont="1" applyFill="1" applyBorder="1" applyAlignment="1"/>
    <xf numFmtId="0" fontId="122" fillId="0" borderId="1" xfId="5" applyFont="1" applyFill="1" applyAlignment="1">
      <alignment horizontal="center" vertical="center"/>
    </xf>
    <xf numFmtId="0" fontId="122" fillId="0" borderId="1" xfId="5" applyFont="1" applyFill="1" applyAlignment="1">
      <alignment horizontal="left" vertical="center"/>
    </xf>
    <xf numFmtId="0" fontId="221" fillId="8" borderId="1" xfId="5" applyFont="1" applyFill="1" applyAlignment="1">
      <alignment horizontal="left" vertical="center"/>
    </xf>
    <xf numFmtId="0" fontId="222" fillId="8" borderId="0" xfId="0" applyFont="1" applyFill="1" applyAlignment="1">
      <alignment vertical="center"/>
    </xf>
    <xf numFmtId="14" fontId="0" fillId="0" borderId="0" xfId="0" applyNumberFormat="1"/>
    <xf numFmtId="0" fontId="260" fillId="0" borderId="0" xfId="0" applyFont="1"/>
    <xf numFmtId="0" fontId="251" fillId="8" borderId="1" xfId="0" applyFont="1" applyFill="1" applyBorder="1" applyAlignment="1">
      <alignment horizontal="center" vertical="center"/>
    </xf>
    <xf numFmtId="0" fontId="248" fillId="6" borderId="11" xfId="0" applyFont="1" applyFill="1" applyBorder="1" applyAlignment="1">
      <alignment horizontal="center"/>
    </xf>
    <xf numFmtId="0" fontId="248" fillId="0" borderId="11" xfId="0" applyFont="1" applyBorder="1" applyAlignment="1">
      <alignment horizontal="center"/>
    </xf>
    <xf numFmtId="0" fontId="252" fillId="6" borderId="11" xfId="0" applyFont="1" applyFill="1" applyBorder="1" applyAlignment="1">
      <alignment horizontal="center"/>
    </xf>
    <xf numFmtId="0" fontId="243" fillId="0" borderId="11" xfId="0" applyFont="1" applyBorder="1" applyAlignment="1">
      <alignment horizontal="center" vertical="center"/>
    </xf>
    <xf numFmtId="0" fontId="251" fillId="6" borderId="11" xfId="0" applyFont="1" applyFill="1" applyBorder="1" applyAlignment="1">
      <alignment horizontal="center" vertical="center"/>
    </xf>
    <xf numFmtId="0" fontId="243" fillId="0" borderId="11" xfId="0" applyFont="1" applyBorder="1" applyAlignment="1">
      <alignment horizontal="center"/>
    </xf>
    <xf numFmtId="0" fontId="253" fillId="0" borderId="11" xfId="0" applyFont="1" applyBorder="1" applyAlignment="1">
      <alignment horizontal="center"/>
    </xf>
    <xf numFmtId="0" fontId="122" fillId="8" borderId="1" xfId="5" applyFont="1" applyFill="1" applyAlignment="1">
      <alignment horizontal="center"/>
    </xf>
    <xf numFmtId="0" fontId="122" fillId="0" borderId="1" xfId="5" applyFont="1" applyFill="1" applyAlignment="1">
      <alignment horizontal="center"/>
    </xf>
    <xf numFmtId="0" fontId="224" fillId="5" borderId="1" xfId="5" applyFont="1" applyFill="1" applyAlignment="1">
      <alignment horizontal="center"/>
    </xf>
    <xf numFmtId="0" fontId="224" fillId="5" borderId="1" xfId="5" applyFont="1" applyFill="1" applyAlignment="1">
      <alignment horizontal="center" vertical="center"/>
    </xf>
    <xf numFmtId="0" fontId="122" fillId="16" borderId="1" xfId="0" applyFont="1" applyFill="1" applyBorder="1" applyAlignment="1">
      <alignment horizontal="center"/>
    </xf>
    <xf numFmtId="0" fontId="122" fillId="0" borderId="11" xfId="0" applyFont="1" applyBorder="1" applyAlignment="1">
      <alignment horizontal="center"/>
    </xf>
    <xf numFmtId="0" fontId="224" fillId="4" borderId="11" xfId="0" applyFont="1" applyFill="1" applyBorder="1" applyAlignment="1">
      <alignment horizontal="center"/>
    </xf>
    <xf numFmtId="0" fontId="122" fillId="16" borderId="11" xfId="0" applyFont="1" applyFill="1" applyBorder="1" applyAlignment="1">
      <alignment horizontal="center"/>
    </xf>
    <xf numFmtId="0" fontId="224" fillId="4" borderId="11" xfId="0" applyFont="1" applyFill="1" applyBorder="1" applyAlignment="1">
      <alignment horizontal="center" vertical="center"/>
    </xf>
    <xf numFmtId="0" fontId="252" fillId="0" borderId="11" xfId="0" applyFont="1" applyBorder="1" applyAlignment="1">
      <alignment horizontal="center"/>
    </xf>
    <xf numFmtId="0" fontId="261" fillId="0" borderId="0" xfId="0" applyFont="1"/>
    <xf numFmtId="0" fontId="262" fillId="0" borderId="0" xfId="0" applyFont="1"/>
    <xf numFmtId="0" fontId="38" fillId="0" borderId="19" xfId="0" applyFont="1" applyBorder="1" applyAlignment="1">
      <alignment horizontal="left" vertical="center"/>
    </xf>
    <xf numFmtId="0" fontId="263" fillId="0" borderId="0" xfId="0" applyFont="1" applyAlignment="1">
      <alignment vertical="center"/>
    </xf>
    <xf numFmtId="0" fontId="240" fillId="0" borderId="0" xfId="0" applyFont="1" applyAlignment="1">
      <alignment vertical="center" wrapText="1"/>
    </xf>
    <xf numFmtId="0" fontId="259" fillId="0" borderId="0" xfId="7" applyFont="1" applyFill="1"/>
    <xf numFmtId="0" fontId="232" fillId="0" borderId="0" xfId="0" applyFont="1" applyAlignment="1">
      <alignment vertical="center"/>
    </xf>
    <xf numFmtId="0" fontId="240" fillId="0" borderId="0" xfId="0" applyFont="1" applyAlignment="1">
      <alignment horizontal="left" vertical="center"/>
    </xf>
    <xf numFmtId="0" fontId="73" fillId="0" borderId="0" xfId="7" applyFill="1" applyAlignment="1">
      <alignment vertical="center" wrapText="1"/>
    </xf>
    <xf numFmtId="0" fontId="38" fillId="0" borderId="0" xfId="0" applyFont="1" applyAlignment="1">
      <alignment horizontal="left" vertical="center" wrapText="1"/>
    </xf>
    <xf numFmtId="0" fontId="83" fillId="0" borderId="0" xfId="0" applyFont="1"/>
    <xf numFmtId="0" fontId="264" fillId="0" borderId="0" xfId="0" applyFont="1"/>
    <xf numFmtId="0" fontId="265" fillId="0" borderId="0" xfId="0" applyFont="1"/>
    <xf numFmtId="0" fontId="83" fillId="0" borderId="0" xfId="0" applyFont="1" applyAlignment="1">
      <alignment horizontal="left" vertical="center"/>
    </xf>
    <xf numFmtId="0" fontId="83" fillId="0" borderId="0" xfId="0" applyFont="1" applyAlignment="1">
      <alignment horizontal="right" vertical="center"/>
    </xf>
    <xf numFmtId="14" fontId="83" fillId="0" borderId="0" xfId="0" applyNumberFormat="1" applyFont="1" applyAlignment="1">
      <alignment horizontal="right" vertical="center"/>
    </xf>
    <xf numFmtId="0" fontId="0" fillId="0" borderId="0" xfId="0" applyAlignment="1">
      <alignment horizontal="center" vertical="center"/>
    </xf>
    <xf numFmtId="0" fontId="121" fillId="0" borderId="0" xfId="5" applyFont="1" applyFill="1" applyBorder="1" applyAlignment="1">
      <alignment horizontal="center" vertical="center"/>
    </xf>
    <xf numFmtId="0" fontId="55" fillId="0" borderId="0" xfId="0" applyFont="1" applyAlignment="1">
      <alignment horizontal="center"/>
    </xf>
    <xf numFmtId="15" fontId="0" fillId="0" borderId="0" xfId="0" applyNumberFormat="1"/>
    <xf numFmtId="0" fontId="7" fillId="0" borderId="0" xfId="22"/>
    <xf numFmtId="0" fontId="0" fillId="51" borderId="0" xfId="0" applyFill="1"/>
    <xf numFmtId="0" fontId="36" fillId="51" borderId="0" xfId="0" applyFont="1" applyFill="1"/>
    <xf numFmtId="0" fontId="227" fillId="10" borderId="0" xfId="0" applyFont="1" applyFill="1"/>
    <xf numFmtId="0" fontId="40" fillId="10" borderId="0" xfId="0" applyFont="1" applyFill="1"/>
    <xf numFmtId="0" fontId="0" fillId="10" borderId="0" xfId="0" applyFill="1"/>
    <xf numFmtId="0" fontId="40" fillId="51" borderId="0" xfId="0" applyFont="1" applyFill="1"/>
    <xf numFmtId="0" fontId="38" fillId="10" borderId="0" xfId="0" applyFont="1" applyFill="1"/>
    <xf numFmtId="0" fontId="36" fillId="10" borderId="0" xfId="0" applyFont="1" applyFill="1"/>
    <xf numFmtId="0" fontId="38" fillId="10" borderId="0" xfId="0" applyFont="1" applyFill="1" applyAlignment="1">
      <alignment horizontal="left" indent="9"/>
    </xf>
    <xf numFmtId="0" fontId="38" fillId="51" borderId="0" xfId="0" applyFont="1" applyFill="1" applyAlignment="1">
      <alignment horizontal="left" indent="9"/>
    </xf>
    <xf numFmtId="0" fontId="40" fillId="0" borderId="0" xfId="0" applyFont="1" applyAlignment="1">
      <alignment horizontal="left"/>
    </xf>
    <xf numFmtId="0" fontId="8" fillId="10" borderId="0" xfId="0" applyFont="1" applyFill="1" applyAlignment="1">
      <alignment horizontal="left" indent="1"/>
    </xf>
    <xf numFmtId="0" fontId="34" fillId="0" borderId="0" xfId="0" applyFont="1" applyAlignment="1">
      <alignment vertical="center" wrapText="1"/>
    </xf>
    <xf numFmtId="0" fontId="87" fillId="0" borderId="6" xfId="5" applyFont="1" applyFill="1" applyBorder="1" applyAlignment="1">
      <alignment horizontal="right" vertical="center"/>
    </xf>
    <xf numFmtId="0" fontId="268" fillId="0" borderId="0" xfId="0" applyFont="1" applyAlignment="1">
      <alignment horizontal="left"/>
    </xf>
    <xf numFmtId="43" fontId="269" fillId="0" borderId="6" xfId="0" applyNumberFormat="1" applyFont="1" applyBorder="1" applyAlignment="1">
      <alignment horizontal="left"/>
    </xf>
    <xf numFmtId="1" fontId="31" fillId="0" borderId="0" xfId="0" applyNumberFormat="1" applyFont="1" applyAlignment="1">
      <alignment horizontal="center"/>
    </xf>
    <xf numFmtId="0" fontId="21" fillId="0" borderId="0" xfId="0" applyFont="1" applyAlignment="1">
      <alignment horizontal="right" vertical="center"/>
    </xf>
    <xf numFmtId="0" fontId="217" fillId="0" borderId="0" xfId="0" applyFont="1" applyAlignment="1">
      <alignment horizontal="center" vertical="center"/>
    </xf>
    <xf numFmtId="0" fontId="122" fillId="0" borderId="6" xfId="5" applyFont="1" applyFill="1" applyBorder="1" applyAlignment="1">
      <alignment horizontal="center" vertical="center"/>
    </xf>
    <xf numFmtId="0" fontId="34" fillId="0" borderId="0" xfId="0" applyFont="1" applyAlignment="1">
      <alignment horizontal="center" vertical="center"/>
    </xf>
    <xf numFmtId="0" fontId="209" fillId="0" borderId="0" xfId="0" applyFont="1" applyAlignment="1">
      <alignment horizontal="center" vertical="center"/>
    </xf>
    <xf numFmtId="0" fontId="225" fillId="8" borderId="1" xfId="5" applyFont="1" applyFill="1" applyAlignment="1">
      <alignment horizontal="center" vertical="center"/>
    </xf>
    <xf numFmtId="0" fontId="221" fillId="8" borderId="1" xfId="5" applyFont="1" applyFill="1" applyAlignment="1">
      <alignment horizontal="center" vertical="center"/>
    </xf>
    <xf numFmtId="0" fontId="102" fillId="0" borderId="0" xfId="0" applyFont="1" applyAlignment="1">
      <alignment horizontal="center"/>
    </xf>
    <xf numFmtId="0" fontId="266" fillId="0" borderId="0" xfId="0" applyFont="1" applyAlignment="1">
      <alignment horizontal="center"/>
    </xf>
    <xf numFmtId="0" fontId="233" fillId="0" borderId="0" xfId="0" applyFont="1" applyAlignment="1">
      <alignment horizontal="center"/>
    </xf>
    <xf numFmtId="0" fontId="102" fillId="0" borderId="0" xfId="0" applyFont="1" applyAlignment="1">
      <alignment horizontal="center" vertical="center"/>
    </xf>
    <xf numFmtId="0" fontId="209" fillId="0" borderId="0" xfId="0" applyFont="1" applyAlignment="1">
      <alignment horizontal="center"/>
    </xf>
    <xf numFmtId="0" fontId="91" fillId="0" borderId="0" xfId="0" applyFont="1" applyAlignment="1">
      <alignment horizontal="center"/>
    </xf>
    <xf numFmtId="0" fontId="122" fillId="0" borderId="0" xfId="5" applyFont="1" applyFill="1" applyBorder="1" applyAlignment="1">
      <alignment horizontal="center" vertical="center"/>
    </xf>
    <xf numFmtId="0" fontId="256" fillId="0" borderId="0" xfId="0" applyFont="1" applyAlignment="1">
      <alignment horizontal="center" vertical="center"/>
    </xf>
    <xf numFmtId="0" fontId="221" fillId="0" borderId="1" xfId="5" applyFont="1" applyFill="1" applyAlignment="1">
      <alignment horizontal="center" vertical="center"/>
    </xf>
    <xf numFmtId="0" fontId="54" fillId="0" borderId="0" xfId="0" applyFont="1" applyAlignment="1">
      <alignment horizontal="center"/>
    </xf>
    <xf numFmtId="0" fontId="227" fillId="0" borderId="0" xfId="0" applyFont="1" applyAlignment="1">
      <alignment horizontal="left"/>
    </xf>
    <xf numFmtId="0" fontId="227" fillId="0" borderId="0" xfId="0" applyFont="1" applyAlignment="1">
      <alignment horizontal="left" vertical="center"/>
    </xf>
    <xf numFmtId="0" fontId="127" fillId="16" borderId="1" xfId="0" applyFont="1" applyFill="1" applyBorder="1" applyAlignment="1">
      <alignment horizontal="left" vertical="center"/>
    </xf>
    <xf numFmtId="0" fontId="127" fillId="0" borderId="11" xfId="0" applyFont="1" applyBorder="1" applyAlignment="1">
      <alignment horizontal="center" vertical="center"/>
    </xf>
    <xf numFmtId="0" fontId="121" fillId="0" borderId="7" xfId="0" applyFont="1" applyBorder="1" applyAlignment="1">
      <alignment horizontal="right" vertical="center"/>
    </xf>
    <xf numFmtId="0" fontId="122" fillId="0" borderId="13" xfId="0" applyFont="1" applyBorder="1" applyAlignment="1">
      <alignment horizontal="center" vertical="center"/>
    </xf>
    <xf numFmtId="0" fontId="122" fillId="0" borderId="7" xfId="0" applyFont="1" applyBorder="1" applyAlignment="1">
      <alignment horizontal="center" vertical="center"/>
    </xf>
    <xf numFmtId="0" fontId="122" fillId="0" borderId="1" xfId="0" applyFont="1" applyBorder="1" applyAlignment="1">
      <alignment horizontal="right" vertical="center"/>
    </xf>
    <xf numFmtId="0" fontId="121" fillId="0" borderId="31" xfId="0" applyFont="1" applyBorder="1" applyAlignment="1">
      <alignment horizontal="left" vertical="center"/>
    </xf>
    <xf numFmtId="0" fontId="122" fillId="0" borderId="1" xfId="0" applyFont="1" applyBorder="1" applyAlignment="1">
      <alignment horizontal="center" vertical="center"/>
    </xf>
    <xf numFmtId="0" fontId="121" fillId="0" borderId="0" xfId="0" applyFont="1" applyAlignment="1">
      <alignment horizontal="left" vertical="center"/>
    </xf>
    <xf numFmtId="0" fontId="122" fillId="0" borderId="0" xfId="0" applyFont="1" applyAlignment="1">
      <alignment horizontal="left" vertical="center"/>
    </xf>
    <xf numFmtId="0" fontId="130" fillId="0" borderId="6" xfId="0" applyFont="1" applyBorder="1" applyAlignment="1">
      <alignment vertical="center"/>
    </xf>
    <xf numFmtId="0" fontId="122" fillId="0" borderId="0" xfId="0" applyFont="1" applyAlignment="1">
      <alignment horizontal="center" vertical="center"/>
    </xf>
    <xf numFmtId="0" fontId="130" fillId="0" borderId="0" xfId="0" applyFont="1" applyAlignment="1">
      <alignment horizontal="left" vertical="center"/>
    </xf>
    <xf numFmtId="0" fontId="256" fillId="0" borderId="0" xfId="0" applyFont="1" applyAlignment="1">
      <alignment horizontal="left" vertical="center"/>
    </xf>
    <xf numFmtId="0" fontId="256" fillId="0" borderId="6" xfId="0" applyFont="1" applyBorder="1" applyAlignment="1">
      <alignment horizontal="center" vertical="center"/>
    </xf>
    <xf numFmtId="0" fontId="227" fillId="0" borderId="0" xfId="0" quotePrefix="1" applyFont="1" applyAlignment="1">
      <alignment horizontal="left" vertical="center"/>
    </xf>
    <xf numFmtId="0" fontId="244" fillId="0" borderId="0" xfId="0" applyFont="1" applyAlignment="1">
      <alignment horizontal="center" vertical="center" textRotation="255"/>
    </xf>
    <xf numFmtId="0" fontId="122" fillId="0" borderId="16" xfId="5" applyFont="1" applyFill="1" applyBorder="1" applyAlignment="1">
      <alignment horizontal="center" vertical="center"/>
    </xf>
    <xf numFmtId="0" fontId="256" fillId="0" borderId="0" xfId="5" applyFont="1" applyFill="1" applyBorder="1" applyAlignment="1">
      <alignment horizontal="center" vertical="center"/>
    </xf>
    <xf numFmtId="0" fontId="128" fillId="8" borderId="6" xfId="5" applyFont="1" applyFill="1" applyBorder="1" applyAlignment="1">
      <alignment horizontal="left" vertical="center"/>
    </xf>
    <xf numFmtId="0" fontId="270" fillId="0" borderId="31" xfId="0" applyFont="1" applyBorder="1" applyAlignment="1">
      <alignment horizontal="left" vertical="center"/>
    </xf>
    <xf numFmtId="0" fontId="123" fillId="0" borderId="0" xfId="0" applyFont="1" applyAlignment="1">
      <alignment horizontal="center"/>
    </xf>
    <xf numFmtId="0" fontId="203" fillId="0" borderId="7" xfId="5" applyFont="1" applyFill="1" applyBorder="1" applyAlignment="1">
      <alignment horizontal="center" vertical="top" wrapText="1"/>
    </xf>
    <xf numFmtId="0" fontId="122" fillId="22" borderId="6" xfId="0" applyFont="1" applyFill="1" applyBorder="1" applyAlignment="1">
      <alignment horizontal="center"/>
    </xf>
    <xf numFmtId="0" fontId="122" fillId="22" borderId="16" xfId="0" applyFont="1" applyFill="1" applyBorder="1" applyAlignment="1">
      <alignment horizontal="center"/>
    </xf>
    <xf numFmtId="0" fontId="122" fillId="10" borderId="6" xfId="5" applyFont="1" applyFill="1" applyBorder="1" applyAlignment="1">
      <alignment horizontal="center"/>
    </xf>
    <xf numFmtId="0" fontId="121" fillId="0" borderId="0" xfId="5" applyFont="1" applyFill="1" applyBorder="1" applyAlignment="1">
      <alignment horizontal="center" vertical="center" wrapText="1"/>
    </xf>
    <xf numFmtId="0" fontId="241" fillId="0" borderId="0" xfId="0" applyFont="1" applyAlignment="1">
      <alignment horizontal="center" vertical="center"/>
    </xf>
    <xf numFmtId="0" fontId="272" fillId="0" borderId="0" xfId="0" applyFont="1" applyAlignment="1">
      <alignment horizontal="left" vertical="center"/>
    </xf>
    <xf numFmtId="0" fontId="272" fillId="0" borderId="0" xfId="0" applyFont="1" applyAlignment="1">
      <alignment horizontal="left" vertical="center" indent="1"/>
    </xf>
    <xf numFmtId="0" fontId="241" fillId="0" borderId="0" xfId="0" applyFont="1" applyAlignment="1">
      <alignment horizontal="left" vertical="center" indent="1"/>
    </xf>
    <xf numFmtId="0" fontId="203" fillId="0" borderId="0" xfId="5" applyFont="1" applyFill="1" applyBorder="1" applyAlignment="1">
      <alignment horizontal="center" vertical="top" wrapText="1"/>
    </xf>
    <xf numFmtId="0" fontId="122" fillId="22" borderId="0" xfId="0" applyFont="1" applyFill="1" applyAlignment="1">
      <alignment horizontal="center"/>
    </xf>
    <xf numFmtId="0" fontId="274" fillId="0" borderId="0" xfId="0" applyFont="1" applyAlignment="1">
      <alignment vertical="top"/>
    </xf>
    <xf numFmtId="0" fontId="274" fillId="0" borderId="0" xfId="0" applyFont="1" applyAlignment="1">
      <alignment vertical="center"/>
    </xf>
    <xf numFmtId="0" fontId="275" fillId="0" borderId="0" xfId="0" applyFont="1"/>
    <xf numFmtId="0" fontId="276" fillId="0" borderId="0" xfId="0" applyFont="1" applyAlignment="1">
      <alignment vertical="center"/>
    </xf>
    <xf numFmtId="0" fontId="276" fillId="0" borderId="0" xfId="0" applyFont="1" applyAlignment="1">
      <alignment vertical="top"/>
    </xf>
    <xf numFmtId="0" fontId="276" fillId="0" borderId="0" xfId="0" applyFont="1"/>
    <xf numFmtId="0" fontId="274" fillId="0" borderId="0" xfId="0" applyFont="1" applyAlignment="1">
      <alignment horizontal="center" vertical="top" wrapText="1"/>
    </xf>
    <xf numFmtId="0" fontId="277" fillId="0" borderId="0" xfId="0" applyFont="1"/>
    <xf numFmtId="0" fontId="73" fillId="0" borderId="0" xfId="7" applyAlignment="1">
      <alignment vertical="center"/>
    </xf>
    <xf numFmtId="0" fontId="277" fillId="0" borderId="0" xfId="0" applyFont="1" applyAlignment="1">
      <alignment vertical="center"/>
    </xf>
    <xf numFmtId="0" fontId="278" fillId="0" borderId="0" xfId="0" applyFont="1"/>
    <xf numFmtId="165" fontId="49" fillId="23" borderId="0" xfId="0" applyNumberFormat="1" applyFont="1" applyFill="1" applyAlignment="1">
      <alignment vertical="center"/>
    </xf>
    <xf numFmtId="165" fontId="262" fillId="0" borderId="0" xfId="0" applyNumberFormat="1" applyFont="1"/>
    <xf numFmtId="165" fontId="7" fillId="0" borderId="0" xfId="0" applyNumberFormat="1" applyFont="1"/>
    <xf numFmtId="43" fontId="10" fillId="0" borderId="7" xfId="0" applyNumberFormat="1" applyFont="1" applyBorder="1" applyAlignment="1">
      <alignment vertical="center"/>
    </xf>
    <xf numFmtId="43" fontId="10" fillId="0" borderId="32" xfId="0" applyNumberFormat="1" applyFont="1" applyBorder="1" applyAlignment="1">
      <alignment vertical="center"/>
    </xf>
    <xf numFmtId="0" fontId="31" fillId="0" borderId="12" xfId="0" applyFont="1" applyBorder="1" applyAlignment="1">
      <alignment vertical="center"/>
    </xf>
    <xf numFmtId="0" fontId="31" fillId="17" borderId="12" xfId="0" applyFont="1" applyFill="1" applyBorder="1" applyAlignment="1">
      <alignment vertical="center"/>
    </xf>
    <xf numFmtId="0" fontId="55" fillId="17" borderId="12" xfId="0" applyFont="1" applyFill="1" applyBorder="1" applyAlignment="1">
      <alignment vertical="center"/>
    </xf>
    <xf numFmtId="0" fontId="279" fillId="0" borderId="0" xfId="0" applyFont="1" applyAlignment="1">
      <alignment vertical="center" wrapText="1"/>
    </xf>
    <xf numFmtId="0" fontId="222" fillId="8" borderId="31" xfId="0" applyFont="1" applyFill="1" applyBorder="1" applyAlignment="1">
      <alignment horizontal="center" vertical="center"/>
    </xf>
    <xf numFmtId="0" fontId="222" fillId="8" borderId="0" xfId="0" applyFont="1" applyFill="1" applyAlignment="1">
      <alignment horizontal="center" vertical="center"/>
    </xf>
    <xf numFmtId="0" fontId="271" fillId="0" borderId="0" xfId="0" applyFont="1" applyAlignment="1">
      <alignment horizontal="center"/>
    </xf>
    <xf numFmtId="165" fontId="211" fillId="0" borderId="17" xfId="0" applyNumberFormat="1" applyFont="1" applyBorder="1" applyAlignment="1">
      <alignment horizontal="center"/>
    </xf>
    <xf numFmtId="0" fontId="121" fillId="0" borderId="31" xfId="5" applyFont="1" applyFill="1" applyBorder="1" applyAlignment="1">
      <alignment horizontal="center" vertical="center" wrapText="1"/>
    </xf>
    <xf numFmtId="0" fontId="121" fillId="0" borderId="0" xfId="5" applyFont="1" applyFill="1" applyBorder="1" applyAlignment="1">
      <alignment horizontal="center" vertical="center" wrapText="1"/>
    </xf>
    <xf numFmtId="0" fontId="203" fillId="0" borderId="5" xfId="5" applyFont="1" applyFill="1" applyBorder="1" applyAlignment="1">
      <alignment horizontal="center" vertical="center" wrapText="1"/>
    </xf>
    <xf numFmtId="0" fontId="203" fillId="0" borderId="32" xfId="5" applyFont="1" applyFill="1" applyBorder="1" applyAlignment="1">
      <alignment horizontal="center" vertical="center" wrapText="1"/>
    </xf>
    <xf numFmtId="0" fontId="122" fillId="10" borderId="6" xfId="5" applyFont="1" applyFill="1" applyBorder="1" applyAlignment="1">
      <alignment horizontal="center"/>
    </xf>
    <xf numFmtId="0" fontId="122" fillId="10" borderId="16" xfId="5" applyFont="1" applyFill="1" applyBorder="1" applyAlignment="1">
      <alignment horizontal="center"/>
    </xf>
    <xf numFmtId="0" fontId="122" fillId="10" borderId="11" xfId="5" applyFont="1" applyFill="1" applyBorder="1" applyAlignment="1">
      <alignment horizontal="center"/>
    </xf>
    <xf numFmtId="0" fontId="122" fillId="22" borderId="6" xfId="0" applyFont="1" applyFill="1" applyBorder="1" applyAlignment="1">
      <alignment horizontal="center"/>
    </xf>
    <xf numFmtId="0" fontId="122" fillId="22" borderId="16" xfId="0" applyFont="1" applyFill="1" applyBorder="1" applyAlignment="1">
      <alignment horizontal="center"/>
    </xf>
    <xf numFmtId="0" fontId="122" fillId="22" borderId="11" xfId="0" applyFont="1" applyFill="1" applyBorder="1" applyAlignment="1">
      <alignment horizontal="center"/>
    </xf>
    <xf numFmtId="0" fontId="210" fillId="0" borderId="16" xfId="0" applyFont="1" applyBorder="1" applyAlignment="1">
      <alignment horizontal="left"/>
    </xf>
    <xf numFmtId="0" fontId="241" fillId="0" borderId="16" xfId="0" applyFont="1" applyBorder="1" applyAlignment="1">
      <alignment horizontal="center" wrapText="1"/>
    </xf>
    <xf numFmtId="0" fontId="102" fillId="0" borderId="16" xfId="0" applyFont="1" applyBorder="1" applyAlignment="1">
      <alignment horizontal="center"/>
    </xf>
    <xf numFmtId="0" fontId="102" fillId="0" borderId="16" xfId="0" applyFont="1" applyBorder="1" applyAlignment="1">
      <alignment horizontal="center" wrapText="1"/>
    </xf>
    <xf numFmtId="0" fontId="203" fillId="0" borderId="4" xfId="5" applyFont="1" applyFill="1" applyBorder="1" applyAlignment="1">
      <alignment horizontal="center" vertical="center" wrapText="1"/>
    </xf>
    <xf numFmtId="0" fontId="203" fillId="0" borderId="13" xfId="5" applyFont="1" applyFill="1" applyBorder="1" applyAlignment="1">
      <alignment horizontal="center" vertical="center" wrapText="1"/>
    </xf>
    <xf numFmtId="0" fontId="249" fillId="8" borderId="26" xfId="5" applyFont="1" applyFill="1" applyBorder="1" applyAlignment="1">
      <alignment vertical="center"/>
    </xf>
    <xf numFmtId="0" fontId="249" fillId="8" borderId="0" xfId="5" applyFont="1" applyFill="1" applyBorder="1" applyAlignment="1">
      <alignment vertical="center"/>
    </xf>
    <xf numFmtId="43" fontId="203" fillId="0" borderId="5" xfId="5" applyNumberFormat="1" applyFont="1" applyFill="1" applyBorder="1" applyAlignment="1">
      <alignment horizontal="center" vertical="center" wrapText="1"/>
    </xf>
    <xf numFmtId="0" fontId="0" fillId="0" borderId="0" xfId="0" applyAlignment="1">
      <alignment horizontal="center" vertical="center"/>
    </xf>
    <xf numFmtId="0" fontId="256" fillId="0" borderId="3" xfId="5" applyFont="1" applyFill="1" applyBorder="1" applyAlignment="1">
      <alignment horizontal="center" vertical="center"/>
    </xf>
    <xf numFmtId="0" fontId="256" fillId="0" borderId="4" xfId="5" applyFont="1" applyFill="1" applyBorder="1" applyAlignment="1">
      <alignment horizontal="center" vertical="center"/>
    </xf>
    <xf numFmtId="0" fontId="224" fillId="8" borderId="31" xfId="5" applyFont="1" applyFill="1" applyBorder="1" applyAlignment="1">
      <alignment horizontal="center" vertical="center"/>
    </xf>
    <xf numFmtId="0" fontId="224" fillId="8" borderId="0" xfId="5" applyFont="1" applyFill="1" applyBorder="1" applyAlignment="1">
      <alignment horizontal="center" vertical="center"/>
    </xf>
    <xf numFmtId="0" fontId="119" fillId="0" borderId="27" xfId="5" applyFont="1" applyFill="1" applyBorder="1" applyAlignment="1">
      <alignment horizontal="center" vertical="center"/>
    </xf>
    <xf numFmtId="0" fontId="119" fillId="0" borderId="17" xfId="5" applyFont="1" applyFill="1" applyBorder="1" applyAlignment="1">
      <alignment horizontal="center" vertical="center"/>
    </xf>
    <xf numFmtId="0" fontId="127" fillId="0" borderId="6" xfId="5" applyFont="1" applyFill="1" applyBorder="1" applyAlignment="1">
      <alignment horizontal="center"/>
    </xf>
    <xf numFmtId="0" fontId="127" fillId="0" borderId="11" xfId="5" applyFont="1" applyFill="1" applyBorder="1" applyAlignment="1">
      <alignment horizontal="center"/>
    </xf>
    <xf numFmtId="0" fontId="54" fillId="0" borderId="0" xfId="0" applyFont="1" applyAlignment="1">
      <alignment horizontal="center" vertical="center"/>
    </xf>
    <xf numFmtId="0" fontId="273" fillId="0" borderId="0" xfId="0" applyFont="1" applyAlignment="1">
      <alignment horizontal="center" vertical="center"/>
    </xf>
    <xf numFmtId="0" fontId="102" fillId="8" borderId="0" xfId="0" quotePrefix="1" applyFont="1" applyFill="1" applyAlignment="1">
      <alignment horizontal="center" vertical="center" wrapText="1"/>
    </xf>
    <xf numFmtId="0" fontId="102" fillId="8" borderId="0" xfId="0" applyFont="1" applyFill="1" applyAlignment="1">
      <alignment horizontal="center" vertical="center" wrapText="1"/>
    </xf>
    <xf numFmtId="0" fontId="228" fillId="0" borderId="31" xfId="0" applyFont="1" applyBorder="1" applyAlignment="1">
      <alignment horizontal="center"/>
    </xf>
    <xf numFmtId="0" fontId="228" fillId="0" borderId="0" xfId="0" applyFont="1" applyAlignment="1">
      <alignment horizontal="center"/>
    </xf>
    <xf numFmtId="0" fontId="228" fillId="0" borderId="23" xfId="0" applyFont="1" applyBorder="1" applyAlignment="1">
      <alignment horizontal="center"/>
    </xf>
    <xf numFmtId="0" fontId="244" fillId="0" borderId="26" xfId="0" applyFont="1" applyBorder="1" applyAlignment="1">
      <alignment horizontal="center" vertical="center" textRotation="255"/>
    </xf>
    <xf numFmtId="0" fontId="244" fillId="0" borderId="0" xfId="0" applyFont="1" applyAlignment="1">
      <alignment horizontal="center" vertical="center" textRotation="255"/>
    </xf>
    <xf numFmtId="0" fontId="40" fillId="8" borderId="0" xfId="0" applyFont="1" applyFill="1" applyAlignment="1">
      <alignment horizontal="center" vertical="center" textRotation="255"/>
    </xf>
    <xf numFmtId="0" fontId="23" fillId="0" borderId="0" xfId="0" applyFont="1" applyAlignment="1">
      <alignment horizontal="center"/>
    </xf>
    <xf numFmtId="0" fontId="73" fillId="0" borderId="0" xfId="7" applyAlignment="1">
      <alignment horizontal="center"/>
    </xf>
    <xf numFmtId="0" fontId="62" fillId="7" borderId="14" xfId="0" applyFont="1" applyFill="1" applyBorder="1" applyAlignment="1">
      <alignment horizontal="center" vertical="center" textRotation="255"/>
    </xf>
    <xf numFmtId="0" fontId="62" fillId="7" borderId="0" xfId="0" applyFont="1" applyFill="1" applyAlignment="1">
      <alignment horizontal="center" vertical="center" textRotation="255"/>
    </xf>
    <xf numFmtId="0" fontId="46" fillId="0" borderId="0" xfId="0" applyFont="1" applyAlignment="1">
      <alignment horizontal="center" vertical="center" textRotation="255" wrapText="1"/>
    </xf>
    <xf numFmtId="0" fontId="24" fillId="5" borderId="0" xfId="0" applyFont="1" applyFill="1" applyAlignment="1">
      <alignment horizontal="center" vertical="center" textRotation="255"/>
    </xf>
    <xf numFmtId="0" fontId="35" fillId="0" borderId="0" xfId="0" applyFont="1" applyAlignment="1">
      <alignment horizontal="center" vertical="center" textRotation="255" wrapText="1"/>
    </xf>
    <xf numFmtId="0" fontId="74" fillId="20" borderId="0" xfId="0" applyFont="1" applyFill="1" applyAlignment="1">
      <alignment horizontal="center" vertical="center" wrapText="1"/>
    </xf>
    <xf numFmtId="0" fontId="15" fillId="6" borderId="0" xfId="0" applyFont="1" applyFill="1" applyAlignment="1">
      <alignment horizontal="center" vertical="center"/>
    </xf>
    <xf numFmtId="164" fontId="13" fillId="0" borderId="0" xfId="1" applyNumberFormat="1" applyFont="1" applyAlignment="1">
      <alignment horizontal="center" wrapText="1"/>
    </xf>
    <xf numFmtId="164" fontId="17" fillId="5" borderId="0" xfId="1" applyNumberFormat="1" applyFont="1" applyFill="1" applyAlignment="1">
      <alignment horizontal="left"/>
    </xf>
    <xf numFmtId="0" fontId="234" fillId="6" borderId="25" xfId="0" applyFont="1" applyFill="1" applyBorder="1" applyAlignment="1">
      <alignment horizontal="left" vertical="center"/>
    </xf>
    <xf numFmtId="0" fontId="234" fillId="6" borderId="0" xfId="0" applyFont="1" applyFill="1" applyAlignment="1">
      <alignment horizontal="left" vertical="center"/>
    </xf>
    <xf numFmtId="0" fontId="234" fillId="6" borderId="23" xfId="0" applyFont="1" applyFill="1" applyBorder="1" applyAlignment="1">
      <alignment horizontal="left" vertical="center"/>
    </xf>
    <xf numFmtId="0" fontId="22" fillId="6" borderId="0" xfId="0" applyFont="1" applyFill="1" applyAlignment="1">
      <alignment horizontal="center" vertical="center"/>
    </xf>
    <xf numFmtId="0" fontId="22" fillId="9" borderId="0" xfId="0" applyFont="1" applyFill="1" applyAlignment="1">
      <alignment horizontal="center" vertical="center"/>
    </xf>
    <xf numFmtId="0" fontId="93" fillId="0" borderId="0" xfId="0" applyFont="1" applyAlignment="1">
      <alignment horizontal="center" vertical="center"/>
    </xf>
    <xf numFmtId="0" fontId="48" fillId="0" borderId="0" xfId="0" applyFont="1" applyAlignment="1">
      <alignment horizontal="center" vertical="center"/>
    </xf>
    <xf numFmtId="0" fontId="2" fillId="0" borderId="0" xfId="0" applyFont="1" applyAlignment="1">
      <alignment horizontal="center"/>
    </xf>
    <xf numFmtId="0" fontId="94" fillId="12" borderId="0" xfId="0" applyFont="1" applyFill="1" applyAlignment="1">
      <alignment horizontal="center" vertical="center"/>
    </xf>
    <xf numFmtId="165" fontId="2" fillId="0" borderId="0" xfId="0" applyNumberFormat="1" applyFont="1" applyAlignment="1">
      <alignment horizontal="center"/>
    </xf>
    <xf numFmtId="0" fontId="2" fillId="12" borderId="0" xfId="0" applyFont="1" applyFill="1" applyAlignment="1">
      <alignment horizontal="center"/>
    </xf>
    <xf numFmtId="0" fontId="46" fillId="0" borderId="0" xfId="0" applyFont="1" applyAlignment="1">
      <alignment horizontal="left"/>
    </xf>
    <xf numFmtId="0" fontId="46" fillId="12" borderId="0" xfId="0" applyFont="1" applyFill="1" applyAlignment="1">
      <alignment horizontal="left"/>
    </xf>
    <xf numFmtId="0" fontId="246" fillId="0" borderId="0" xfId="0" applyFont="1" applyAlignment="1">
      <alignment horizontal="center" vertical="center" wrapText="1"/>
    </xf>
    <xf numFmtId="0" fontId="2" fillId="0" borderId="0" xfId="0" quotePrefix="1" applyFont="1" applyAlignment="1">
      <alignment horizontal="center"/>
    </xf>
    <xf numFmtId="0" fontId="55" fillId="0" borderId="0" xfId="0" applyFont="1" applyAlignment="1">
      <alignment horizontal="center" vertical="center" wrapText="1"/>
    </xf>
    <xf numFmtId="0" fontId="105" fillId="0" borderId="0" xfId="0" applyFont="1" applyAlignment="1">
      <alignment horizontal="center" vertical="center"/>
    </xf>
    <xf numFmtId="0" fontId="55" fillId="22" borderId="0" xfId="0" applyFont="1" applyFill="1" applyAlignment="1">
      <alignment horizontal="center" vertical="center" wrapText="1"/>
    </xf>
    <xf numFmtId="0" fontId="104" fillId="0" borderId="0" xfId="0" applyFont="1" applyAlignment="1">
      <alignment horizontal="center" vertical="center"/>
    </xf>
    <xf numFmtId="0" fontId="103" fillId="0" borderId="0" xfId="0" applyFont="1" applyAlignment="1">
      <alignment horizontal="center" vertical="center"/>
    </xf>
    <xf numFmtId="0" fontId="210" fillId="0" borderId="0" xfId="0" applyFont="1" applyAlignment="1">
      <alignment horizontal="center" vertical="center"/>
    </xf>
    <xf numFmtId="0" fontId="55" fillId="15" borderId="0" xfId="0" applyFont="1" applyFill="1" applyAlignment="1">
      <alignment horizontal="center" vertical="center" wrapText="1"/>
    </xf>
    <xf numFmtId="0" fontId="99" fillId="0" borderId="0" xfId="0" applyFont="1" applyAlignment="1">
      <alignment horizontal="center"/>
    </xf>
    <xf numFmtId="0" fontId="109" fillId="0" borderId="0" xfId="0" applyFont="1" applyAlignment="1">
      <alignment horizontal="center" vertical="center" wrapText="1"/>
    </xf>
    <xf numFmtId="0" fontId="85" fillId="8" borderId="0" xfId="0" applyFont="1" applyFill="1" applyAlignment="1">
      <alignment horizontal="center" vertical="center"/>
    </xf>
    <xf numFmtId="0" fontId="187" fillId="0" borderId="0" xfId="0" applyFont="1" applyAlignment="1">
      <alignment horizontal="center" vertical="center"/>
    </xf>
    <xf numFmtId="0" fontId="44" fillId="0" borderId="0" xfId="0" applyFont="1" applyAlignment="1">
      <alignment horizontal="left" wrapText="1"/>
    </xf>
    <xf numFmtId="0" fontId="190" fillId="0" borderId="0" xfId="0" applyFont="1" applyAlignment="1">
      <alignment horizontal="center" vertical="top" wrapText="1"/>
    </xf>
    <xf numFmtId="0" fontId="5" fillId="0" borderId="1" xfId="2" applyFill="1" applyAlignment="1"/>
    <xf numFmtId="0" fontId="5" fillId="2" borderId="1" xfId="2" applyAlignment="1">
      <alignment horizontal="center"/>
    </xf>
    <xf numFmtId="0" fontId="5" fillId="0" borderId="1" xfId="2" applyFill="1" applyAlignment="1">
      <alignment horizontal="center"/>
    </xf>
    <xf numFmtId="0" fontId="55" fillId="0" borderId="0" xfId="0" applyFont="1" applyAlignment="1">
      <alignment horizontal="center"/>
    </xf>
    <xf numFmtId="0" fontId="192" fillId="0" borderId="0" xfId="0" applyFont="1" applyAlignment="1">
      <alignment horizontal="left" vertical="top" wrapText="1"/>
    </xf>
    <xf numFmtId="0" fontId="5" fillId="2" borderId="5" xfId="2" applyBorder="1" applyAlignment="1">
      <alignment horizontal="center" vertical="center" wrapText="1"/>
    </xf>
    <xf numFmtId="0" fontId="5" fillId="2" borderId="7" xfId="2" applyBorder="1" applyAlignment="1">
      <alignment horizontal="center" vertical="center" wrapText="1"/>
    </xf>
    <xf numFmtId="0" fontId="5" fillId="2" borderId="5" xfId="2" applyBorder="1" applyAlignment="1">
      <alignment horizontal="center" wrapText="1"/>
    </xf>
    <xf numFmtId="0" fontId="5" fillId="2" borderId="7" xfId="2" applyBorder="1" applyAlignment="1">
      <alignment horizontal="center" wrapText="1"/>
    </xf>
    <xf numFmtId="0" fontId="43" fillId="0" borderId="0" xfId="0" applyFont="1" applyAlignment="1">
      <alignment horizontal="center" vertical="top" textRotation="15"/>
    </xf>
    <xf numFmtId="0" fontId="5" fillId="2" borderId="1" xfId="2" applyAlignment="1"/>
    <xf numFmtId="0" fontId="5" fillId="5" borderId="5" xfId="2" applyFill="1" applyBorder="1" applyAlignment="1">
      <alignment horizontal="center"/>
    </xf>
    <xf numFmtId="0" fontId="5" fillId="5" borderId="7" xfId="2" applyFill="1" applyBorder="1" applyAlignment="1">
      <alignment horizontal="center"/>
    </xf>
    <xf numFmtId="0" fontId="5" fillId="0" borderId="5" xfId="2" applyFill="1" applyBorder="1" applyAlignment="1">
      <alignment horizontal="center"/>
    </xf>
    <xf numFmtId="0" fontId="5" fillId="0" borderId="7" xfId="2" applyFill="1" applyBorder="1" applyAlignment="1">
      <alignment horizontal="center"/>
    </xf>
    <xf numFmtId="0" fontId="38" fillId="0" borderId="0" xfId="0" applyFont="1" applyAlignment="1">
      <alignment horizontal="center"/>
    </xf>
    <xf numFmtId="0" fontId="111" fillId="0" borderId="0" xfId="0" applyFont="1" applyAlignment="1">
      <alignment horizontal="left" vertical="center" wrapText="1" indent="9"/>
    </xf>
    <xf numFmtId="0" fontId="111" fillId="0" borderId="0" xfId="0" applyFont="1" applyAlignment="1">
      <alignment horizontal="center"/>
    </xf>
    <xf numFmtId="0" fontId="180" fillId="0" borderId="0" xfId="0" applyFont="1" applyAlignment="1">
      <alignment horizontal="left" vertical="center" wrapText="1"/>
    </xf>
    <xf numFmtId="0" fontId="115" fillId="0" borderId="0" xfId="0" applyFont="1" applyAlignment="1">
      <alignment horizontal="center" vertical="center"/>
    </xf>
    <xf numFmtId="0" fontId="26" fillId="0" borderId="0" xfId="0" applyFont="1" applyAlignment="1">
      <alignment horizontal="left" wrapText="1"/>
    </xf>
    <xf numFmtId="0" fontId="39" fillId="0" borderId="0" xfId="0" applyFont="1" applyAlignment="1">
      <alignment horizontal="left" wrapText="1"/>
    </xf>
    <xf numFmtId="0" fontId="115" fillId="0" borderId="0" xfId="0" applyFont="1" applyAlignment="1">
      <alignment horizontal="center" vertical="center" wrapText="1"/>
    </xf>
    <xf numFmtId="0" fontId="112" fillId="0" borderId="25" xfId="0" applyFont="1" applyBorder="1" applyAlignment="1">
      <alignment horizontal="center"/>
    </xf>
    <xf numFmtId="0" fontId="112" fillId="0" borderId="0" xfId="0" applyFont="1" applyAlignment="1">
      <alignment horizontal="center"/>
    </xf>
    <xf numFmtId="0" fontId="37" fillId="0" borderId="0" xfId="0" applyFont="1" applyAlignment="1">
      <alignment horizontal="center" vertical="center"/>
    </xf>
    <xf numFmtId="0" fontId="31" fillId="0" borderId="0" xfId="0" applyFont="1" applyAlignment="1">
      <alignment horizontal="center" vertical="center"/>
    </xf>
    <xf numFmtId="0" fontId="51" fillId="0" borderId="0" xfId="0" applyFont="1" applyAlignment="1">
      <alignment horizontal="center" vertical="center"/>
    </xf>
    <xf numFmtId="0" fontId="116" fillId="0" borderId="0" xfId="0" applyFont="1" applyAlignment="1">
      <alignment horizontal="center" vertical="center" wrapText="1"/>
    </xf>
    <xf numFmtId="0" fontId="47" fillId="0" borderId="16" xfId="0" applyFont="1" applyBorder="1" applyAlignment="1">
      <alignment horizontal="center" vertical="center"/>
    </xf>
    <xf numFmtId="0" fontId="6" fillId="8" borderId="0" xfId="0" applyFont="1" applyFill="1" applyAlignment="1">
      <alignment horizontal="center" vertical="center" wrapText="1"/>
    </xf>
    <xf numFmtId="0" fontId="149" fillId="0" borderId="0" xfId="0" applyFont="1" applyAlignment="1">
      <alignment horizontal="left" wrapText="1"/>
    </xf>
    <xf numFmtId="0" fontId="149" fillId="0" borderId="0" xfId="0" applyFont="1" applyAlignment="1">
      <alignment horizontal="center" vertical="center"/>
    </xf>
    <xf numFmtId="0" fontId="8" fillId="8" borderId="0" xfId="0" applyFont="1" applyFill="1" applyAlignment="1">
      <alignment horizontal="center" vertical="center" wrapText="1"/>
    </xf>
    <xf numFmtId="0" fontId="164" fillId="8" borderId="0" xfId="0" applyFont="1" applyFill="1" applyAlignment="1">
      <alignment horizontal="center" vertical="center" wrapText="1"/>
    </xf>
    <xf numFmtId="0" fontId="163" fillId="8" borderId="0" xfId="0" applyFont="1" applyFill="1" applyAlignment="1">
      <alignment horizontal="center" vertical="center" wrapText="1"/>
    </xf>
    <xf numFmtId="0" fontId="199" fillId="0" borderId="0" xfId="0" applyFont="1" applyAlignment="1">
      <alignment horizontal="center" vertical="center"/>
    </xf>
    <xf numFmtId="0" fontId="200" fillId="0" borderId="0" xfId="0" applyFont="1" applyAlignment="1">
      <alignment horizontal="center" vertical="center" wrapText="1"/>
    </xf>
    <xf numFmtId="43" fontId="200" fillId="0" borderId="0" xfId="0" applyNumberFormat="1" applyFont="1" applyAlignment="1">
      <alignment horizontal="center" vertical="center" wrapText="1"/>
    </xf>
    <xf numFmtId="43" fontId="202" fillId="0" borderId="0" xfId="0" applyNumberFormat="1" applyFont="1" applyAlignment="1">
      <alignment horizontal="center" vertical="center" wrapText="1"/>
    </xf>
    <xf numFmtId="0" fontId="202" fillId="0" borderId="0" xfId="0" applyFont="1" applyAlignment="1">
      <alignment horizontal="center" vertical="center" wrapText="1"/>
    </xf>
    <xf numFmtId="0" fontId="201" fillId="0" borderId="0" xfId="0" applyFont="1" applyAlignment="1">
      <alignment horizontal="center" vertical="center"/>
    </xf>
    <xf numFmtId="0" fontId="254" fillId="0" borderId="0" xfId="0" applyFont="1" applyAlignment="1">
      <alignment horizontal="center" vertical="center" wrapText="1"/>
    </xf>
    <xf numFmtId="43" fontId="254" fillId="0" borderId="0" xfId="0" applyNumberFormat="1" applyFont="1" applyAlignment="1">
      <alignment horizontal="center" vertical="center" wrapText="1"/>
    </xf>
    <xf numFmtId="43" fontId="254" fillId="0" borderId="0" xfId="0" applyNumberFormat="1" applyFont="1" applyAlignment="1">
      <alignment horizontal="center" wrapText="1"/>
    </xf>
    <xf numFmtId="0" fontId="254" fillId="0" borderId="0" xfId="0" applyFont="1" applyAlignment="1">
      <alignment horizontal="center" wrapText="1"/>
    </xf>
    <xf numFmtId="43" fontId="201" fillId="0" borderId="0" xfId="0" applyNumberFormat="1" applyFont="1" applyAlignment="1">
      <alignment horizontal="center" vertical="center" wrapText="1"/>
    </xf>
    <xf numFmtId="0" fontId="201" fillId="0" borderId="0" xfId="0" applyFont="1" applyAlignment="1">
      <alignment horizontal="center" vertical="center" wrapText="1"/>
    </xf>
    <xf numFmtId="0" fontId="93" fillId="12" borderId="0" xfId="10" applyFont="1" applyFill="1" applyAlignment="1">
      <alignment horizontal="right" vertical="center" textRotation="180" wrapText="1"/>
    </xf>
    <xf numFmtId="0" fontId="181" fillId="0" borderId="0" xfId="10" applyFont="1" applyAlignment="1">
      <alignment horizontal="right" vertical="center" textRotation="180" wrapText="1"/>
    </xf>
    <xf numFmtId="0" fontId="160" fillId="0" borderId="0" xfId="0" applyFont="1" applyAlignment="1">
      <alignment horizontal="center" vertical="center" textRotation="255"/>
    </xf>
    <xf numFmtId="0" fontId="93" fillId="12" borderId="0" xfId="10" applyFont="1" applyFill="1" applyAlignment="1">
      <alignment horizontal="right" vertical="center"/>
    </xf>
    <xf numFmtId="0" fontId="93" fillId="0" borderId="0" xfId="10" applyFont="1" applyAlignment="1">
      <alignment horizontal="right" vertical="top" textRotation="180" wrapText="1"/>
    </xf>
    <xf numFmtId="0" fontId="93" fillId="0" borderId="0" xfId="10" applyFont="1" applyAlignment="1">
      <alignment horizontal="right" vertical="center" wrapText="1"/>
    </xf>
    <xf numFmtId="0" fontId="105" fillId="12" borderId="0" xfId="10" applyFont="1" applyFill="1" applyAlignment="1">
      <alignment horizontal="right" vertical="center" wrapText="1"/>
    </xf>
    <xf numFmtId="0" fontId="167" fillId="6" borderId="0" xfId="10" applyFont="1" applyFill="1" applyAlignment="1">
      <alignment horizontal="center" wrapText="1"/>
    </xf>
    <xf numFmtId="0" fontId="105" fillId="0" borderId="0" xfId="10" applyFont="1" applyAlignment="1">
      <alignment horizontal="right" vertical="center" wrapText="1"/>
    </xf>
    <xf numFmtId="0" fontId="93" fillId="0" borderId="0" xfId="10" applyFont="1" applyAlignment="1">
      <alignment horizontal="right" vertical="center" textRotation="180" wrapText="1"/>
    </xf>
    <xf numFmtId="0" fontId="131" fillId="0" borderId="0" xfId="10" applyAlignment="1">
      <alignment wrapText="1"/>
    </xf>
    <xf numFmtId="0" fontId="93" fillId="12" borderId="17" xfId="10" applyFont="1" applyFill="1" applyBorder="1" applyAlignment="1">
      <alignment horizontal="right" vertical="center" textRotation="180" wrapText="1"/>
    </xf>
    <xf numFmtId="0" fontId="93" fillId="12" borderId="0" xfId="10" applyFont="1" applyFill="1" applyAlignment="1">
      <alignment horizontal="right" vertical="center" wrapText="1"/>
    </xf>
    <xf numFmtId="0" fontId="93" fillId="12" borderId="17" xfId="10" applyFont="1" applyFill="1" applyBorder="1" applyAlignment="1">
      <alignment horizontal="right" vertical="center" wrapText="1"/>
    </xf>
    <xf numFmtId="0" fontId="85" fillId="0" borderId="26" xfId="10" applyFont="1" applyBorder="1" applyAlignment="1">
      <alignment horizontal="right" vertical="center" textRotation="180" wrapText="1"/>
    </xf>
    <xf numFmtId="0" fontId="131" fillId="0" borderId="0" xfId="10"/>
    <xf numFmtId="0" fontId="85" fillId="0" borderId="26" xfId="10" applyFont="1" applyBorder="1" applyAlignment="1">
      <alignment horizontal="right" vertical="center" wrapText="1"/>
    </xf>
    <xf numFmtId="0" fontId="85" fillId="0" borderId="0" xfId="10" applyFont="1" applyAlignment="1">
      <alignment horizontal="right" vertical="center" wrapText="1"/>
    </xf>
    <xf numFmtId="0" fontId="145" fillId="35" borderId="0" xfId="0" applyFont="1" applyFill="1" applyAlignment="1">
      <alignment horizontal="center" vertical="top" textRotation="255"/>
    </xf>
    <xf numFmtId="0" fontId="158" fillId="0" borderId="0" xfId="0" applyFont="1"/>
    <xf numFmtId="0" fontId="104" fillId="36" borderId="0" xfId="0" applyFont="1" applyFill="1" applyAlignment="1">
      <alignment horizontal="center" vertical="top" textRotation="255" wrapText="1"/>
    </xf>
    <xf numFmtId="0" fontId="155" fillId="34" borderId="0" xfId="0" applyFont="1" applyFill="1" applyAlignment="1">
      <alignment horizontal="center" vertical="center" textRotation="255" wrapText="1"/>
    </xf>
    <xf numFmtId="0" fontId="38" fillId="16" borderId="23" xfId="0" applyFont="1" applyFill="1" applyBorder="1" applyAlignment="1">
      <alignment horizontal="center" textRotation="255"/>
    </xf>
    <xf numFmtId="0" fontId="38" fillId="9" borderId="23" xfId="0" applyFont="1" applyFill="1" applyBorder="1" applyAlignment="1">
      <alignment horizontal="center" vertical="center" textRotation="255"/>
    </xf>
    <xf numFmtId="0" fontId="55" fillId="23" borderId="23" xfId="0" applyFont="1" applyFill="1" applyBorder="1" applyAlignment="1">
      <alignment horizontal="center" vertical="center" textRotation="255"/>
    </xf>
    <xf numFmtId="0" fontId="55" fillId="33" borderId="23" xfId="0" applyFont="1" applyFill="1" applyBorder="1" applyAlignment="1">
      <alignment horizontal="center" vertical="center" textRotation="255"/>
    </xf>
    <xf numFmtId="0" fontId="146" fillId="9" borderId="23" xfId="0" applyFont="1" applyFill="1" applyBorder="1" applyAlignment="1">
      <alignment horizontal="center" textRotation="255"/>
    </xf>
    <xf numFmtId="0" fontId="147" fillId="33" borderId="23" xfId="0" applyFont="1" applyFill="1" applyBorder="1" applyAlignment="1">
      <alignment horizontal="center" textRotation="255"/>
    </xf>
    <xf numFmtId="0" fontId="126" fillId="0" borderId="17" xfId="0" applyFont="1" applyBorder="1" applyAlignment="1">
      <alignment horizontal="center"/>
    </xf>
    <xf numFmtId="0" fontId="46" fillId="31" borderId="23" xfId="0" applyFont="1" applyFill="1" applyBorder="1" applyAlignment="1">
      <alignment horizontal="center" vertical="center" textRotation="255"/>
    </xf>
    <xf numFmtId="0" fontId="46" fillId="32" borderId="23" xfId="0" applyFont="1" applyFill="1" applyBorder="1" applyAlignment="1">
      <alignment horizontal="center" vertical="center" textRotation="255"/>
    </xf>
    <xf numFmtId="0" fontId="226" fillId="6" borderId="23" xfId="0" applyFont="1" applyFill="1" applyBorder="1" applyAlignment="1">
      <alignment horizontal="center" textRotation="255"/>
    </xf>
    <xf numFmtId="0" fontId="96" fillId="32" borderId="23" xfId="0" applyFont="1" applyFill="1" applyBorder="1" applyAlignment="1">
      <alignment horizontal="center" textRotation="255"/>
    </xf>
    <xf numFmtId="0" fontId="0" fillId="8" borderId="23" xfId="0" applyFill="1" applyBorder="1" applyAlignment="1">
      <alignment horizontal="center" textRotation="255"/>
    </xf>
    <xf numFmtId="0" fontId="0" fillId="6" borderId="23" xfId="0" applyFill="1" applyBorder="1" applyAlignment="1">
      <alignment horizontal="center" vertical="center" textRotation="255"/>
    </xf>
    <xf numFmtId="0" fontId="2" fillId="0" borderId="17" xfId="0" applyFont="1" applyBorder="1" applyAlignment="1">
      <alignment horizontal="center"/>
    </xf>
    <xf numFmtId="0" fontId="52" fillId="6" borderId="23" xfId="0" applyFont="1" applyFill="1" applyBorder="1" applyAlignment="1">
      <alignment horizontal="center" textRotation="255"/>
    </xf>
    <xf numFmtId="0" fontId="236" fillId="0" borderId="17" xfId="0" applyFont="1" applyBorder="1" applyAlignment="1">
      <alignment horizontal="center"/>
    </xf>
    <xf numFmtId="0" fontId="146" fillId="33" borderId="23" xfId="0" applyFont="1" applyFill="1" applyBorder="1" applyAlignment="1">
      <alignment horizontal="center" textRotation="255"/>
    </xf>
    <xf numFmtId="0" fontId="236" fillId="0" borderId="16" xfId="0" applyFont="1" applyBorder="1" applyAlignment="1">
      <alignment horizontal="center"/>
    </xf>
    <xf numFmtId="0" fontId="54" fillId="45" borderId="23" xfId="0" applyFont="1" applyFill="1" applyBorder="1" applyAlignment="1">
      <alignment horizontal="center" vertical="center" textRotation="255"/>
    </xf>
    <xf numFmtId="0" fontId="54" fillId="46" borderId="23" xfId="0" applyFont="1" applyFill="1" applyBorder="1" applyAlignment="1">
      <alignment horizontal="center" vertical="center" textRotation="255"/>
    </xf>
    <xf numFmtId="0" fontId="211" fillId="10" borderId="23" xfId="0" applyFont="1" applyFill="1" applyBorder="1" applyAlignment="1">
      <alignment horizontal="center" vertical="center" textRotation="255"/>
    </xf>
    <xf numFmtId="0" fontId="210" fillId="31" borderId="23" xfId="0" applyFont="1" applyFill="1" applyBorder="1" applyAlignment="1">
      <alignment horizontal="center" vertical="center" textRotation="255"/>
    </xf>
    <xf numFmtId="0" fontId="211" fillId="10" borderId="23" xfId="0" applyFont="1" applyFill="1" applyBorder="1" applyAlignment="1">
      <alignment horizontal="center" textRotation="255"/>
    </xf>
    <xf numFmtId="0" fontId="210" fillId="45" borderId="23" xfId="0" applyFont="1" applyFill="1" applyBorder="1" applyAlignment="1">
      <alignment horizontal="center" vertical="center" textRotation="255"/>
    </xf>
    <xf numFmtId="0" fontId="274" fillId="0" borderId="0" xfId="0" applyFont="1" applyAlignment="1">
      <alignment horizontal="center" vertical="top" wrapText="1"/>
    </xf>
    <xf numFmtId="0" fontId="274" fillId="0" borderId="0" xfId="0" applyFont="1" applyAlignment="1">
      <alignment horizontal="center" vertical="center"/>
    </xf>
    <xf numFmtId="0" fontId="280" fillId="0" borderId="0" xfId="0" applyFont="1" applyAlignment="1">
      <alignment horizontal="center" vertical="top" wrapText="1"/>
    </xf>
    <xf numFmtId="0" fontId="34" fillId="0" borderId="0" xfId="0" applyFont="1" applyAlignment="1">
      <alignment horizontal="right" vertical="center"/>
    </xf>
  </cellXfs>
  <cellStyles count="53">
    <cellStyle name="20% - Accent1 2" xfId="52" xr:uid="{6894A37B-360E-4115-85A7-0273DB8C185E}"/>
    <cellStyle name="20% - Accent2 2" xfId="50" xr:uid="{6D518D0E-E1DB-4C9C-BE43-A4CEB4EEFE40}"/>
    <cellStyle name="20% - Accent3 2" xfId="34" xr:uid="{0A519C92-13F8-4054-B02B-20B9426581A4}"/>
    <cellStyle name="20% - Accent3 2 2" xfId="45" xr:uid="{42782643-EE77-4A05-AB1C-6CD9C02906D9}"/>
    <cellStyle name="20% - Accent3 3" xfId="40" xr:uid="{3A445D48-DE36-4B7E-AD54-1D5806D2EC4D}"/>
    <cellStyle name="20% - Accent5 2" xfId="48" xr:uid="{334A950A-46DD-43D2-B853-843ACE7A73B6}"/>
    <cellStyle name="40% - Accent2 2 2" xfId="15" xr:uid="{12886078-497B-423D-A6F1-6DCDA1E665FE}"/>
    <cellStyle name="40% - Accent2 2 2 2" xfId="39" xr:uid="{C0D18B9F-E5E8-4DD0-9C26-5C0A131AFAD4}"/>
    <cellStyle name="Accent2 2" xfId="18" xr:uid="{F6864DAA-5097-4AFA-A245-0C76B9B8F2D4}"/>
    <cellStyle name="Accent3 2" xfId="17" xr:uid="{87F749FB-431E-4973-A0BE-E99456D2BC3C}"/>
    <cellStyle name="Calculation" xfId="2" builtinId="22"/>
    <cellStyle name="Calculation 2" xfId="5" xr:uid="{D0031C95-9208-4E2C-BE69-B4CD88D68F62}"/>
    <cellStyle name="Calculation 3" xfId="3" xr:uid="{A952A0B2-83FD-41AF-ADCE-2D1A6378E6AD}"/>
    <cellStyle name="Calculation 4" xfId="51" xr:uid="{4E63B34E-5F57-4AFD-8837-7FA40F7173AA}"/>
    <cellStyle name="Check Cell 2" xfId="4" xr:uid="{8D2F55CA-1199-42C9-BF85-ADBA91969CB4}"/>
    <cellStyle name="Check Cell 3" xfId="12" xr:uid="{343BC626-7485-4F40-9B36-10DDEECC3121}"/>
    <cellStyle name="Comma" xfId="1" builtinId="3"/>
    <cellStyle name="Comma 2" xfId="32" xr:uid="{25F36240-EF46-40C1-8554-A307330B0080}"/>
    <cellStyle name="Comma 4" xfId="31" xr:uid="{DD8F3329-1166-4C76-9E76-F8AD56E6998E}"/>
    <cellStyle name="Currency 2" xfId="14" xr:uid="{D9190C7B-1A86-47A7-B7D5-EE26C779F2DD}"/>
    <cellStyle name="Currency 3" xfId="21" xr:uid="{E6DE35A3-65D3-45E3-B0D8-6C24D18C10AC}"/>
    <cellStyle name="Currency 4" xfId="25" xr:uid="{6E2DA233-F9FA-437E-A005-0308822DF4A3}"/>
    <cellStyle name="Currency 4 2" xfId="43" xr:uid="{7820ABE1-F748-4A13-91A9-2FDE9B07ADE6}"/>
    <cellStyle name="Good 2" xfId="16" xr:uid="{8485DC3D-48DD-4A95-8466-363DC8CB967F}"/>
    <cellStyle name="Hyperlink" xfId="7" builtinId="8"/>
    <cellStyle name="Hyperlink 2" xfId="20" xr:uid="{31BA3BC0-02FE-41D0-A363-DAA7CD236272}"/>
    <cellStyle name="Hyperlink 2 2" xfId="30" xr:uid="{F2A9F155-0EB5-48B6-BE55-069D4FF2B833}"/>
    <cellStyle name="Hyperlink 3" xfId="27" xr:uid="{4F1F1D9C-C9CC-4690-A935-74282EEE1CEC}"/>
    <cellStyle name="Hyperlink 3 2" xfId="33" xr:uid="{7CEA38A1-404B-43C9-B38F-DB6536E95F09}"/>
    <cellStyle name="Hyperlink 4" xfId="38" xr:uid="{599A508B-EFC0-4E7D-AEA4-D51E1C1C2324}"/>
    <cellStyle name="Hyperlink 5" xfId="13" xr:uid="{0266F7FC-FFE8-4DEA-8C94-7D5B23215CBA}"/>
    <cellStyle name="Linked Cell 2" xfId="8" xr:uid="{DE606BFA-C950-4507-A2ED-EAFEBF16A120}"/>
    <cellStyle name="Linked Cell 3" xfId="49" xr:uid="{31BD674A-899D-49A4-A415-BEE4A7FA6699}"/>
    <cellStyle name="Normal" xfId="0" builtinId="0"/>
    <cellStyle name="Normal 2" xfId="9" xr:uid="{24B60863-CFB0-47C0-8167-4761B72AF4F0}"/>
    <cellStyle name="Normal 2 2" xfId="22" xr:uid="{3EA1ED92-5CD0-4881-BF10-D740AE7FA6BB}"/>
    <cellStyle name="Normal 2 2 2" xfId="28" xr:uid="{50E21D71-3E36-4660-8CDF-08C4C699017A}"/>
    <cellStyle name="Normal 2 2 3" xfId="41" xr:uid="{6193B24A-70CB-408F-B9E6-1DCF61193A07}"/>
    <cellStyle name="Normal 3" xfId="10" xr:uid="{465C4DC2-88A2-435E-9E95-18A51F0598CB}"/>
    <cellStyle name="Normal 3 2" xfId="42" xr:uid="{09FF7D7A-50FB-4981-BB22-550A09035466}"/>
    <cellStyle name="Normal 3 3" xfId="24" xr:uid="{7057B51D-ECD0-49C2-A978-AE3987EB4389}"/>
    <cellStyle name="Normal 4" xfId="29" xr:uid="{9E3A02EA-A5BB-4EED-9B5B-BB36D0FE829C}"/>
    <cellStyle name="Normal 5" xfId="23" xr:uid="{F4C4A9B3-8C80-4551-8C86-24EB64DA1C6A}"/>
    <cellStyle name="Normal 6" xfId="6" xr:uid="{734F2C0E-7702-448B-97E3-3F41C30A24C9}"/>
    <cellStyle name="Normal 6 2" xfId="46" xr:uid="{1A9945C8-F188-4521-8640-2BF73DFF1869}"/>
    <cellStyle name="Normal 7" xfId="11" xr:uid="{F82A5CDF-D7CB-45B2-959D-661840755412}"/>
    <cellStyle name="Normal 7 2" xfId="37" xr:uid="{588CD342-E430-48C0-9343-A4FB978D8DD5}"/>
    <cellStyle name="Output 2" xfId="36" xr:uid="{E3E43822-B883-4775-B7EE-0ED1421A5C77}"/>
    <cellStyle name="Percent 2" xfId="19" xr:uid="{9E6AB706-DE57-49D8-ACA9-619EC4206FC0}"/>
    <cellStyle name="Percent 3" xfId="26" xr:uid="{8F0E854C-BDC3-424C-A7E3-71AE096C0E0E}"/>
    <cellStyle name="Percent 3 2" xfId="44" xr:uid="{86B740E1-02C7-4474-A114-5023B5ACED36}"/>
    <cellStyle name="Title 2" xfId="35" xr:uid="{3898386C-FF84-43AB-A2C9-E345A99AD909}"/>
    <cellStyle name="Total 2" xfId="47" xr:uid="{D1745984-61B8-4A9D-BC18-75D89C8E5877}"/>
  </cellStyles>
  <dxfs count="14">
    <dxf>
      <font>
        <b val="0"/>
        <i val="0"/>
        <strike val="0"/>
        <condense val="0"/>
        <extend val="0"/>
        <outline val="0"/>
        <shadow val="0"/>
        <u val="none"/>
        <vertAlign val="baseline"/>
        <sz val="14"/>
        <color rgb="FF000000"/>
        <name val="Calibri"/>
        <family val="2"/>
        <scheme val="minor"/>
      </font>
    </dxf>
    <dxf>
      <font>
        <b val="0"/>
        <i val="0"/>
        <strike val="0"/>
        <condense val="0"/>
        <extend val="0"/>
        <outline val="0"/>
        <shadow val="0"/>
        <u val="none"/>
        <vertAlign val="baseline"/>
        <sz val="14"/>
        <color theme="1"/>
        <name val="Calibri"/>
        <family val="2"/>
        <scheme val="minor"/>
      </font>
    </dxf>
    <dxf>
      <font>
        <b val="0"/>
        <i val="0"/>
        <strike val="0"/>
        <condense val="0"/>
        <extend val="0"/>
        <outline val="0"/>
        <shadow val="0"/>
        <u/>
        <vertAlign val="baseline"/>
        <sz val="11"/>
        <color theme="1"/>
        <name val="Calibri"/>
        <family val="2"/>
        <scheme val="minor"/>
      </font>
    </dxf>
    <dxf>
      <font>
        <b val="0"/>
        <i val="0"/>
        <strike val="0"/>
        <condense val="0"/>
        <extend val="0"/>
        <outline val="0"/>
        <shadow val="0"/>
        <u val="none"/>
        <vertAlign val="baseline"/>
        <sz val="12"/>
        <color theme="1"/>
        <name val="Calibri"/>
        <family val="2"/>
        <scheme val="minor"/>
      </font>
    </dxf>
    <dxf>
      <border outline="0">
        <top style="thin">
          <color rgb="FF7F7F7F"/>
        </top>
      </border>
    </dxf>
    <dxf>
      <font>
        <b val="0"/>
        <i val="0"/>
        <strike val="0"/>
        <condense val="0"/>
        <extend val="0"/>
        <outline val="0"/>
        <shadow val="0"/>
        <u val="none"/>
        <vertAlign val="baseline"/>
        <sz val="14"/>
        <color rgb="FF000000"/>
        <name val="Calibri"/>
        <family val="2"/>
        <scheme val="minor"/>
      </font>
      <fill>
        <patternFill>
          <bgColor theme="0"/>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4"/>
        <color rgb="FF000000"/>
        <name val="Calibri"/>
        <family val="2"/>
        <scheme val="minor"/>
      </font>
      <fill>
        <patternFill>
          <bgColor theme="0"/>
        </patternFill>
      </fill>
    </dxf>
    <dxf>
      <font>
        <b val="0"/>
        <i val="0"/>
        <strike val="0"/>
        <condense val="0"/>
        <extend val="0"/>
        <outline val="0"/>
        <shadow val="0"/>
        <u val="none"/>
        <vertAlign val="baseline"/>
        <sz val="11"/>
        <color auto="1"/>
        <name val="Calibri"/>
        <family val="2"/>
        <scheme val="minor"/>
      </font>
    </dxf>
    <dxf>
      <font>
        <b val="0"/>
        <i val="0"/>
        <strike val="0"/>
        <condense val="0"/>
        <extend val="0"/>
        <outline val="0"/>
        <shadow val="0"/>
        <u val="none"/>
        <vertAlign val="baseline"/>
        <sz val="14"/>
        <color rgb="FF000000"/>
        <name val="Calibri"/>
        <family val="2"/>
        <scheme val="minor"/>
      </font>
      <fill>
        <patternFill>
          <bgColor theme="0"/>
        </patternFill>
      </fill>
    </dxf>
    <dxf>
      <font>
        <b val="0"/>
        <i val="0"/>
        <strike val="0"/>
        <condense val="0"/>
        <extend val="0"/>
        <outline val="0"/>
        <shadow val="0"/>
        <u val="none"/>
        <vertAlign val="baseline"/>
        <sz val="14"/>
        <color rgb="FF000000"/>
        <name val="Calibri"/>
        <family val="2"/>
        <scheme val="minor"/>
      </font>
      <fill>
        <patternFill>
          <bgColor theme="0"/>
        </patternFill>
      </fill>
    </dxf>
    <dxf>
      <border outline="0">
        <top style="thin">
          <color rgb="FF7F7F7F"/>
        </top>
      </border>
    </dxf>
    <dxf>
      <font>
        <b val="0"/>
        <i val="0"/>
        <strike val="0"/>
        <condense val="0"/>
        <extend val="0"/>
        <outline val="0"/>
        <shadow val="0"/>
        <u val="none"/>
        <vertAlign val="baseline"/>
        <sz val="14"/>
        <color rgb="FF000000"/>
        <name val="Calibri"/>
        <family val="2"/>
        <scheme val="minor"/>
      </font>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2</xdr:col>
      <xdr:colOff>45720</xdr:colOff>
      <xdr:row>48</xdr:row>
      <xdr:rowOff>22860</xdr:rowOff>
    </xdr:from>
    <xdr:to>
      <xdr:col>2</xdr:col>
      <xdr:colOff>408940</xdr:colOff>
      <xdr:row>51</xdr:row>
      <xdr:rowOff>91440</xdr:rowOff>
    </xdr:to>
    <xdr:sp macro="" textlink="">
      <xdr:nvSpPr>
        <xdr:cNvPr id="2" name="Arrow: Curved Left 1">
          <a:extLst>
            <a:ext uri="{FF2B5EF4-FFF2-40B4-BE49-F238E27FC236}">
              <a16:creationId xmlns:a16="http://schemas.microsoft.com/office/drawing/2014/main" id="{548EE6C3-1293-4DFD-A051-7E84DC802535}"/>
            </a:ext>
          </a:extLst>
        </xdr:cNvPr>
        <xdr:cNvSpPr/>
      </xdr:nvSpPr>
      <xdr:spPr>
        <a:xfrm rot="10800000">
          <a:off x="5143500" y="12900660"/>
          <a:ext cx="363220" cy="126492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solidFill>
              <a:schemeClr val="tx1"/>
            </a:solidFill>
          </a:endParaRPr>
        </a:p>
      </xdr:txBody>
    </xdr:sp>
    <xdr:clientData/>
  </xdr:twoCellAnchor>
  <xdr:twoCellAnchor editAs="oneCell">
    <xdr:from>
      <xdr:col>4</xdr:col>
      <xdr:colOff>106680</xdr:colOff>
      <xdr:row>48</xdr:row>
      <xdr:rowOff>45720</xdr:rowOff>
    </xdr:from>
    <xdr:to>
      <xdr:col>4</xdr:col>
      <xdr:colOff>480060</xdr:colOff>
      <xdr:row>51</xdr:row>
      <xdr:rowOff>144780</xdr:rowOff>
    </xdr:to>
    <xdr:sp macro="" textlink="">
      <xdr:nvSpPr>
        <xdr:cNvPr id="3" name="Arrow: Curved Down 2">
          <a:extLst>
            <a:ext uri="{FF2B5EF4-FFF2-40B4-BE49-F238E27FC236}">
              <a16:creationId xmlns:a16="http://schemas.microsoft.com/office/drawing/2014/main" id="{9E686CA7-9173-4B7D-BA97-FD2B7B242801}"/>
            </a:ext>
          </a:extLst>
        </xdr:cNvPr>
        <xdr:cNvSpPr/>
      </xdr:nvSpPr>
      <xdr:spPr>
        <a:xfrm rot="5400000">
          <a:off x="5993130" y="13384530"/>
          <a:ext cx="1295400" cy="373380"/>
        </a:xfrm>
        <a:prstGeom prst="curvedDownArrow">
          <a:avLst>
            <a:gd name="adj1" fmla="val 25000"/>
            <a:gd name="adj2" fmla="val 50000"/>
            <a:gd name="adj3" fmla="val 38452"/>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solidFill>
              <a:schemeClr val="tx1"/>
            </a:solidFill>
          </a:endParaRPr>
        </a:p>
      </xdr:txBody>
    </xdr:sp>
    <xdr:clientData/>
  </xdr:twoCellAnchor>
  <xdr:twoCellAnchor editAs="oneCell">
    <xdr:from>
      <xdr:col>3</xdr:col>
      <xdr:colOff>198120</xdr:colOff>
      <xdr:row>51</xdr:row>
      <xdr:rowOff>0</xdr:rowOff>
    </xdr:from>
    <xdr:to>
      <xdr:col>3</xdr:col>
      <xdr:colOff>358139</xdr:colOff>
      <xdr:row>51</xdr:row>
      <xdr:rowOff>248920</xdr:rowOff>
    </xdr:to>
    <xdr:sp macro="" textlink="">
      <xdr:nvSpPr>
        <xdr:cNvPr id="4" name="Arrow: Down 3">
          <a:extLst>
            <a:ext uri="{FF2B5EF4-FFF2-40B4-BE49-F238E27FC236}">
              <a16:creationId xmlns:a16="http://schemas.microsoft.com/office/drawing/2014/main" id="{78777C79-4989-4E7E-B3D8-389E7F720DF7}"/>
            </a:ext>
          </a:extLst>
        </xdr:cNvPr>
        <xdr:cNvSpPr/>
      </xdr:nvSpPr>
      <xdr:spPr>
        <a:xfrm rot="10800000">
          <a:off x="5958840" y="14074140"/>
          <a:ext cx="160019" cy="24892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24113</xdr:colOff>
      <xdr:row>24</xdr:row>
      <xdr:rowOff>183264</xdr:rowOff>
    </xdr:from>
    <xdr:to>
      <xdr:col>8</xdr:col>
      <xdr:colOff>2356412</xdr:colOff>
      <xdr:row>52</xdr:row>
      <xdr:rowOff>44171</xdr:rowOff>
    </xdr:to>
    <xdr:pic>
      <xdr:nvPicPr>
        <xdr:cNvPr id="2" name="Picture 1">
          <a:extLst>
            <a:ext uri="{FF2B5EF4-FFF2-40B4-BE49-F238E27FC236}">
              <a16:creationId xmlns:a16="http://schemas.microsoft.com/office/drawing/2014/main" id="{A6E617B5-4CDA-2D15-7A22-4D74A4F48BE4}"/>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53" t="7632" r="47219" b="-7632"/>
        <a:stretch/>
      </xdr:blipFill>
      <xdr:spPr bwMode="auto">
        <a:xfrm>
          <a:off x="1239455" y="29192315"/>
          <a:ext cx="5486400" cy="499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82FED94-B010-4C73-A74B-BAD3E06D4C3B}" name="Table2" displayName="Table2" ref="C18:F31" headerRowCount="0" totalsRowShown="0" headerRowDxfId="13" dataDxfId="12" tableBorderDxfId="11">
  <tableColumns count="4">
    <tableColumn id="1" xr3:uid="{E38E3232-0B54-42A1-808F-CFA24A09FBF8}" name="Column1" dataDxfId="10"/>
    <tableColumn id="4" xr3:uid="{475CA54A-93A0-4BE2-9D67-C7F03EBDAF8E}" name="Column4" dataDxfId="9"/>
    <tableColumn id="2" xr3:uid="{F80675D5-EBB0-41FA-84EF-DDB8980F2CAD}" name="Column2" headerRowDxfId="8" dataDxfId="7"/>
    <tableColumn id="3" xr3:uid="{6E3A6AA2-E442-47C9-95A3-AAE69E7F0EE4}" name="Column3" headerRowDxfId="6" dataDxfId="5"/>
  </tableColumns>
  <tableStyleInfo name="TableStyleLight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70DA5E-5072-44DB-BC3D-175CA2020207}" name="Table3" displayName="Table3" ref="A3:D16" totalsRowShown="0" tableBorderDxfId="4">
  <autoFilter ref="A3:D16" xr:uid="{A99EA4BA-AB56-4382-AEF7-53CF4C899ACE}"/>
  <tableColumns count="4">
    <tableColumn id="1" xr3:uid="{0CA8ADB4-D408-4B3C-BDF5-9077B51B8A2B}" name="HMR" dataDxfId="3"/>
    <tableColumn id="2" xr3:uid="{6309E6BC-4854-47B8-9B50-DDAD03A7ADD4}" name="AREA IMPACTED" dataDxfId="2"/>
    <tableColumn id="3" xr3:uid="{643EE7B8-411A-4373-8D53-0ABFF76F7FF5}" name="Action Needed"/>
    <tableColumn id="4" xr3:uid="{6FC2C04D-6573-4F88-A328-4872E36269A7}" name="SURVEY &amp; samples" dataDxfId="1"/>
  </tableColumns>
  <tableStyleInfo name="TableStyleLight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1FF6AA-593E-4D13-B38B-13C0A8E3B8AF}" name="Table24" displayName="Table24" ref="C8:D27" totalsRowShown="0">
  <autoFilter ref="C8:D27" xr:uid="{10EC4480-E2E1-4E6F-8B42-9694B1F5DD3A}"/>
  <tableColumns count="2">
    <tableColumn id="1" xr3:uid="{6F4F6616-ABFD-4B95-AC10-5F3CE951AA2B}" name="Caulk Failure" dataDxfId="0"/>
    <tableColumn id="2" xr3:uid="{60EB38A3-43E3-42F4-864C-761BDD1E5C63}" name="Column2"/>
  </tableColumns>
  <tableStyleInfo name="TableStyleLight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ddevonJohnson@gmail.com" TargetMode="External"/><Relationship Id="rId2" Type="http://schemas.openxmlformats.org/officeDocument/2006/relationships/hyperlink" Target="mailto:wsbjoe9@gmail.com" TargetMode="External"/><Relationship Id="rId1" Type="http://schemas.openxmlformats.org/officeDocument/2006/relationships/hyperlink" Target="mailto:info@myapcllc.com" TargetMode="External"/><Relationship Id="rId5" Type="http://schemas.openxmlformats.org/officeDocument/2006/relationships/printerSettings" Target="../printerSettings/printerSettings3.bin"/><Relationship Id="rId4" Type="http://schemas.openxmlformats.org/officeDocument/2006/relationships/hyperlink" Target="https://www.notus.org/florida/citizens-hurricane-debby-claim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C5F5C-DDEF-4681-8193-716ECD1E991D}">
  <sheetPr codeName="Sheet8">
    <tabColor rgb="FFFFFF00"/>
  </sheetPr>
  <dimension ref="A1:BA148"/>
  <sheetViews>
    <sheetView tabSelected="1" view="pageBreakPreview" topLeftCell="P96" zoomScaleNormal="100" zoomScaleSheetLayoutView="100" workbookViewId="0">
      <selection activeCell="W109" sqref="W109"/>
    </sheetView>
  </sheetViews>
  <sheetFormatPr defaultColWidth="5.28515625" defaultRowHeight="28.15" customHeight="1"/>
  <cols>
    <col min="1" max="1" width="3" style="681" customWidth="1"/>
    <col min="2" max="2" width="10.42578125" style="514" customWidth="1"/>
    <col min="3" max="3" width="4.7109375" style="154" customWidth="1"/>
    <col min="4" max="4" width="5" style="154" customWidth="1"/>
    <col min="5" max="5" width="4.28515625" style="154" customWidth="1"/>
    <col min="6" max="6" width="4.5703125" customWidth="1"/>
    <col min="7" max="7" width="6" customWidth="1"/>
    <col min="9" max="10" width="4.28515625" customWidth="1"/>
    <col min="11" max="11" width="4.7109375" customWidth="1"/>
    <col min="13" max="13" width="4.28515625" customWidth="1"/>
    <col min="14" max="14" width="6" customWidth="1"/>
    <col min="16" max="16" width="4.5703125" customWidth="1"/>
    <col min="17" max="17" width="8.42578125" customWidth="1"/>
    <col min="18" max="19" width="5.7109375" customWidth="1"/>
    <col min="21" max="21" width="1.85546875" customWidth="1"/>
    <col min="22" max="22" width="21.42578125" customWidth="1"/>
    <col min="23" max="23" width="10.7109375" style="368" customWidth="1"/>
    <col min="24" max="24" width="3.5703125" customWidth="1"/>
    <col min="25" max="25" width="17.42578125" customWidth="1"/>
    <col min="26" max="26" width="10.7109375" customWidth="1"/>
    <col min="27" max="27" width="9.42578125" customWidth="1"/>
    <col min="28" max="28" width="14.28515625" customWidth="1"/>
    <col min="29" max="29" width="11.7109375" customWidth="1"/>
    <col min="30" max="30" width="1.42578125" customWidth="1"/>
    <col min="31" max="31" width="7.7109375" customWidth="1"/>
    <col min="32" max="32" width="6" customWidth="1"/>
    <col min="33" max="33" width="6.7109375" customWidth="1"/>
    <col min="35" max="35" width="6.5703125" customWidth="1"/>
    <col min="36" max="36" width="7.28515625" customWidth="1"/>
    <col min="42" max="42" width="7.7109375" customWidth="1"/>
  </cols>
  <sheetData>
    <row r="1" spans="1:23" ht="28.15" customHeight="1">
      <c r="A1" s="882" t="s">
        <v>117</v>
      </c>
      <c r="B1" s="883"/>
      <c r="C1" s="883"/>
      <c r="D1" s="638" t="str">
        <f>+'jobinfo(2)'!$C$1</f>
        <v>Brownlee. LAVERNE</v>
      </c>
      <c r="E1" s="639"/>
      <c r="F1" s="639"/>
      <c r="G1" s="135"/>
      <c r="H1" s="640" t="str">
        <f>+'jobinfo(2)'!$C$2</f>
        <v>13509 Alvin Ave</v>
      </c>
      <c r="I1" s="135"/>
      <c r="J1" s="641"/>
      <c r="L1" s="642" t="str">
        <f>+'jobinfo(2)'!$C$3</f>
        <v>Garfield Heights 44105</v>
      </c>
      <c r="N1" s="749" t="str">
        <f>'jobinfo(2)'!$C$11</f>
        <v>Wind=Tree</v>
      </c>
      <c r="P1" s="135" t="str">
        <f>'jobinfo(2)'!$C$26</f>
        <v>State Farm</v>
      </c>
      <c r="R1" s="881">
        <f>'jobinfo(2)'!C5</f>
        <v>2162403945</v>
      </c>
      <c r="S1" s="881"/>
      <c r="W1" s="822"/>
    </row>
    <row r="2" spans="1:23" s="633" customFormat="1" ht="24" customHeight="1">
      <c r="A2" s="898">
        <f>+'jobinfo(2)'!A53</f>
        <v>1</v>
      </c>
      <c r="B2" s="896" t="str">
        <f>+'jobinfo(2)'!C53</f>
        <v>FOYER/TRAVEL ROOM</v>
      </c>
      <c r="C2" s="750" t="s">
        <v>118</v>
      </c>
      <c r="D2" s="751" t="s">
        <v>119</v>
      </c>
      <c r="E2" s="752" t="s">
        <v>120</v>
      </c>
      <c r="F2" s="753" t="s">
        <v>121</v>
      </c>
      <c r="G2" s="756" t="s">
        <v>122</v>
      </c>
      <c r="H2" s="751" t="s">
        <v>123</v>
      </c>
      <c r="I2" s="752" t="s">
        <v>120</v>
      </c>
      <c r="J2" s="753" t="s">
        <v>121</v>
      </c>
      <c r="K2" s="754" t="s">
        <v>124</v>
      </c>
      <c r="L2" s="751" t="s">
        <v>125</v>
      </c>
      <c r="M2" s="753" t="s">
        <v>121</v>
      </c>
      <c r="N2" s="755" t="s">
        <v>126</v>
      </c>
      <c r="O2" s="756" t="s">
        <v>127</v>
      </c>
      <c r="P2" s="753" t="s">
        <v>121</v>
      </c>
      <c r="Q2" s="752" t="s">
        <v>128</v>
      </c>
      <c r="R2" s="751" t="s">
        <v>129</v>
      </c>
      <c r="S2" s="754" t="s">
        <v>121</v>
      </c>
      <c r="T2"/>
      <c r="U2" s="634"/>
      <c r="V2" s="634"/>
      <c r="W2" s="814"/>
    </row>
    <row r="3" spans="1:23" ht="28.15" customHeight="1">
      <c r="A3" s="899"/>
      <c r="B3" s="897"/>
      <c r="C3" s="758"/>
      <c r="D3" s="759"/>
      <c r="E3" s="760"/>
      <c r="F3" s="759"/>
      <c r="G3" s="758"/>
      <c r="H3" s="759"/>
      <c r="I3" s="761"/>
      <c r="J3" s="759"/>
      <c r="K3" s="758"/>
      <c r="L3" s="759"/>
      <c r="M3" s="760"/>
      <c r="N3" s="759"/>
      <c r="O3" s="758"/>
      <c r="P3" s="759"/>
      <c r="Q3" s="761"/>
      <c r="R3" s="759"/>
      <c r="S3" s="761"/>
      <c r="W3" s="813"/>
    </row>
    <row r="4" spans="1:23" ht="28.15" customHeight="1">
      <c r="A4" s="855" t="s">
        <v>130</v>
      </c>
      <c r="C4" s="886"/>
      <c r="D4" s="887"/>
      <c r="E4" s="887"/>
      <c r="F4" s="887"/>
      <c r="G4" s="886"/>
      <c r="H4" s="887"/>
      <c r="I4" s="887"/>
      <c r="J4" s="887"/>
      <c r="K4" s="886"/>
      <c r="L4" s="887"/>
      <c r="M4" s="888"/>
      <c r="N4" s="886"/>
      <c r="O4" s="887"/>
      <c r="P4" s="888"/>
      <c r="Q4" s="886"/>
      <c r="R4" s="887"/>
      <c r="S4" s="702"/>
      <c r="T4" s="54"/>
      <c r="U4" s="54"/>
      <c r="W4" s="813"/>
    </row>
    <row r="5" spans="1:23" ht="12" customHeight="1">
      <c r="A5" s="898">
        <f>+'jobinfo(2)'!A54</f>
        <v>2</v>
      </c>
      <c r="B5" s="896" t="str">
        <f>+'jobinfo(2)'!C54</f>
        <v>GUEST CLOSET</v>
      </c>
      <c r="C5" s="750" t="s">
        <v>118</v>
      </c>
      <c r="D5" s="751" t="s">
        <v>119</v>
      </c>
      <c r="E5" s="752" t="s">
        <v>120</v>
      </c>
      <c r="F5" s="753" t="s">
        <v>121</v>
      </c>
      <c r="G5" s="754" t="str">
        <f>G2</f>
        <v>WALL</v>
      </c>
      <c r="H5" s="751" t="s">
        <v>123</v>
      </c>
      <c r="I5" s="752" t="s">
        <v>120</v>
      </c>
      <c r="J5" s="753" t="s">
        <v>121</v>
      </c>
      <c r="K5" s="754" t="s">
        <v>124</v>
      </c>
      <c r="L5" s="751" t="s">
        <v>125</v>
      </c>
      <c r="M5" s="753" t="s">
        <v>121</v>
      </c>
      <c r="N5" s="755" t="s">
        <v>126</v>
      </c>
      <c r="O5" s="756" t="s">
        <v>127</v>
      </c>
      <c r="P5" s="753" t="s">
        <v>121</v>
      </c>
      <c r="Q5" s="757" t="s">
        <v>131</v>
      </c>
      <c r="R5" s="751" t="s">
        <v>129</v>
      </c>
      <c r="S5" s="754" t="s">
        <v>121</v>
      </c>
      <c r="T5" s="54"/>
      <c r="U5" s="54"/>
      <c r="W5" s="813"/>
    </row>
    <row r="6" spans="1:23" ht="28.15" customHeight="1">
      <c r="A6" s="899"/>
      <c r="B6" s="897"/>
      <c r="C6" s="758"/>
      <c r="D6" s="759"/>
      <c r="E6" s="760"/>
      <c r="F6" s="759"/>
      <c r="G6" s="758"/>
      <c r="H6" s="759"/>
      <c r="I6" s="761"/>
      <c r="J6" s="759"/>
      <c r="K6" s="758"/>
      <c r="L6" s="759"/>
      <c r="M6" s="760"/>
      <c r="N6" s="759"/>
      <c r="O6" s="758"/>
      <c r="P6" s="759"/>
      <c r="Q6" s="761"/>
      <c r="R6" s="759"/>
      <c r="S6" s="761"/>
      <c r="W6" s="813"/>
    </row>
    <row r="7" spans="1:23" ht="28.15" customHeight="1">
      <c r="A7" s="855" t="s">
        <v>130</v>
      </c>
      <c r="B7" s="852"/>
      <c r="C7" s="886"/>
      <c r="D7" s="887"/>
      <c r="E7" s="887"/>
      <c r="F7" s="887"/>
      <c r="G7" s="886"/>
      <c r="H7" s="887"/>
      <c r="I7" s="887"/>
      <c r="J7" s="887"/>
      <c r="K7" s="886"/>
      <c r="L7" s="887"/>
      <c r="M7" s="888"/>
      <c r="N7" s="886"/>
      <c r="O7" s="887"/>
      <c r="P7" s="888"/>
      <c r="Q7" s="886"/>
      <c r="R7" s="887"/>
      <c r="S7" s="702"/>
      <c r="W7" s="813"/>
    </row>
    <row r="8" spans="1:23" ht="15">
      <c r="A8" s="898">
        <f>+'jobinfo(2)'!A55</f>
        <v>3</v>
      </c>
      <c r="B8" s="884" t="str">
        <f>+'jobinfo(2)'!C55</f>
        <v>GUEST BATHROOM</v>
      </c>
      <c r="C8" s="750" t="s">
        <v>118</v>
      </c>
      <c r="D8" s="751" t="s">
        <v>119</v>
      </c>
      <c r="E8" s="752" t="s">
        <v>120</v>
      </c>
      <c r="F8" s="753" t="s">
        <v>121</v>
      </c>
      <c r="G8" s="754" t="str">
        <f>$G$5</f>
        <v>WALL</v>
      </c>
      <c r="H8" s="751" t="s">
        <v>123</v>
      </c>
      <c r="I8" s="752" t="s">
        <v>120</v>
      </c>
      <c r="J8" s="753" t="s">
        <v>121</v>
      </c>
      <c r="K8" s="754" t="s">
        <v>124</v>
      </c>
      <c r="L8" s="751" t="s">
        <v>125</v>
      </c>
      <c r="M8" s="753" t="s">
        <v>121</v>
      </c>
      <c r="N8" s="755" t="s">
        <v>126</v>
      </c>
      <c r="O8" s="756" t="s">
        <v>127</v>
      </c>
      <c r="P8" s="753" t="s">
        <v>121</v>
      </c>
      <c r="Q8" s="757" t="s">
        <v>131</v>
      </c>
      <c r="R8" s="751" t="s">
        <v>129</v>
      </c>
      <c r="S8" s="754" t="s">
        <v>121</v>
      </c>
      <c r="W8" s="813"/>
    </row>
    <row r="9" spans="1:23" ht="28.15" customHeight="1">
      <c r="A9" s="899"/>
      <c r="B9" s="885"/>
      <c r="C9" s="758"/>
      <c r="D9" s="759"/>
      <c r="E9" s="760"/>
      <c r="F9" s="759"/>
      <c r="G9" s="758"/>
      <c r="H9" s="759"/>
      <c r="I9" s="761"/>
      <c r="J9" s="759"/>
      <c r="K9" s="758"/>
      <c r="L9" s="759"/>
      <c r="M9" s="760"/>
      <c r="N9" s="759"/>
      <c r="O9" s="758"/>
      <c r="P9" s="759"/>
      <c r="Q9" s="761"/>
      <c r="R9" s="759"/>
      <c r="S9" s="761"/>
      <c r="W9" s="813"/>
    </row>
    <row r="10" spans="1:23" ht="28.15" customHeight="1">
      <c r="A10" s="855" t="s">
        <v>130</v>
      </c>
      <c r="B10" s="852"/>
      <c r="C10" s="886"/>
      <c r="D10" s="887"/>
      <c r="E10" s="887"/>
      <c r="F10" s="887"/>
      <c r="G10" s="886"/>
      <c r="H10" s="887"/>
      <c r="I10" s="887"/>
      <c r="J10" s="887"/>
      <c r="K10" s="886"/>
      <c r="L10" s="887"/>
      <c r="M10" s="888"/>
      <c r="N10" s="886"/>
      <c r="O10" s="887"/>
      <c r="P10" s="888"/>
      <c r="Q10" s="886"/>
      <c r="R10" s="887"/>
      <c r="S10" s="702"/>
      <c r="T10" s="54"/>
      <c r="U10" s="54"/>
      <c r="W10" s="813"/>
    </row>
    <row r="11" spans="1:23" ht="12" customHeight="1">
      <c r="A11" s="898">
        <f>+'jobinfo(2)'!A56</f>
        <v>4</v>
      </c>
      <c r="B11" s="884" t="str">
        <f>+'jobinfo(2)'!C56</f>
        <v xml:space="preserve"> Dining Room TRAVEL</v>
      </c>
      <c r="C11" s="750" t="s">
        <v>118</v>
      </c>
      <c r="D11" s="751" t="s">
        <v>119</v>
      </c>
      <c r="E11" s="752" t="s">
        <v>120</v>
      </c>
      <c r="F11" s="753" t="s">
        <v>121</v>
      </c>
      <c r="G11" s="754" t="str">
        <f>$G$5</f>
        <v>WALL</v>
      </c>
      <c r="H11" s="751" t="s">
        <v>123</v>
      </c>
      <c r="I11" s="752" t="s">
        <v>120</v>
      </c>
      <c r="J11" s="753" t="s">
        <v>121</v>
      </c>
      <c r="K11" s="754" t="s">
        <v>124</v>
      </c>
      <c r="L11" s="751" t="s">
        <v>125</v>
      </c>
      <c r="M11" s="753" t="s">
        <v>121</v>
      </c>
      <c r="N11" s="755" t="s">
        <v>126</v>
      </c>
      <c r="O11" s="756" t="s">
        <v>127</v>
      </c>
      <c r="P11" s="753" t="s">
        <v>121</v>
      </c>
      <c r="Q11" s="757" t="s">
        <v>131</v>
      </c>
      <c r="R11" s="751" t="s">
        <v>129</v>
      </c>
      <c r="S11" s="754" t="s">
        <v>121</v>
      </c>
      <c r="T11" s="54"/>
      <c r="U11" s="54"/>
      <c r="W11" s="813"/>
    </row>
    <row r="12" spans="1:23" ht="28.15" customHeight="1">
      <c r="A12" s="899"/>
      <c r="B12" s="885"/>
      <c r="C12" s="758"/>
      <c r="D12" s="759"/>
      <c r="E12" s="760"/>
      <c r="F12" s="759"/>
      <c r="G12" s="758"/>
      <c r="H12" s="759"/>
      <c r="I12" s="761"/>
      <c r="J12" s="759"/>
      <c r="K12" s="758"/>
      <c r="L12" s="759"/>
      <c r="M12" s="760"/>
      <c r="N12" s="759"/>
      <c r="O12" s="758"/>
      <c r="P12" s="759"/>
      <c r="Q12" s="761"/>
      <c r="R12" s="759"/>
      <c r="S12" s="761"/>
      <c r="W12" s="813"/>
    </row>
    <row r="13" spans="1:23" ht="28.15" customHeight="1">
      <c r="A13" s="854" t="s">
        <v>130</v>
      </c>
      <c r="B13" s="853"/>
      <c r="C13" s="886"/>
      <c r="D13" s="887"/>
      <c r="E13" s="887"/>
      <c r="F13" s="887"/>
      <c r="G13" s="886"/>
      <c r="H13" s="887"/>
      <c r="I13" s="887"/>
      <c r="J13" s="887"/>
      <c r="K13" s="886"/>
      <c r="L13" s="887"/>
      <c r="M13" s="888"/>
      <c r="N13" s="886"/>
      <c r="O13" s="887"/>
      <c r="P13" s="888"/>
      <c r="Q13" s="886"/>
      <c r="R13" s="887"/>
      <c r="S13" s="702"/>
      <c r="W13" s="813"/>
    </row>
    <row r="14" spans="1:23" ht="12" customHeight="1">
      <c r="A14" s="898">
        <f>+'jobinfo(2)'!A57</f>
        <v>5</v>
      </c>
      <c r="B14" s="884" t="str">
        <f>+'jobinfo(2)'!C57</f>
        <v>Living Room TRAVEL</v>
      </c>
      <c r="C14" s="750" t="s">
        <v>118</v>
      </c>
      <c r="D14" s="751" t="s">
        <v>119</v>
      </c>
      <c r="E14" s="752" t="s">
        <v>120</v>
      </c>
      <c r="F14" s="753" t="s">
        <v>121</v>
      </c>
      <c r="G14" s="754" t="str">
        <f>$G$5</f>
        <v>WALL</v>
      </c>
      <c r="H14" s="751" t="s">
        <v>123</v>
      </c>
      <c r="I14" s="752" t="s">
        <v>120</v>
      </c>
      <c r="J14" s="753" t="s">
        <v>121</v>
      </c>
      <c r="K14" s="754" t="s">
        <v>124</v>
      </c>
      <c r="L14" s="751" t="s">
        <v>125</v>
      </c>
      <c r="M14" s="753" t="s">
        <v>121</v>
      </c>
      <c r="N14" s="755" t="s">
        <v>126</v>
      </c>
      <c r="O14" s="756" t="s">
        <v>127</v>
      </c>
      <c r="P14" s="753" t="s">
        <v>121</v>
      </c>
      <c r="Q14" s="757" t="s">
        <v>131</v>
      </c>
      <c r="R14" s="751" t="s">
        <v>129</v>
      </c>
      <c r="S14" s="754" t="s">
        <v>121</v>
      </c>
      <c r="W14" s="813"/>
    </row>
    <row r="15" spans="1:23" ht="28.15" customHeight="1">
      <c r="A15" s="899"/>
      <c r="B15" s="885"/>
      <c r="C15" s="758"/>
      <c r="D15" s="759"/>
      <c r="E15" s="760"/>
      <c r="F15" s="759"/>
      <c r="G15" s="758"/>
      <c r="H15" s="759"/>
      <c r="I15" s="761"/>
      <c r="J15" s="759"/>
      <c r="K15" s="758"/>
      <c r="L15" s="759"/>
      <c r="M15" s="760"/>
      <c r="N15" s="759"/>
      <c r="O15" s="758"/>
      <c r="P15" s="759"/>
      <c r="Q15" s="761"/>
      <c r="R15" s="759"/>
      <c r="S15" s="761"/>
      <c r="W15" s="813"/>
    </row>
    <row r="16" spans="1:23" ht="28.15" customHeight="1">
      <c r="A16" s="854" t="s">
        <v>130</v>
      </c>
      <c r="B16" s="853"/>
      <c r="C16" s="886"/>
      <c r="D16" s="887"/>
      <c r="E16" s="887"/>
      <c r="F16" s="887"/>
      <c r="G16" s="886"/>
      <c r="H16" s="887"/>
      <c r="I16" s="887"/>
      <c r="J16" s="887"/>
      <c r="K16" s="886"/>
      <c r="L16" s="887"/>
      <c r="M16" s="888"/>
      <c r="N16" s="886"/>
      <c r="O16" s="887"/>
      <c r="P16" s="888"/>
      <c r="Q16" s="886"/>
      <c r="R16" s="887"/>
      <c r="S16" s="702"/>
      <c r="W16" s="813"/>
    </row>
    <row r="17" spans="1:23" ht="12" customHeight="1">
      <c r="A17" s="898">
        <f>+'jobinfo(2)'!A58</f>
        <v>6</v>
      </c>
      <c r="B17" s="900" t="str">
        <f>+'jobinfo(2)'!C58</f>
        <v>STAIRS UP TRAVEL</v>
      </c>
      <c r="C17" s="750" t="s">
        <v>118</v>
      </c>
      <c r="D17" s="751" t="s">
        <v>119</v>
      </c>
      <c r="E17" s="752" t="s">
        <v>120</v>
      </c>
      <c r="F17" s="753" t="s">
        <v>121</v>
      </c>
      <c r="G17" s="754" t="str">
        <f>$G$5</f>
        <v>WALL</v>
      </c>
      <c r="H17" s="751" t="s">
        <v>123</v>
      </c>
      <c r="I17" s="752" t="s">
        <v>120</v>
      </c>
      <c r="J17" s="753" t="s">
        <v>121</v>
      </c>
      <c r="K17" s="754" t="s">
        <v>124</v>
      </c>
      <c r="L17" s="751" t="s">
        <v>125</v>
      </c>
      <c r="M17" s="753" t="s">
        <v>121</v>
      </c>
      <c r="N17" s="755" t="s">
        <v>126</v>
      </c>
      <c r="O17" s="756" t="s">
        <v>127</v>
      </c>
      <c r="P17" s="753" t="s">
        <v>121</v>
      </c>
      <c r="Q17" s="757" t="s">
        <v>131</v>
      </c>
      <c r="R17" s="751" t="s">
        <v>129</v>
      </c>
      <c r="S17" s="754" t="s">
        <v>121</v>
      </c>
      <c r="W17" s="813"/>
    </row>
    <row r="18" spans="1:23" ht="28.15" customHeight="1">
      <c r="A18" s="899"/>
      <c r="B18" s="885"/>
      <c r="C18" s="762"/>
      <c r="D18" s="763"/>
      <c r="E18" s="764"/>
      <c r="F18" s="763"/>
      <c r="G18" s="765"/>
      <c r="H18" s="763"/>
      <c r="I18" s="766"/>
      <c r="J18" s="763"/>
      <c r="K18" s="765"/>
      <c r="L18" s="763"/>
      <c r="M18" s="764"/>
      <c r="N18" s="763"/>
      <c r="O18" s="765"/>
      <c r="P18" s="763"/>
      <c r="Q18" s="766"/>
      <c r="R18" s="763"/>
      <c r="S18" s="766"/>
      <c r="W18" s="813"/>
    </row>
    <row r="19" spans="1:23" ht="28.15" customHeight="1">
      <c r="A19" s="854" t="s">
        <v>130</v>
      </c>
      <c r="B19" s="853"/>
      <c r="C19" s="889"/>
      <c r="D19" s="890"/>
      <c r="E19" s="890"/>
      <c r="F19" s="891"/>
      <c r="G19" s="889"/>
      <c r="H19" s="890"/>
      <c r="I19" s="890"/>
      <c r="J19" s="891"/>
      <c r="K19" s="889"/>
      <c r="L19" s="890"/>
      <c r="M19" s="891"/>
      <c r="N19" s="889"/>
      <c r="O19" s="890"/>
      <c r="P19" s="891"/>
      <c r="Q19" s="889"/>
      <c r="R19" s="890"/>
      <c r="S19" s="703"/>
      <c r="W19" s="813"/>
    </row>
    <row r="20" spans="1:23" ht="12" customHeight="1">
      <c r="A20" s="898">
        <f>+'jobinfo(2)'!A59</f>
        <v>7</v>
      </c>
      <c r="B20" s="900" t="str">
        <f>+'jobinfo(2)'!C60</f>
        <v xml:space="preserve"> BR1 UP </v>
      </c>
      <c r="C20" s="750" t="s">
        <v>118</v>
      </c>
      <c r="D20" s="751" t="s">
        <v>119</v>
      </c>
      <c r="E20" s="752" t="s">
        <v>120</v>
      </c>
      <c r="F20" s="753" t="s">
        <v>121</v>
      </c>
      <c r="G20" s="754" t="str">
        <f>$G$5</f>
        <v>WALL</v>
      </c>
      <c r="H20" s="751" t="s">
        <v>123</v>
      </c>
      <c r="I20" s="752" t="s">
        <v>120</v>
      </c>
      <c r="J20" s="753" t="s">
        <v>121</v>
      </c>
      <c r="K20" s="754" t="s">
        <v>124</v>
      </c>
      <c r="L20" s="751" t="s">
        <v>125</v>
      </c>
      <c r="M20" s="753" t="s">
        <v>121</v>
      </c>
      <c r="N20" s="755" t="s">
        <v>126</v>
      </c>
      <c r="O20" s="756" t="s">
        <v>127</v>
      </c>
      <c r="P20" s="753" t="s">
        <v>121</v>
      </c>
      <c r="Q20" s="757" t="s">
        <v>131</v>
      </c>
      <c r="R20" s="751" t="s">
        <v>129</v>
      </c>
      <c r="S20" s="754" t="s">
        <v>121</v>
      </c>
      <c r="W20" s="813"/>
    </row>
    <row r="21" spans="1:23" ht="28.15" customHeight="1">
      <c r="A21" s="899"/>
      <c r="B21" s="885"/>
      <c r="C21" s="758"/>
      <c r="D21" s="759"/>
      <c r="E21" s="760"/>
      <c r="F21" s="759"/>
      <c r="G21" s="758"/>
      <c r="H21" s="759"/>
      <c r="I21" s="761"/>
      <c r="J21" s="759"/>
      <c r="K21" s="758"/>
      <c r="L21" s="759"/>
      <c r="M21" s="760"/>
      <c r="N21" s="759"/>
      <c r="O21" s="758"/>
      <c r="P21" s="759"/>
      <c r="Q21" s="761"/>
      <c r="R21" s="759"/>
      <c r="S21" s="761"/>
      <c r="W21" s="813"/>
    </row>
    <row r="22" spans="1:23" ht="28.15" customHeight="1">
      <c r="A22" s="855" t="s">
        <v>130</v>
      </c>
      <c r="B22" s="852"/>
      <c r="C22" s="886"/>
      <c r="D22" s="887"/>
      <c r="E22" s="887"/>
      <c r="F22" s="887"/>
      <c r="G22" s="886"/>
      <c r="H22" s="887"/>
      <c r="I22" s="887"/>
      <c r="J22" s="887"/>
      <c r="K22" s="886"/>
      <c r="L22" s="887"/>
      <c r="M22" s="888"/>
      <c r="N22" s="886"/>
      <c r="O22" s="887"/>
      <c r="P22" s="888"/>
      <c r="Q22" s="886"/>
      <c r="R22" s="887"/>
      <c r="S22" s="702"/>
      <c r="W22" s="813"/>
    </row>
    <row r="23" spans="1:23" ht="12" customHeight="1">
      <c r="A23" s="898">
        <f>+'jobinfo(2)'!A60</f>
        <v>8</v>
      </c>
      <c r="B23" s="884" t="str">
        <f>+'jobinfo(2)'!C58</f>
        <v>STAIRS UP TRAVEL</v>
      </c>
      <c r="C23" s="750" t="s">
        <v>118</v>
      </c>
      <c r="D23" s="751" t="s">
        <v>119</v>
      </c>
      <c r="E23" s="752" t="s">
        <v>120</v>
      </c>
      <c r="F23" s="753" t="s">
        <v>121</v>
      </c>
      <c r="G23" s="754" t="str">
        <f>$G$5</f>
        <v>WALL</v>
      </c>
      <c r="H23" s="751" t="s">
        <v>123</v>
      </c>
      <c r="I23" s="752" t="s">
        <v>120</v>
      </c>
      <c r="J23" s="753" t="s">
        <v>121</v>
      </c>
      <c r="K23" s="754" t="s">
        <v>124</v>
      </c>
      <c r="L23" s="751" t="s">
        <v>125</v>
      </c>
      <c r="M23" s="753" t="s">
        <v>121</v>
      </c>
      <c r="N23" s="755" t="s">
        <v>126</v>
      </c>
      <c r="O23" s="756" t="s">
        <v>127</v>
      </c>
      <c r="P23" s="753" t="s">
        <v>121</v>
      </c>
      <c r="Q23" s="757" t="s">
        <v>131</v>
      </c>
      <c r="R23" s="751" t="s">
        <v>129</v>
      </c>
      <c r="S23" s="754" t="s">
        <v>121</v>
      </c>
      <c r="W23" s="813"/>
    </row>
    <row r="24" spans="1:23" ht="28.15" customHeight="1">
      <c r="A24" s="899"/>
      <c r="B24" s="885"/>
      <c r="C24" s="758"/>
      <c r="D24" s="759"/>
      <c r="E24" s="760"/>
      <c r="F24" s="759"/>
      <c r="G24" s="758"/>
      <c r="H24" s="759"/>
      <c r="I24" s="761"/>
      <c r="J24" s="759"/>
      <c r="K24" s="758"/>
      <c r="L24" s="759"/>
      <c r="M24" s="760"/>
      <c r="N24" s="759"/>
      <c r="O24" s="758"/>
      <c r="P24" s="759"/>
      <c r="Q24" s="761"/>
      <c r="R24" s="759"/>
      <c r="S24" s="761"/>
      <c r="W24" s="813"/>
    </row>
    <row r="25" spans="1:23" ht="28.15" customHeight="1">
      <c r="A25" s="854" t="s">
        <v>130</v>
      </c>
      <c r="B25" s="853"/>
      <c r="C25" s="886"/>
      <c r="D25" s="887"/>
      <c r="E25" s="887"/>
      <c r="F25" s="887"/>
      <c r="G25" s="886"/>
      <c r="H25" s="887"/>
      <c r="I25" s="887"/>
      <c r="J25" s="887"/>
      <c r="K25" s="886"/>
      <c r="L25" s="887"/>
      <c r="M25" s="888"/>
      <c r="N25" s="886"/>
      <c r="O25" s="887"/>
      <c r="P25" s="888"/>
      <c r="Q25" s="886"/>
      <c r="R25" s="887"/>
      <c r="S25" s="702"/>
      <c r="W25" s="813"/>
    </row>
    <row r="26" spans="1:23" ht="12" customHeight="1">
      <c r="A26" s="898">
        <f>+'jobinfo(2)'!A61</f>
        <v>9</v>
      </c>
      <c r="B26" s="884" t="str">
        <f>+'jobinfo(2)'!C59</f>
        <v>HALL UP TRAVEL</v>
      </c>
      <c r="C26" s="750" t="s">
        <v>118</v>
      </c>
      <c r="D26" s="751" t="s">
        <v>119</v>
      </c>
      <c r="E26" s="752" t="s">
        <v>120</v>
      </c>
      <c r="F26" s="753" t="s">
        <v>121</v>
      </c>
      <c r="G26" s="754" t="str">
        <f>$G$5</f>
        <v>WALL</v>
      </c>
      <c r="H26" s="751" t="s">
        <v>123</v>
      </c>
      <c r="I26" s="752" t="s">
        <v>120</v>
      </c>
      <c r="J26" s="753" t="s">
        <v>121</v>
      </c>
      <c r="K26" s="754" t="s">
        <v>124</v>
      </c>
      <c r="L26" s="751" t="s">
        <v>125</v>
      </c>
      <c r="M26" s="753" t="s">
        <v>121</v>
      </c>
      <c r="N26" s="755" t="s">
        <v>126</v>
      </c>
      <c r="O26" s="756" t="s">
        <v>127</v>
      </c>
      <c r="P26" s="753" t="s">
        <v>121</v>
      </c>
      <c r="Q26" s="757" t="s">
        <v>131</v>
      </c>
      <c r="R26" s="751" t="s">
        <v>129</v>
      </c>
      <c r="S26" s="754" t="s">
        <v>121</v>
      </c>
      <c r="W26" s="813"/>
    </row>
    <row r="27" spans="1:23" ht="28.15" customHeight="1">
      <c r="A27" s="899"/>
      <c r="B27" s="885"/>
      <c r="C27" s="758"/>
      <c r="D27" s="759"/>
      <c r="E27" s="760"/>
      <c r="F27" s="759"/>
      <c r="G27" s="758"/>
      <c r="H27" s="759"/>
      <c r="I27" s="761"/>
      <c r="J27" s="759"/>
      <c r="K27" s="758"/>
      <c r="L27" s="759"/>
      <c r="M27" s="760"/>
      <c r="N27" s="759"/>
      <c r="O27" s="758"/>
      <c r="P27" s="759"/>
      <c r="Q27" s="761"/>
      <c r="R27" s="759"/>
      <c r="S27" s="761"/>
      <c r="W27" s="813"/>
    </row>
    <row r="28" spans="1:23" ht="28.15" customHeight="1">
      <c r="A28" s="854" t="s">
        <v>130</v>
      </c>
      <c r="B28" s="853"/>
      <c r="C28" s="886"/>
      <c r="D28" s="887"/>
      <c r="E28" s="887"/>
      <c r="F28" s="887"/>
      <c r="G28" s="886"/>
      <c r="H28" s="887"/>
      <c r="I28" s="887"/>
      <c r="J28" s="887"/>
      <c r="K28" s="886"/>
      <c r="L28" s="887"/>
      <c r="M28" s="888"/>
      <c r="N28" s="886"/>
      <c r="O28" s="887"/>
      <c r="P28" s="888"/>
      <c r="Q28" s="886"/>
      <c r="R28" s="887"/>
      <c r="S28" s="702"/>
      <c r="W28" s="813"/>
    </row>
    <row r="29" spans="1:23" ht="12" customHeight="1">
      <c r="A29" s="898">
        <f>+'jobinfo(2)'!A62</f>
        <v>10</v>
      </c>
      <c r="B29" s="884" t="e">
        <f>+'jobinfo(2)'!#REF!</f>
        <v>#REF!</v>
      </c>
      <c r="C29" s="750" t="s">
        <v>118</v>
      </c>
      <c r="D29" s="751" t="s">
        <v>119</v>
      </c>
      <c r="E29" s="752" t="s">
        <v>120</v>
      </c>
      <c r="F29" s="753" t="s">
        <v>121</v>
      </c>
      <c r="G29" s="754" t="str">
        <f>$G$5</f>
        <v>WALL</v>
      </c>
      <c r="H29" s="751" t="s">
        <v>123</v>
      </c>
      <c r="I29" s="752" t="s">
        <v>120</v>
      </c>
      <c r="J29" s="753" t="s">
        <v>121</v>
      </c>
      <c r="K29" s="754" t="s">
        <v>124</v>
      </c>
      <c r="L29" s="751" t="s">
        <v>125</v>
      </c>
      <c r="M29" s="753" t="s">
        <v>121</v>
      </c>
      <c r="N29" s="755" t="s">
        <v>126</v>
      </c>
      <c r="O29" s="756" t="s">
        <v>127</v>
      </c>
      <c r="P29" s="753" t="s">
        <v>121</v>
      </c>
      <c r="Q29" s="757" t="s">
        <v>131</v>
      </c>
      <c r="R29" s="751" t="s">
        <v>129</v>
      </c>
      <c r="S29" s="754" t="s">
        <v>121</v>
      </c>
      <c r="W29" s="813"/>
    </row>
    <row r="30" spans="1:23" ht="28.15" customHeight="1">
      <c r="A30" s="899"/>
      <c r="B30" s="885"/>
      <c r="C30" s="762" t="s">
        <v>132</v>
      </c>
      <c r="D30" s="763"/>
      <c r="E30" s="764"/>
      <c r="F30" s="763"/>
      <c r="G30" s="765"/>
      <c r="H30" s="763"/>
      <c r="I30" s="766"/>
      <c r="J30" s="763"/>
      <c r="K30" s="765"/>
      <c r="L30" s="763"/>
      <c r="M30" s="764"/>
      <c r="N30" s="763"/>
      <c r="O30" s="765"/>
      <c r="P30" s="763"/>
      <c r="Q30" s="766"/>
      <c r="R30" s="763"/>
      <c r="S30" s="766"/>
      <c r="W30" s="813"/>
    </row>
    <row r="31" spans="1:23" ht="28.15" customHeight="1">
      <c r="A31" s="902" t="s">
        <v>130</v>
      </c>
      <c r="B31" s="903"/>
      <c r="C31" s="886"/>
      <c r="D31" s="887"/>
      <c r="E31" s="887"/>
      <c r="F31" s="887"/>
      <c r="G31" s="886"/>
      <c r="H31" s="887"/>
      <c r="I31" s="887"/>
      <c r="J31" s="887"/>
      <c r="K31" s="886"/>
      <c r="L31" s="887"/>
      <c r="M31" s="888"/>
      <c r="N31" s="886"/>
      <c r="O31" s="887"/>
      <c r="P31" s="888"/>
      <c r="Q31" s="886"/>
      <c r="R31" s="887"/>
      <c r="S31" s="702"/>
      <c r="W31" s="813"/>
    </row>
    <row r="32" spans="1:23" ht="28.15" customHeight="1">
      <c r="A32" s="882" t="s">
        <v>117</v>
      </c>
      <c r="B32" s="883"/>
      <c r="C32" s="883"/>
      <c r="D32" s="638" t="str">
        <f>+'jobinfo(2)'!$C$1</f>
        <v>Brownlee. LAVERNE</v>
      </c>
      <c r="F32" s="639"/>
      <c r="G32" s="639"/>
      <c r="H32" s="892" t="str">
        <f>+'jobinfo(2)'!$C$2</f>
        <v>13509 Alvin Ave</v>
      </c>
      <c r="I32" s="892"/>
      <c r="J32" s="892"/>
      <c r="K32" s="892"/>
      <c r="L32" s="893" t="str">
        <f>+'jobinfo(2)'!$C$3</f>
        <v>Garfield Heights 44105</v>
      </c>
      <c r="M32" s="893"/>
      <c r="N32" s="894" t="str">
        <f>'jobinfo(2)'!$C$11</f>
        <v>Wind=Tree</v>
      </c>
      <c r="O32" s="894"/>
      <c r="P32" s="894" t="str">
        <f>'jobinfo(2)'!$C$26</f>
        <v>State Farm</v>
      </c>
      <c r="Q32" s="894"/>
      <c r="R32" s="895">
        <f>'jobinfo(2)'!$C$5</f>
        <v>2162403945</v>
      </c>
      <c r="S32" s="895"/>
      <c r="T32" s="135"/>
      <c r="W32" s="813"/>
    </row>
    <row r="33" spans="1:23" ht="12" customHeight="1">
      <c r="A33" s="898">
        <f>+'jobinfo(2)'!A63</f>
        <v>11</v>
      </c>
      <c r="B33" s="896" t="e">
        <f>+'jobinfo(2)'!#REF!</f>
        <v>#REF!</v>
      </c>
      <c r="C33" s="750" t="s">
        <v>118</v>
      </c>
      <c r="D33" s="751" t="s">
        <v>119</v>
      </c>
      <c r="E33" s="767" t="s">
        <v>120</v>
      </c>
      <c r="F33" s="753" t="s">
        <v>121</v>
      </c>
      <c r="G33" s="754" t="str">
        <f>$G$5</f>
        <v>WALL</v>
      </c>
      <c r="H33" s="751" t="s">
        <v>123</v>
      </c>
      <c r="I33" s="752" t="s">
        <v>120</v>
      </c>
      <c r="J33" s="753" t="s">
        <v>121</v>
      </c>
      <c r="K33" s="754" t="s">
        <v>124</v>
      </c>
      <c r="L33" s="751" t="s">
        <v>125</v>
      </c>
      <c r="M33" s="753" t="s">
        <v>121</v>
      </c>
      <c r="N33" s="755" t="s">
        <v>126</v>
      </c>
      <c r="O33" s="756" t="s">
        <v>127</v>
      </c>
      <c r="P33" s="753" t="s">
        <v>121</v>
      </c>
      <c r="Q33" s="757" t="s">
        <v>131</v>
      </c>
      <c r="R33" s="751" t="s">
        <v>129</v>
      </c>
      <c r="S33" s="754" t="s">
        <v>121</v>
      </c>
      <c r="W33" s="813"/>
    </row>
    <row r="34" spans="1:23" ht="28.15" customHeight="1">
      <c r="A34" s="899"/>
      <c r="B34" s="897"/>
      <c r="C34" s="758"/>
      <c r="D34" s="759"/>
      <c r="E34" s="760"/>
      <c r="F34" s="759"/>
      <c r="G34" s="758"/>
      <c r="H34" s="759"/>
      <c r="I34" s="761"/>
      <c r="J34" s="759"/>
      <c r="K34" s="758"/>
      <c r="L34" s="759"/>
      <c r="M34" s="760"/>
      <c r="N34" s="759"/>
      <c r="O34" s="758"/>
      <c r="P34" s="759"/>
      <c r="Q34" s="761"/>
      <c r="R34" s="759"/>
      <c r="S34" s="761"/>
      <c r="W34" s="813"/>
    </row>
    <row r="35" spans="1:23" ht="28.15" customHeight="1">
      <c r="A35" s="855" t="s">
        <v>130</v>
      </c>
      <c r="C35" s="850"/>
      <c r="D35" s="701"/>
      <c r="E35" s="701"/>
      <c r="F35" s="702"/>
      <c r="G35" s="886"/>
      <c r="H35" s="887"/>
      <c r="I35" s="887"/>
      <c r="J35" s="888"/>
      <c r="K35" s="886"/>
      <c r="L35" s="887"/>
      <c r="M35" s="888"/>
      <c r="N35" s="886"/>
      <c r="O35" s="887"/>
      <c r="P35" s="888"/>
      <c r="Q35" s="886"/>
      <c r="R35" s="887"/>
      <c r="S35" s="702"/>
      <c r="W35" s="813"/>
    </row>
    <row r="36" spans="1:23" ht="12" customHeight="1">
      <c r="A36" s="898">
        <f>+'jobinfo(2)'!A64</f>
        <v>12</v>
      </c>
      <c r="B36" s="896" t="str">
        <f>+'jobinfo(2)'!C60</f>
        <v xml:space="preserve"> BR1 UP </v>
      </c>
      <c r="C36" s="750" t="s">
        <v>118</v>
      </c>
      <c r="D36" s="751" t="s">
        <v>119</v>
      </c>
      <c r="E36" s="752" t="s">
        <v>120</v>
      </c>
      <c r="F36" s="753" t="s">
        <v>121</v>
      </c>
      <c r="G36" s="754" t="str">
        <f>G33</f>
        <v>WALL</v>
      </c>
      <c r="H36" s="751" t="s">
        <v>123</v>
      </c>
      <c r="I36" s="752" t="s">
        <v>120</v>
      </c>
      <c r="J36" s="753" t="s">
        <v>121</v>
      </c>
      <c r="K36" s="754" t="s">
        <v>124</v>
      </c>
      <c r="L36" s="751" t="s">
        <v>125</v>
      </c>
      <c r="M36" s="753" t="s">
        <v>121</v>
      </c>
      <c r="N36" s="755" t="s">
        <v>126</v>
      </c>
      <c r="O36" s="756" t="s">
        <v>127</v>
      </c>
      <c r="P36" s="753" t="s">
        <v>121</v>
      </c>
      <c r="Q36" s="757" t="s">
        <v>131</v>
      </c>
      <c r="R36" s="751" t="s">
        <v>129</v>
      </c>
      <c r="S36" s="754" t="s">
        <v>121</v>
      </c>
      <c r="W36" s="813"/>
    </row>
    <row r="37" spans="1:23" ht="28.15" customHeight="1">
      <c r="A37" s="899"/>
      <c r="B37" s="897"/>
      <c r="C37" s="762"/>
      <c r="D37" s="763"/>
      <c r="E37" s="764"/>
      <c r="F37" s="763"/>
      <c r="G37" s="758"/>
      <c r="H37" s="759"/>
      <c r="I37" s="761"/>
      <c r="J37" s="759"/>
      <c r="K37" s="765"/>
      <c r="L37" s="763"/>
      <c r="M37" s="764"/>
      <c r="N37" s="763"/>
      <c r="O37" s="765"/>
      <c r="P37" s="763"/>
      <c r="Q37" s="766"/>
      <c r="R37" s="763"/>
      <c r="S37" s="766"/>
      <c r="W37" s="813"/>
    </row>
    <row r="38" spans="1:23" ht="28.15" customHeight="1">
      <c r="A38" s="855" t="s">
        <v>130</v>
      </c>
      <c r="B38" s="852"/>
      <c r="C38" s="848"/>
      <c r="D38" s="849"/>
      <c r="E38" s="849"/>
      <c r="F38" s="703"/>
      <c r="G38" s="886"/>
      <c r="H38" s="887"/>
      <c r="I38" s="887"/>
      <c r="J38" s="887"/>
      <c r="K38" s="889"/>
      <c r="L38" s="890"/>
      <c r="M38" s="891"/>
      <c r="N38" s="889"/>
      <c r="O38" s="890"/>
      <c r="P38" s="891"/>
      <c r="Q38" s="889"/>
      <c r="R38" s="890"/>
      <c r="S38" s="703"/>
      <c r="W38" s="813"/>
    </row>
    <row r="39" spans="1:23" ht="12" customHeight="1">
      <c r="A39" s="898">
        <f>+'jobinfo(2)'!A65</f>
        <v>13</v>
      </c>
      <c r="B39" s="884" t="str">
        <f>+'jobinfo(2)'!C61</f>
        <v xml:space="preserve"> BR1 UP CLOSET </v>
      </c>
      <c r="C39" s="750" t="s">
        <v>118</v>
      </c>
      <c r="D39" s="751" t="s">
        <v>119</v>
      </c>
      <c r="E39" s="752" t="s">
        <v>120</v>
      </c>
      <c r="F39" s="753" t="s">
        <v>121</v>
      </c>
      <c r="G39" s="754" t="str">
        <f>$G$5</f>
        <v>WALL</v>
      </c>
      <c r="H39" s="751" t="s">
        <v>123</v>
      </c>
      <c r="I39" s="752" t="s">
        <v>120</v>
      </c>
      <c r="J39" s="753" t="s">
        <v>121</v>
      </c>
      <c r="K39" s="754" t="s">
        <v>124</v>
      </c>
      <c r="L39" s="751" t="s">
        <v>125</v>
      </c>
      <c r="M39" s="753" t="s">
        <v>121</v>
      </c>
      <c r="N39" s="755" t="s">
        <v>126</v>
      </c>
      <c r="O39" s="756" t="s">
        <v>127</v>
      </c>
      <c r="P39" s="753" t="s">
        <v>121</v>
      </c>
      <c r="Q39" s="757" t="s">
        <v>131</v>
      </c>
      <c r="R39" s="751" t="s">
        <v>129</v>
      </c>
      <c r="S39" s="754" t="s">
        <v>121</v>
      </c>
      <c r="W39" s="813"/>
    </row>
    <row r="40" spans="1:23" ht="28.15" customHeight="1">
      <c r="A40" s="899"/>
      <c r="B40" s="885"/>
      <c r="C40" s="758"/>
      <c r="D40" s="759"/>
      <c r="E40" s="760"/>
      <c r="F40" s="759"/>
      <c r="G40" s="758"/>
      <c r="H40" s="759"/>
      <c r="I40" s="761"/>
      <c r="J40" s="759"/>
      <c r="K40" s="758"/>
      <c r="L40" s="759"/>
      <c r="M40" s="760"/>
      <c r="N40" s="759"/>
      <c r="O40" s="758"/>
      <c r="P40" s="759"/>
      <c r="Q40" s="761"/>
      <c r="R40" s="759"/>
      <c r="S40" s="761"/>
      <c r="W40" s="813"/>
    </row>
    <row r="41" spans="1:23" ht="28.15" customHeight="1">
      <c r="A41" s="855" t="s">
        <v>130</v>
      </c>
      <c r="B41" s="852"/>
      <c r="C41" s="850"/>
      <c r="D41" s="701"/>
      <c r="E41" s="701"/>
      <c r="F41" s="701"/>
      <c r="G41" s="886"/>
      <c r="H41" s="887"/>
      <c r="I41" s="887"/>
      <c r="J41" s="887"/>
      <c r="K41" s="886"/>
      <c r="L41" s="887"/>
      <c r="M41" s="888"/>
      <c r="N41" s="886"/>
      <c r="O41" s="887"/>
      <c r="P41" s="888"/>
      <c r="Q41" s="886"/>
      <c r="R41" s="887"/>
      <c r="S41" s="702"/>
      <c r="W41" s="813"/>
    </row>
    <row r="42" spans="1:23" ht="12" customHeight="1">
      <c r="A42" s="898">
        <f>+'jobinfo(2)'!A66</f>
        <v>14</v>
      </c>
      <c r="B42" s="884" t="str">
        <f>+'jobinfo(2)'!C62</f>
        <v xml:space="preserve"> BR1 UP CLOSET 2</v>
      </c>
      <c r="C42" s="750" t="s">
        <v>118</v>
      </c>
      <c r="D42" s="751" t="s">
        <v>119</v>
      </c>
      <c r="E42" s="752" t="s">
        <v>120</v>
      </c>
      <c r="F42" s="753" t="s">
        <v>121</v>
      </c>
      <c r="G42" s="754" t="str">
        <f>$G$5</f>
        <v>WALL</v>
      </c>
      <c r="H42" s="751" t="s">
        <v>123</v>
      </c>
      <c r="I42" s="752" t="s">
        <v>120</v>
      </c>
      <c r="J42" s="753" t="s">
        <v>121</v>
      </c>
      <c r="K42" s="754" t="s">
        <v>124</v>
      </c>
      <c r="L42" s="751" t="s">
        <v>125</v>
      </c>
      <c r="M42" s="753" t="s">
        <v>121</v>
      </c>
      <c r="N42" s="755" t="s">
        <v>126</v>
      </c>
      <c r="O42" s="756" t="s">
        <v>127</v>
      </c>
      <c r="P42" s="753" t="s">
        <v>121</v>
      </c>
      <c r="Q42" s="757" t="s">
        <v>131</v>
      </c>
      <c r="R42" s="751" t="s">
        <v>129</v>
      </c>
      <c r="S42" s="754" t="s">
        <v>121</v>
      </c>
      <c r="W42" s="813"/>
    </row>
    <row r="43" spans="1:23" ht="28.15" customHeight="1">
      <c r="A43" s="899"/>
      <c r="B43" s="885"/>
      <c r="C43" s="758"/>
      <c r="D43" s="759"/>
      <c r="E43" s="760"/>
      <c r="F43" s="759"/>
      <c r="G43" s="758"/>
      <c r="H43" s="759"/>
      <c r="I43" s="761"/>
      <c r="J43" s="759"/>
      <c r="K43" s="758"/>
      <c r="L43" s="759"/>
      <c r="M43" s="760"/>
      <c r="N43" s="759"/>
      <c r="O43" s="758"/>
      <c r="P43" s="759"/>
      <c r="Q43" s="761"/>
      <c r="R43" s="759"/>
      <c r="S43" s="761"/>
      <c r="W43" s="813"/>
    </row>
    <row r="44" spans="1:23" ht="28.15" customHeight="1">
      <c r="A44" s="854" t="s">
        <v>130</v>
      </c>
      <c r="B44" s="853"/>
      <c r="C44" s="850"/>
      <c r="D44" s="701"/>
      <c r="E44" s="701"/>
      <c r="F44" s="701"/>
      <c r="G44" s="886"/>
      <c r="H44" s="887"/>
      <c r="I44" s="887"/>
      <c r="J44" s="887"/>
      <c r="K44" s="886"/>
      <c r="L44" s="887"/>
      <c r="M44" s="888"/>
      <c r="N44" s="886"/>
      <c r="O44" s="887"/>
      <c r="P44" s="888"/>
      <c r="Q44" s="886"/>
      <c r="R44" s="887"/>
      <c r="S44" s="702"/>
      <c r="W44" s="813"/>
    </row>
    <row r="45" spans="1:23" ht="12" customHeight="1">
      <c r="A45" s="898">
        <f>+'jobinfo(2)'!A66</f>
        <v>14</v>
      </c>
      <c r="B45" s="884" t="str">
        <f>+'jobinfo(2)'!C62</f>
        <v xml:space="preserve"> BR1 UP CLOSET 2</v>
      </c>
      <c r="C45" s="750" t="s">
        <v>118</v>
      </c>
      <c r="D45" s="751" t="s">
        <v>119</v>
      </c>
      <c r="E45" s="752" t="s">
        <v>120</v>
      </c>
      <c r="F45" s="753" t="s">
        <v>121</v>
      </c>
      <c r="G45" s="754" t="str">
        <f>$G$5</f>
        <v>WALL</v>
      </c>
      <c r="H45" s="751" t="s">
        <v>123</v>
      </c>
      <c r="I45" s="752" t="s">
        <v>120</v>
      </c>
      <c r="J45" s="753" t="s">
        <v>121</v>
      </c>
      <c r="K45" s="754" t="s">
        <v>124</v>
      </c>
      <c r="L45" s="751" t="s">
        <v>125</v>
      </c>
      <c r="M45" s="753" t="s">
        <v>121</v>
      </c>
      <c r="N45" s="755" t="s">
        <v>126</v>
      </c>
      <c r="O45" s="756" t="s">
        <v>127</v>
      </c>
      <c r="P45" s="753" t="s">
        <v>121</v>
      </c>
      <c r="Q45" s="757" t="s">
        <v>131</v>
      </c>
      <c r="R45" s="751" t="s">
        <v>129</v>
      </c>
      <c r="S45" s="754" t="s">
        <v>121</v>
      </c>
      <c r="W45" s="813"/>
    </row>
    <row r="46" spans="1:23" ht="28.15" customHeight="1">
      <c r="A46" s="899"/>
      <c r="B46" s="885"/>
      <c r="C46" s="758"/>
      <c r="D46" s="759"/>
      <c r="E46" s="760"/>
      <c r="F46" s="759"/>
      <c r="G46" s="758"/>
      <c r="H46" s="759"/>
      <c r="I46" s="761"/>
      <c r="J46" s="759"/>
      <c r="K46" s="758"/>
      <c r="L46" s="759"/>
      <c r="M46" s="760"/>
      <c r="N46" s="759"/>
      <c r="O46" s="758"/>
      <c r="P46" s="759"/>
      <c r="Q46" s="761"/>
      <c r="R46" s="759"/>
      <c r="S46" s="761"/>
      <c r="W46" s="813"/>
    </row>
    <row r="47" spans="1:23" ht="28.15" customHeight="1">
      <c r="A47" s="854" t="s">
        <v>130</v>
      </c>
      <c r="B47" s="853"/>
      <c r="C47" s="850"/>
      <c r="D47" s="701"/>
      <c r="E47" s="701"/>
      <c r="F47" s="701"/>
      <c r="G47" s="886"/>
      <c r="H47" s="887"/>
      <c r="I47" s="887"/>
      <c r="J47" s="887"/>
      <c r="K47" s="886"/>
      <c r="L47" s="887"/>
      <c r="M47" s="888"/>
      <c r="N47" s="886"/>
      <c r="O47" s="887"/>
      <c r="P47" s="888"/>
      <c r="Q47" s="886"/>
      <c r="R47" s="887"/>
      <c r="S47" s="702"/>
      <c r="W47" s="813"/>
    </row>
    <row r="48" spans="1:23" ht="12" customHeight="1">
      <c r="A48" s="898">
        <f>+'jobinfo(2)'!A67</f>
        <v>15</v>
      </c>
      <c r="B48" s="884" t="str">
        <f>+'jobinfo(2)'!C63</f>
        <v>BR2 UP</v>
      </c>
      <c r="C48" s="750" t="s">
        <v>118</v>
      </c>
      <c r="D48" s="751" t="s">
        <v>119</v>
      </c>
      <c r="E48" s="752" t="s">
        <v>120</v>
      </c>
      <c r="F48" s="753" t="s">
        <v>121</v>
      </c>
      <c r="G48" s="754" t="str">
        <f>$G$5</f>
        <v>WALL</v>
      </c>
      <c r="H48" s="751" t="s">
        <v>123</v>
      </c>
      <c r="I48" s="752" t="s">
        <v>120</v>
      </c>
      <c r="J48" s="753" t="s">
        <v>121</v>
      </c>
      <c r="K48" s="754" t="s">
        <v>124</v>
      </c>
      <c r="L48" s="751" t="s">
        <v>125</v>
      </c>
      <c r="M48" s="753" t="s">
        <v>121</v>
      </c>
      <c r="N48" s="755" t="s">
        <v>126</v>
      </c>
      <c r="O48" s="756" t="s">
        <v>127</v>
      </c>
      <c r="P48" s="753" t="s">
        <v>121</v>
      </c>
      <c r="Q48" s="757" t="s">
        <v>131</v>
      </c>
      <c r="R48" s="751" t="s">
        <v>129</v>
      </c>
      <c r="S48" s="754" t="s">
        <v>121</v>
      </c>
      <c r="W48" s="813"/>
    </row>
    <row r="49" spans="1:24" ht="28.15" customHeight="1">
      <c r="A49" s="899"/>
      <c r="B49" s="885"/>
      <c r="C49" s="758"/>
      <c r="D49" s="759"/>
      <c r="E49" s="760"/>
      <c r="F49" s="759"/>
      <c r="G49" s="765"/>
      <c r="H49" s="763"/>
      <c r="I49" s="766"/>
      <c r="J49" s="763"/>
      <c r="K49" s="758"/>
      <c r="L49" s="759"/>
      <c r="M49" s="760"/>
      <c r="N49" s="759"/>
      <c r="O49" s="758"/>
      <c r="P49" s="759"/>
      <c r="Q49" s="761"/>
      <c r="R49" s="759"/>
      <c r="S49" s="761"/>
      <c r="W49" s="813"/>
    </row>
    <row r="50" spans="1:24" ht="28.15" customHeight="1">
      <c r="A50" s="854" t="s">
        <v>130</v>
      </c>
      <c r="B50" s="853"/>
      <c r="C50" s="850"/>
      <c r="D50" s="701"/>
      <c r="E50" s="701"/>
      <c r="F50" s="701"/>
      <c r="G50" s="889"/>
      <c r="H50" s="890"/>
      <c r="I50" s="890"/>
      <c r="J50" s="891"/>
      <c r="K50" s="886"/>
      <c r="L50" s="887"/>
      <c r="M50" s="888"/>
      <c r="N50" s="886"/>
      <c r="O50" s="887"/>
      <c r="P50" s="888"/>
      <c r="Q50" s="886"/>
      <c r="R50" s="887"/>
      <c r="S50" s="702"/>
      <c r="W50" s="813"/>
    </row>
    <row r="51" spans="1:24" ht="12" customHeight="1">
      <c r="A51" s="898">
        <f>+'jobinfo(2)'!A68</f>
        <v>16</v>
      </c>
      <c r="B51" s="884" t="str">
        <f>+'jobinfo(2)'!C68</f>
        <v>RFG GARAGE</v>
      </c>
      <c r="C51" s="750" t="s">
        <v>118</v>
      </c>
      <c r="D51" s="751" t="s">
        <v>119</v>
      </c>
      <c r="E51" s="752" t="s">
        <v>120</v>
      </c>
      <c r="F51" s="753" t="s">
        <v>121</v>
      </c>
      <c r="G51" s="754" t="str">
        <f>$G$5</f>
        <v>WALL</v>
      </c>
      <c r="H51" s="751" t="s">
        <v>123</v>
      </c>
      <c r="I51" s="752" t="s">
        <v>120</v>
      </c>
      <c r="J51" s="753" t="s">
        <v>121</v>
      </c>
      <c r="K51" s="754" t="s">
        <v>124</v>
      </c>
      <c r="L51" s="751" t="s">
        <v>125</v>
      </c>
      <c r="M51" s="753" t="s">
        <v>121</v>
      </c>
      <c r="N51" s="755" t="s">
        <v>126</v>
      </c>
      <c r="O51" s="756" t="s">
        <v>127</v>
      </c>
      <c r="P51" s="753" t="s">
        <v>121</v>
      </c>
      <c r="Q51" s="757" t="s">
        <v>131</v>
      </c>
      <c r="R51" s="751" t="s">
        <v>129</v>
      </c>
      <c r="S51" s="754" t="s">
        <v>121</v>
      </c>
      <c r="W51" s="813"/>
    </row>
    <row r="52" spans="1:24" ht="28.15" customHeight="1">
      <c r="A52" s="899"/>
      <c r="B52" s="885"/>
      <c r="C52" s="758"/>
      <c r="D52" s="759"/>
      <c r="E52" s="760"/>
      <c r="F52" s="759"/>
      <c r="G52" s="758"/>
      <c r="H52" s="759"/>
      <c r="I52" s="761"/>
      <c r="J52" s="759"/>
      <c r="K52" s="758"/>
      <c r="L52" s="759"/>
      <c r="M52" s="760"/>
      <c r="N52" s="759"/>
      <c r="O52" s="758"/>
      <c r="P52" s="759"/>
      <c r="Q52" s="761"/>
      <c r="R52" s="759"/>
      <c r="S52" s="761"/>
      <c r="W52" s="813"/>
    </row>
    <row r="53" spans="1:24" ht="28.15" customHeight="1">
      <c r="A53" s="855" t="s">
        <v>130</v>
      </c>
      <c r="B53" s="852"/>
      <c r="C53" s="850"/>
      <c r="D53" s="701"/>
      <c r="E53" s="701"/>
      <c r="F53" s="701"/>
      <c r="G53" s="886"/>
      <c r="H53" s="887"/>
      <c r="I53" s="887"/>
      <c r="J53" s="887"/>
      <c r="K53" s="886"/>
      <c r="L53" s="887"/>
      <c r="M53" s="888"/>
      <c r="N53" s="886"/>
      <c r="O53" s="887"/>
      <c r="P53" s="888"/>
      <c r="Q53" s="886"/>
      <c r="R53" s="887"/>
      <c r="S53" s="702"/>
      <c r="W53" s="813"/>
    </row>
    <row r="54" spans="1:24" ht="12" customHeight="1">
      <c r="A54" s="898">
        <f>+'jobinfo(2)'!A69</f>
        <v>17</v>
      </c>
      <c r="B54" s="884">
        <f>+'jobinfo(2)'!C69</f>
        <v>0</v>
      </c>
      <c r="C54" s="750" t="s">
        <v>118</v>
      </c>
      <c r="D54" s="751" t="s">
        <v>119</v>
      </c>
      <c r="E54" s="752" t="s">
        <v>120</v>
      </c>
      <c r="F54" s="753" t="s">
        <v>121</v>
      </c>
      <c r="G54" s="754" t="str">
        <f>$G$5</f>
        <v>WALL</v>
      </c>
      <c r="H54" s="751" t="s">
        <v>123</v>
      </c>
      <c r="I54" s="752" t="s">
        <v>120</v>
      </c>
      <c r="J54" s="753" t="s">
        <v>121</v>
      </c>
      <c r="K54" s="754" t="s">
        <v>124</v>
      </c>
      <c r="L54" s="751" t="s">
        <v>125</v>
      </c>
      <c r="M54" s="753" t="s">
        <v>121</v>
      </c>
      <c r="N54" s="755" t="s">
        <v>126</v>
      </c>
      <c r="O54" s="756" t="s">
        <v>127</v>
      </c>
      <c r="P54" s="753" t="s">
        <v>121</v>
      </c>
      <c r="Q54" s="757" t="s">
        <v>131</v>
      </c>
      <c r="R54" s="751" t="s">
        <v>129</v>
      </c>
      <c r="S54" s="754" t="s">
        <v>121</v>
      </c>
      <c r="W54" s="813"/>
    </row>
    <row r="55" spans="1:24" ht="28.15" customHeight="1">
      <c r="A55" s="899"/>
      <c r="B55" s="885"/>
      <c r="C55" s="762"/>
      <c r="D55" s="763"/>
      <c r="E55" s="764"/>
      <c r="F55" s="763"/>
      <c r="G55" s="758"/>
      <c r="H55" s="759"/>
      <c r="I55" s="761"/>
      <c r="J55" s="759"/>
      <c r="K55" s="765"/>
      <c r="L55" s="763"/>
      <c r="M55" s="764"/>
      <c r="N55" s="763"/>
      <c r="O55" s="765"/>
      <c r="P55" s="763"/>
      <c r="Q55" s="766"/>
      <c r="R55" s="763"/>
      <c r="S55" s="766"/>
      <c r="W55" s="813"/>
    </row>
    <row r="56" spans="1:24" ht="28.15" customHeight="1">
      <c r="A56" s="854" t="s">
        <v>130</v>
      </c>
      <c r="B56" s="853"/>
      <c r="C56" s="848"/>
      <c r="D56" s="849"/>
      <c r="E56" s="849"/>
      <c r="F56" s="703"/>
      <c r="G56" s="886"/>
      <c r="H56" s="887"/>
      <c r="I56" s="887"/>
      <c r="J56" s="887"/>
      <c r="K56" s="889"/>
      <c r="L56" s="890"/>
      <c r="M56" s="891"/>
      <c r="N56" s="889"/>
      <c r="O56" s="890"/>
      <c r="P56" s="891"/>
      <c r="Q56" s="889"/>
      <c r="R56" s="890"/>
      <c r="S56" s="703"/>
      <c r="W56" s="813"/>
    </row>
    <row r="57" spans="1:24" ht="12" customHeight="1">
      <c r="A57" s="898">
        <f>+'jobinfo(2)'!A70</f>
        <v>18</v>
      </c>
      <c r="B57" s="884">
        <f>+'jobinfo(2)'!C70</f>
        <v>0</v>
      </c>
      <c r="C57" s="750" t="s">
        <v>118</v>
      </c>
      <c r="D57" s="751" t="s">
        <v>119</v>
      </c>
      <c r="E57" s="752" t="s">
        <v>120</v>
      </c>
      <c r="F57" s="753" t="s">
        <v>121</v>
      </c>
      <c r="G57" s="754" t="str">
        <f>$G$5</f>
        <v>WALL</v>
      </c>
      <c r="H57" s="751" t="s">
        <v>123</v>
      </c>
      <c r="I57" s="752" t="s">
        <v>120</v>
      </c>
      <c r="J57" s="753" t="s">
        <v>121</v>
      </c>
      <c r="K57" s="754" t="s">
        <v>124</v>
      </c>
      <c r="L57" s="751" t="s">
        <v>125</v>
      </c>
      <c r="M57" s="753" t="s">
        <v>121</v>
      </c>
      <c r="N57" s="755" t="s">
        <v>126</v>
      </c>
      <c r="O57" s="756" t="s">
        <v>127</v>
      </c>
      <c r="P57" s="753" t="s">
        <v>121</v>
      </c>
      <c r="Q57" s="757" t="s">
        <v>131</v>
      </c>
      <c r="R57" s="751" t="s">
        <v>129</v>
      </c>
      <c r="S57" s="754" t="s">
        <v>121</v>
      </c>
      <c r="W57" s="813"/>
    </row>
    <row r="58" spans="1:24" ht="28.15" customHeight="1">
      <c r="A58" s="899"/>
      <c r="B58" s="885"/>
      <c r="C58" s="758"/>
      <c r="D58" s="759"/>
      <c r="E58" s="760"/>
      <c r="F58" s="759"/>
      <c r="G58" s="758"/>
      <c r="H58" s="759"/>
      <c r="I58" s="761"/>
      <c r="J58" s="759"/>
      <c r="K58" s="758"/>
      <c r="L58" s="759"/>
      <c r="M58" s="760"/>
      <c r="N58" s="759"/>
      <c r="O58" s="758"/>
      <c r="P58" s="759"/>
      <c r="Q58" s="761"/>
      <c r="R58" s="759"/>
      <c r="S58" s="761"/>
      <c r="T58" s="54"/>
      <c r="U58" s="54"/>
      <c r="V58" s="54"/>
      <c r="W58" s="815"/>
      <c r="X58" s="54"/>
    </row>
    <row r="59" spans="1:24" ht="28.15" customHeight="1">
      <c r="A59" s="854" t="s">
        <v>130</v>
      </c>
      <c r="B59" s="853"/>
      <c r="C59" s="850"/>
      <c r="D59" s="701"/>
      <c r="E59" s="701"/>
      <c r="F59" s="701"/>
      <c r="G59" s="886"/>
      <c r="H59" s="887"/>
      <c r="I59" s="887"/>
      <c r="J59" s="887"/>
      <c r="K59" s="886"/>
      <c r="L59" s="887"/>
      <c r="M59" s="888"/>
      <c r="N59" s="886"/>
      <c r="O59" s="887"/>
      <c r="P59" s="888"/>
      <c r="Q59" s="886"/>
      <c r="R59" s="887"/>
      <c r="S59" s="702"/>
      <c r="W59" s="813"/>
    </row>
    <row r="60" spans="1:24" ht="12" customHeight="1">
      <c r="A60" s="898">
        <f>+'jobinfo(2)'!A71</f>
        <v>19</v>
      </c>
      <c r="B60" s="884">
        <f>+'jobinfo(2)'!C71</f>
        <v>0</v>
      </c>
      <c r="C60" s="750" t="s">
        <v>118</v>
      </c>
      <c r="D60" s="751" t="s">
        <v>119</v>
      </c>
      <c r="E60" s="752" t="s">
        <v>120</v>
      </c>
      <c r="F60" s="753" t="s">
        <v>121</v>
      </c>
      <c r="G60" s="754" t="str">
        <f>$G$5</f>
        <v>WALL</v>
      </c>
      <c r="H60" s="751" t="s">
        <v>123</v>
      </c>
      <c r="I60" s="752" t="s">
        <v>120</v>
      </c>
      <c r="J60" s="753" t="s">
        <v>121</v>
      </c>
      <c r="K60" s="754" t="s">
        <v>124</v>
      </c>
      <c r="L60" s="751" t="s">
        <v>125</v>
      </c>
      <c r="M60" s="753" t="s">
        <v>121</v>
      </c>
      <c r="N60" s="755" t="s">
        <v>126</v>
      </c>
      <c r="O60" s="756" t="s">
        <v>127</v>
      </c>
      <c r="P60" s="753" t="s">
        <v>121</v>
      </c>
      <c r="Q60" s="757" t="s">
        <v>131</v>
      </c>
      <c r="R60" s="751" t="s">
        <v>129</v>
      </c>
      <c r="S60" s="754" t="s">
        <v>121</v>
      </c>
      <c r="W60" s="813"/>
    </row>
    <row r="61" spans="1:24" ht="28.15" customHeight="1">
      <c r="A61" s="899"/>
      <c r="B61" s="885"/>
      <c r="C61" s="758"/>
      <c r="D61" s="759"/>
      <c r="E61" s="760"/>
      <c r="F61" s="759"/>
      <c r="G61" s="765"/>
      <c r="H61" s="763"/>
      <c r="I61" s="766"/>
      <c r="J61" s="763"/>
      <c r="K61" s="758"/>
      <c r="L61" s="759"/>
      <c r="M61" s="760"/>
      <c r="N61" s="759"/>
      <c r="O61" s="758"/>
      <c r="P61" s="759"/>
      <c r="Q61" s="761"/>
      <c r="R61" s="759"/>
      <c r="S61" s="761"/>
      <c r="W61" s="813"/>
    </row>
    <row r="62" spans="1:24" ht="28.15" customHeight="1">
      <c r="A62" s="854" t="s">
        <v>130</v>
      </c>
      <c r="B62" s="853"/>
      <c r="C62" s="850"/>
      <c r="D62" s="701"/>
      <c r="E62" s="701"/>
      <c r="F62" s="701"/>
      <c r="G62" s="886"/>
      <c r="H62" s="887"/>
      <c r="I62" s="887"/>
      <c r="J62" s="887"/>
      <c r="K62" s="886"/>
      <c r="L62" s="887"/>
      <c r="M62" s="888"/>
      <c r="N62" s="886"/>
      <c r="O62" s="887"/>
      <c r="P62" s="888"/>
      <c r="Q62" s="886"/>
      <c r="R62" s="887"/>
      <c r="S62" s="702"/>
      <c r="W62" s="813"/>
    </row>
    <row r="63" spans="1:24" ht="28.15" customHeight="1">
      <c r="A63" s="680"/>
      <c r="B63" s="710"/>
      <c r="C63" s="711"/>
      <c r="D63" s="711"/>
      <c r="E63" s="711"/>
      <c r="F63" s="711"/>
      <c r="G63" s="711"/>
      <c r="H63" s="701"/>
      <c r="I63" s="701"/>
      <c r="J63" s="701"/>
      <c r="K63" s="701"/>
      <c r="L63" s="701"/>
      <c r="M63" s="701"/>
      <c r="N63" s="701"/>
      <c r="O63" s="701"/>
      <c r="P63" s="701"/>
      <c r="Q63" s="701"/>
      <c r="R63" s="701"/>
      <c r="S63" s="701"/>
      <c r="W63" s="813"/>
    </row>
    <row r="64" spans="1:24" ht="28.15" customHeight="1">
      <c r="A64" s="882" t="s">
        <v>117</v>
      </c>
      <c r="B64" s="883"/>
      <c r="C64" s="851"/>
      <c r="D64" s="638" t="str">
        <f>+'jobinfo(2)'!$C$1</f>
        <v>Brownlee. LAVERNE</v>
      </c>
      <c r="F64" s="639"/>
      <c r="G64" s="639"/>
      <c r="H64" s="892" t="str">
        <f>+'jobinfo(2)'!$C$2</f>
        <v>13509 Alvin Ave</v>
      </c>
      <c r="I64" s="892"/>
      <c r="J64" s="892"/>
      <c r="K64" s="892"/>
      <c r="L64" s="893" t="str">
        <f>+'jobinfo(2)'!$C$3</f>
        <v>Garfield Heights 44105</v>
      </c>
      <c r="M64" s="893"/>
      <c r="N64" s="894" t="str">
        <f>'jobinfo(2)'!$C$11</f>
        <v>Wind=Tree</v>
      </c>
      <c r="O64" s="894"/>
      <c r="P64" s="894" t="str">
        <f>'jobinfo(2)'!$C$26</f>
        <v>State Farm</v>
      </c>
      <c r="Q64" s="894"/>
      <c r="R64" s="895">
        <f>'jobinfo(2)'!$C$5</f>
        <v>2162403945</v>
      </c>
      <c r="S64" s="895"/>
      <c r="W64" s="813"/>
    </row>
    <row r="65" spans="1:53" ht="12" customHeight="1">
      <c r="A65" s="898">
        <f>+'jobinfo(2)'!A72</f>
        <v>20</v>
      </c>
      <c r="B65" s="884">
        <f>+'jobinfo(2)'!C72</f>
        <v>0</v>
      </c>
      <c r="C65" s="704" t="s">
        <v>118</v>
      </c>
      <c r="D65" s="677" t="s">
        <v>119</v>
      </c>
      <c r="E65" s="705" t="s">
        <v>120</v>
      </c>
      <c r="F65" s="706" t="s">
        <v>121</v>
      </c>
      <c r="G65" s="707" t="s">
        <v>133</v>
      </c>
      <c r="H65" s="677" t="s">
        <v>123</v>
      </c>
      <c r="I65" s="705" t="s">
        <v>120</v>
      </c>
      <c r="J65" s="706" t="s">
        <v>121</v>
      </c>
      <c r="K65" s="707" t="s">
        <v>124</v>
      </c>
      <c r="L65" s="677" t="s">
        <v>125</v>
      </c>
      <c r="M65" s="706" t="s">
        <v>121</v>
      </c>
      <c r="N65" s="708" t="s">
        <v>126</v>
      </c>
      <c r="O65" s="646" t="s">
        <v>127</v>
      </c>
      <c r="P65" s="706" t="s">
        <v>121</v>
      </c>
      <c r="Q65" s="709" t="s">
        <v>131</v>
      </c>
      <c r="R65" s="677" t="s">
        <v>129</v>
      </c>
      <c r="S65" s="707" t="s">
        <v>121</v>
      </c>
      <c r="W65" s="813"/>
    </row>
    <row r="66" spans="1:53" ht="28.15" customHeight="1">
      <c r="A66" s="899"/>
      <c r="B66" s="885"/>
      <c r="C66" s="155"/>
      <c r="D66" s="156"/>
      <c r="E66" s="493"/>
      <c r="F66" s="156"/>
      <c r="G66" s="155"/>
      <c r="H66" s="156"/>
      <c r="I66" s="629"/>
      <c r="J66" s="156"/>
      <c r="K66" s="155"/>
      <c r="L66" s="156"/>
      <c r="M66" s="493"/>
      <c r="N66" s="156"/>
      <c r="O66" s="155"/>
      <c r="P66" s="156"/>
      <c r="Q66" s="629"/>
      <c r="R66" s="156"/>
      <c r="S66" s="629"/>
      <c r="T66" s="54"/>
      <c r="U66" s="54"/>
      <c r="V66" s="54"/>
      <c r="W66" s="815"/>
      <c r="X66" s="54"/>
    </row>
    <row r="67" spans="1:53" ht="28.15" customHeight="1">
      <c r="A67" s="854" t="s">
        <v>130</v>
      </c>
      <c r="B67" s="853"/>
      <c r="C67" s="850"/>
      <c r="D67" s="701"/>
      <c r="E67" s="701"/>
      <c r="F67" s="701"/>
      <c r="G67" s="886"/>
      <c r="H67" s="887"/>
      <c r="I67" s="887"/>
      <c r="J67" s="887"/>
      <c r="K67" s="886"/>
      <c r="L67" s="887"/>
      <c r="M67" s="888"/>
      <c r="N67" s="886"/>
      <c r="O67" s="887"/>
      <c r="P67" s="888"/>
      <c r="Q67" s="886"/>
      <c r="R67" s="887"/>
      <c r="S67" s="702"/>
      <c r="W67" s="813"/>
    </row>
    <row r="68" spans="1:53" ht="12" customHeight="1">
      <c r="A68" s="898">
        <f>+'jobinfo(2)'!A73</f>
        <v>21</v>
      </c>
      <c r="B68" s="884">
        <f>+'jobinfo(2)'!C73</f>
        <v>0</v>
      </c>
      <c r="C68" s="704" t="s">
        <v>118</v>
      </c>
      <c r="D68" s="677" t="s">
        <v>119</v>
      </c>
      <c r="E68" s="705" t="s">
        <v>120</v>
      </c>
      <c r="F68" s="706" t="s">
        <v>121</v>
      </c>
      <c r="G68" s="707" t="s">
        <v>133</v>
      </c>
      <c r="H68" s="677" t="s">
        <v>123</v>
      </c>
      <c r="I68" s="705" t="s">
        <v>120</v>
      </c>
      <c r="J68" s="706" t="s">
        <v>121</v>
      </c>
      <c r="K68" s="707" t="s">
        <v>124</v>
      </c>
      <c r="L68" s="677" t="s">
        <v>125</v>
      </c>
      <c r="M68" s="706" t="s">
        <v>121</v>
      </c>
      <c r="N68" s="708" t="s">
        <v>126</v>
      </c>
      <c r="O68" s="646" t="s">
        <v>127</v>
      </c>
      <c r="P68" s="706" t="s">
        <v>121</v>
      </c>
      <c r="Q68" s="709" t="s">
        <v>131</v>
      </c>
      <c r="R68" s="677" t="s">
        <v>129</v>
      </c>
      <c r="S68" s="707" t="s">
        <v>121</v>
      </c>
      <c r="W68" s="813"/>
    </row>
    <row r="69" spans="1:53" ht="28.15" customHeight="1">
      <c r="A69" s="899"/>
      <c r="B69" s="885"/>
      <c r="C69" s="155"/>
      <c r="D69" s="156"/>
      <c r="E69" s="493"/>
      <c r="F69" s="156"/>
      <c r="G69" s="155"/>
      <c r="H69" s="156"/>
      <c r="I69" s="629"/>
      <c r="J69" s="156"/>
      <c r="K69" s="155"/>
      <c r="L69" s="156"/>
      <c r="M69" s="493"/>
      <c r="N69" s="156"/>
      <c r="O69" s="155"/>
      <c r="P69" s="156"/>
      <c r="Q69" s="629"/>
      <c r="R69" s="156"/>
      <c r="S69" s="629"/>
      <c r="W69" s="813"/>
    </row>
    <row r="70" spans="1:53" ht="28.15" customHeight="1">
      <c r="A70" s="854" t="s">
        <v>130</v>
      </c>
      <c r="B70" s="853"/>
      <c r="C70" s="850"/>
      <c r="D70" s="701"/>
      <c r="E70" s="701"/>
      <c r="F70" s="701"/>
      <c r="G70" s="886"/>
      <c r="H70" s="887"/>
      <c r="I70" s="887"/>
      <c r="J70" s="887"/>
      <c r="K70" s="886"/>
      <c r="L70" s="887"/>
      <c r="M70" s="888"/>
      <c r="N70" s="886"/>
      <c r="O70" s="887"/>
      <c r="P70" s="888"/>
      <c r="Q70" s="886"/>
      <c r="R70" s="887"/>
      <c r="S70" s="702"/>
      <c r="W70" s="813"/>
    </row>
    <row r="71" spans="1:53" ht="12" customHeight="1">
      <c r="A71" s="898">
        <f>+'jobinfo(2)'!A74</f>
        <v>22</v>
      </c>
      <c r="B71" s="884">
        <f>+'jobinfo(2)'!C74</f>
        <v>0</v>
      </c>
      <c r="C71" s="704" t="s">
        <v>118</v>
      </c>
      <c r="D71" s="677" t="s">
        <v>119</v>
      </c>
      <c r="E71" s="705" t="s">
        <v>120</v>
      </c>
      <c r="F71" s="706" t="s">
        <v>121</v>
      </c>
      <c r="G71" s="707" t="s">
        <v>133</v>
      </c>
      <c r="H71" s="677" t="s">
        <v>123</v>
      </c>
      <c r="I71" s="705" t="s">
        <v>120</v>
      </c>
      <c r="J71" s="706" t="s">
        <v>121</v>
      </c>
      <c r="K71" s="707" t="s">
        <v>124</v>
      </c>
      <c r="L71" s="677" t="s">
        <v>125</v>
      </c>
      <c r="M71" s="706" t="s">
        <v>121</v>
      </c>
      <c r="N71" s="708" t="s">
        <v>126</v>
      </c>
      <c r="O71" s="646" t="s">
        <v>127</v>
      </c>
      <c r="P71" s="706" t="s">
        <v>121</v>
      </c>
      <c r="Q71" s="709" t="s">
        <v>131</v>
      </c>
      <c r="R71" s="677" t="s">
        <v>129</v>
      </c>
      <c r="S71" s="707" t="s">
        <v>121</v>
      </c>
      <c r="W71" s="813"/>
    </row>
    <row r="72" spans="1:53" ht="28.15" customHeight="1">
      <c r="A72" s="899"/>
      <c r="B72" s="885"/>
      <c r="C72" s="155"/>
      <c r="D72" s="156"/>
      <c r="E72" s="493"/>
      <c r="F72" s="156"/>
      <c r="G72" s="155"/>
      <c r="H72" s="156"/>
      <c r="I72" s="629"/>
      <c r="J72" s="156"/>
      <c r="K72" s="155"/>
      <c r="L72" s="156"/>
      <c r="M72" s="493"/>
      <c r="N72" s="156"/>
      <c r="O72" s="155"/>
      <c r="P72" s="156"/>
      <c r="Q72" s="629"/>
      <c r="R72" s="156"/>
      <c r="S72" s="629"/>
      <c r="T72" s="54"/>
      <c r="U72" s="54"/>
      <c r="V72" s="54"/>
      <c r="W72" s="815"/>
      <c r="X72" s="54"/>
    </row>
    <row r="73" spans="1:53" ht="28.15" customHeight="1">
      <c r="A73" s="854" t="s">
        <v>130</v>
      </c>
      <c r="B73" s="853"/>
      <c r="C73" s="850"/>
      <c r="D73" s="701"/>
      <c r="E73" s="701"/>
      <c r="F73" s="701"/>
      <c r="G73" s="886"/>
      <c r="H73" s="887"/>
      <c r="I73" s="887"/>
      <c r="J73" s="887"/>
      <c r="K73" s="886"/>
      <c r="L73" s="887"/>
      <c r="M73" s="888"/>
      <c r="N73" s="886"/>
      <c r="O73" s="887"/>
      <c r="P73" s="888"/>
      <c r="Q73" s="886"/>
      <c r="R73" s="887"/>
      <c r="S73" s="702"/>
      <c r="W73" s="813"/>
    </row>
    <row r="74" spans="1:53" ht="12" customHeight="1">
      <c r="A74" s="898">
        <f>+'jobinfo(2)'!A75</f>
        <v>23</v>
      </c>
      <c r="B74" s="884">
        <f>+'jobinfo(2)'!C75</f>
        <v>0</v>
      </c>
      <c r="C74" s="704" t="s">
        <v>118</v>
      </c>
      <c r="D74" s="677" t="s">
        <v>119</v>
      </c>
      <c r="E74" s="705" t="s">
        <v>120</v>
      </c>
      <c r="F74" s="706" t="s">
        <v>121</v>
      </c>
      <c r="G74" s="707" t="s">
        <v>133</v>
      </c>
      <c r="H74" s="677" t="s">
        <v>123</v>
      </c>
      <c r="I74" s="705" t="s">
        <v>120</v>
      </c>
      <c r="J74" s="706" t="s">
        <v>121</v>
      </c>
      <c r="K74" s="707" t="s">
        <v>124</v>
      </c>
      <c r="L74" s="677" t="s">
        <v>125</v>
      </c>
      <c r="M74" s="706" t="s">
        <v>121</v>
      </c>
      <c r="N74" s="708" t="s">
        <v>126</v>
      </c>
      <c r="O74" s="646" t="s">
        <v>127</v>
      </c>
      <c r="P74" s="706" t="s">
        <v>121</v>
      </c>
      <c r="Q74" s="709" t="s">
        <v>131</v>
      </c>
      <c r="R74" s="677" t="s">
        <v>129</v>
      </c>
      <c r="S74" s="707" t="s">
        <v>121</v>
      </c>
      <c r="W74" s="813"/>
    </row>
    <row r="75" spans="1:53" ht="28.15" customHeight="1">
      <c r="A75" s="899"/>
      <c r="B75" s="885"/>
      <c r="C75" s="155"/>
      <c r="D75" s="156"/>
      <c r="E75" s="493"/>
      <c r="F75" s="156"/>
      <c r="G75" s="155"/>
      <c r="H75" s="156"/>
      <c r="I75" s="629"/>
      <c r="J75" s="156"/>
      <c r="K75" s="155"/>
      <c r="L75" s="156"/>
      <c r="M75" s="493"/>
      <c r="N75" s="156"/>
      <c r="O75" s="155"/>
      <c r="P75" s="156"/>
      <c r="Q75" s="629"/>
      <c r="R75" s="156"/>
      <c r="S75" s="629"/>
      <c r="T75" s="54"/>
      <c r="U75" s="54"/>
      <c r="V75" s="54"/>
      <c r="W75" s="815"/>
      <c r="X75" s="54"/>
    </row>
    <row r="76" spans="1:53" ht="28.15" customHeight="1">
      <c r="A76" s="854" t="s">
        <v>130</v>
      </c>
      <c r="B76" s="847"/>
      <c r="C76" s="848"/>
      <c r="D76" s="849"/>
      <c r="E76" s="849"/>
      <c r="F76" s="703"/>
      <c r="G76" s="889"/>
      <c r="H76" s="890"/>
      <c r="I76" s="890"/>
      <c r="J76" s="891"/>
      <c r="K76" s="889"/>
      <c r="L76" s="890"/>
      <c r="M76" s="891"/>
      <c r="N76" s="889"/>
      <c r="O76" s="890"/>
      <c r="P76" s="891"/>
      <c r="Q76" s="889"/>
      <c r="R76" s="890"/>
      <c r="S76" s="703"/>
      <c r="W76" s="813"/>
    </row>
    <row r="77" spans="1:53" ht="12" customHeight="1">
      <c r="A77" s="898">
        <f>+'jobinfo(2)'!A76</f>
        <v>24</v>
      </c>
      <c r="B77" s="884">
        <f>+'jobinfo(2)'!C76</f>
        <v>0</v>
      </c>
      <c r="C77" s="704" t="s">
        <v>118</v>
      </c>
      <c r="D77" s="677" t="s">
        <v>119</v>
      </c>
      <c r="E77" s="705" t="s">
        <v>120</v>
      </c>
      <c r="F77" s="706" t="s">
        <v>121</v>
      </c>
      <c r="G77" s="707" t="s">
        <v>133</v>
      </c>
      <c r="H77" s="677" t="s">
        <v>123</v>
      </c>
      <c r="I77" s="705" t="s">
        <v>120</v>
      </c>
      <c r="J77" s="706" t="s">
        <v>121</v>
      </c>
      <c r="K77" s="707" t="s">
        <v>124</v>
      </c>
      <c r="L77" s="677" t="s">
        <v>125</v>
      </c>
      <c r="M77" s="706" t="s">
        <v>121</v>
      </c>
      <c r="N77" s="708" t="s">
        <v>126</v>
      </c>
      <c r="O77" s="646" t="s">
        <v>127</v>
      </c>
      <c r="P77" s="706" t="s">
        <v>121</v>
      </c>
      <c r="Q77" s="709" t="s">
        <v>131</v>
      </c>
      <c r="R77" s="677" t="s">
        <v>129</v>
      </c>
      <c r="S77" s="707" t="s">
        <v>121</v>
      </c>
      <c r="W77" s="813"/>
      <c r="AX77" s="2"/>
      <c r="AY77" s="644" t="s">
        <v>134</v>
      </c>
      <c r="AZ77" s="2"/>
      <c r="BA77" s="647" t="s">
        <v>135</v>
      </c>
    </row>
    <row r="78" spans="1:53" ht="28.15" customHeight="1">
      <c r="A78" s="899"/>
      <c r="B78" s="885"/>
      <c r="C78" s="155"/>
      <c r="D78" s="156"/>
      <c r="E78" s="493"/>
      <c r="F78" s="156"/>
      <c r="G78" s="155"/>
      <c r="H78" s="156"/>
      <c r="I78" s="629"/>
      <c r="J78" s="156"/>
      <c r="K78" s="155"/>
      <c r="L78" s="156"/>
      <c r="M78" s="493"/>
      <c r="N78" s="156"/>
      <c r="O78" s="155"/>
      <c r="P78" s="156"/>
      <c r="Q78" s="629"/>
      <c r="R78" s="156"/>
      <c r="S78" s="629"/>
      <c r="W78" s="813"/>
      <c r="AX78" s="2"/>
      <c r="AY78" s="644"/>
      <c r="AZ78" s="2"/>
      <c r="BA78" s="647"/>
    </row>
    <row r="79" spans="1:53" ht="28.15" customHeight="1">
      <c r="A79" s="854" t="s">
        <v>130</v>
      </c>
      <c r="B79" s="853"/>
      <c r="C79" s="850"/>
      <c r="D79" s="701"/>
      <c r="E79" s="701"/>
      <c r="F79" s="701"/>
      <c r="G79" s="886"/>
      <c r="H79" s="887"/>
      <c r="I79" s="887"/>
      <c r="J79" s="887"/>
      <c r="K79" s="886"/>
      <c r="L79" s="887"/>
      <c r="M79" s="888"/>
      <c r="N79" s="886"/>
      <c r="O79" s="887"/>
      <c r="P79" s="888"/>
      <c r="Q79" s="886"/>
      <c r="R79" s="887"/>
      <c r="S79" s="702"/>
      <c r="W79" s="813"/>
      <c r="AX79" s="2"/>
      <c r="AY79" s="644"/>
      <c r="AZ79" s="2"/>
      <c r="BA79" s="647"/>
    </row>
    <row r="80" spans="1:53" s="2" customFormat="1" ht="12" customHeight="1">
      <c r="A80" s="898">
        <f>+'jobinfo(2)'!A77</f>
        <v>25</v>
      </c>
      <c r="B80" s="884">
        <f>+'jobinfo(2)'!C77</f>
        <v>0</v>
      </c>
      <c r="C80" s="704" t="s">
        <v>118</v>
      </c>
      <c r="D80" s="677" t="s">
        <v>119</v>
      </c>
      <c r="E80" s="705" t="s">
        <v>120</v>
      </c>
      <c r="F80" s="706" t="s">
        <v>121</v>
      </c>
      <c r="G80" s="707" t="s">
        <v>133</v>
      </c>
      <c r="H80" s="677" t="s">
        <v>123</v>
      </c>
      <c r="I80" s="705" t="s">
        <v>120</v>
      </c>
      <c r="J80" s="706" t="s">
        <v>121</v>
      </c>
      <c r="K80" s="707" t="s">
        <v>124</v>
      </c>
      <c r="L80" s="677" t="s">
        <v>125</v>
      </c>
      <c r="M80" s="706" t="s">
        <v>121</v>
      </c>
      <c r="N80" s="708" t="s">
        <v>126</v>
      </c>
      <c r="O80" s="646" t="s">
        <v>127</v>
      </c>
      <c r="P80" s="706" t="s">
        <v>121</v>
      </c>
      <c r="Q80" s="709" t="s">
        <v>131</v>
      </c>
      <c r="R80" s="677" t="s">
        <v>129</v>
      </c>
      <c r="S80" s="707" t="s">
        <v>121</v>
      </c>
      <c r="W80" s="816"/>
    </row>
    <row r="81" spans="1:23" s="2" customFormat="1" ht="28.15" customHeight="1">
      <c r="A81" s="899"/>
      <c r="B81" s="885"/>
      <c r="C81" s="155"/>
      <c r="D81" s="156"/>
      <c r="E81" s="493"/>
      <c r="F81" s="156"/>
      <c r="G81" s="155"/>
      <c r="H81" s="156"/>
      <c r="I81" s="629"/>
      <c r="J81" s="156"/>
      <c r="K81" s="155"/>
      <c r="L81" s="156"/>
      <c r="M81" s="493"/>
      <c r="N81" s="156"/>
      <c r="O81" s="155"/>
      <c r="P81" s="156"/>
      <c r="Q81" s="629"/>
      <c r="R81" s="156"/>
      <c r="S81" s="629"/>
      <c r="W81" s="816"/>
    </row>
    <row r="82" spans="1:23" s="2" customFormat="1" ht="28.15" customHeight="1">
      <c r="A82" s="854" t="s">
        <v>130</v>
      </c>
      <c r="B82" s="847"/>
      <c r="C82" s="850"/>
      <c r="D82" s="701"/>
      <c r="E82" s="701"/>
      <c r="F82" s="701"/>
      <c r="G82" s="886"/>
      <c r="H82" s="887"/>
      <c r="I82" s="887"/>
      <c r="J82" s="887"/>
      <c r="K82" s="886"/>
      <c r="L82" s="887"/>
      <c r="M82" s="888"/>
      <c r="N82" s="886"/>
      <c r="O82" s="887"/>
      <c r="P82" s="888"/>
      <c r="Q82" s="886"/>
      <c r="R82" s="887"/>
      <c r="S82" s="702"/>
      <c r="W82" s="816"/>
    </row>
    <row r="83" spans="1:23" s="2" customFormat="1" ht="12" customHeight="1">
      <c r="A83" s="898">
        <f>+'jobinfo(2)'!A78</f>
        <v>26</v>
      </c>
      <c r="B83" s="884">
        <f>+'jobinfo(2)'!C78</f>
        <v>0</v>
      </c>
      <c r="C83" s="704" t="s">
        <v>118</v>
      </c>
      <c r="D83" s="677" t="s">
        <v>119</v>
      </c>
      <c r="E83" s="705" t="s">
        <v>120</v>
      </c>
      <c r="F83" s="706" t="s">
        <v>121</v>
      </c>
      <c r="G83" s="707" t="s">
        <v>133</v>
      </c>
      <c r="H83" s="677" t="s">
        <v>123</v>
      </c>
      <c r="I83" s="705" t="s">
        <v>120</v>
      </c>
      <c r="J83" s="706" t="s">
        <v>121</v>
      </c>
      <c r="K83" s="707" t="s">
        <v>124</v>
      </c>
      <c r="L83" s="677" t="s">
        <v>125</v>
      </c>
      <c r="M83" s="706" t="s">
        <v>121</v>
      </c>
      <c r="N83" s="708" t="s">
        <v>126</v>
      </c>
      <c r="O83" s="646" t="s">
        <v>127</v>
      </c>
      <c r="P83" s="706" t="s">
        <v>121</v>
      </c>
      <c r="Q83" s="709" t="s">
        <v>131</v>
      </c>
      <c r="R83" s="677" t="s">
        <v>129</v>
      </c>
      <c r="S83" s="707" t="s">
        <v>121</v>
      </c>
      <c r="W83" s="816"/>
    </row>
    <row r="84" spans="1:23" s="2" customFormat="1" ht="28.15" customHeight="1">
      <c r="A84" s="899"/>
      <c r="B84" s="885"/>
      <c r="C84" s="155"/>
      <c r="D84" s="156"/>
      <c r="E84" s="493"/>
      <c r="F84" s="156"/>
      <c r="G84" s="155"/>
      <c r="H84" s="156"/>
      <c r="I84" s="629"/>
      <c r="J84" s="156"/>
      <c r="K84" s="155"/>
      <c r="L84" s="156"/>
      <c r="M84" s="493"/>
      <c r="N84" s="156"/>
      <c r="O84" s="155"/>
      <c r="P84" s="156"/>
      <c r="Q84" s="629"/>
      <c r="R84" s="156"/>
      <c r="S84" s="629"/>
      <c r="W84" s="816"/>
    </row>
    <row r="85" spans="1:23" s="2" customFormat="1" ht="28.15" customHeight="1">
      <c r="A85" s="854" t="s">
        <v>130</v>
      </c>
      <c r="B85" s="853"/>
      <c r="C85" s="848"/>
      <c r="D85" s="849"/>
      <c r="E85" s="849"/>
      <c r="F85" s="703"/>
      <c r="G85" s="889"/>
      <c r="H85" s="890"/>
      <c r="I85" s="890"/>
      <c r="J85" s="891"/>
      <c r="K85" s="889"/>
      <c r="L85" s="890"/>
      <c r="M85" s="891"/>
      <c r="N85" s="889"/>
      <c r="O85" s="890"/>
      <c r="P85" s="891"/>
      <c r="Q85" s="889"/>
      <c r="R85" s="890"/>
      <c r="S85" s="703"/>
      <c r="W85" s="816"/>
    </row>
    <row r="86" spans="1:23" s="2" customFormat="1" ht="12" customHeight="1">
      <c r="A86" s="898">
        <f>+'jobinfo(2)'!A79</f>
        <v>27</v>
      </c>
      <c r="B86" s="884">
        <f>+'jobinfo(2)'!C79</f>
        <v>0</v>
      </c>
      <c r="C86" s="704" t="s">
        <v>118</v>
      </c>
      <c r="D86" s="677" t="s">
        <v>119</v>
      </c>
      <c r="E86" s="705" t="s">
        <v>120</v>
      </c>
      <c r="F86" s="706" t="s">
        <v>121</v>
      </c>
      <c r="G86" s="707" t="s">
        <v>133</v>
      </c>
      <c r="H86" s="677" t="s">
        <v>123</v>
      </c>
      <c r="I86" s="705" t="s">
        <v>120</v>
      </c>
      <c r="J86" s="706" t="s">
        <v>121</v>
      </c>
      <c r="K86" s="707" t="s">
        <v>124</v>
      </c>
      <c r="L86" s="677" t="s">
        <v>125</v>
      </c>
      <c r="M86" s="706" t="s">
        <v>121</v>
      </c>
      <c r="N86" s="708" t="s">
        <v>126</v>
      </c>
      <c r="O86" s="646" t="s">
        <v>127</v>
      </c>
      <c r="P86" s="706" t="s">
        <v>121</v>
      </c>
      <c r="Q86" s="709" t="s">
        <v>131</v>
      </c>
      <c r="R86" s="677" t="s">
        <v>129</v>
      </c>
      <c r="S86" s="707" t="s">
        <v>121</v>
      </c>
      <c r="W86" s="816"/>
    </row>
    <row r="87" spans="1:23" s="2" customFormat="1" ht="28.15" customHeight="1">
      <c r="A87" s="899"/>
      <c r="B87" s="885"/>
      <c r="C87" s="155"/>
      <c r="D87" s="156"/>
      <c r="E87" s="493"/>
      <c r="F87" s="156"/>
      <c r="G87" s="155"/>
      <c r="H87" s="156"/>
      <c r="I87" s="629"/>
      <c r="J87" s="156"/>
      <c r="K87" s="155"/>
      <c r="L87" s="156"/>
      <c r="M87" s="493"/>
      <c r="N87" s="156"/>
      <c r="O87" s="155"/>
      <c r="P87" s="156"/>
      <c r="Q87" s="629"/>
      <c r="R87" s="156"/>
      <c r="S87" s="629"/>
      <c r="W87" s="816"/>
    </row>
    <row r="88" spans="1:23" s="2" customFormat="1" ht="28.15" customHeight="1">
      <c r="A88" s="854" t="s">
        <v>130</v>
      </c>
      <c r="B88" s="847"/>
      <c r="C88" s="850"/>
      <c r="D88" s="701"/>
      <c r="E88" s="701"/>
      <c r="F88" s="701"/>
      <c r="G88" s="886"/>
      <c r="H88" s="887"/>
      <c r="I88" s="887"/>
      <c r="J88" s="887"/>
      <c r="K88" s="886"/>
      <c r="L88" s="887"/>
      <c r="M88" s="888"/>
      <c r="N88" s="886"/>
      <c r="O88" s="887"/>
      <c r="P88" s="888"/>
      <c r="Q88" s="886"/>
      <c r="R88" s="887"/>
      <c r="S88" s="702"/>
      <c r="W88" s="816"/>
    </row>
    <row r="89" spans="1:23" s="648" customFormat="1" ht="12" customHeight="1">
      <c r="A89" s="898">
        <f>+'jobinfo(2)'!A80</f>
        <v>28</v>
      </c>
      <c r="B89" s="884">
        <f>+'jobinfo(2)'!C80</f>
        <v>0</v>
      </c>
      <c r="C89" s="704" t="s">
        <v>118</v>
      </c>
      <c r="D89" s="677" t="s">
        <v>119</v>
      </c>
      <c r="E89" s="705" t="s">
        <v>120</v>
      </c>
      <c r="F89" s="706" t="s">
        <v>121</v>
      </c>
      <c r="G89" s="707" t="s">
        <v>133</v>
      </c>
      <c r="H89" s="677" t="s">
        <v>123</v>
      </c>
      <c r="I89" s="705" t="s">
        <v>120</v>
      </c>
      <c r="J89" s="706" t="s">
        <v>121</v>
      </c>
      <c r="K89" s="707" t="s">
        <v>124</v>
      </c>
      <c r="L89" s="677" t="s">
        <v>125</v>
      </c>
      <c r="M89" s="706" t="s">
        <v>121</v>
      </c>
      <c r="N89" s="708" t="s">
        <v>126</v>
      </c>
      <c r="O89" s="646" t="s">
        <v>127</v>
      </c>
      <c r="P89" s="706" t="s">
        <v>121</v>
      </c>
      <c r="Q89" s="709" t="s">
        <v>131</v>
      </c>
      <c r="R89" s="677" t="s">
        <v>129</v>
      </c>
      <c r="S89" s="707" t="s">
        <v>121</v>
      </c>
      <c r="W89" s="807"/>
    </row>
    <row r="90" spans="1:23" s="2" customFormat="1" ht="28.15" customHeight="1">
      <c r="A90" s="899"/>
      <c r="B90" s="885"/>
      <c r="C90" s="155"/>
      <c r="D90" s="156"/>
      <c r="E90" s="493"/>
      <c r="F90" s="156"/>
      <c r="G90" s="155"/>
      <c r="H90" s="156"/>
      <c r="I90" s="629"/>
      <c r="J90" s="156"/>
      <c r="K90" s="155"/>
      <c r="L90" s="156"/>
      <c r="M90" s="493"/>
      <c r="N90" s="156"/>
      <c r="O90" s="155"/>
      <c r="P90" s="156"/>
      <c r="Q90" s="629"/>
      <c r="R90" s="156"/>
      <c r="S90" s="629"/>
      <c r="W90" s="816"/>
    </row>
    <row r="91" spans="1:23" s="2" customFormat="1" ht="28.15" customHeight="1">
      <c r="A91" s="854" t="s">
        <v>130</v>
      </c>
      <c r="B91" s="853"/>
      <c r="C91" s="850"/>
      <c r="D91" s="701"/>
      <c r="E91" s="701"/>
      <c r="F91" s="701"/>
      <c r="G91" s="886"/>
      <c r="H91" s="887"/>
      <c r="I91" s="887"/>
      <c r="J91" s="887"/>
      <c r="K91" s="886"/>
      <c r="L91" s="887"/>
      <c r="M91" s="888"/>
      <c r="N91" s="886"/>
      <c r="O91" s="887"/>
      <c r="P91" s="888"/>
      <c r="Q91" s="886"/>
      <c r="R91" s="887"/>
      <c r="S91" s="702"/>
      <c r="W91" s="816"/>
    </row>
    <row r="92" spans="1:23" s="648" customFormat="1" ht="12" customHeight="1">
      <c r="A92" s="898">
        <f>+'jobinfo(2)'!A81</f>
        <v>29</v>
      </c>
      <c r="B92" s="884">
        <f>+'jobinfo(2)'!C81</f>
        <v>0</v>
      </c>
      <c r="C92" s="704" t="s">
        <v>118</v>
      </c>
      <c r="D92" s="677" t="s">
        <v>119</v>
      </c>
      <c r="E92" s="705" t="s">
        <v>120</v>
      </c>
      <c r="F92" s="706" t="s">
        <v>121</v>
      </c>
      <c r="G92" s="707" t="s">
        <v>133</v>
      </c>
      <c r="H92" s="677" t="s">
        <v>123</v>
      </c>
      <c r="I92" s="705" t="s">
        <v>120</v>
      </c>
      <c r="J92" s="706" t="s">
        <v>121</v>
      </c>
      <c r="K92" s="707" t="s">
        <v>124</v>
      </c>
      <c r="L92" s="677" t="s">
        <v>125</v>
      </c>
      <c r="M92" s="706" t="s">
        <v>121</v>
      </c>
      <c r="N92" s="708" t="s">
        <v>126</v>
      </c>
      <c r="O92" s="646" t="s">
        <v>127</v>
      </c>
      <c r="P92" s="706" t="s">
        <v>121</v>
      </c>
      <c r="Q92" s="709" t="s">
        <v>131</v>
      </c>
      <c r="R92" s="677" t="s">
        <v>129</v>
      </c>
      <c r="S92" s="707" t="s">
        <v>121</v>
      </c>
      <c r="W92" s="807"/>
    </row>
    <row r="93" spans="1:23" s="2" customFormat="1" ht="28.15" customHeight="1">
      <c r="A93" s="899"/>
      <c r="B93" s="885"/>
      <c r="C93" s="155"/>
      <c r="D93" s="156"/>
      <c r="E93" s="493"/>
      <c r="F93" s="156"/>
      <c r="G93" s="155"/>
      <c r="H93" s="156"/>
      <c r="I93" s="629"/>
      <c r="J93" s="156"/>
      <c r="K93" s="155"/>
      <c r="L93" s="156"/>
      <c r="M93" s="493"/>
      <c r="N93" s="156"/>
      <c r="O93" s="155"/>
      <c r="P93" s="156"/>
      <c r="Q93" s="629"/>
      <c r="R93" s="156"/>
      <c r="S93" s="629"/>
      <c r="W93" s="816"/>
    </row>
    <row r="94" spans="1:23" s="2" customFormat="1" ht="28.15" customHeight="1">
      <c r="A94" s="854" t="s">
        <v>130</v>
      </c>
      <c r="B94" s="847"/>
      <c r="C94" s="848"/>
      <c r="D94" s="849"/>
      <c r="E94" s="849"/>
      <c r="F94" s="703"/>
      <c r="G94" s="889"/>
      <c r="H94" s="890"/>
      <c r="I94" s="890"/>
      <c r="J94" s="891"/>
      <c r="K94" s="889"/>
      <c r="L94" s="890"/>
      <c r="M94" s="891"/>
      <c r="N94" s="889"/>
      <c r="O94" s="890"/>
      <c r="P94" s="891"/>
      <c r="Q94" s="889"/>
      <c r="R94" s="890"/>
      <c r="S94" s="703"/>
      <c r="W94" s="816"/>
    </row>
    <row r="95" spans="1:23" s="2" customFormat="1" ht="28.15" customHeight="1">
      <c r="A95" s="854"/>
      <c r="B95" s="856"/>
      <c r="C95" s="857"/>
      <c r="D95" s="857"/>
      <c r="E95" s="857"/>
      <c r="F95" s="857"/>
      <c r="G95" s="857"/>
      <c r="H95" s="857"/>
      <c r="I95" s="857"/>
      <c r="J95" s="857"/>
      <c r="K95" s="857"/>
      <c r="L95" s="857"/>
      <c r="M95" s="857"/>
      <c r="N95" s="857"/>
      <c r="O95" s="857"/>
      <c r="P95" s="857"/>
      <c r="Q95" s="857"/>
      <c r="R95" s="857"/>
      <c r="S95" s="857"/>
      <c r="W95" s="816"/>
    </row>
    <row r="96" spans="1:23" s="2" customFormat="1" ht="28.15" customHeight="1">
      <c r="A96" s="854"/>
      <c r="B96" s="856"/>
      <c r="C96" s="857"/>
      <c r="D96" s="857"/>
      <c r="E96" s="857"/>
      <c r="F96" s="857"/>
      <c r="G96" s="857"/>
      <c r="H96" s="857"/>
      <c r="I96" s="857"/>
      <c r="J96" s="857"/>
      <c r="K96" s="857"/>
      <c r="L96" s="857"/>
      <c r="M96" s="857"/>
      <c r="N96" s="857"/>
      <c r="O96" s="857"/>
      <c r="P96" s="857"/>
      <c r="Q96" s="857"/>
      <c r="R96" s="857"/>
      <c r="S96" s="857"/>
      <c r="W96" s="816"/>
    </row>
    <row r="97" spans="1:33" s="2" customFormat="1" ht="19.899999999999999" customHeight="1">
      <c r="A97" s="682"/>
      <c r="U97" s="643"/>
      <c r="V97" s="914" t="s">
        <v>136</v>
      </c>
      <c r="W97" s="915"/>
      <c r="X97" s="915"/>
      <c r="Y97" s="915"/>
      <c r="Z97" s="915"/>
      <c r="AA97" s="915"/>
      <c r="AB97" s="915"/>
      <c r="AC97" s="915"/>
      <c r="AD97" s="916"/>
    </row>
    <row r="98" spans="1:33" s="2" customFormat="1" ht="19.899999999999999" customHeight="1">
      <c r="A98" s="682"/>
      <c r="U98" s="917" t="s">
        <v>137</v>
      </c>
      <c r="V98" s="908" t="s">
        <v>138</v>
      </c>
      <c r="W98" s="909"/>
      <c r="Y98" s="743" t="s">
        <v>139</v>
      </c>
      <c r="AA98" s="552"/>
      <c r="AB98" s="906" t="s">
        <v>140</v>
      </c>
      <c r="AC98" s="907"/>
      <c r="AD98" s="785"/>
      <c r="AG98" s="728"/>
    </row>
    <row r="99" spans="1:33" s="2" customFormat="1" ht="19.899999999999999" customHeight="1">
      <c r="A99" s="682"/>
      <c r="U99" s="918"/>
      <c r="V99" s="908" t="s">
        <v>882</v>
      </c>
      <c r="W99" s="909"/>
      <c r="Y99" s="904" t="s">
        <v>143</v>
      </c>
      <c r="Z99" s="905"/>
      <c r="AB99" s="486" t="s">
        <v>144</v>
      </c>
      <c r="AC99" s="647" t="s">
        <v>145</v>
      </c>
      <c r="AD99" s="785"/>
      <c r="AE99" s="728"/>
      <c r="AF99" s="728"/>
      <c r="AG99" s="732"/>
    </row>
    <row r="100" spans="1:33" s="2" customFormat="1" ht="19.899999999999999" customHeight="1">
      <c r="A100" s="682"/>
      <c r="U100" s="918"/>
      <c r="V100" s="740" t="s">
        <v>141</v>
      </c>
      <c r="W100" s="744" t="s">
        <v>142</v>
      </c>
      <c r="Y100" s="823" t="s">
        <v>148</v>
      </c>
      <c r="Z100" s="817" t="s">
        <v>149</v>
      </c>
      <c r="AB100" s="486" t="s">
        <v>150</v>
      </c>
      <c r="AC100" s="729" t="s">
        <v>151</v>
      </c>
      <c r="AD100" s="785"/>
      <c r="AE100" s="728"/>
      <c r="AF100" s="728"/>
      <c r="AG100" s="732"/>
    </row>
    <row r="101" spans="1:33" s="2" customFormat="1" ht="19.899999999999999" customHeight="1">
      <c r="A101" s="682"/>
      <c r="U101" s="918"/>
      <c r="V101" s="802" t="s">
        <v>146</v>
      </c>
      <c r="W101" s="808" t="s">
        <v>147</v>
      </c>
      <c r="Y101" s="824" t="s">
        <v>154</v>
      </c>
      <c r="Z101" s="810" t="s">
        <v>155</v>
      </c>
      <c r="AA101" s="732"/>
      <c r="AB101" s="728" t="s">
        <v>156</v>
      </c>
      <c r="AC101" s="648" t="s">
        <v>157</v>
      </c>
      <c r="AD101" s="785"/>
      <c r="AE101" s="728"/>
      <c r="AF101" s="728"/>
      <c r="AG101" s="732"/>
    </row>
    <row r="102" spans="1:33" s="2" customFormat="1" ht="19.899999999999999" customHeight="1">
      <c r="A102" s="682"/>
      <c r="U102" s="918"/>
      <c r="V102" s="740" t="s">
        <v>152</v>
      </c>
      <c r="W102" s="744" t="s">
        <v>153</v>
      </c>
      <c r="Y102" s="552" t="s">
        <v>160</v>
      </c>
      <c r="Z102" s="731" t="s">
        <v>161</v>
      </c>
      <c r="AB102" s="785"/>
      <c r="AC102" s="785"/>
      <c r="AD102" s="785"/>
      <c r="AE102" s="728"/>
      <c r="AF102" s="728"/>
      <c r="AG102" s="732"/>
    </row>
    <row r="103" spans="1:33" s="2" customFormat="1" ht="19.899999999999999" customHeight="1">
      <c r="A103" s="682"/>
      <c r="U103" s="918"/>
      <c r="V103" s="806" t="s">
        <v>158</v>
      </c>
      <c r="W103" s="809" t="s">
        <v>159</v>
      </c>
      <c r="Y103" s="552" t="s">
        <v>127</v>
      </c>
      <c r="Z103" s="156" t="s">
        <v>164</v>
      </c>
      <c r="AA103" s="732"/>
      <c r="AB103" s="785"/>
      <c r="AC103" s="785"/>
      <c r="AD103" s="785"/>
      <c r="AE103" s="728"/>
      <c r="AF103" s="728"/>
      <c r="AG103" s="732"/>
    </row>
    <row r="104" spans="1:33" s="2" customFormat="1" ht="19.899999999999999" customHeight="1">
      <c r="A104" s="682"/>
      <c r="U104" s="918"/>
      <c r="V104" s="1056" t="s">
        <v>773</v>
      </c>
      <c r="W104" s="809"/>
      <c r="Y104" s="552"/>
      <c r="Z104" s="156"/>
      <c r="AA104" s="732"/>
      <c r="AB104" s="785"/>
      <c r="AC104" s="785"/>
      <c r="AD104" s="785"/>
      <c r="AE104" s="728"/>
      <c r="AF104" s="728"/>
      <c r="AG104" s="732"/>
    </row>
    <row r="105" spans="1:33" s="2" customFormat="1" ht="19.899999999999999" customHeight="1">
      <c r="A105" s="682"/>
      <c r="U105" s="918"/>
      <c r="V105" s="740" t="s">
        <v>152</v>
      </c>
      <c r="W105" s="744" t="s">
        <v>153</v>
      </c>
      <c r="AD105" s="785"/>
      <c r="AE105" s="728"/>
      <c r="AF105" s="728"/>
      <c r="AG105" s="732"/>
    </row>
    <row r="106" spans="1:33" s="2" customFormat="1" ht="19.899999999999999" customHeight="1">
      <c r="A106" s="682"/>
      <c r="U106" s="918"/>
      <c r="V106" s="802" t="s">
        <v>146</v>
      </c>
      <c r="W106" s="808" t="s">
        <v>147</v>
      </c>
      <c r="Y106" s="910" t="s">
        <v>169</v>
      </c>
      <c r="Z106" s="910"/>
      <c r="AA106" s="910"/>
      <c r="AB106" s="910"/>
      <c r="AC106" s="910"/>
      <c r="AD106" s="785"/>
      <c r="AE106" s="728"/>
      <c r="AF106" s="728"/>
      <c r="AG106" s="732"/>
    </row>
    <row r="107" spans="1:33" s="2" customFormat="1" ht="19.899999999999999" customHeight="1">
      <c r="A107" s="682"/>
      <c r="U107" s="918"/>
      <c r="V107" s="734" t="s">
        <v>162</v>
      </c>
      <c r="W107" s="809" t="s">
        <v>163</v>
      </c>
      <c r="Y107" s="645" t="s">
        <v>172</v>
      </c>
      <c r="Z107" s="821"/>
      <c r="AA107" s="809" t="s">
        <v>173</v>
      </c>
      <c r="AB107" s="736" t="s">
        <v>174</v>
      </c>
      <c r="AC107" s="744" t="s">
        <v>175</v>
      </c>
      <c r="AD107" s="785"/>
      <c r="AE107" s="728"/>
      <c r="AF107" s="728"/>
      <c r="AG107" s="732"/>
    </row>
    <row r="108" spans="1:33" s="2" customFormat="1" ht="19.899999999999999" customHeight="1">
      <c r="A108" s="682"/>
      <c r="U108" s="918"/>
      <c r="V108" s="734" t="s">
        <v>165</v>
      </c>
      <c r="W108" s="810" t="s">
        <v>166</v>
      </c>
      <c r="Y108" s="728" t="s">
        <v>176</v>
      </c>
      <c r="AA108" s="809" t="s">
        <v>177</v>
      </c>
    </row>
    <row r="109" spans="1:33" s="2" customFormat="1" ht="19.899999999999999" customHeight="1">
      <c r="A109" s="682"/>
      <c r="U109" s="918"/>
      <c r="V109" s="803" t="s">
        <v>167</v>
      </c>
      <c r="W109" s="818" t="s">
        <v>168</v>
      </c>
      <c r="X109" s="195"/>
      <c r="Y109" s="746" t="s">
        <v>180</v>
      </c>
      <c r="Z109" s="812"/>
      <c r="AA109" s="2" t="s">
        <v>181</v>
      </c>
      <c r="AB109" s="739" t="s">
        <v>182</v>
      </c>
      <c r="AC109" s="819" t="s">
        <v>183</v>
      </c>
      <c r="AE109" s="728"/>
      <c r="AF109" s="728"/>
      <c r="AG109" s="732"/>
    </row>
    <row r="110" spans="1:33" s="2" customFormat="1" ht="19.899999999999999" customHeight="1">
      <c r="A110" s="682"/>
      <c r="U110" s="918"/>
      <c r="V110" s="803" t="s">
        <v>170</v>
      </c>
      <c r="W110" s="818" t="s">
        <v>171</v>
      </c>
      <c r="X110" s="195"/>
      <c r="Y110" s="653" t="s">
        <v>186</v>
      </c>
      <c r="AA110" s="699" t="s">
        <v>187</v>
      </c>
      <c r="AB110" s="785"/>
      <c r="AC110" s="785"/>
      <c r="AD110" s="785"/>
      <c r="AE110" s="728"/>
      <c r="AF110" s="728"/>
      <c r="AG110" s="732"/>
    </row>
    <row r="111" spans="1:33" s="2" customFormat="1" ht="19.899999999999999" customHeight="1">
      <c r="A111" s="682"/>
      <c r="U111" s="918"/>
      <c r="V111" s="880" t="s">
        <v>881</v>
      </c>
      <c r="W111" s="818"/>
      <c r="X111" s="195"/>
      <c r="AD111" s="785"/>
      <c r="AE111" s="728"/>
      <c r="AF111" s="728"/>
      <c r="AG111" s="732"/>
    </row>
    <row r="112" spans="1:33" s="2" customFormat="1" ht="19.899999999999999" customHeight="1">
      <c r="A112" s="682"/>
      <c r="U112" s="918"/>
      <c r="V112" s="56" t="s">
        <v>178</v>
      </c>
      <c r="W112" s="818" t="s">
        <v>179</v>
      </c>
      <c r="X112" s="195"/>
      <c r="Y112" s="519" t="s">
        <v>192</v>
      </c>
      <c r="Z112" s="811"/>
      <c r="AA112" s="632"/>
      <c r="AB112" s="745" t="s">
        <v>193</v>
      </c>
      <c r="AD112" s="728"/>
      <c r="AG112" s="732"/>
    </row>
    <row r="113" spans="1:36" s="2" customFormat="1" ht="19.899999999999999" customHeight="1">
      <c r="A113" s="682"/>
      <c r="U113" s="918"/>
      <c r="V113" s="56" t="s">
        <v>184</v>
      </c>
      <c r="W113" s="818" t="s">
        <v>185</v>
      </c>
      <c r="X113" s="195"/>
      <c r="Y113" s="724" t="s">
        <v>196</v>
      </c>
      <c r="Z113" s="2" t="s">
        <v>197</v>
      </c>
      <c r="AB113" s="725" t="s">
        <v>198</v>
      </c>
      <c r="AD113" s="785"/>
      <c r="AE113" s="728"/>
      <c r="AF113" s="728"/>
      <c r="AG113" s="732"/>
    </row>
    <row r="114" spans="1:36" s="2" customFormat="1" ht="19.899999999999999" customHeight="1">
      <c r="A114" s="682"/>
      <c r="U114" s="918"/>
      <c r="V114" s="56" t="s">
        <v>188</v>
      </c>
      <c r="W114" s="818" t="s">
        <v>189</v>
      </c>
      <c r="X114" s="195"/>
      <c r="Y114" s="739"/>
      <c r="AA114" s="732"/>
      <c r="AB114" s="785"/>
      <c r="AC114" s="785"/>
      <c r="AD114" s="785"/>
      <c r="AE114" s="728"/>
      <c r="AF114" s="728"/>
      <c r="AG114" s="732"/>
    </row>
    <row r="115" spans="1:36" s="2" customFormat="1" ht="19.899999999999999" customHeight="1">
      <c r="A115" s="682"/>
      <c r="U115" s="918"/>
      <c r="V115" s="56" t="s">
        <v>190</v>
      </c>
      <c r="W115" s="818" t="s">
        <v>191</v>
      </c>
      <c r="X115" s="679"/>
      <c r="Y115" s="844" t="s">
        <v>200</v>
      </c>
      <c r="Z115" s="842" t="s">
        <v>201</v>
      </c>
      <c r="AA115" s="729"/>
      <c r="AB115" s="650" t="s">
        <v>202</v>
      </c>
      <c r="AC115" s="836" t="s">
        <v>203</v>
      </c>
      <c r="AD115" s="901"/>
      <c r="AE115" s="901"/>
      <c r="AF115" s="901"/>
      <c r="AG115" s="901"/>
      <c r="AH115" s="728"/>
    </row>
    <row r="116" spans="1:36" s="2" customFormat="1" ht="19.899999999999999" customHeight="1">
      <c r="A116" s="682"/>
      <c r="U116" s="918"/>
      <c r="V116" s="56" t="s">
        <v>194</v>
      </c>
      <c r="W116" s="818" t="s">
        <v>195</v>
      </c>
      <c r="X116" s="195"/>
      <c r="Y116" s="741" t="s">
        <v>206</v>
      </c>
      <c r="Z116" s="843" t="s">
        <v>207</v>
      </c>
      <c r="AB116" s="737" t="s">
        <v>208</v>
      </c>
      <c r="AC116" s="836" t="s">
        <v>209</v>
      </c>
      <c r="AF116" s="901"/>
      <c r="AG116" s="901"/>
    </row>
    <row r="117" spans="1:36" s="2" customFormat="1" ht="19.899999999999999" customHeight="1">
      <c r="A117" s="682"/>
      <c r="U117" s="918"/>
      <c r="V117" s="56"/>
      <c r="W117" s="818"/>
      <c r="X117" s="195"/>
      <c r="Y117" s="830"/>
      <c r="AB117" s="901"/>
      <c r="AC117" s="901"/>
      <c r="AD117" s="901"/>
      <c r="AE117" s="728"/>
      <c r="AF117" s="728"/>
      <c r="AG117" s="732"/>
    </row>
    <row r="118" spans="1:36" s="2" customFormat="1" ht="19.899999999999999" customHeight="1">
      <c r="A118" s="682"/>
      <c r="U118" s="918"/>
      <c r="V118" s="825" t="s">
        <v>199</v>
      </c>
      <c r="W118" s="826" t="s">
        <v>131</v>
      </c>
      <c r="X118" s="195"/>
      <c r="Y118" s="845" t="s">
        <v>213</v>
      </c>
      <c r="Z118" s="837" t="s">
        <v>214</v>
      </c>
      <c r="AA118" s="729" t="s">
        <v>173</v>
      </c>
      <c r="AB118" s="729" t="s">
        <v>215</v>
      </c>
      <c r="AE118" s="728"/>
      <c r="AF118" s="728"/>
      <c r="AG118" s="732"/>
    </row>
    <row r="119" spans="1:36" s="2" customFormat="1" ht="19.899999999999999" customHeight="1">
      <c r="A119" s="682"/>
      <c r="U119" s="918"/>
      <c r="V119" s="827" t="s">
        <v>204</v>
      </c>
      <c r="W119" s="828" t="s">
        <v>205</v>
      </c>
      <c r="X119" s="195"/>
      <c r="Y119" s="729" t="s">
        <v>217</v>
      </c>
      <c r="Z119" s="810" t="s">
        <v>218</v>
      </c>
      <c r="AA119" s="730" t="s">
        <v>219</v>
      </c>
      <c r="AB119" s="729" t="s">
        <v>220</v>
      </c>
      <c r="AE119" s="728"/>
      <c r="AF119" s="728"/>
      <c r="AG119" s="732"/>
    </row>
    <row r="120" spans="1:36" s="2" customFormat="1" ht="19.899999999999999" customHeight="1">
      <c r="A120" s="682"/>
      <c r="U120" s="918"/>
      <c r="V120" s="733" t="s">
        <v>210</v>
      </c>
      <c r="W120" s="829" t="s">
        <v>211</v>
      </c>
      <c r="X120" s="195"/>
      <c r="Y120" s="679" t="s">
        <v>223</v>
      </c>
      <c r="Z120" s="810" t="s">
        <v>224</v>
      </c>
      <c r="AA120" s="728" t="s">
        <v>225</v>
      </c>
      <c r="AB120" s="729" t="s">
        <v>226</v>
      </c>
      <c r="AE120" s="728"/>
      <c r="AF120" s="728"/>
      <c r="AG120" s="732"/>
    </row>
    <row r="121" spans="1:36" s="2" customFormat="1" ht="19.899999999999999" customHeight="1">
      <c r="A121" s="682"/>
      <c r="U121" s="918"/>
      <c r="V121" s="734" t="s">
        <v>212</v>
      </c>
      <c r="W121" s="810" t="s">
        <v>212</v>
      </c>
      <c r="X121" s="195"/>
      <c r="Y121" s="733" t="s">
        <v>229</v>
      </c>
      <c r="Z121" s="810" t="s">
        <v>230</v>
      </c>
      <c r="AA121" s="728" t="s">
        <v>231</v>
      </c>
      <c r="AB121" s="729" t="s">
        <v>232</v>
      </c>
      <c r="AE121" s="728"/>
      <c r="AF121" s="728"/>
      <c r="AG121" s="732"/>
    </row>
    <row r="122" spans="1:36" s="2" customFormat="1" ht="19.899999999999999" customHeight="1">
      <c r="A122" s="682"/>
      <c r="U122" s="918"/>
      <c r="V122" s="831" t="s">
        <v>216</v>
      </c>
      <c r="W122" s="832"/>
      <c r="X122" s="195"/>
      <c r="Y122" s="2" t="s">
        <v>233</v>
      </c>
      <c r="Z122" s="810" t="s">
        <v>234</v>
      </c>
      <c r="AA122" s="840" t="s">
        <v>235</v>
      </c>
      <c r="AB122" s="729" t="s">
        <v>236</v>
      </c>
      <c r="AC122" s="784"/>
      <c r="AD122" s="784"/>
      <c r="AE122" s="728"/>
      <c r="AF122" s="728"/>
      <c r="AG122" s="732"/>
    </row>
    <row r="123" spans="1:36" s="2" customFormat="1" ht="19.899999999999999" customHeight="1">
      <c r="A123" s="682"/>
      <c r="U123" s="918"/>
      <c r="V123" s="833" t="s">
        <v>221</v>
      </c>
      <c r="W123" s="834" t="s">
        <v>222</v>
      </c>
      <c r="X123" s="195"/>
      <c r="Y123" s="652" t="s">
        <v>238</v>
      </c>
      <c r="Z123" s="820"/>
      <c r="AA123" s="648" t="s">
        <v>239</v>
      </c>
      <c r="AB123" s="648" t="s">
        <v>240</v>
      </c>
      <c r="AC123" s="648" t="s">
        <v>241</v>
      </c>
      <c r="AD123" s="784"/>
      <c r="AE123" s="728"/>
      <c r="AF123" s="728"/>
      <c r="AG123" s="732"/>
    </row>
    <row r="124" spans="1:36" s="2" customFormat="1" ht="19.899999999999999" customHeight="1">
      <c r="A124" s="683"/>
      <c r="B124" s="653"/>
      <c r="C124" s="649"/>
      <c r="D124" s="649"/>
      <c r="E124" s="649"/>
      <c r="U124" s="918"/>
      <c r="V124" s="728" t="s">
        <v>227</v>
      </c>
      <c r="W124" s="729" t="s">
        <v>228</v>
      </c>
      <c r="X124" s="879"/>
      <c r="Y124" s="879"/>
      <c r="Z124" s="879"/>
      <c r="AA124" s="879"/>
      <c r="AB124" s="879"/>
      <c r="AC124" s="879"/>
      <c r="AD124" s="879"/>
      <c r="AE124" s="747"/>
      <c r="AF124" s="747"/>
      <c r="AG124" s="747"/>
      <c r="AH124" s="747"/>
      <c r="AI124" s="747"/>
      <c r="AJ124" s="747"/>
    </row>
    <row r="125" spans="1:36" s="2" customFormat="1" ht="19.899999999999999" customHeight="1">
      <c r="A125" s="683"/>
      <c r="B125" s="653"/>
      <c r="C125" s="649"/>
      <c r="D125" s="649"/>
      <c r="E125" s="649"/>
      <c r="U125" s="918"/>
      <c r="V125" s="728"/>
      <c r="W125" s="729"/>
      <c r="X125" s="732"/>
      <c r="Y125" s="735" t="s">
        <v>245</v>
      </c>
      <c r="Z125" s="744" t="s">
        <v>246</v>
      </c>
      <c r="AA125" s="2" t="s">
        <v>247</v>
      </c>
      <c r="AB125" s="729" t="s">
        <v>248</v>
      </c>
      <c r="AC125" s="911" t="s">
        <v>249</v>
      </c>
      <c r="AD125" s="648"/>
      <c r="AI125" s="648"/>
    </row>
    <row r="126" spans="1:36" s="2" customFormat="1" ht="19.899999999999999" customHeight="1">
      <c r="A126" s="683"/>
      <c r="B126" s="653"/>
      <c r="C126" s="649"/>
      <c r="D126" s="649"/>
      <c r="E126" s="649"/>
      <c r="U126" s="918"/>
      <c r="V126" s="835" t="s">
        <v>237</v>
      </c>
      <c r="W126" s="836" t="s">
        <v>120</v>
      </c>
      <c r="X126" s="742" t="s">
        <v>252</v>
      </c>
      <c r="Y126" s="2" t="s">
        <v>253</v>
      </c>
      <c r="AC126" s="911"/>
      <c r="AD126" s="729"/>
      <c r="AH126" s="728"/>
    </row>
    <row r="127" spans="1:36" s="2" customFormat="1" ht="19.899999999999999" customHeight="1">
      <c r="A127" s="683"/>
      <c r="B127" s="653"/>
      <c r="C127" s="649"/>
      <c r="D127" s="649"/>
      <c r="E127" s="649"/>
      <c r="U127" s="918"/>
      <c r="V127" s="878" t="s">
        <v>242</v>
      </c>
      <c r="W127" s="879"/>
      <c r="Z127" s="727" t="s">
        <v>256</v>
      </c>
      <c r="AA127" s="651" t="s">
        <v>257</v>
      </c>
      <c r="AC127" s="912" t="s">
        <v>258</v>
      </c>
    </row>
    <row r="128" spans="1:36" s="2" customFormat="1" ht="19.899999999999999" customHeight="1">
      <c r="A128" s="683"/>
      <c r="B128" s="653"/>
      <c r="C128" s="649"/>
      <c r="D128" s="649"/>
      <c r="E128" s="649"/>
      <c r="U128" s="918"/>
      <c r="V128" s="509" t="s">
        <v>243</v>
      </c>
      <c r="W128" s="836" t="s">
        <v>244</v>
      </c>
      <c r="Z128" s="738" t="s">
        <v>134</v>
      </c>
      <c r="AA128" s="647" t="s">
        <v>135</v>
      </c>
      <c r="AB128" s="838"/>
      <c r="AC128" s="913"/>
      <c r="AD128" s="647"/>
    </row>
    <row r="129" spans="1:36" s="2" customFormat="1" ht="19.899999999999999" customHeight="1">
      <c r="A129" s="683"/>
      <c r="B129" s="653"/>
      <c r="C129" s="649"/>
      <c r="D129" s="649"/>
      <c r="E129" s="649"/>
      <c r="U129" s="918"/>
      <c r="V129" s="2" t="s">
        <v>250</v>
      </c>
      <c r="W129" s="648" t="s">
        <v>251</v>
      </c>
      <c r="Z129" s="729" t="s">
        <v>263</v>
      </c>
      <c r="AA129" s="836" t="s">
        <v>264</v>
      </c>
      <c r="AC129" s="913"/>
      <c r="AD129" s="647"/>
    </row>
    <row r="130" spans="1:36" s="2" customFormat="1" ht="19.899999999999999" customHeight="1">
      <c r="A130" s="683"/>
      <c r="B130" s="653"/>
      <c r="C130" s="649"/>
      <c r="D130" s="649"/>
      <c r="E130" s="649"/>
      <c r="U130" s="918"/>
      <c r="V130" s="486" t="s">
        <v>254</v>
      </c>
      <c r="W130" s="744" t="s">
        <v>255</v>
      </c>
      <c r="Z130" s="729" t="s">
        <v>267</v>
      </c>
      <c r="AA130" s="729" t="s">
        <v>268</v>
      </c>
      <c r="AC130" s="913"/>
      <c r="AF130" s="728"/>
      <c r="AG130" s="728"/>
      <c r="AH130" s="729"/>
      <c r="AI130" s="678"/>
      <c r="AJ130" s="648"/>
    </row>
    <row r="131" spans="1:36" s="2" customFormat="1" ht="19.899999999999999" customHeight="1">
      <c r="A131" s="683"/>
      <c r="B131" s="653"/>
      <c r="C131" s="649"/>
      <c r="D131" s="649"/>
      <c r="E131" s="649"/>
      <c r="U131" s="841"/>
      <c r="V131" s="729" t="s">
        <v>259</v>
      </c>
      <c r="W131" s="836" t="s">
        <v>260</v>
      </c>
      <c r="Z131" s="729"/>
      <c r="AA131" s="729"/>
      <c r="AC131" s="913"/>
      <c r="AF131" s="728"/>
      <c r="AG131" s="728"/>
      <c r="AH131" s="729"/>
      <c r="AI131" s="678"/>
      <c r="AJ131" s="648"/>
    </row>
    <row r="132" spans="1:36" s="2" customFormat="1" ht="19.899999999999999" customHeight="1">
      <c r="A132" s="683"/>
      <c r="B132" s="653"/>
      <c r="C132" s="649"/>
      <c r="D132" s="649"/>
      <c r="E132" s="649"/>
      <c r="U132" s="728"/>
      <c r="V132" s="729" t="s">
        <v>261</v>
      </c>
      <c r="W132" s="839" t="s">
        <v>262</v>
      </c>
      <c r="X132" s="880"/>
      <c r="Y132" s="880"/>
      <c r="Z132" s="880"/>
      <c r="AA132" s="880"/>
      <c r="AB132" s="880"/>
      <c r="AC132" s="880"/>
      <c r="AD132" s="728"/>
      <c r="AE132" s="728"/>
      <c r="AF132" s="728"/>
      <c r="AG132" s="728"/>
      <c r="AH132" s="728"/>
      <c r="AI132" s="728"/>
      <c r="AJ132" s="728"/>
    </row>
    <row r="133" spans="1:36" s="2" customFormat="1" ht="19.899999999999999" customHeight="1">
      <c r="A133" s="683"/>
      <c r="B133" s="653"/>
      <c r="C133" s="649"/>
      <c r="D133" s="649"/>
      <c r="E133" s="649"/>
      <c r="U133" s="728"/>
      <c r="V133" s="729" t="s">
        <v>265</v>
      </c>
      <c r="W133" s="726" t="s">
        <v>266</v>
      </c>
      <c r="X133" s="700" t="s">
        <v>271</v>
      </c>
      <c r="Y133" s="56"/>
      <c r="Z133" s="728" t="s">
        <v>272</v>
      </c>
      <c r="AA133" s="728"/>
      <c r="AB133" s="728"/>
      <c r="AC133" s="728"/>
      <c r="AD133" s="728"/>
      <c r="AE133" s="728"/>
      <c r="AF133" s="728"/>
      <c r="AG133" s="728"/>
      <c r="AH133" s="728"/>
      <c r="AI133" s="728"/>
      <c r="AJ133" s="728"/>
    </row>
    <row r="134" spans="1:36" ht="19.899999999999999" customHeight="1">
      <c r="U134" s="552"/>
      <c r="V134" s="729"/>
      <c r="W134" s="726"/>
      <c r="Y134" s="56" t="s">
        <v>275</v>
      </c>
      <c r="Z134" s="552" t="s">
        <v>276</v>
      </c>
      <c r="AA134" s="552"/>
      <c r="AB134" s="552" t="s">
        <v>277</v>
      </c>
      <c r="AC134" s="552"/>
      <c r="AD134" s="552"/>
      <c r="AE134" s="552"/>
      <c r="AF134" s="552"/>
      <c r="AG134" s="552"/>
      <c r="AH134" s="552"/>
      <c r="AI134" s="552"/>
      <c r="AJ134" s="552"/>
    </row>
    <row r="135" spans="1:36" ht="28.15" customHeight="1">
      <c r="U135" s="552"/>
      <c r="V135" s="880" t="s">
        <v>269</v>
      </c>
      <c r="W135" s="880"/>
      <c r="Y135" s="56"/>
      <c r="Z135" s="552"/>
      <c r="AA135" s="552"/>
      <c r="AB135" s="552"/>
      <c r="AC135" s="552"/>
      <c r="AD135" s="552"/>
      <c r="AE135" s="552"/>
      <c r="AF135" s="552"/>
      <c r="AG135" s="552"/>
      <c r="AH135" s="552"/>
      <c r="AI135" s="552"/>
      <c r="AJ135" s="552"/>
    </row>
    <row r="136" spans="1:36" ht="28.15" customHeight="1">
      <c r="V136" s="803" t="s">
        <v>143</v>
      </c>
      <c r="W136" s="846" t="s">
        <v>270</v>
      </c>
      <c r="Y136" s="56"/>
    </row>
    <row r="137" spans="1:36" ht="28.15" customHeight="1">
      <c r="V137" s="729" t="s">
        <v>273</v>
      </c>
      <c r="W137" s="476" t="s">
        <v>274</v>
      </c>
      <c r="Y137" s="56"/>
    </row>
    <row r="138" spans="1:36" ht="28.15" customHeight="1">
      <c r="X138" s="87" t="s">
        <v>164</v>
      </c>
      <c r="Y138" s="56"/>
    </row>
    <row r="139" spans="1:36" ht="28.15" customHeight="1">
      <c r="X139" s="87" t="s">
        <v>164</v>
      </c>
      <c r="Y139" s="56"/>
    </row>
    <row r="140" spans="1:36" ht="28.15" customHeight="1">
      <c r="X140" s="87" t="s">
        <v>164</v>
      </c>
      <c r="Y140" s="56"/>
    </row>
    <row r="141" spans="1:36" ht="28.15" customHeight="1">
      <c r="V141" s="803" t="s">
        <v>278</v>
      </c>
      <c r="W141" s="786">
        <v>12</v>
      </c>
      <c r="X141" s="87" t="s">
        <v>164</v>
      </c>
      <c r="Y141" s="56"/>
    </row>
    <row r="142" spans="1:36" ht="28.15" customHeight="1">
      <c r="V142" s="803" t="s">
        <v>279</v>
      </c>
      <c r="W142" s="786">
        <v>10</v>
      </c>
      <c r="X142" s="87" t="s">
        <v>164</v>
      </c>
      <c r="Y142" s="56"/>
    </row>
    <row r="143" spans="1:36" ht="28.15" customHeight="1">
      <c r="V143" s="803" t="s">
        <v>280</v>
      </c>
      <c r="W143" s="786">
        <v>20</v>
      </c>
      <c r="X143" s="87" t="s">
        <v>284</v>
      </c>
      <c r="Y143" s="56"/>
    </row>
    <row r="144" spans="1:36" ht="28.15" customHeight="1">
      <c r="V144" s="804" t="s">
        <v>281</v>
      </c>
      <c r="W144" s="786">
        <v>15</v>
      </c>
      <c r="Y144" s="56"/>
    </row>
    <row r="145" spans="22:23" ht="28.15" customHeight="1">
      <c r="V145" s="803" t="s">
        <v>282</v>
      </c>
      <c r="W145" s="805">
        <v>20</v>
      </c>
    </row>
    <row r="146" spans="22:23" ht="28.15" customHeight="1">
      <c r="V146" s="803" t="s">
        <v>283</v>
      </c>
      <c r="W146" s="786">
        <v>15</v>
      </c>
    </row>
    <row r="148" spans="22:23" ht="28.15" customHeight="1">
      <c r="V148" s="803" t="s">
        <v>848</v>
      </c>
    </row>
  </sheetData>
  <mergeCells count="217">
    <mergeCell ref="V98:W98"/>
    <mergeCell ref="Y106:AC106"/>
    <mergeCell ref="G91:J91"/>
    <mergeCell ref="A92:A93"/>
    <mergeCell ref="B92:B93"/>
    <mergeCell ref="AC125:AC126"/>
    <mergeCell ref="AC127:AC131"/>
    <mergeCell ref="A71:A72"/>
    <mergeCell ref="B71:B72"/>
    <mergeCell ref="A74:A75"/>
    <mergeCell ref="B74:B75"/>
    <mergeCell ref="A77:A78"/>
    <mergeCell ref="B77:B78"/>
    <mergeCell ref="A80:A81"/>
    <mergeCell ref="B80:B81"/>
    <mergeCell ref="A83:A84"/>
    <mergeCell ref="B83:B84"/>
    <mergeCell ref="V97:AD97"/>
    <mergeCell ref="G94:J94"/>
    <mergeCell ref="K94:M94"/>
    <mergeCell ref="N94:P94"/>
    <mergeCell ref="Q94:R94"/>
    <mergeCell ref="U98:U130"/>
    <mergeCell ref="AD115:AG115"/>
    <mergeCell ref="AF116:AG116"/>
    <mergeCell ref="AB117:AD117"/>
    <mergeCell ref="A20:A21"/>
    <mergeCell ref="A23:A24"/>
    <mergeCell ref="A26:A27"/>
    <mergeCell ref="A29:A30"/>
    <mergeCell ref="A33:A34"/>
    <mergeCell ref="A36:A37"/>
    <mergeCell ref="B36:B37"/>
    <mergeCell ref="A39:A40"/>
    <mergeCell ref="B39:B40"/>
    <mergeCell ref="B20:B21"/>
    <mergeCell ref="A31:B31"/>
    <mergeCell ref="Y99:Z99"/>
    <mergeCell ref="AB98:AC98"/>
    <mergeCell ref="V99:W99"/>
    <mergeCell ref="K91:M91"/>
    <mergeCell ref="N85:P85"/>
    <mergeCell ref="Q85:R85"/>
    <mergeCell ref="G88:J88"/>
    <mergeCell ref="K88:M88"/>
    <mergeCell ref="N88:P88"/>
    <mergeCell ref="Q88:R88"/>
    <mergeCell ref="N91:P91"/>
    <mergeCell ref="B8:B9"/>
    <mergeCell ref="B11:B12"/>
    <mergeCell ref="B14:B15"/>
    <mergeCell ref="A2:A3"/>
    <mergeCell ref="A5:A6"/>
    <mergeCell ref="A8:A9"/>
    <mergeCell ref="A11:A12"/>
    <mergeCell ref="A14:A15"/>
    <mergeCell ref="A17:A18"/>
    <mergeCell ref="B17:B18"/>
    <mergeCell ref="B2:B3"/>
    <mergeCell ref="B5:B6"/>
    <mergeCell ref="Q91:R91"/>
    <mergeCell ref="A89:A90"/>
    <mergeCell ref="B89:B90"/>
    <mergeCell ref="G85:J85"/>
    <mergeCell ref="K85:M85"/>
    <mergeCell ref="K79:M79"/>
    <mergeCell ref="A42:A43"/>
    <mergeCell ref="B42:B43"/>
    <mergeCell ref="A45:A46"/>
    <mergeCell ref="B45:B46"/>
    <mergeCell ref="A48:A49"/>
    <mergeCell ref="B48:B49"/>
    <mergeCell ref="A51:A52"/>
    <mergeCell ref="B51:B52"/>
    <mergeCell ref="A54:A55"/>
    <mergeCell ref="B54:B55"/>
    <mergeCell ref="A57:A58"/>
    <mergeCell ref="B57:B58"/>
    <mergeCell ref="G82:J82"/>
    <mergeCell ref="K82:M82"/>
    <mergeCell ref="G79:J79"/>
    <mergeCell ref="A60:A61"/>
    <mergeCell ref="B60:B61"/>
    <mergeCell ref="A64:B64"/>
    <mergeCell ref="A65:A66"/>
    <mergeCell ref="Q50:R50"/>
    <mergeCell ref="K53:M53"/>
    <mergeCell ref="G38:J38"/>
    <mergeCell ref="K38:M38"/>
    <mergeCell ref="A32:C32"/>
    <mergeCell ref="G47:J47"/>
    <mergeCell ref="K47:M47"/>
    <mergeCell ref="A86:A87"/>
    <mergeCell ref="B86:B87"/>
    <mergeCell ref="N79:P79"/>
    <mergeCell ref="Q79:R79"/>
    <mergeCell ref="N82:P82"/>
    <mergeCell ref="Q82:R82"/>
    <mergeCell ref="B65:B66"/>
    <mergeCell ref="A68:A69"/>
    <mergeCell ref="B68:B69"/>
    <mergeCell ref="G62:J62"/>
    <mergeCell ref="K62:M62"/>
    <mergeCell ref="R32:S32"/>
    <mergeCell ref="N32:O32"/>
    <mergeCell ref="P32:Q32"/>
    <mergeCell ref="L32:M32"/>
    <mergeCell ref="H32:K32"/>
    <mergeCell ref="B33:B34"/>
    <mergeCell ref="G59:J59"/>
    <mergeCell ref="K59:M59"/>
    <mergeCell ref="N59:P59"/>
    <mergeCell ref="Q59:R59"/>
    <mergeCell ref="G56:J56"/>
    <mergeCell ref="K56:M56"/>
    <mergeCell ref="N56:P56"/>
    <mergeCell ref="Q56:R56"/>
    <mergeCell ref="G53:J53"/>
    <mergeCell ref="N53:P53"/>
    <mergeCell ref="Q53:R53"/>
    <mergeCell ref="G44:J44"/>
    <mergeCell ref="K44:M44"/>
    <mergeCell ref="G50:J50"/>
    <mergeCell ref="K50:M50"/>
    <mergeCell ref="N50:P50"/>
    <mergeCell ref="H64:K64"/>
    <mergeCell ref="G76:J76"/>
    <mergeCell ref="K76:M76"/>
    <mergeCell ref="N67:P67"/>
    <mergeCell ref="Q67:R67"/>
    <mergeCell ref="L64:M64"/>
    <mergeCell ref="N64:O64"/>
    <mergeCell ref="P64:Q64"/>
    <mergeCell ref="R64:S64"/>
    <mergeCell ref="N76:P76"/>
    <mergeCell ref="Q76:R76"/>
    <mergeCell ref="G70:J70"/>
    <mergeCell ref="K70:M70"/>
    <mergeCell ref="N70:P70"/>
    <mergeCell ref="Q70:R70"/>
    <mergeCell ref="G73:J73"/>
    <mergeCell ref="K73:M73"/>
    <mergeCell ref="N73:P73"/>
    <mergeCell ref="Q73:R73"/>
    <mergeCell ref="C22:F22"/>
    <mergeCell ref="G22:J22"/>
    <mergeCell ref="K22:M22"/>
    <mergeCell ref="N22:P22"/>
    <mergeCell ref="Q22:R22"/>
    <mergeCell ref="N31:P31"/>
    <mergeCell ref="Q31:R31"/>
    <mergeCell ref="C28:F28"/>
    <mergeCell ref="G28:J28"/>
    <mergeCell ref="K28:M28"/>
    <mergeCell ref="N28:P28"/>
    <mergeCell ref="Q28:R28"/>
    <mergeCell ref="C25:F25"/>
    <mergeCell ref="G25:J25"/>
    <mergeCell ref="K25:M25"/>
    <mergeCell ref="N25:P25"/>
    <mergeCell ref="Q25:R25"/>
    <mergeCell ref="C31:F31"/>
    <mergeCell ref="G31:J31"/>
    <mergeCell ref="K31:M31"/>
    <mergeCell ref="C10:F10"/>
    <mergeCell ref="G10:J10"/>
    <mergeCell ref="K10:M10"/>
    <mergeCell ref="C19:F19"/>
    <mergeCell ref="G19:J19"/>
    <mergeCell ref="K19:M19"/>
    <mergeCell ref="N19:P19"/>
    <mergeCell ref="Q19:R19"/>
    <mergeCell ref="C16:F16"/>
    <mergeCell ref="G16:J16"/>
    <mergeCell ref="K16:M16"/>
    <mergeCell ref="N16:P16"/>
    <mergeCell ref="Q16:R16"/>
    <mergeCell ref="N7:P7"/>
    <mergeCell ref="Q7:R7"/>
    <mergeCell ref="K7:M7"/>
    <mergeCell ref="N47:P47"/>
    <mergeCell ref="Q47:R47"/>
    <mergeCell ref="N38:P38"/>
    <mergeCell ref="Q38:R38"/>
    <mergeCell ref="G35:J35"/>
    <mergeCell ref="K35:M35"/>
    <mergeCell ref="N35:P35"/>
    <mergeCell ref="Q35:R35"/>
    <mergeCell ref="N44:P44"/>
    <mergeCell ref="Q44:R44"/>
    <mergeCell ref="G41:J41"/>
    <mergeCell ref="K41:M41"/>
    <mergeCell ref="N41:P41"/>
    <mergeCell ref="Q41:R41"/>
    <mergeCell ref="R1:S1"/>
    <mergeCell ref="A1:C1"/>
    <mergeCell ref="B23:B24"/>
    <mergeCell ref="B26:B27"/>
    <mergeCell ref="B29:B30"/>
    <mergeCell ref="N10:P10"/>
    <mergeCell ref="Q10:R10"/>
    <mergeCell ref="C13:F13"/>
    <mergeCell ref="G13:J13"/>
    <mergeCell ref="K13:M13"/>
    <mergeCell ref="N13:P13"/>
    <mergeCell ref="Q13:R13"/>
    <mergeCell ref="C4:F4"/>
    <mergeCell ref="G4:J4"/>
    <mergeCell ref="K4:M4"/>
    <mergeCell ref="N4:P4"/>
    <mergeCell ref="Q4:R4"/>
    <mergeCell ref="C7:F7"/>
    <mergeCell ref="G7:J7"/>
    <mergeCell ref="N62:P62"/>
    <mergeCell ref="Q62:R62"/>
    <mergeCell ref="G67:J67"/>
    <mergeCell ref="K67:M67"/>
  </mergeCells>
  <phoneticPr fontId="267" type="noConversion"/>
  <printOptions horizontalCentered="1" verticalCentered="1" gridLines="1"/>
  <pageMargins left="0.25" right="0.18" top="0.17" bottom="0.36" header="0.17" footer="0.17"/>
  <pageSetup orientation="portrait" r:id="rId1"/>
  <headerFooter>
    <oddFooter>&amp;L&amp;D &amp;T&amp;C&amp;A
&amp;R &amp;F</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A22C3-1E30-459C-83C7-F6745B363F82}">
  <sheetPr codeName="Sheet6"/>
  <dimension ref="A1:F55"/>
  <sheetViews>
    <sheetView view="pageBreakPreview" topLeftCell="A40" zoomScaleNormal="100" zoomScaleSheetLayoutView="100" workbookViewId="0">
      <selection activeCell="D46" sqref="D46:D47"/>
    </sheetView>
  </sheetViews>
  <sheetFormatPr defaultColWidth="8.7109375" defaultRowHeight="72" customHeight="1"/>
  <cols>
    <col min="1" max="1" width="38.7109375" style="720" customWidth="1"/>
    <col min="2" max="2" width="9.7109375" style="348" customWidth="1"/>
    <col min="3" max="3" width="1.42578125" style="347" customWidth="1"/>
    <col min="4" max="4" width="41.140625" style="341" customWidth="1"/>
    <col min="5" max="5" width="9.7109375" style="348" customWidth="1"/>
    <col min="6" max="6" width="8.7109375" style="2"/>
  </cols>
  <sheetData>
    <row r="1" spans="1:6" s="340" customFormat="1" ht="22.15" customHeight="1">
      <c r="A1" s="719"/>
      <c r="B1" s="338"/>
      <c r="C1" s="344"/>
      <c r="D1" s="339"/>
      <c r="E1" s="345"/>
      <c r="F1" s="346"/>
    </row>
    <row r="2" spans="1:6" ht="72" customHeight="1">
      <c r="A2" s="1001" t="str">
        <f>'jobinfo(2)'!C53</f>
        <v>FOYER/TRAVEL ROOM</v>
      </c>
      <c r="B2" s="995">
        <v>1</v>
      </c>
      <c r="D2" s="996" t="str">
        <f>A2</f>
        <v>FOYER/TRAVEL ROOM</v>
      </c>
      <c r="E2" s="995">
        <f>B2</f>
        <v>1</v>
      </c>
    </row>
    <row r="3" spans="1:6" ht="72" customHeight="1">
      <c r="A3" s="1001"/>
      <c r="B3" s="995"/>
      <c r="D3" s="996"/>
      <c r="E3" s="995"/>
    </row>
    <row r="4" spans="1:6" ht="72" customHeight="1">
      <c r="A4" s="1001" t="str">
        <f>'jobinfo(2)'!C54</f>
        <v>GUEST CLOSET</v>
      </c>
      <c r="B4" s="995">
        <f>1+B2</f>
        <v>2</v>
      </c>
      <c r="D4" s="996" t="str">
        <f>A4</f>
        <v>GUEST CLOSET</v>
      </c>
      <c r="E4" s="995">
        <f>1+E2</f>
        <v>2</v>
      </c>
    </row>
    <row r="5" spans="1:6" ht="72" customHeight="1">
      <c r="A5" s="1001"/>
      <c r="B5" s="995"/>
      <c r="D5" s="996"/>
      <c r="E5" s="995"/>
    </row>
    <row r="6" spans="1:6" ht="72" customHeight="1">
      <c r="A6" s="1001" t="str">
        <f>'jobinfo(2)'!C55</f>
        <v>GUEST BATHROOM</v>
      </c>
      <c r="B6" s="995">
        <f>1+B4</f>
        <v>3</v>
      </c>
      <c r="D6" s="996" t="str">
        <f>A6</f>
        <v>GUEST BATHROOM</v>
      </c>
      <c r="E6" s="995">
        <f>1+E4</f>
        <v>3</v>
      </c>
    </row>
    <row r="7" spans="1:6" ht="72" customHeight="1">
      <c r="A7" s="1001"/>
      <c r="B7" s="995"/>
      <c r="D7" s="996"/>
      <c r="E7" s="995"/>
    </row>
    <row r="8" spans="1:6" ht="72" customHeight="1">
      <c r="A8" s="1001" t="str">
        <f>'jobinfo(2)'!C56</f>
        <v xml:space="preserve"> Dining Room TRAVEL</v>
      </c>
      <c r="B8" s="995">
        <f>1+B6</f>
        <v>4</v>
      </c>
      <c r="D8" s="996" t="str">
        <f>A8</f>
        <v xml:space="preserve"> Dining Room TRAVEL</v>
      </c>
      <c r="E8" s="995">
        <f>1+E6</f>
        <v>4</v>
      </c>
    </row>
    <row r="9" spans="1:6" ht="72" customHeight="1">
      <c r="A9" s="1001"/>
      <c r="B9" s="995"/>
      <c r="D9" s="996"/>
      <c r="E9" s="995"/>
    </row>
    <row r="10" spans="1:6" ht="72" customHeight="1">
      <c r="A10" s="1001" t="str">
        <f>'jobinfo(2)'!C57</f>
        <v>Living Room TRAVEL</v>
      </c>
      <c r="B10" s="995">
        <f>1+B8</f>
        <v>5</v>
      </c>
      <c r="D10" s="996" t="str">
        <f>A10</f>
        <v>Living Room TRAVEL</v>
      </c>
      <c r="E10" s="995">
        <f>1+E8</f>
        <v>5</v>
      </c>
    </row>
    <row r="11" spans="1:6" ht="72" customHeight="1">
      <c r="A11" s="1001"/>
      <c r="B11" s="995"/>
      <c r="D11" s="996"/>
      <c r="E11" s="995"/>
    </row>
    <row r="12" spans="1:6" ht="22.15" customHeight="1">
      <c r="B12" s="338"/>
      <c r="C12" s="344"/>
      <c r="E12" s="345"/>
    </row>
    <row r="13" spans="1:6" ht="72" customHeight="1">
      <c r="A13" s="1001" t="e">
        <f>'jobinfo(2)'!#REF!</f>
        <v>#REF!</v>
      </c>
      <c r="B13" s="995">
        <f>+E10+1</f>
        <v>6</v>
      </c>
      <c r="D13" s="996" t="e">
        <f>A13</f>
        <v>#REF!</v>
      </c>
      <c r="E13" s="995">
        <f>B13</f>
        <v>6</v>
      </c>
    </row>
    <row r="14" spans="1:6" ht="72" customHeight="1">
      <c r="A14" s="1001"/>
      <c r="B14" s="995"/>
      <c r="D14" s="996"/>
      <c r="E14" s="995"/>
    </row>
    <row r="15" spans="1:6" ht="72" customHeight="1">
      <c r="A15" s="1001" t="e">
        <f>'jobinfo(2)'!#REF!</f>
        <v>#REF!</v>
      </c>
      <c r="B15" s="995">
        <f>1+B13</f>
        <v>7</v>
      </c>
      <c r="D15" s="996" t="e">
        <f>A15</f>
        <v>#REF!</v>
      </c>
      <c r="E15" s="995">
        <f>1+E13</f>
        <v>7</v>
      </c>
    </row>
    <row r="16" spans="1:6" ht="72" customHeight="1">
      <c r="A16" s="1001"/>
      <c r="B16" s="995"/>
      <c r="D16" s="996"/>
      <c r="E16" s="995"/>
    </row>
    <row r="17" spans="1:5" ht="72" customHeight="1">
      <c r="A17" s="1001" t="str">
        <f>'jobinfo(2)'!C58</f>
        <v>STAIRS UP TRAVEL</v>
      </c>
      <c r="B17" s="995">
        <f>1+B15</f>
        <v>8</v>
      </c>
      <c r="D17" s="996" t="str">
        <f>A17</f>
        <v>STAIRS UP TRAVEL</v>
      </c>
      <c r="E17" s="995">
        <f>1+E15</f>
        <v>8</v>
      </c>
    </row>
    <row r="18" spans="1:5" ht="72" customHeight="1">
      <c r="A18" s="1001"/>
      <c r="B18" s="995"/>
      <c r="D18" s="996"/>
      <c r="E18" s="995"/>
    </row>
    <row r="19" spans="1:5" ht="72" customHeight="1">
      <c r="A19" s="1001" t="str">
        <f>'jobinfo(2)'!C59</f>
        <v>HALL UP TRAVEL</v>
      </c>
      <c r="B19" s="995">
        <f>1+B17</f>
        <v>9</v>
      </c>
      <c r="D19" s="996" t="str">
        <f>A19</f>
        <v>HALL UP TRAVEL</v>
      </c>
      <c r="E19" s="995">
        <f>1+E17</f>
        <v>9</v>
      </c>
    </row>
    <row r="20" spans="1:5" ht="72" customHeight="1">
      <c r="A20" s="1001"/>
      <c r="B20" s="995"/>
      <c r="D20" s="996"/>
      <c r="E20" s="995"/>
    </row>
    <row r="21" spans="1:5" ht="72" customHeight="1">
      <c r="A21" s="1001" t="e">
        <f>'jobinfo(2)'!#REF!</f>
        <v>#REF!</v>
      </c>
      <c r="B21" s="995">
        <f>1+B19</f>
        <v>10</v>
      </c>
      <c r="D21" s="996" t="e">
        <f>A21</f>
        <v>#REF!</v>
      </c>
      <c r="E21" s="995">
        <f>1+E19</f>
        <v>10</v>
      </c>
    </row>
    <row r="22" spans="1:5" ht="72" customHeight="1">
      <c r="A22" s="1001"/>
      <c r="B22" s="995"/>
      <c r="D22" s="996"/>
      <c r="E22" s="995"/>
    </row>
    <row r="23" spans="1:5" ht="22.15" customHeight="1">
      <c r="B23" s="342"/>
      <c r="E23" s="342"/>
    </row>
    <row r="24" spans="1:5" ht="72" customHeight="1">
      <c r="A24" s="1002" t="e">
        <f>'jobinfo(2)'!#REF!</f>
        <v>#REF!</v>
      </c>
      <c r="B24" s="995">
        <f>1+E21</f>
        <v>11</v>
      </c>
      <c r="D24" s="997" t="e">
        <f>A24</f>
        <v>#REF!</v>
      </c>
      <c r="E24" s="995">
        <f>B24</f>
        <v>11</v>
      </c>
    </row>
    <row r="25" spans="1:5" ht="72" customHeight="1">
      <c r="A25" s="1001"/>
      <c r="B25" s="995"/>
      <c r="D25" s="996"/>
      <c r="E25" s="995"/>
    </row>
    <row r="26" spans="1:5" ht="72" customHeight="1">
      <c r="A26" s="1002" t="str">
        <f>'jobinfo(2)'!C60</f>
        <v xml:space="preserve"> BR1 UP </v>
      </c>
      <c r="B26" s="995">
        <f>1+B24</f>
        <v>12</v>
      </c>
      <c r="D26" s="997" t="str">
        <f>A26</f>
        <v xml:space="preserve"> BR1 UP </v>
      </c>
      <c r="E26" s="995">
        <f>1+E24</f>
        <v>12</v>
      </c>
    </row>
    <row r="27" spans="1:5" ht="72" customHeight="1">
      <c r="A27" s="1001"/>
      <c r="B27" s="995"/>
      <c r="D27" s="996"/>
      <c r="E27" s="995"/>
    </row>
    <row r="28" spans="1:5" ht="72" customHeight="1">
      <c r="A28" s="1001" t="str">
        <f>'jobinfo(2)'!C61</f>
        <v xml:space="preserve"> BR1 UP CLOSET </v>
      </c>
      <c r="B28" s="995">
        <f>1+B26</f>
        <v>13</v>
      </c>
      <c r="D28" s="998" t="str">
        <f>A28</f>
        <v xml:space="preserve"> BR1 UP CLOSET </v>
      </c>
      <c r="E28" s="995">
        <f>1+E26</f>
        <v>13</v>
      </c>
    </row>
    <row r="29" spans="1:5" ht="72" customHeight="1">
      <c r="A29" s="1001"/>
      <c r="B29" s="995"/>
      <c r="D29" s="999"/>
      <c r="E29" s="995"/>
    </row>
    <row r="30" spans="1:5" ht="72" customHeight="1">
      <c r="A30" s="1002" t="str">
        <f>'jobinfo(2)'!C62</f>
        <v xml:space="preserve"> BR1 UP CLOSET 2</v>
      </c>
      <c r="B30" s="995">
        <f>1+B28</f>
        <v>14</v>
      </c>
      <c r="D30" s="997" t="str">
        <f>A30</f>
        <v xml:space="preserve"> BR1 UP CLOSET 2</v>
      </c>
      <c r="E30" s="995">
        <f>1+E28</f>
        <v>14</v>
      </c>
    </row>
    <row r="31" spans="1:5" ht="72" customHeight="1">
      <c r="A31" s="1001"/>
      <c r="B31" s="995"/>
      <c r="D31" s="996"/>
      <c r="E31" s="995"/>
    </row>
    <row r="32" spans="1:5" ht="72" customHeight="1">
      <c r="A32" s="1003" t="str">
        <f>'jobinfo(2)'!C63</f>
        <v>BR2 UP</v>
      </c>
      <c r="B32" s="995">
        <f>1+B30</f>
        <v>15</v>
      </c>
      <c r="D32" s="997" t="str">
        <f>A32</f>
        <v>BR2 UP</v>
      </c>
      <c r="E32" s="995">
        <f>1+E30</f>
        <v>15</v>
      </c>
    </row>
    <row r="33" spans="1:5" ht="72" customHeight="1">
      <c r="A33" s="1004"/>
      <c r="B33" s="995"/>
      <c r="D33" s="996"/>
      <c r="E33" s="995"/>
    </row>
    <row r="34" spans="1:5" ht="22.15" customHeight="1">
      <c r="B34" s="342"/>
      <c r="E34" s="342"/>
    </row>
    <row r="35" spans="1:5" ht="72" customHeight="1">
      <c r="A35" s="1002" t="str">
        <f>'jobinfo(2)'!C68</f>
        <v>RFG GARAGE</v>
      </c>
      <c r="B35" s="995">
        <f>1+E32</f>
        <v>16</v>
      </c>
      <c r="D35" s="997" t="str">
        <f>A35</f>
        <v>RFG GARAGE</v>
      </c>
      <c r="E35" s="995">
        <f>B35</f>
        <v>16</v>
      </c>
    </row>
    <row r="36" spans="1:5" ht="72" customHeight="1">
      <c r="A36" s="1001"/>
      <c r="B36" s="995"/>
      <c r="D36" s="996"/>
      <c r="E36" s="995"/>
    </row>
    <row r="37" spans="1:5" ht="72" customHeight="1">
      <c r="A37" s="1003">
        <f>'jobinfo(2)'!C69</f>
        <v>0</v>
      </c>
      <c r="B37" s="995">
        <f>1+B35</f>
        <v>17</v>
      </c>
      <c r="D37" s="997">
        <f>A37</f>
        <v>0</v>
      </c>
      <c r="E37" s="995">
        <f>1+E35</f>
        <v>17</v>
      </c>
    </row>
    <row r="38" spans="1:5" ht="72" customHeight="1">
      <c r="A38" s="1004"/>
      <c r="B38" s="995"/>
      <c r="D38" s="996"/>
      <c r="E38" s="995"/>
    </row>
    <row r="39" spans="1:5" ht="72" customHeight="1">
      <c r="A39" s="1002">
        <f>'jobinfo(2)'!C70</f>
        <v>0</v>
      </c>
      <c r="B39" s="995">
        <f>1+B37</f>
        <v>18</v>
      </c>
      <c r="D39" s="997">
        <f>A39</f>
        <v>0</v>
      </c>
      <c r="E39" s="995">
        <f>1+E37</f>
        <v>18</v>
      </c>
    </row>
    <row r="40" spans="1:5" ht="72" customHeight="1">
      <c r="A40" s="1001"/>
      <c r="B40" s="995"/>
      <c r="D40" s="996"/>
      <c r="E40" s="995"/>
    </row>
    <row r="41" spans="1:5" ht="72" customHeight="1">
      <c r="A41" s="1002">
        <f>'jobinfo(2)'!C71</f>
        <v>0</v>
      </c>
      <c r="B41" s="995">
        <f>1+B39</f>
        <v>19</v>
      </c>
      <c r="D41" s="997">
        <f>A41</f>
        <v>0</v>
      </c>
      <c r="E41" s="995">
        <f>1+E39</f>
        <v>19</v>
      </c>
    </row>
    <row r="42" spans="1:5" ht="72" customHeight="1">
      <c r="A42" s="1001"/>
      <c r="B42" s="995"/>
      <c r="D42" s="996"/>
      <c r="E42" s="995"/>
    </row>
    <row r="43" spans="1:5" ht="72" customHeight="1">
      <c r="A43" s="1002">
        <f>'jobinfo(2)'!C72</f>
        <v>0</v>
      </c>
      <c r="B43" s="995">
        <f>1+B41</f>
        <v>20</v>
      </c>
      <c r="D43" s="997">
        <f>A43</f>
        <v>0</v>
      </c>
      <c r="E43" s="995">
        <f>1+E41</f>
        <v>20</v>
      </c>
    </row>
    <row r="44" spans="1:5" ht="72" customHeight="1">
      <c r="A44" s="1001"/>
      <c r="B44" s="995"/>
      <c r="D44" s="996"/>
      <c r="E44" s="995"/>
    </row>
    <row r="45" spans="1:5" ht="22.15" customHeight="1">
      <c r="B45" s="342"/>
      <c r="E45" s="342"/>
    </row>
    <row r="46" spans="1:5" ht="72" customHeight="1">
      <c r="A46" s="1002">
        <f>'jobinfo(2)'!C73</f>
        <v>0</v>
      </c>
      <c r="B46" s="995">
        <f>1+E43</f>
        <v>21</v>
      </c>
      <c r="D46" s="997">
        <f>A46</f>
        <v>0</v>
      </c>
      <c r="E46" s="995">
        <f>B46</f>
        <v>21</v>
      </c>
    </row>
    <row r="47" spans="1:5" ht="72" customHeight="1">
      <c r="A47" s="1001"/>
      <c r="B47" s="995"/>
      <c r="D47" s="996"/>
      <c r="E47" s="995"/>
    </row>
    <row r="48" spans="1:5" ht="72" customHeight="1">
      <c r="A48" s="1002">
        <f>'jobinfo(2)'!C74</f>
        <v>0</v>
      </c>
      <c r="B48" s="1000">
        <f>1+B46</f>
        <v>22</v>
      </c>
      <c r="C48" s="343"/>
      <c r="D48" s="1005">
        <f>A48</f>
        <v>0</v>
      </c>
      <c r="E48" s="995">
        <f>1+E46</f>
        <v>22</v>
      </c>
    </row>
    <row r="49" spans="1:5" ht="72" customHeight="1">
      <c r="A49" s="1001"/>
      <c r="B49" s="1000"/>
      <c r="C49" s="343"/>
      <c r="D49" s="1006"/>
      <c r="E49" s="995"/>
    </row>
    <row r="50" spans="1:5" ht="72" customHeight="1">
      <c r="A50" s="1002">
        <f>'jobinfo(2)'!C75</f>
        <v>0</v>
      </c>
      <c r="B50" s="995">
        <f>1+B48</f>
        <v>23</v>
      </c>
      <c r="D50" s="997">
        <f>A50</f>
        <v>0</v>
      </c>
      <c r="E50" s="995">
        <f>1+E48</f>
        <v>23</v>
      </c>
    </row>
    <row r="51" spans="1:5" ht="72" customHeight="1">
      <c r="A51" s="1001"/>
      <c r="B51" s="995"/>
      <c r="D51" s="996"/>
      <c r="E51" s="995"/>
    </row>
    <row r="52" spans="1:5" ht="72" customHeight="1">
      <c r="A52" s="1002">
        <f>'jobinfo(2)'!C76</f>
        <v>0</v>
      </c>
      <c r="B52" s="995">
        <f>1+B50</f>
        <v>24</v>
      </c>
      <c r="D52" s="997">
        <f>A52</f>
        <v>0</v>
      </c>
      <c r="E52" s="995">
        <f>1+E50</f>
        <v>24</v>
      </c>
    </row>
    <row r="53" spans="1:5" ht="72" customHeight="1">
      <c r="A53" s="1001"/>
      <c r="B53" s="995"/>
      <c r="D53" s="996"/>
      <c r="E53" s="995"/>
    </row>
    <row r="54" spans="1:5" ht="72" customHeight="1">
      <c r="A54" s="1002">
        <f>'jobinfo(2)'!C77</f>
        <v>0</v>
      </c>
      <c r="B54" s="995">
        <f>1+B52</f>
        <v>25</v>
      </c>
      <c r="D54" s="997">
        <f>A54</f>
        <v>0</v>
      </c>
      <c r="E54" s="995">
        <f>1+E52</f>
        <v>25</v>
      </c>
    </row>
    <row r="55" spans="1:5" ht="72" customHeight="1">
      <c r="A55" s="1001"/>
      <c r="B55" s="995"/>
      <c r="D55" s="996"/>
      <c r="E55" s="995"/>
    </row>
  </sheetData>
  <mergeCells count="100">
    <mergeCell ref="A52:A53"/>
    <mergeCell ref="D52:D53"/>
    <mergeCell ref="A54:A55"/>
    <mergeCell ref="D54:D55"/>
    <mergeCell ref="A46:A47"/>
    <mergeCell ref="D46:D47"/>
    <mergeCell ref="A48:A49"/>
    <mergeCell ref="D48:D49"/>
    <mergeCell ref="A50:A51"/>
    <mergeCell ref="D50:D51"/>
    <mergeCell ref="B54:B55"/>
    <mergeCell ref="A35:A36"/>
    <mergeCell ref="A37:A38"/>
    <mergeCell ref="A39:A40"/>
    <mergeCell ref="A41:A42"/>
    <mergeCell ref="A43:A44"/>
    <mergeCell ref="A24:A25"/>
    <mergeCell ref="A26:A27"/>
    <mergeCell ref="A28:A29"/>
    <mergeCell ref="A30:A31"/>
    <mergeCell ref="A32:A33"/>
    <mergeCell ref="A13:A14"/>
    <mergeCell ref="A15:A16"/>
    <mergeCell ref="A17:A18"/>
    <mergeCell ref="A19:A20"/>
    <mergeCell ref="A21:A22"/>
    <mergeCell ref="A2:A3"/>
    <mergeCell ref="A4:A5"/>
    <mergeCell ref="A6:A7"/>
    <mergeCell ref="A8:A9"/>
    <mergeCell ref="A10:A11"/>
    <mergeCell ref="E54:E55"/>
    <mergeCell ref="B48:B49"/>
    <mergeCell ref="E48:E49"/>
    <mergeCell ref="B50:B51"/>
    <mergeCell ref="E50:E51"/>
    <mergeCell ref="B52:B53"/>
    <mergeCell ref="E52:E53"/>
    <mergeCell ref="B41:B42"/>
    <mergeCell ref="E41:E42"/>
    <mergeCell ref="B43:B44"/>
    <mergeCell ref="E43:E44"/>
    <mergeCell ref="B46:B47"/>
    <mergeCell ref="E46:E47"/>
    <mergeCell ref="D41:D42"/>
    <mergeCell ref="D43:D44"/>
    <mergeCell ref="B35:B36"/>
    <mergeCell ref="E35:E36"/>
    <mergeCell ref="B37:B38"/>
    <mergeCell ref="E37:E38"/>
    <mergeCell ref="B39:B40"/>
    <mergeCell ref="E39:E40"/>
    <mergeCell ref="D35:D36"/>
    <mergeCell ref="D37:D38"/>
    <mergeCell ref="D39:D40"/>
    <mergeCell ref="B28:B29"/>
    <mergeCell ref="E28:E29"/>
    <mergeCell ref="B30:B31"/>
    <mergeCell ref="E30:E31"/>
    <mergeCell ref="B32:B33"/>
    <mergeCell ref="E32:E33"/>
    <mergeCell ref="D28:D29"/>
    <mergeCell ref="D30:D31"/>
    <mergeCell ref="D32:D33"/>
    <mergeCell ref="B21:B22"/>
    <mergeCell ref="E21:E22"/>
    <mergeCell ref="B24:B25"/>
    <mergeCell ref="E24:E25"/>
    <mergeCell ref="B26:B27"/>
    <mergeCell ref="E26:E27"/>
    <mergeCell ref="D21:D22"/>
    <mergeCell ref="D24:D25"/>
    <mergeCell ref="D26:D27"/>
    <mergeCell ref="B15:B16"/>
    <mergeCell ref="E15:E16"/>
    <mergeCell ref="B17:B18"/>
    <mergeCell ref="E17:E18"/>
    <mergeCell ref="B19:B20"/>
    <mergeCell ref="E19:E20"/>
    <mergeCell ref="D15:D16"/>
    <mergeCell ref="D17:D18"/>
    <mergeCell ref="D19:D20"/>
    <mergeCell ref="B8:B9"/>
    <mergeCell ref="E8:E9"/>
    <mergeCell ref="B10:B11"/>
    <mergeCell ref="E10:E11"/>
    <mergeCell ref="B13:B14"/>
    <mergeCell ref="E13:E14"/>
    <mergeCell ref="D8:D9"/>
    <mergeCell ref="D10:D11"/>
    <mergeCell ref="D13:D14"/>
    <mergeCell ref="B2:B3"/>
    <mergeCell ref="E2:E3"/>
    <mergeCell ref="B4:B5"/>
    <mergeCell ref="E4:E5"/>
    <mergeCell ref="B6:B7"/>
    <mergeCell ref="E6:E7"/>
    <mergeCell ref="D2:D3"/>
    <mergeCell ref="D4:D5"/>
    <mergeCell ref="D6:D7"/>
  </mergeCells>
  <printOptions gridLines="1"/>
  <pageMargins left="0.32" right="0.17" top="0.28000000000000003" bottom="0.19" header="0.21" footer="0.18"/>
  <pageSetup orientation="portrait" r:id="rId1"/>
  <headerFooter>
    <oddFooter>&amp;L&amp;P&amp;C&amp;A&amp;R&amp;F</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D6FE0-5349-441B-8D74-13AD2868DBB2}">
  <sheetPr codeName="Sheet1">
    <tabColor rgb="FFFF0000"/>
  </sheetPr>
  <dimension ref="A1:N893"/>
  <sheetViews>
    <sheetView zoomScaleNormal="100" zoomScaleSheetLayoutView="100" workbookViewId="0"/>
  </sheetViews>
  <sheetFormatPr defaultColWidth="14.140625" defaultRowHeight="31.9" customHeight="1"/>
  <cols>
    <col min="1" max="1" width="8.85546875" style="173" customWidth="1"/>
    <col min="2" max="2" width="57.42578125" style="173" customWidth="1"/>
    <col min="3" max="3" width="33.140625" style="184" customWidth="1"/>
    <col min="4" max="4" width="44.7109375" style="173" customWidth="1"/>
    <col min="5" max="5" width="32.28515625" style="173" customWidth="1"/>
    <col min="6" max="6" width="8.5703125" style="173" customWidth="1"/>
    <col min="7" max="7" width="12.7109375" style="173" customWidth="1"/>
    <col min="8" max="8" width="17.5703125" style="173" bestFit="1" customWidth="1"/>
    <col min="9" max="9" width="51.42578125" style="173" bestFit="1" customWidth="1"/>
    <col min="12" max="12" width="3.7109375" style="173" customWidth="1"/>
    <col min="13" max="13" width="75.140625" style="248" customWidth="1"/>
    <col min="14" max="14" width="20.28515625" style="173" customWidth="1"/>
    <col min="15" max="24" width="8.5703125" style="173" customWidth="1"/>
    <col min="25" max="16384" width="14.140625" style="173"/>
  </cols>
  <sheetData>
    <row r="1" spans="1:14" ht="24" customHeight="1">
      <c r="A1" s="206" t="str">
        <f>+'jobinfo(2)'!$C$1</f>
        <v>Brownlee. LAVERNE</v>
      </c>
      <c r="B1" s="198"/>
      <c r="C1" s="174" t="str">
        <f>+N1</f>
        <v>JOB FORMS</v>
      </c>
      <c r="D1" s="255" t="str">
        <f>+'jobinfo(2)'!C1</f>
        <v>Brownlee. LAVERNE</v>
      </c>
      <c r="E1" s="255"/>
      <c r="F1" s="204" t="s">
        <v>730</v>
      </c>
      <c r="G1" s="1025" t="str">
        <f>+'jobinfo(2)'!$C$1</f>
        <v>Brownlee. LAVERNE</v>
      </c>
      <c r="H1" s="202" t="s">
        <v>731</v>
      </c>
      <c r="I1" s="203" t="str">
        <f>+N1</f>
        <v>JOB FORMS</v>
      </c>
      <c r="L1" s="206" t="str">
        <f>+'jobinfo(2)'!$C$1</f>
        <v>Brownlee. LAVERNE</v>
      </c>
      <c r="M1" s="249"/>
      <c r="N1" s="172" t="s">
        <v>732</v>
      </c>
    </row>
    <row r="2" spans="1:14" ht="23.45" customHeight="1">
      <c r="A2" s="177">
        <v>1</v>
      </c>
      <c r="B2" s="178" t="str">
        <f t="shared" ref="B2:B11" si="0">+M2</f>
        <v>CONTRACT    PACKAGE;</v>
      </c>
      <c r="C2" s="1010" t="str">
        <f>+N2</f>
        <v>CONTRACT    PACKAGE;</v>
      </c>
      <c r="D2" s="173" t="s">
        <v>733</v>
      </c>
      <c r="F2" s="1028" t="s">
        <v>734</v>
      </c>
      <c r="G2" s="1026"/>
      <c r="H2" s="243" t="str">
        <f>+'jobinfo(2)'!B1</f>
        <v>Property-Owner Name</v>
      </c>
      <c r="I2" s="206" t="str">
        <f>+'jobinfo(2)'!C1</f>
        <v>Brownlee. LAVERNE</v>
      </c>
      <c r="L2" s="176">
        <v>1</v>
      </c>
      <c r="M2" s="248" t="s">
        <v>735</v>
      </c>
      <c r="N2" s="1007" t="str">
        <f>+M2</f>
        <v>CONTRACT    PACKAGE;</v>
      </c>
    </row>
    <row r="3" spans="1:14" ht="19.149999999999999" customHeight="1">
      <c r="A3" s="177"/>
      <c r="B3" s="178" t="str">
        <f t="shared" si="0"/>
        <v xml:space="preserve"> BASIC SUMMARY OF RESTORATION PROCESS; (Quick version). </v>
      </c>
      <c r="C3" s="1010"/>
      <c r="D3" s="1014" t="s">
        <v>736</v>
      </c>
      <c r="E3" s="268"/>
      <c r="F3" s="1028"/>
      <c r="G3" s="1026"/>
      <c r="H3" s="245" t="str">
        <f>+'jobinfo(2)'!B2</f>
        <v>Property address: street</v>
      </c>
      <c r="I3" s="207" t="str">
        <f>+'jobinfo(2)'!C2</f>
        <v>13509 Alvin Ave</v>
      </c>
      <c r="J3" s="173"/>
      <c r="K3" s="173"/>
      <c r="L3" s="176"/>
      <c r="M3" s="188" t="s">
        <v>737</v>
      </c>
      <c r="N3" s="1007"/>
    </row>
    <row r="4" spans="1:14" ht="21" customHeight="1">
      <c r="A4" s="177"/>
      <c r="B4" s="190" t="str">
        <f t="shared" si="0"/>
        <v xml:space="preserve">    Signed contract verification , MOU sent</v>
      </c>
      <c r="C4" s="1010"/>
      <c r="D4" s="1014"/>
      <c r="E4" s="268"/>
      <c r="F4" s="1028"/>
      <c r="G4" s="1026"/>
      <c r="H4" s="243" t="str">
        <f>+'jobinfo(2)'!B3</f>
        <v>Property city, state, zip</v>
      </c>
      <c r="I4" s="206" t="str">
        <f>+'jobinfo(2)'!C3</f>
        <v>Garfield Heights 44105</v>
      </c>
      <c r="J4" s="173"/>
      <c r="K4" s="173"/>
      <c r="L4" s="176"/>
      <c r="M4" s="248" t="s">
        <v>738</v>
      </c>
      <c r="N4" s="1007"/>
    </row>
    <row r="5" spans="1:14" ht="21" customHeight="1">
      <c r="B5" s="174" t="str">
        <f t="shared" si="0"/>
        <v>Copy of Policy (full pages) Declaration page for AOB</v>
      </c>
      <c r="C5" s="1010"/>
      <c r="D5" s="1014"/>
      <c r="E5" s="268"/>
      <c r="F5" s="1028"/>
      <c r="G5" s="1026"/>
      <c r="H5" s="243" t="str">
        <f>+'jobinfo(2)'!B4</f>
        <v>Customer Email</v>
      </c>
      <c r="I5" s="206" t="str">
        <f>+'jobinfo(2)'!C4</f>
        <v>lavernbrownlee107@gmail.com</v>
      </c>
      <c r="L5" s="176"/>
      <c r="M5" s="189" t="s">
        <v>739</v>
      </c>
      <c r="N5" s="1007"/>
    </row>
    <row r="6" spans="1:14" ht="43.9" customHeight="1">
      <c r="A6" s="177">
        <f>1+A2</f>
        <v>2</v>
      </c>
      <c r="B6" s="178" t="str">
        <f t="shared" si="0"/>
        <v>Claim Brief &amp; .'REPORTING SUMMARY</v>
      </c>
      <c r="C6" s="1012" t="str">
        <f>+N6</f>
        <v>Claim Brief &amp; .'REPORTING SUMMARY</v>
      </c>
      <c r="D6" s="256" t="str">
        <f>+B7</f>
        <v>INDEX = LISTING of  Job Work Areas.</v>
      </c>
      <c r="E6" s="256"/>
      <c r="F6" s="1028"/>
      <c r="G6" s="1026"/>
      <c r="H6" s="208" t="str">
        <f>+'jobinfo(2)'!B5</f>
        <v>Cst-owner Phone#</v>
      </c>
      <c r="I6" s="244">
        <f>+'jobinfo(2)'!C5</f>
        <v>2162403945</v>
      </c>
      <c r="L6" s="176">
        <f>1+L2</f>
        <v>2</v>
      </c>
      <c r="M6" s="248" t="s">
        <v>740</v>
      </c>
      <c r="N6" s="1011" t="str">
        <f>+M6</f>
        <v>Claim Brief &amp; .'REPORTING SUMMARY</v>
      </c>
    </row>
    <row r="7" spans="1:14" ht="40.15" customHeight="1">
      <c r="A7" s="176"/>
      <c r="B7" s="178" t="str">
        <f t="shared" si="0"/>
        <v>INDEX = LISTING of  Job Work Areas.</v>
      </c>
      <c r="C7" s="1012"/>
      <c r="D7" s="173" t="s">
        <v>736</v>
      </c>
      <c r="F7" s="1009" t="str">
        <f>+I2</f>
        <v>Brownlee. LAVERNE</v>
      </c>
      <c r="G7" s="1026"/>
      <c r="H7" s="243" t="str">
        <f>+'jobinfo(2)'!B11</f>
        <v>Cause of Loss</v>
      </c>
      <c r="I7" s="244" t="str">
        <f>+'jobinfo(2)'!C11</f>
        <v>Wind=Tree</v>
      </c>
      <c r="L7" s="176"/>
      <c r="M7" s="250" t="s">
        <v>741</v>
      </c>
      <c r="N7" s="1011"/>
    </row>
    <row r="8" spans="1:14" ht="48" customHeight="1">
      <c r="A8" s="177">
        <f>1+A6</f>
        <v>3</v>
      </c>
      <c r="B8" s="179" t="str">
        <f t="shared" si="0"/>
        <v>Exterior Mitigation &amp; Scope</v>
      </c>
      <c r="C8" s="1013" t="str">
        <f>+B8</f>
        <v>Exterior Mitigation &amp; Scope</v>
      </c>
      <c r="F8" s="1009"/>
      <c r="G8" s="1026"/>
      <c r="H8" s="209" t="str">
        <f>+'jobinfo(2)'!B12</f>
        <v>date of loss</v>
      </c>
      <c r="I8" s="246">
        <f>+'jobinfo(2)'!C12</f>
        <v>45618</v>
      </c>
      <c r="L8" s="176">
        <f>1+L6</f>
        <v>3</v>
      </c>
      <c r="M8" s="251" t="s">
        <v>742</v>
      </c>
      <c r="N8" s="1007" t="str">
        <f>+M8</f>
        <v>Exterior Mitigation &amp; Scope</v>
      </c>
    </row>
    <row r="9" spans="1:14" ht="40.15" customHeight="1">
      <c r="A9" s="176"/>
      <c r="B9" s="191" t="str">
        <f t="shared" si="0"/>
        <v>a.) Supplies &amp;  Equipment   b.)  Mitigation   c.) Scope</v>
      </c>
      <c r="C9" s="1013"/>
      <c r="F9" s="1009"/>
      <c r="G9" s="1026"/>
      <c r="H9" s="208" t="str">
        <f>+'jobinfo(2)'!B13</f>
        <v>rebuild  type 1</v>
      </c>
      <c r="I9" s="244" t="str">
        <f>+'jobinfo(2)'!C13</f>
        <v>ROOF REPLACE SHINGLES</v>
      </c>
      <c r="L9" s="176"/>
      <c r="M9" s="250" t="s">
        <v>743</v>
      </c>
      <c r="N9" s="1007"/>
    </row>
    <row r="10" spans="1:14" ht="40.15" customHeight="1">
      <c r="A10" s="176">
        <f>1+A8</f>
        <v>4</v>
      </c>
      <c r="B10" s="174" t="str">
        <f t="shared" si="0"/>
        <v>SKETCHES  /    FLOOR PLAN /              Interior SCOPE</v>
      </c>
      <c r="C10" s="1015" t="str">
        <f>+B10</f>
        <v>SKETCHES  /    FLOOR PLAN /              Interior SCOPE</v>
      </c>
      <c r="D10" s="197" t="s">
        <v>736</v>
      </c>
      <c r="E10" s="197"/>
      <c r="F10" s="1009"/>
      <c r="G10" s="1026"/>
      <c r="H10" s="243" t="str">
        <f>+'jobinfo(2)'!B14</f>
        <v>rebuild  type 2</v>
      </c>
      <c r="I10" s="206" t="str">
        <f>+'jobinfo(2)'!C14</f>
        <v>Interior Repairs LEVEL 1</v>
      </c>
      <c r="L10" s="176">
        <f>1+L8</f>
        <v>4</v>
      </c>
      <c r="M10" s="251" t="s">
        <v>744</v>
      </c>
      <c r="N10" s="1016" t="str">
        <f>+M10</f>
        <v>SKETCHES  /    FLOOR PLAN /              Interior SCOPE</v>
      </c>
    </row>
    <row r="11" spans="1:14" ht="40.15" customHeight="1">
      <c r="A11" s="176"/>
      <c r="B11" s="174" t="str">
        <f t="shared" si="0"/>
        <v>Interior SCOPE/SHEETS</v>
      </c>
      <c r="C11" s="1015"/>
      <c r="D11" s="173" t="str">
        <f>+B10</f>
        <v>SKETCHES  /    FLOOR PLAN /              Interior SCOPE</v>
      </c>
      <c r="F11" s="1009"/>
      <c r="G11" s="1026"/>
      <c r="H11" s="208" t="str">
        <f>+'jobinfo(2)'!B15</f>
        <v>rebuild  type 3</v>
      </c>
      <c r="I11" s="244" t="str">
        <f>+'jobinfo(2)'!C15</f>
        <v>Interior Repairs LEVEL 2 &amp;3</v>
      </c>
      <c r="L11" s="176"/>
      <c r="M11" s="251" t="s">
        <v>745</v>
      </c>
      <c r="N11" s="1017"/>
    </row>
    <row r="12" spans="1:14" ht="40.15" customHeight="1">
      <c r="A12" s="176"/>
      <c r="B12" s="174"/>
      <c r="C12" s="180"/>
      <c r="F12" s="1009"/>
      <c r="G12" s="1027" t="s">
        <v>734</v>
      </c>
      <c r="H12" s="208" t="str">
        <f>+'jobinfo(2)'!B16</f>
        <v>DEMO</v>
      </c>
      <c r="I12" s="244" t="str">
        <f>+'jobinfo(2)'!C16</f>
        <v>Y</v>
      </c>
      <c r="L12" s="176"/>
      <c r="M12" s="270" t="s">
        <v>746</v>
      </c>
      <c r="N12" s="1017"/>
    </row>
    <row r="13" spans="1:14" ht="40.15" customHeight="1">
      <c r="A13" s="177">
        <f>1+A10</f>
        <v>5</v>
      </c>
      <c r="B13" s="178" t="str">
        <f>+M13</f>
        <v>Interior SCOPE/SHEETS</v>
      </c>
      <c r="C13" s="1019" t="str">
        <f>+N13</f>
        <v>Interior SCOPE/SHEETS</v>
      </c>
      <c r="D13" s="197" t="s">
        <v>736</v>
      </c>
      <c r="E13" s="197"/>
      <c r="F13" s="1009"/>
      <c r="G13" s="1027"/>
      <c r="H13" s="247" t="str">
        <f>+'jobinfo(2)'!B17</f>
        <v>Mitigation</v>
      </c>
      <c r="I13" s="206" t="str">
        <f>+'jobinfo(2)'!C17</f>
        <v>Y</v>
      </c>
      <c r="L13" s="176">
        <f>1+L10</f>
        <v>5</v>
      </c>
      <c r="M13" s="251" t="s">
        <v>745</v>
      </c>
      <c r="N13" s="1007" t="str">
        <f>+M13</f>
        <v>Interior SCOPE/SHEETS</v>
      </c>
    </row>
    <row r="14" spans="1:14" ht="22.15" customHeight="1">
      <c r="A14" s="176"/>
      <c r="B14" s="191" t="str">
        <f>+M14</f>
        <v>per room/area; as needed per job</v>
      </c>
      <c r="C14" s="1020"/>
      <c r="D14" s="198" t="str">
        <f>+B13</f>
        <v>Interior SCOPE/SHEETS</v>
      </c>
      <c r="E14" s="198"/>
      <c r="F14" s="1009"/>
      <c r="G14" s="1027"/>
      <c r="H14" s="208" t="str">
        <f>+'jobinfo(2)'!B18</f>
        <v>Other Structures</v>
      </c>
      <c r="I14" s="244" t="str">
        <f>+'jobinfo(2)'!C18</f>
        <v>NA</v>
      </c>
      <c r="L14" s="176"/>
      <c r="M14" s="252" t="s">
        <v>747</v>
      </c>
      <c r="N14" s="1018"/>
    </row>
    <row r="15" spans="1:14" ht="22.15" customHeight="1">
      <c r="A15" s="176"/>
      <c r="B15" s="191" t="str">
        <f>+'kit bath'!B2</f>
        <v>Kitchen</v>
      </c>
      <c r="C15" s="257"/>
      <c r="D15" s="198"/>
      <c r="E15" s="198"/>
      <c r="F15" s="1009"/>
      <c r="G15" s="1027"/>
      <c r="H15" s="208"/>
      <c r="I15" s="244"/>
      <c r="L15" s="176"/>
      <c r="M15" s="252" t="str">
        <f>+B15</f>
        <v>Kitchen</v>
      </c>
      <c r="N15" s="258"/>
    </row>
    <row r="16" spans="1:14" ht="40.15" customHeight="1">
      <c r="A16" s="176">
        <f>1+A13</f>
        <v>6</v>
      </c>
      <c r="B16" s="174" t="str">
        <f>+M16</f>
        <v>INTERIOR Mitigation    a) Equipment  b) Supplies  c) Scope of Mitigation</v>
      </c>
      <c r="C16" s="1023" t="str">
        <f>+N16</f>
        <v>INTERIOR Mitigation    a) Equipment  b) Supplies  c) Scope of Mitigation</v>
      </c>
      <c r="D16" s="197" t="s">
        <v>736</v>
      </c>
      <c r="E16" s="197"/>
      <c r="F16" s="1009"/>
      <c r="G16" s="1027"/>
      <c r="H16" s="247" t="str">
        <f>+'jobinfo(2)'!B19</f>
        <v>Replacement</v>
      </c>
      <c r="I16" s="206" t="str">
        <f>+'jobinfo(2)'!C19</f>
        <v>Y</v>
      </c>
      <c r="L16" s="176">
        <f>1+L13</f>
        <v>6</v>
      </c>
      <c r="M16" s="253" t="s">
        <v>748</v>
      </c>
      <c r="N16" s="1021" t="str">
        <f>+M16</f>
        <v>INTERIOR Mitigation    a) Equipment  b) Supplies  c) Scope of Mitigation</v>
      </c>
    </row>
    <row r="17" spans="1:14" ht="40.15" customHeight="1">
      <c r="A17" s="176"/>
      <c r="B17" s="174" t="str">
        <f>+M17</f>
        <v>a) Equipment   b) Supplies  c) Mitigation Scope</v>
      </c>
      <c r="C17" s="1024"/>
      <c r="D17" s="199" t="s">
        <v>749</v>
      </c>
      <c r="E17" s="199"/>
      <c r="F17" s="205">
        <v>1</v>
      </c>
      <c r="G17" s="205">
        <v>1</v>
      </c>
      <c r="H17" s="208" t="str">
        <f>+'jobinfo(2)'!B20</f>
        <v>CPS / CLN / CON/ CGN</v>
      </c>
      <c r="I17" s="244" t="str">
        <f>+'jobinfo(2)'!C20</f>
        <v>Y</v>
      </c>
      <c r="L17" s="176"/>
      <c r="M17" s="250" t="s">
        <v>750</v>
      </c>
      <c r="N17" s="1022"/>
    </row>
    <row r="18" spans="1:14" ht="36" customHeight="1">
      <c r="A18" s="176"/>
      <c r="B18" s="174"/>
      <c r="C18" s="182"/>
      <c r="D18" s="198" t="s">
        <v>751</v>
      </c>
      <c r="E18" s="198"/>
      <c r="F18" s="205">
        <v>5</v>
      </c>
      <c r="G18" s="205">
        <v>5</v>
      </c>
      <c r="H18" s="247" t="str">
        <f>+'jobinfo(2)'!B26</f>
        <v xml:space="preserve">Insurance Co. Name </v>
      </c>
      <c r="I18" s="206" t="str">
        <f>+'jobinfo(2)'!C26</f>
        <v>State Farm</v>
      </c>
      <c r="L18" s="176"/>
      <c r="M18" s="254"/>
      <c r="N18" s="181"/>
    </row>
    <row r="19" spans="1:14" ht="40.15" customHeight="1">
      <c r="A19" s="176">
        <f>1+A16</f>
        <v>7</v>
      </c>
      <c r="B19" s="178" t="str">
        <f>+M19</f>
        <v>INTERIOR Mitigation READINGS !!!!  a.) MC    b.) RH      c.) F TEMP</v>
      </c>
      <c r="C19" s="273" t="str">
        <f>+B19</f>
        <v>INTERIOR Mitigation READINGS !!!!  a.) MC    b.) RH      c.) F TEMP</v>
      </c>
      <c r="D19" s="197" t="s">
        <v>736</v>
      </c>
      <c r="E19" s="197"/>
      <c r="F19" s="205">
        <v>5</v>
      </c>
      <c r="G19" s="205">
        <v>5</v>
      </c>
      <c r="H19" s="208" t="str">
        <f>+'jobinfo(2)'!B27</f>
        <v xml:space="preserve">Claim # </v>
      </c>
      <c r="I19" s="244" t="str">
        <f>+'jobinfo(2)'!C27</f>
        <v>3577Q641P</v>
      </c>
      <c r="L19" s="176">
        <f>1+L16</f>
        <v>7</v>
      </c>
      <c r="M19" s="253" t="s">
        <v>752</v>
      </c>
      <c r="N19" s="1008" t="str">
        <f>+M19</f>
        <v>INTERIOR Mitigation READINGS !!!!  a.) MC    b.) RH      c.) F TEMP</v>
      </c>
    </row>
    <row r="20" spans="1:14" ht="42" customHeight="1">
      <c r="B20" s="178" t="str">
        <f>+M20</f>
        <v>a.) MC  b.) RH c.) F TEMP</v>
      </c>
      <c r="C20" s="183" t="str">
        <f>+B20</f>
        <v>a.) MC  b.) RH c.) F TEMP</v>
      </c>
      <c r="D20" s="198" t="str">
        <f>+B21</f>
        <v>Contents SCOPE = QUICKVIEW</v>
      </c>
      <c r="E20" s="198"/>
      <c r="F20" s="204" t="s">
        <v>58</v>
      </c>
      <c r="H20" s="247" t="str">
        <f>+'jobinfo(2)'!B28</f>
        <v>policy #</v>
      </c>
      <c r="I20" s="206" t="str">
        <f>+'jobinfo(2)'!C28</f>
        <v>70-CA-H811-3</v>
      </c>
      <c r="L20" s="176"/>
      <c r="M20" s="272" t="s">
        <v>753</v>
      </c>
      <c r="N20" s="1008"/>
    </row>
    <row r="21" spans="1:14" ht="43.9" customHeight="1">
      <c r="A21" s="177">
        <f>1+A19</f>
        <v>8</v>
      </c>
      <c r="B21" s="178" t="str">
        <f>+M21</f>
        <v>Contents SCOPE = QUICKVIEW</v>
      </c>
      <c r="C21" s="1015" t="str">
        <f>+B21</f>
        <v>Contents SCOPE = QUICKVIEW</v>
      </c>
      <c r="F21" s="204" t="s">
        <v>58</v>
      </c>
      <c r="H21" s="208" t="str">
        <f>+'jobinfo(2)'!B29</f>
        <v>Email INS. co.</v>
      </c>
      <c r="I21" s="244">
        <f>+'jobinfo(2)'!C29</f>
        <v>0</v>
      </c>
      <c r="L21" s="176">
        <f>1+L19</f>
        <v>8</v>
      </c>
      <c r="M21" s="271" t="s">
        <v>754</v>
      </c>
      <c r="N21" s="1007" t="str">
        <f>+M21</f>
        <v>Contents SCOPE = QUICKVIEW</v>
      </c>
    </row>
    <row r="22" spans="1:14" ht="16.149999999999999" customHeight="1">
      <c r="B22" s="174" t="s">
        <v>755</v>
      </c>
      <c r="C22" s="1015"/>
      <c r="F22" s="204" t="s">
        <v>58</v>
      </c>
      <c r="H22" s="247" t="str">
        <f>+'jobinfo(2)'!B30</f>
        <v>DESK Adjuster DA</v>
      </c>
      <c r="I22" s="206">
        <f>+'jobinfo(2)'!C30</f>
        <v>0</v>
      </c>
      <c r="L22" s="171"/>
      <c r="M22" s="272" t="str">
        <f>+B22</f>
        <v>HMR Hazrdous Materials</v>
      </c>
      <c r="N22" s="1007"/>
    </row>
    <row r="23" spans="1:14" ht="16.149999999999999" customHeight="1">
      <c r="B23" s="174" t="s">
        <v>756</v>
      </c>
      <c r="C23" s="175"/>
      <c r="L23" s="171"/>
      <c r="M23" s="248" t="str">
        <f>+B23</f>
        <v>Exterior Maintenance                 INT Maintenance</v>
      </c>
      <c r="N23" s="1007"/>
    </row>
    <row r="24" spans="1:14" ht="16.149999999999999" customHeight="1">
      <c r="C24" s="175"/>
      <c r="L24" s="171"/>
      <c r="N24" s="181"/>
    </row>
    <row r="25" spans="1:14" ht="31.9" customHeight="1">
      <c r="B25" s="174"/>
      <c r="C25" s="175"/>
      <c r="L25" s="171"/>
      <c r="N25" s="181"/>
    </row>
    <row r="26" spans="1:14" ht="31.9" customHeight="1">
      <c r="B26" s="174"/>
      <c r="C26" s="175"/>
      <c r="L26" s="171"/>
      <c r="N26" s="181"/>
    </row>
    <row r="27" spans="1:14" ht="31.9" customHeight="1">
      <c r="B27" s="174"/>
      <c r="C27" s="175"/>
      <c r="L27" s="171"/>
      <c r="N27" s="181"/>
    </row>
    <row r="28" spans="1:14" ht="31.9" customHeight="1">
      <c r="B28" s="174"/>
      <c r="C28" s="175"/>
      <c r="L28" s="171"/>
      <c r="N28" s="181"/>
    </row>
    <row r="29" spans="1:14" ht="31.9" customHeight="1">
      <c r="B29" s="174"/>
      <c r="C29" s="175"/>
      <c r="L29" s="171"/>
      <c r="N29" s="181"/>
    </row>
    <row r="30" spans="1:14" ht="31.9" customHeight="1">
      <c r="B30" s="174"/>
      <c r="C30" s="175"/>
      <c r="L30" s="171"/>
      <c r="N30" s="181"/>
    </row>
    <row r="31" spans="1:14" ht="31.9" customHeight="1">
      <c r="B31" s="174"/>
      <c r="C31" s="175"/>
      <c r="L31" s="171"/>
      <c r="N31" s="181"/>
    </row>
    <row r="32" spans="1:14" ht="31.9" customHeight="1">
      <c r="B32" s="174"/>
      <c r="C32" s="175"/>
      <c r="L32" s="171"/>
      <c r="N32" s="181"/>
    </row>
    <row r="33" spans="2:14" ht="31.9" customHeight="1">
      <c r="B33" s="174"/>
      <c r="C33" s="175"/>
      <c r="L33" s="171"/>
      <c r="N33" s="181"/>
    </row>
    <row r="34" spans="2:14" ht="31.9" customHeight="1">
      <c r="B34" s="174"/>
      <c r="C34" s="175"/>
      <c r="L34" s="171"/>
      <c r="N34" s="181"/>
    </row>
    <row r="35" spans="2:14" ht="31.9" customHeight="1">
      <c r="B35" s="174"/>
      <c r="C35" s="175"/>
      <c r="L35" s="171"/>
      <c r="N35" s="181"/>
    </row>
    <row r="36" spans="2:14" ht="31.9" customHeight="1">
      <c r="B36" s="174"/>
      <c r="C36" s="175"/>
      <c r="L36" s="171"/>
      <c r="N36" s="181"/>
    </row>
    <row r="37" spans="2:14" ht="31.9" customHeight="1">
      <c r="B37" s="174"/>
      <c r="C37" s="175"/>
      <c r="L37" s="171"/>
      <c r="N37" s="181"/>
    </row>
    <row r="38" spans="2:14" ht="31.9" customHeight="1">
      <c r="B38" s="174"/>
      <c r="C38" s="175"/>
      <c r="L38" s="171"/>
      <c r="N38" s="181"/>
    </row>
    <row r="39" spans="2:14" ht="31.9" customHeight="1">
      <c r="B39" s="174"/>
      <c r="C39" s="175"/>
      <c r="L39" s="171"/>
      <c r="N39" s="181"/>
    </row>
    <row r="40" spans="2:14" ht="31.9" customHeight="1">
      <c r="B40" s="174"/>
      <c r="C40" s="175"/>
      <c r="L40" s="171"/>
      <c r="N40" s="181"/>
    </row>
    <row r="41" spans="2:14" ht="31.9" customHeight="1">
      <c r="B41" s="174"/>
      <c r="C41" s="175"/>
      <c r="L41" s="171"/>
      <c r="N41" s="181"/>
    </row>
    <row r="42" spans="2:14" ht="31.9" customHeight="1">
      <c r="B42" s="174"/>
      <c r="C42" s="175"/>
      <c r="L42" s="171"/>
      <c r="N42" s="181"/>
    </row>
    <row r="43" spans="2:14" ht="31.9" customHeight="1">
      <c r="B43" s="174"/>
      <c r="C43" s="175"/>
      <c r="L43" s="171"/>
      <c r="N43" s="181"/>
    </row>
    <row r="44" spans="2:14" ht="31.9" customHeight="1">
      <c r="B44" s="174"/>
      <c r="C44" s="175"/>
      <c r="L44" s="171"/>
      <c r="N44" s="181"/>
    </row>
    <row r="45" spans="2:14" ht="31.9" customHeight="1">
      <c r="B45" s="174"/>
      <c r="C45" s="175"/>
      <c r="L45" s="171"/>
      <c r="N45" s="181"/>
    </row>
    <row r="46" spans="2:14" ht="31.9" customHeight="1">
      <c r="B46" s="174"/>
      <c r="C46" s="175"/>
      <c r="L46" s="171"/>
      <c r="N46" s="181"/>
    </row>
    <row r="47" spans="2:14" ht="31.9" customHeight="1">
      <c r="B47" s="174"/>
      <c r="C47" s="175"/>
      <c r="L47" s="171"/>
      <c r="N47" s="181"/>
    </row>
    <row r="48" spans="2:14" ht="31.9" customHeight="1">
      <c r="B48" s="174"/>
      <c r="C48" s="175"/>
      <c r="L48" s="171"/>
      <c r="N48" s="181"/>
    </row>
    <row r="49" spans="2:14" ht="31.9" customHeight="1">
      <c r="B49" s="174"/>
      <c r="C49" s="175"/>
      <c r="L49" s="171"/>
      <c r="N49" s="181"/>
    </row>
    <row r="50" spans="2:14" ht="31.9" customHeight="1">
      <c r="B50" s="174"/>
      <c r="C50" s="175"/>
      <c r="L50" s="171"/>
      <c r="N50" s="181"/>
    </row>
    <row r="51" spans="2:14" ht="31.9" customHeight="1">
      <c r="B51" s="174"/>
      <c r="C51" s="175"/>
      <c r="L51" s="171"/>
      <c r="N51" s="181"/>
    </row>
    <row r="52" spans="2:14" ht="31.9" customHeight="1">
      <c r="B52" s="174"/>
      <c r="C52" s="175"/>
      <c r="L52" s="171"/>
      <c r="N52" s="181"/>
    </row>
    <row r="53" spans="2:14" ht="31.9" customHeight="1">
      <c r="B53" s="174"/>
      <c r="C53" s="175"/>
      <c r="L53" s="171"/>
      <c r="N53" s="181"/>
    </row>
    <row r="54" spans="2:14" ht="31.9" customHeight="1">
      <c r="B54" s="174"/>
      <c r="C54" s="175"/>
      <c r="L54" s="171"/>
      <c r="N54" s="181"/>
    </row>
    <row r="55" spans="2:14" ht="31.9" customHeight="1">
      <c r="B55" s="174"/>
      <c r="C55" s="175"/>
      <c r="L55" s="171"/>
      <c r="N55" s="181"/>
    </row>
    <row r="56" spans="2:14" ht="31.9" customHeight="1">
      <c r="B56" s="174"/>
      <c r="C56" s="175"/>
      <c r="L56" s="171"/>
      <c r="N56" s="181"/>
    </row>
    <row r="57" spans="2:14" ht="31.9" customHeight="1">
      <c r="B57" s="174"/>
      <c r="C57" s="175"/>
      <c r="L57" s="171"/>
      <c r="N57" s="181"/>
    </row>
    <row r="58" spans="2:14" ht="31.9" customHeight="1">
      <c r="B58" s="174"/>
      <c r="C58" s="175"/>
      <c r="L58" s="171"/>
      <c r="N58" s="181"/>
    </row>
    <row r="59" spans="2:14" ht="31.9" customHeight="1">
      <c r="B59" s="174"/>
      <c r="C59" s="175"/>
      <c r="L59" s="171"/>
      <c r="N59" s="181"/>
    </row>
    <row r="60" spans="2:14" ht="31.9" customHeight="1">
      <c r="B60" s="174"/>
      <c r="C60" s="175"/>
      <c r="L60" s="171"/>
      <c r="N60" s="181"/>
    </row>
    <row r="61" spans="2:14" ht="31.9" customHeight="1">
      <c r="B61" s="174"/>
      <c r="C61" s="175"/>
      <c r="L61" s="171"/>
      <c r="N61" s="181"/>
    </row>
    <row r="62" spans="2:14" ht="31.9" customHeight="1">
      <c r="B62" s="174"/>
      <c r="C62" s="175"/>
      <c r="L62" s="171"/>
      <c r="N62" s="181"/>
    </row>
    <row r="63" spans="2:14" ht="31.9" customHeight="1">
      <c r="B63" s="174"/>
      <c r="C63" s="175"/>
      <c r="L63" s="171"/>
      <c r="N63" s="181"/>
    </row>
    <row r="64" spans="2:14" ht="31.9" customHeight="1">
      <c r="B64" s="174"/>
      <c r="C64" s="175"/>
      <c r="L64" s="171"/>
      <c r="N64" s="181"/>
    </row>
    <row r="65" spans="2:14" ht="31.9" customHeight="1">
      <c r="B65" s="174"/>
      <c r="C65" s="175"/>
      <c r="L65" s="171"/>
      <c r="N65" s="181"/>
    </row>
    <row r="66" spans="2:14" ht="31.9" customHeight="1">
      <c r="B66" s="174"/>
      <c r="C66" s="175"/>
      <c r="L66" s="171"/>
      <c r="N66" s="181"/>
    </row>
    <row r="67" spans="2:14" ht="31.9" customHeight="1">
      <c r="B67" s="174"/>
      <c r="C67" s="175"/>
      <c r="L67" s="171"/>
      <c r="N67" s="181"/>
    </row>
    <row r="68" spans="2:14" ht="31.9" customHeight="1">
      <c r="B68" s="174"/>
      <c r="C68" s="175"/>
      <c r="L68" s="171"/>
      <c r="N68" s="181"/>
    </row>
    <row r="69" spans="2:14" ht="31.9" customHeight="1">
      <c r="B69" s="174"/>
      <c r="C69" s="175"/>
      <c r="L69" s="171"/>
      <c r="N69" s="181"/>
    </row>
    <row r="70" spans="2:14" ht="31.9" customHeight="1">
      <c r="B70" s="174"/>
      <c r="C70" s="175"/>
      <c r="L70" s="171"/>
      <c r="N70" s="181"/>
    </row>
    <row r="71" spans="2:14" ht="31.9" customHeight="1">
      <c r="B71" s="174"/>
      <c r="C71" s="175"/>
      <c r="L71" s="171"/>
      <c r="N71" s="181"/>
    </row>
    <row r="72" spans="2:14" ht="31.9" customHeight="1">
      <c r="B72" s="174"/>
      <c r="C72" s="175"/>
      <c r="L72" s="171"/>
      <c r="N72" s="181"/>
    </row>
    <row r="73" spans="2:14" ht="31.9" customHeight="1">
      <c r="B73" s="174"/>
      <c r="C73" s="175"/>
      <c r="L73" s="171"/>
      <c r="N73" s="181"/>
    </row>
    <row r="74" spans="2:14" ht="31.9" customHeight="1">
      <c r="B74" s="174"/>
      <c r="C74" s="175"/>
      <c r="L74" s="171"/>
      <c r="N74" s="181"/>
    </row>
    <row r="75" spans="2:14" ht="31.9" customHeight="1">
      <c r="B75" s="174"/>
      <c r="C75" s="175"/>
      <c r="L75" s="171"/>
      <c r="N75" s="181"/>
    </row>
    <row r="76" spans="2:14" ht="31.9" customHeight="1">
      <c r="B76" s="174"/>
      <c r="C76" s="175"/>
      <c r="L76" s="171"/>
      <c r="N76" s="181"/>
    </row>
    <row r="77" spans="2:14" ht="31.9" customHeight="1">
      <c r="B77" s="174"/>
      <c r="C77" s="175"/>
      <c r="L77" s="171"/>
      <c r="N77" s="181"/>
    </row>
    <row r="78" spans="2:14" ht="31.9" customHeight="1">
      <c r="B78" s="174"/>
      <c r="C78" s="175"/>
      <c r="L78" s="171"/>
      <c r="N78" s="181"/>
    </row>
    <row r="79" spans="2:14" ht="31.9" customHeight="1">
      <c r="B79" s="174"/>
      <c r="C79" s="175"/>
      <c r="L79" s="171"/>
      <c r="N79" s="181"/>
    </row>
    <row r="80" spans="2:14" ht="31.9" customHeight="1">
      <c r="B80" s="174"/>
      <c r="C80" s="175"/>
      <c r="L80" s="171"/>
      <c r="N80" s="181"/>
    </row>
    <row r="81" spans="2:14" ht="31.9" customHeight="1">
      <c r="B81" s="174"/>
      <c r="C81" s="175"/>
      <c r="L81" s="171"/>
      <c r="N81" s="181"/>
    </row>
    <row r="82" spans="2:14" ht="31.9" customHeight="1">
      <c r="B82" s="174"/>
      <c r="C82" s="175"/>
      <c r="L82" s="171"/>
      <c r="N82" s="181"/>
    </row>
    <row r="83" spans="2:14" ht="31.9" customHeight="1">
      <c r="B83" s="174"/>
      <c r="C83" s="175"/>
      <c r="L83" s="171"/>
      <c r="N83" s="181"/>
    </row>
    <row r="84" spans="2:14" ht="31.9" customHeight="1">
      <c r="B84" s="174"/>
      <c r="C84" s="175"/>
      <c r="L84" s="171"/>
      <c r="N84" s="181"/>
    </row>
    <row r="85" spans="2:14" ht="31.9" customHeight="1">
      <c r="B85" s="174"/>
      <c r="C85" s="175"/>
      <c r="L85" s="171"/>
      <c r="N85" s="181"/>
    </row>
    <row r="86" spans="2:14" ht="31.9" customHeight="1">
      <c r="B86" s="174"/>
      <c r="C86" s="175"/>
      <c r="L86" s="171"/>
      <c r="N86" s="181"/>
    </row>
    <row r="87" spans="2:14" ht="31.9" customHeight="1">
      <c r="B87" s="174"/>
      <c r="C87" s="175"/>
      <c r="L87" s="171"/>
      <c r="N87" s="181"/>
    </row>
    <row r="88" spans="2:14" ht="31.9" customHeight="1">
      <c r="B88" s="174"/>
      <c r="C88" s="175"/>
      <c r="L88" s="171"/>
      <c r="N88" s="181"/>
    </row>
    <row r="89" spans="2:14" ht="31.9" customHeight="1">
      <c r="B89" s="174"/>
      <c r="C89" s="175"/>
      <c r="L89" s="171"/>
      <c r="N89" s="181"/>
    </row>
    <row r="90" spans="2:14" ht="31.9" customHeight="1">
      <c r="B90" s="174"/>
      <c r="C90" s="175"/>
      <c r="L90" s="171"/>
      <c r="N90" s="181"/>
    </row>
    <row r="91" spans="2:14" ht="31.9" customHeight="1">
      <c r="B91" s="174"/>
      <c r="C91" s="175"/>
      <c r="L91" s="171"/>
      <c r="N91" s="181"/>
    </row>
    <row r="92" spans="2:14" ht="31.9" customHeight="1">
      <c r="B92" s="174"/>
      <c r="C92" s="175"/>
      <c r="L92" s="171"/>
      <c r="N92" s="181"/>
    </row>
    <row r="93" spans="2:14" ht="31.9" customHeight="1">
      <c r="B93" s="174"/>
      <c r="C93" s="175"/>
      <c r="L93" s="171"/>
      <c r="N93" s="181"/>
    </row>
    <row r="94" spans="2:14" ht="31.9" customHeight="1">
      <c r="B94" s="174"/>
      <c r="C94" s="175"/>
      <c r="L94" s="171"/>
      <c r="N94" s="181"/>
    </row>
    <row r="95" spans="2:14" ht="31.9" customHeight="1">
      <c r="B95" s="174"/>
      <c r="C95" s="175"/>
      <c r="L95" s="171"/>
      <c r="N95" s="181"/>
    </row>
    <row r="96" spans="2:14" ht="31.9" customHeight="1">
      <c r="B96" s="174"/>
      <c r="C96" s="175"/>
      <c r="L96" s="171"/>
      <c r="N96" s="181"/>
    </row>
    <row r="97" spans="2:14" ht="31.9" customHeight="1">
      <c r="B97" s="174"/>
      <c r="C97" s="175"/>
      <c r="L97" s="171"/>
      <c r="N97" s="181"/>
    </row>
    <row r="98" spans="2:14" ht="31.9" customHeight="1">
      <c r="B98" s="174"/>
      <c r="C98" s="175"/>
      <c r="L98" s="171"/>
      <c r="N98" s="181"/>
    </row>
    <row r="99" spans="2:14" ht="31.9" customHeight="1">
      <c r="B99" s="174"/>
      <c r="C99" s="175"/>
      <c r="L99" s="171"/>
      <c r="N99" s="181"/>
    </row>
    <row r="100" spans="2:14" ht="31.9" customHeight="1">
      <c r="B100" s="174"/>
      <c r="C100" s="175"/>
      <c r="L100" s="171"/>
      <c r="N100" s="181"/>
    </row>
    <row r="101" spans="2:14" ht="31.9" customHeight="1">
      <c r="B101" s="174"/>
      <c r="C101" s="175"/>
      <c r="L101" s="171"/>
      <c r="N101" s="181"/>
    </row>
    <row r="102" spans="2:14" ht="31.9" customHeight="1">
      <c r="B102" s="174"/>
      <c r="C102" s="175"/>
      <c r="L102" s="171"/>
      <c r="N102" s="181"/>
    </row>
    <row r="103" spans="2:14" ht="31.9" customHeight="1">
      <c r="B103" s="174"/>
      <c r="C103" s="175"/>
      <c r="L103" s="171"/>
      <c r="N103" s="181"/>
    </row>
    <row r="104" spans="2:14" ht="31.9" customHeight="1">
      <c r="B104" s="174"/>
      <c r="C104" s="175"/>
      <c r="L104" s="171"/>
      <c r="N104" s="181"/>
    </row>
    <row r="105" spans="2:14" ht="31.9" customHeight="1">
      <c r="B105" s="174"/>
      <c r="C105" s="175"/>
      <c r="L105" s="171"/>
      <c r="N105" s="181"/>
    </row>
    <row r="106" spans="2:14" ht="31.9" customHeight="1">
      <c r="B106" s="174"/>
      <c r="C106" s="175"/>
      <c r="L106" s="171"/>
      <c r="N106" s="181"/>
    </row>
    <row r="107" spans="2:14" ht="31.9" customHeight="1">
      <c r="B107" s="174"/>
      <c r="C107" s="175"/>
      <c r="L107" s="171"/>
      <c r="N107" s="181"/>
    </row>
    <row r="108" spans="2:14" ht="31.9" customHeight="1">
      <c r="B108" s="174"/>
      <c r="C108" s="175"/>
      <c r="L108" s="171"/>
      <c r="N108" s="181"/>
    </row>
    <row r="109" spans="2:14" ht="31.9" customHeight="1">
      <c r="B109" s="174"/>
      <c r="C109" s="175"/>
      <c r="L109" s="171"/>
      <c r="N109" s="181"/>
    </row>
    <row r="110" spans="2:14" ht="31.9" customHeight="1">
      <c r="B110" s="174"/>
      <c r="C110" s="175"/>
      <c r="L110" s="171"/>
      <c r="N110" s="181"/>
    </row>
    <row r="111" spans="2:14" ht="31.9" customHeight="1">
      <c r="B111" s="174"/>
      <c r="C111" s="175"/>
      <c r="L111" s="171"/>
      <c r="N111" s="181"/>
    </row>
    <row r="112" spans="2:14" ht="31.9" customHeight="1">
      <c r="B112" s="174"/>
      <c r="C112" s="175"/>
      <c r="L112" s="171"/>
      <c r="N112" s="181"/>
    </row>
    <row r="113" spans="2:14" ht="31.9" customHeight="1">
      <c r="B113" s="174"/>
      <c r="C113" s="175"/>
      <c r="L113" s="171"/>
      <c r="N113" s="181"/>
    </row>
    <row r="114" spans="2:14" ht="31.9" customHeight="1">
      <c r="B114" s="174"/>
      <c r="C114" s="175"/>
      <c r="L114" s="171"/>
      <c r="N114" s="181"/>
    </row>
    <row r="115" spans="2:14" ht="31.9" customHeight="1">
      <c r="B115" s="174"/>
      <c r="C115" s="175"/>
      <c r="L115" s="171"/>
      <c r="N115" s="181"/>
    </row>
    <row r="116" spans="2:14" ht="31.9" customHeight="1">
      <c r="B116" s="174"/>
      <c r="C116" s="175"/>
      <c r="L116" s="171"/>
      <c r="N116" s="181"/>
    </row>
    <row r="117" spans="2:14" ht="31.9" customHeight="1">
      <c r="B117" s="174"/>
      <c r="C117" s="175"/>
      <c r="L117" s="171"/>
      <c r="N117" s="181"/>
    </row>
    <row r="118" spans="2:14" ht="31.9" customHeight="1">
      <c r="B118" s="174"/>
      <c r="C118" s="175"/>
      <c r="L118" s="171"/>
      <c r="N118" s="181"/>
    </row>
    <row r="119" spans="2:14" ht="31.9" customHeight="1">
      <c r="B119" s="174"/>
      <c r="C119" s="175"/>
      <c r="L119" s="171"/>
      <c r="N119" s="181"/>
    </row>
    <row r="120" spans="2:14" ht="31.9" customHeight="1">
      <c r="B120" s="174"/>
      <c r="C120" s="175"/>
      <c r="L120" s="171"/>
      <c r="N120" s="181"/>
    </row>
    <row r="121" spans="2:14" ht="31.9" customHeight="1">
      <c r="B121" s="174"/>
      <c r="C121" s="175"/>
      <c r="L121" s="171"/>
      <c r="N121" s="181"/>
    </row>
    <row r="122" spans="2:14" ht="31.9" customHeight="1">
      <c r="B122" s="174"/>
      <c r="C122" s="175"/>
      <c r="L122" s="171"/>
      <c r="N122" s="181"/>
    </row>
    <row r="123" spans="2:14" ht="31.9" customHeight="1">
      <c r="B123" s="174"/>
      <c r="C123" s="175"/>
      <c r="L123" s="171"/>
      <c r="N123" s="181"/>
    </row>
    <row r="124" spans="2:14" ht="31.9" customHeight="1">
      <c r="B124" s="174"/>
      <c r="C124" s="175"/>
      <c r="L124" s="171"/>
      <c r="N124" s="181"/>
    </row>
    <row r="125" spans="2:14" ht="31.9" customHeight="1">
      <c r="B125" s="174"/>
      <c r="C125" s="175"/>
      <c r="L125" s="171"/>
      <c r="N125" s="181"/>
    </row>
    <row r="126" spans="2:14" ht="31.9" customHeight="1">
      <c r="B126" s="174"/>
      <c r="C126" s="175"/>
      <c r="L126" s="171"/>
      <c r="N126" s="181"/>
    </row>
    <row r="127" spans="2:14" ht="31.9" customHeight="1">
      <c r="B127" s="174"/>
      <c r="C127" s="175"/>
      <c r="L127" s="171"/>
      <c r="N127" s="181"/>
    </row>
    <row r="128" spans="2:14" ht="31.9" customHeight="1">
      <c r="B128" s="174"/>
      <c r="C128" s="175"/>
      <c r="L128" s="171"/>
      <c r="N128" s="181"/>
    </row>
    <row r="129" spans="2:14" ht="31.9" customHeight="1">
      <c r="B129" s="174"/>
      <c r="C129" s="175"/>
      <c r="L129" s="171"/>
      <c r="N129" s="181"/>
    </row>
    <row r="130" spans="2:14" ht="31.9" customHeight="1">
      <c r="B130" s="174"/>
      <c r="C130" s="175"/>
      <c r="L130" s="171"/>
      <c r="N130" s="181"/>
    </row>
    <row r="131" spans="2:14" ht="31.9" customHeight="1">
      <c r="B131" s="174"/>
      <c r="C131" s="175"/>
      <c r="L131" s="171"/>
      <c r="N131" s="181"/>
    </row>
    <row r="132" spans="2:14" ht="31.9" customHeight="1">
      <c r="B132" s="174"/>
      <c r="C132" s="175"/>
      <c r="L132" s="171"/>
      <c r="N132" s="181"/>
    </row>
    <row r="133" spans="2:14" ht="31.9" customHeight="1">
      <c r="B133" s="174"/>
      <c r="C133" s="175"/>
      <c r="L133" s="171"/>
      <c r="N133" s="181"/>
    </row>
    <row r="134" spans="2:14" ht="31.9" customHeight="1">
      <c r="B134" s="174"/>
      <c r="C134" s="175"/>
      <c r="L134" s="171"/>
      <c r="N134" s="181"/>
    </row>
    <row r="135" spans="2:14" ht="31.9" customHeight="1">
      <c r="B135" s="174"/>
      <c r="C135" s="175"/>
      <c r="L135" s="171"/>
      <c r="N135" s="181"/>
    </row>
    <row r="136" spans="2:14" ht="31.9" customHeight="1">
      <c r="B136" s="174"/>
      <c r="C136" s="175"/>
      <c r="L136" s="171"/>
      <c r="N136" s="181"/>
    </row>
    <row r="137" spans="2:14" ht="31.9" customHeight="1">
      <c r="B137" s="174"/>
      <c r="C137" s="175"/>
      <c r="L137" s="171"/>
      <c r="N137" s="181"/>
    </row>
    <row r="138" spans="2:14" ht="31.9" customHeight="1">
      <c r="B138" s="174"/>
      <c r="C138" s="175"/>
      <c r="L138" s="171"/>
      <c r="N138" s="181"/>
    </row>
    <row r="139" spans="2:14" ht="31.9" customHeight="1">
      <c r="B139" s="174"/>
      <c r="C139" s="175"/>
      <c r="L139" s="171"/>
      <c r="N139" s="181"/>
    </row>
    <row r="140" spans="2:14" ht="31.9" customHeight="1">
      <c r="B140" s="174"/>
      <c r="C140" s="175"/>
      <c r="L140" s="171"/>
      <c r="N140" s="181"/>
    </row>
    <row r="141" spans="2:14" ht="31.9" customHeight="1">
      <c r="B141" s="174"/>
      <c r="C141" s="175"/>
      <c r="L141" s="171"/>
      <c r="N141" s="181"/>
    </row>
    <row r="142" spans="2:14" ht="31.9" customHeight="1">
      <c r="B142" s="174"/>
      <c r="C142" s="175"/>
      <c r="L142" s="171"/>
      <c r="N142" s="181"/>
    </row>
    <row r="143" spans="2:14" ht="31.9" customHeight="1">
      <c r="B143" s="174"/>
      <c r="C143" s="175"/>
      <c r="L143" s="171"/>
      <c r="N143" s="181"/>
    </row>
    <row r="144" spans="2:14" ht="31.9" customHeight="1">
      <c r="B144" s="174"/>
      <c r="C144" s="175"/>
      <c r="L144" s="171"/>
      <c r="N144" s="181"/>
    </row>
    <row r="145" spans="2:14" ht="31.9" customHeight="1">
      <c r="B145" s="174"/>
      <c r="C145" s="175"/>
      <c r="L145" s="171"/>
      <c r="N145" s="181"/>
    </row>
    <row r="146" spans="2:14" ht="31.9" customHeight="1">
      <c r="B146" s="174"/>
      <c r="C146" s="175"/>
      <c r="L146" s="171"/>
      <c r="N146" s="181"/>
    </row>
    <row r="147" spans="2:14" ht="31.9" customHeight="1">
      <c r="B147" s="174"/>
      <c r="C147" s="175"/>
      <c r="L147" s="171"/>
      <c r="N147" s="181"/>
    </row>
    <row r="148" spans="2:14" ht="31.9" customHeight="1">
      <c r="B148" s="174"/>
      <c r="C148" s="175"/>
      <c r="L148" s="171"/>
      <c r="N148" s="181"/>
    </row>
    <row r="149" spans="2:14" ht="31.9" customHeight="1">
      <c r="B149" s="174"/>
      <c r="C149" s="175"/>
      <c r="L149" s="171"/>
      <c r="N149" s="181"/>
    </row>
    <row r="150" spans="2:14" ht="31.9" customHeight="1">
      <c r="B150" s="174"/>
      <c r="C150" s="175"/>
      <c r="L150" s="171"/>
      <c r="N150" s="181"/>
    </row>
    <row r="151" spans="2:14" ht="31.9" customHeight="1">
      <c r="B151" s="174"/>
      <c r="C151" s="175"/>
      <c r="L151" s="171"/>
      <c r="N151" s="181"/>
    </row>
    <row r="152" spans="2:14" ht="31.9" customHeight="1">
      <c r="B152" s="174"/>
      <c r="C152" s="175"/>
      <c r="L152" s="171"/>
      <c r="N152" s="181"/>
    </row>
    <row r="153" spans="2:14" ht="31.9" customHeight="1">
      <c r="B153" s="174"/>
      <c r="C153" s="175"/>
      <c r="L153" s="171"/>
      <c r="N153" s="181"/>
    </row>
    <row r="154" spans="2:14" ht="31.9" customHeight="1">
      <c r="B154" s="174"/>
      <c r="C154" s="175"/>
      <c r="L154" s="171"/>
      <c r="N154" s="181"/>
    </row>
    <row r="155" spans="2:14" ht="31.9" customHeight="1">
      <c r="B155" s="174"/>
      <c r="C155" s="175"/>
      <c r="L155" s="171"/>
      <c r="N155" s="181"/>
    </row>
    <row r="156" spans="2:14" ht="31.9" customHeight="1">
      <c r="B156" s="174"/>
      <c r="C156" s="175"/>
      <c r="L156" s="171"/>
      <c r="N156" s="181"/>
    </row>
    <row r="157" spans="2:14" ht="31.9" customHeight="1">
      <c r="B157" s="174"/>
      <c r="C157" s="175"/>
      <c r="L157" s="171"/>
      <c r="N157" s="181"/>
    </row>
    <row r="158" spans="2:14" ht="31.9" customHeight="1">
      <c r="B158" s="174"/>
      <c r="C158" s="175"/>
      <c r="L158" s="171"/>
      <c r="N158" s="181"/>
    </row>
    <row r="159" spans="2:14" ht="31.9" customHeight="1">
      <c r="B159" s="174"/>
      <c r="C159" s="175"/>
      <c r="L159" s="171"/>
      <c r="N159" s="181"/>
    </row>
    <row r="160" spans="2:14" ht="31.9" customHeight="1">
      <c r="B160" s="174"/>
      <c r="C160" s="175"/>
      <c r="L160" s="171"/>
      <c r="N160" s="181"/>
    </row>
    <row r="161" spans="2:14" ht="31.9" customHeight="1">
      <c r="B161" s="174"/>
      <c r="C161" s="175"/>
      <c r="L161" s="171"/>
      <c r="N161" s="181"/>
    </row>
    <row r="162" spans="2:14" ht="31.9" customHeight="1">
      <c r="B162" s="174"/>
      <c r="C162" s="175"/>
      <c r="L162" s="171"/>
      <c r="N162" s="181"/>
    </row>
    <row r="163" spans="2:14" ht="31.9" customHeight="1">
      <c r="B163" s="174"/>
      <c r="C163" s="175"/>
      <c r="L163" s="171"/>
      <c r="N163" s="181"/>
    </row>
    <row r="164" spans="2:14" ht="31.9" customHeight="1">
      <c r="B164" s="174"/>
      <c r="C164" s="175"/>
      <c r="L164" s="171"/>
      <c r="N164" s="181"/>
    </row>
    <row r="165" spans="2:14" ht="31.9" customHeight="1">
      <c r="B165" s="174"/>
      <c r="C165" s="175"/>
      <c r="L165" s="171"/>
      <c r="N165" s="181"/>
    </row>
    <row r="166" spans="2:14" ht="31.9" customHeight="1">
      <c r="B166" s="174"/>
      <c r="C166" s="175"/>
      <c r="L166" s="171"/>
      <c r="N166" s="181"/>
    </row>
    <row r="167" spans="2:14" ht="31.9" customHeight="1">
      <c r="B167" s="174"/>
      <c r="C167" s="175"/>
      <c r="L167" s="171"/>
      <c r="N167" s="181"/>
    </row>
    <row r="168" spans="2:14" ht="31.9" customHeight="1">
      <c r="B168" s="174"/>
      <c r="C168" s="175"/>
      <c r="L168" s="171"/>
      <c r="N168" s="181"/>
    </row>
    <row r="169" spans="2:14" ht="31.9" customHeight="1">
      <c r="B169" s="174"/>
      <c r="C169" s="175"/>
      <c r="L169" s="171"/>
      <c r="N169" s="181"/>
    </row>
    <row r="170" spans="2:14" ht="31.9" customHeight="1">
      <c r="B170" s="174"/>
      <c r="C170" s="175"/>
      <c r="L170" s="171"/>
      <c r="N170" s="181"/>
    </row>
    <row r="171" spans="2:14" ht="31.9" customHeight="1">
      <c r="B171" s="174"/>
      <c r="C171" s="175"/>
      <c r="L171" s="171"/>
      <c r="N171" s="181"/>
    </row>
    <row r="172" spans="2:14" ht="31.9" customHeight="1">
      <c r="B172" s="174"/>
      <c r="C172" s="175"/>
      <c r="L172" s="171"/>
      <c r="N172" s="181"/>
    </row>
    <row r="173" spans="2:14" ht="31.9" customHeight="1">
      <c r="B173" s="174"/>
      <c r="C173" s="175"/>
      <c r="L173" s="171"/>
      <c r="N173" s="181"/>
    </row>
    <row r="174" spans="2:14" ht="31.9" customHeight="1">
      <c r="B174" s="174"/>
      <c r="C174" s="175"/>
      <c r="L174" s="171"/>
      <c r="N174" s="181"/>
    </row>
    <row r="175" spans="2:14" ht="31.9" customHeight="1">
      <c r="B175" s="174"/>
      <c r="C175" s="175"/>
      <c r="L175" s="171"/>
      <c r="N175" s="181"/>
    </row>
    <row r="176" spans="2:14" ht="31.9" customHeight="1">
      <c r="B176" s="174"/>
      <c r="C176" s="175"/>
      <c r="L176" s="171"/>
      <c r="N176" s="181"/>
    </row>
    <row r="177" spans="2:14" ht="31.9" customHeight="1">
      <c r="B177" s="174"/>
      <c r="C177" s="175"/>
      <c r="L177" s="171"/>
      <c r="N177" s="181"/>
    </row>
    <row r="178" spans="2:14" ht="31.9" customHeight="1">
      <c r="B178" s="174"/>
      <c r="C178" s="175"/>
      <c r="L178" s="171"/>
      <c r="N178" s="181"/>
    </row>
    <row r="179" spans="2:14" ht="31.9" customHeight="1">
      <c r="B179" s="174"/>
      <c r="C179" s="175"/>
      <c r="L179" s="171"/>
      <c r="N179" s="181"/>
    </row>
    <row r="180" spans="2:14" ht="31.9" customHeight="1">
      <c r="B180" s="174"/>
      <c r="C180" s="175"/>
      <c r="L180" s="171"/>
      <c r="N180" s="181"/>
    </row>
    <row r="181" spans="2:14" ht="31.9" customHeight="1">
      <c r="B181" s="174"/>
      <c r="C181" s="175"/>
      <c r="L181" s="171"/>
      <c r="N181" s="181"/>
    </row>
    <row r="182" spans="2:14" ht="31.9" customHeight="1">
      <c r="B182" s="174"/>
      <c r="C182" s="175"/>
      <c r="L182" s="171"/>
      <c r="N182" s="181"/>
    </row>
    <row r="183" spans="2:14" ht="31.9" customHeight="1">
      <c r="B183" s="174"/>
      <c r="C183" s="175"/>
      <c r="L183" s="171"/>
      <c r="N183" s="181"/>
    </row>
    <row r="184" spans="2:14" ht="31.9" customHeight="1">
      <c r="B184" s="174"/>
      <c r="C184" s="175"/>
      <c r="L184" s="171"/>
      <c r="N184" s="181"/>
    </row>
    <row r="185" spans="2:14" ht="31.9" customHeight="1">
      <c r="B185" s="174"/>
      <c r="C185" s="175"/>
      <c r="L185" s="171"/>
      <c r="N185" s="181"/>
    </row>
    <row r="186" spans="2:14" ht="31.9" customHeight="1">
      <c r="B186" s="174"/>
      <c r="C186" s="175"/>
      <c r="L186" s="171"/>
      <c r="N186" s="181"/>
    </row>
    <row r="187" spans="2:14" ht="31.9" customHeight="1">
      <c r="B187" s="174"/>
      <c r="C187" s="175"/>
      <c r="L187" s="171"/>
      <c r="N187" s="181"/>
    </row>
    <row r="188" spans="2:14" ht="31.9" customHeight="1">
      <c r="B188" s="174"/>
      <c r="C188" s="175"/>
      <c r="L188" s="171"/>
      <c r="N188" s="181"/>
    </row>
    <row r="189" spans="2:14" ht="31.9" customHeight="1">
      <c r="B189" s="174"/>
      <c r="C189" s="175"/>
      <c r="L189" s="171"/>
      <c r="N189" s="181"/>
    </row>
    <row r="190" spans="2:14" ht="31.9" customHeight="1">
      <c r="B190" s="174"/>
      <c r="C190" s="175"/>
      <c r="L190" s="171"/>
      <c r="N190" s="181"/>
    </row>
    <row r="191" spans="2:14" ht="31.9" customHeight="1">
      <c r="B191" s="174"/>
      <c r="C191" s="175"/>
      <c r="L191" s="171"/>
      <c r="N191" s="181"/>
    </row>
    <row r="192" spans="2:14" ht="31.9" customHeight="1">
      <c r="B192" s="174"/>
      <c r="C192" s="175"/>
      <c r="L192" s="171"/>
      <c r="N192" s="181"/>
    </row>
    <row r="193" spans="2:14" ht="31.9" customHeight="1">
      <c r="B193" s="174"/>
      <c r="C193" s="175"/>
      <c r="L193" s="171"/>
      <c r="N193" s="181"/>
    </row>
    <row r="194" spans="2:14" ht="31.9" customHeight="1">
      <c r="B194" s="174"/>
      <c r="C194" s="175"/>
      <c r="L194" s="171"/>
      <c r="N194" s="181"/>
    </row>
    <row r="195" spans="2:14" ht="31.9" customHeight="1">
      <c r="B195" s="174"/>
      <c r="C195" s="175"/>
      <c r="L195" s="171"/>
      <c r="N195" s="181"/>
    </row>
    <row r="196" spans="2:14" ht="31.9" customHeight="1">
      <c r="B196" s="174"/>
      <c r="C196" s="175"/>
      <c r="L196" s="171"/>
      <c r="N196" s="181"/>
    </row>
    <row r="197" spans="2:14" ht="31.9" customHeight="1">
      <c r="B197" s="174"/>
      <c r="C197" s="175"/>
      <c r="L197" s="171"/>
      <c r="N197" s="181"/>
    </row>
    <row r="198" spans="2:14" ht="31.9" customHeight="1">
      <c r="B198" s="174"/>
      <c r="C198" s="175"/>
      <c r="L198" s="171"/>
      <c r="N198" s="181"/>
    </row>
    <row r="199" spans="2:14" ht="31.9" customHeight="1">
      <c r="B199" s="174"/>
      <c r="C199" s="175"/>
      <c r="L199" s="171"/>
      <c r="N199" s="181"/>
    </row>
    <row r="200" spans="2:14" ht="31.9" customHeight="1">
      <c r="B200" s="174"/>
      <c r="C200" s="175"/>
      <c r="L200" s="171"/>
      <c r="N200" s="181"/>
    </row>
    <row r="201" spans="2:14" ht="31.9" customHeight="1">
      <c r="B201" s="174"/>
      <c r="C201" s="175"/>
      <c r="L201" s="171"/>
      <c r="N201" s="181"/>
    </row>
    <row r="202" spans="2:14" ht="31.9" customHeight="1">
      <c r="B202" s="174"/>
      <c r="C202" s="175"/>
      <c r="L202" s="171"/>
      <c r="N202" s="181"/>
    </row>
    <row r="203" spans="2:14" ht="31.9" customHeight="1">
      <c r="B203" s="174"/>
      <c r="C203" s="175"/>
      <c r="L203" s="171"/>
      <c r="N203" s="181"/>
    </row>
    <row r="204" spans="2:14" ht="31.9" customHeight="1">
      <c r="B204" s="174"/>
      <c r="C204" s="175"/>
      <c r="L204" s="171"/>
      <c r="N204" s="181"/>
    </row>
    <row r="205" spans="2:14" ht="31.9" customHeight="1">
      <c r="B205" s="174"/>
      <c r="C205" s="175"/>
      <c r="L205" s="171"/>
      <c r="N205" s="181"/>
    </row>
    <row r="206" spans="2:14" ht="31.9" customHeight="1">
      <c r="B206" s="174"/>
      <c r="C206" s="175"/>
      <c r="L206" s="171"/>
      <c r="N206" s="181"/>
    </row>
    <row r="207" spans="2:14" ht="31.9" customHeight="1">
      <c r="B207" s="174"/>
      <c r="C207" s="175"/>
      <c r="L207" s="171"/>
      <c r="N207" s="181"/>
    </row>
    <row r="208" spans="2:14" ht="31.9" customHeight="1">
      <c r="B208" s="174"/>
      <c r="C208" s="175"/>
      <c r="L208" s="171"/>
      <c r="N208" s="181"/>
    </row>
    <row r="209" spans="2:14" ht="31.9" customHeight="1">
      <c r="B209" s="174"/>
      <c r="C209" s="175"/>
      <c r="L209" s="171"/>
      <c r="N209" s="181"/>
    </row>
    <row r="210" spans="2:14" ht="31.9" customHeight="1">
      <c r="B210" s="174"/>
      <c r="C210" s="175"/>
      <c r="L210" s="171"/>
      <c r="N210" s="181"/>
    </row>
    <row r="211" spans="2:14" ht="31.9" customHeight="1">
      <c r="B211" s="174"/>
      <c r="C211" s="175"/>
      <c r="L211" s="171"/>
      <c r="N211" s="181"/>
    </row>
    <row r="212" spans="2:14" ht="31.9" customHeight="1">
      <c r="B212" s="174"/>
      <c r="C212" s="175"/>
      <c r="L212" s="171"/>
      <c r="N212" s="181"/>
    </row>
    <row r="213" spans="2:14" ht="31.9" customHeight="1">
      <c r="B213" s="174"/>
      <c r="C213" s="175"/>
      <c r="L213" s="171"/>
      <c r="N213" s="181"/>
    </row>
    <row r="214" spans="2:14" ht="31.9" customHeight="1">
      <c r="B214" s="174"/>
      <c r="C214" s="175"/>
      <c r="L214" s="171"/>
      <c r="N214" s="181"/>
    </row>
    <row r="215" spans="2:14" ht="31.9" customHeight="1">
      <c r="B215" s="174"/>
      <c r="C215" s="175"/>
      <c r="L215" s="171"/>
      <c r="N215" s="181"/>
    </row>
    <row r="216" spans="2:14" ht="31.9" customHeight="1">
      <c r="B216" s="174"/>
      <c r="C216" s="175"/>
      <c r="L216" s="171"/>
      <c r="N216" s="181"/>
    </row>
    <row r="217" spans="2:14" ht="31.9" customHeight="1">
      <c r="B217" s="174"/>
      <c r="C217" s="175"/>
      <c r="L217" s="171"/>
      <c r="N217" s="181"/>
    </row>
    <row r="218" spans="2:14" ht="31.9" customHeight="1">
      <c r="B218" s="174"/>
      <c r="C218" s="175"/>
      <c r="L218" s="171"/>
      <c r="N218" s="181"/>
    </row>
    <row r="219" spans="2:14" ht="31.9" customHeight="1">
      <c r="B219" s="174"/>
      <c r="C219" s="175"/>
      <c r="L219" s="171"/>
      <c r="N219" s="181"/>
    </row>
    <row r="220" spans="2:14" ht="31.9" customHeight="1">
      <c r="B220" s="174"/>
      <c r="C220" s="175"/>
      <c r="L220" s="171"/>
      <c r="N220" s="181"/>
    </row>
    <row r="221" spans="2:14" ht="31.9" customHeight="1">
      <c r="B221" s="174"/>
      <c r="C221" s="175"/>
      <c r="L221" s="171"/>
      <c r="N221" s="181"/>
    </row>
    <row r="222" spans="2:14" ht="31.9" customHeight="1">
      <c r="B222" s="174"/>
      <c r="C222" s="175"/>
      <c r="L222" s="171"/>
      <c r="N222" s="181"/>
    </row>
    <row r="223" spans="2:14" ht="31.9" customHeight="1">
      <c r="B223" s="174"/>
      <c r="C223" s="175"/>
      <c r="L223" s="171"/>
      <c r="N223" s="181"/>
    </row>
    <row r="224" spans="2:14" ht="31.9" customHeight="1">
      <c r="B224" s="174"/>
      <c r="C224" s="175"/>
      <c r="L224" s="171"/>
      <c r="N224" s="181"/>
    </row>
    <row r="225" spans="2:14" ht="31.9" customHeight="1">
      <c r="B225" s="174"/>
      <c r="C225" s="175"/>
      <c r="L225" s="171"/>
      <c r="N225" s="181"/>
    </row>
    <row r="226" spans="2:14" ht="31.9" customHeight="1">
      <c r="B226" s="174"/>
      <c r="C226" s="175"/>
      <c r="L226" s="171"/>
      <c r="N226" s="181"/>
    </row>
    <row r="227" spans="2:14" ht="31.9" customHeight="1">
      <c r="B227" s="174"/>
      <c r="C227" s="175"/>
      <c r="L227" s="171"/>
      <c r="N227" s="181"/>
    </row>
    <row r="228" spans="2:14" ht="31.9" customHeight="1">
      <c r="B228" s="174"/>
      <c r="C228" s="175"/>
      <c r="L228" s="171"/>
      <c r="N228" s="181"/>
    </row>
    <row r="229" spans="2:14" ht="31.9" customHeight="1">
      <c r="B229" s="174"/>
      <c r="C229" s="175"/>
      <c r="L229" s="171"/>
      <c r="N229" s="181"/>
    </row>
    <row r="230" spans="2:14" ht="31.9" customHeight="1">
      <c r="B230" s="174"/>
      <c r="C230" s="175"/>
      <c r="L230" s="171"/>
      <c r="N230" s="181"/>
    </row>
    <row r="231" spans="2:14" ht="31.9" customHeight="1">
      <c r="B231" s="174"/>
      <c r="C231" s="175"/>
      <c r="L231" s="171"/>
      <c r="N231" s="181"/>
    </row>
    <row r="232" spans="2:14" ht="31.9" customHeight="1">
      <c r="B232" s="174"/>
      <c r="C232" s="175"/>
      <c r="L232" s="171"/>
      <c r="N232" s="181"/>
    </row>
    <row r="233" spans="2:14" ht="31.9" customHeight="1">
      <c r="B233" s="174"/>
      <c r="C233" s="175"/>
      <c r="L233" s="171"/>
      <c r="N233" s="181"/>
    </row>
    <row r="234" spans="2:14" ht="31.9" customHeight="1">
      <c r="B234" s="174"/>
      <c r="C234" s="175"/>
      <c r="L234" s="171"/>
      <c r="N234" s="181"/>
    </row>
    <row r="235" spans="2:14" ht="31.9" customHeight="1">
      <c r="B235" s="174"/>
      <c r="C235" s="175"/>
      <c r="L235" s="171"/>
      <c r="N235" s="181"/>
    </row>
    <row r="236" spans="2:14" ht="31.9" customHeight="1">
      <c r="B236" s="174"/>
      <c r="C236" s="175"/>
      <c r="L236" s="171"/>
      <c r="N236" s="181"/>
    </row>
    <row r="237" spans="2:14" ht="31.9" customHeight="1">
      <c r="B237" s="174"/>
      <c r="C237" s="175"/>
      <c r="L237" s="171"/>
      <c r="N237" s="181"/>
    </row>
    <row r="238" spans="2:14" ht="31.9" customHeight="1">
      <c r="B238" s="174"/>
      <c r="C238" s="175"/>
      <c r="L238" s="171"/>
      <c r="N238" s="181"/>
    </row>
    <row r="239" spans="2:14" ht="31.9" customHeight="1">
      <c r="B239" s="174"/>
      <c r="C239" s="175"/>
      <c r="L239" s="171"/>
      <c r="N239" s="181"/>
    </row>
    <row r="240" spans="2:14" ht="31.9" customHeight="1">
      <c r="B240" s="174"/>
      <c r="C240" s="175"/>
      <c r="L240" s="171"/>
      <c r="N240" s="181"/>
    </row>
    <row r="241" spans="2:14" ht="31.9" customHeight="1">
      <c r="B241" s="174"/>
      <c r="C241" s="175"/>
      <c r="L241" s="171"/>
      <c r="N241" s="181"/>
    </row>
    <row r="242" spans="2:14" ht="31.9" customHeight="1">
      <c r="B242" s="174"/>
      <c r="C242" s="175"/>
      <c r="L242" s="171"/>
      <c r="N242" s="181"/>
    </row>
    <row r="243" spans="2:14" ht="31.9" customHeight="1">
      <c r="B243" s="174"/>
      <c r="C243" s="175"/>
      <c r="L243" s="171"/>
      <c r="N243" s="181"/>
    </row>
    <row r="244" spans="2:14" ht="31.9" customHeight="1">
      <c r="B244" s="174"/>
      <c r="C244" s="175"/>
      <c r="L244" s="171"/>
      <c r="N244" s="181"/>
    </row>
    <row r="245" spans="2:14" ht="31.9" customHeight="1">
      <c r="B245" s="174"/>
      <c r="C245" s="175"/>
      <c r="L245" s="171"/>
      <c r="N245" s="181"/>
    </row>
    <row r="246" spans="2:14" ht="31.9" customHeight="1">
      <c r="B246" s="174"/>
      <c r="C246" s="175"/>
      <c r="L246" s="171"/>
      <c r="N246" s="181"/>
    </row>
    <row r="247" spans="2:14" ht="31.9" customHeight="1">
      <c r="B247" s="174"/>
      <c r="C247" s="175"/>
      <c r="L247" s="171"/>
      <c r="N247" s="181"/>
    </row>
    <row r="248" spans="2:14" ht="31.9" customHeight="1">
      <c r="B248" s="174"/>
      <c r="C248" s="175"/>
      <c r="L248" s="171"/>
      <c r="N248" s="181"/>
    </row>
    <row r="249" spans="2:14" ht="31.9" customHeight="1">
      <c r="B249" s="174"/>
      <c r="C249" s="175"/>
      <c r="L249" s="171"/>
      <c r="N249" s="181"/>
    </row>
    <row r="250" spans="2:14" ht="31.9" customHeight="1">
      <c r="B250" s="174"/>
      <c r="C250" s="175"/>
      <c r="L250" s="171"/>
      <c r="N250" s="181"/>
    </row>
    <row r="251" spans="2:14" ht="31.9" customHeight="1">
      <c r="B251" s="174"/>
      <c r="C251" s="175"/>
      <c r="L251" s="171"/>
      <c r="N251" s="181"/>
    </row>
    <row r="252" spans="2:14" ht="31.9" customHeight="1">
      <c r="B252" s="174"/>
      <c r="C252" s="175"/>
      <c r="L252" s="171"/>
      <c r="N252" s="181"/>
    </row>
    <row r="253" spans="2:14" ht="31.9" customHeight="1">
      <c r="B253" s="174"/>
      <c r="C253" s="175"/>
      <c r="L253" s="171"/>
      <c r="N253" s="181"/>
    </row>
    <row r="254" spans="2:14" ht="31.9" customHeight="1">
      <c r="B254" s="174"/>
      <c r="C254" s="175"/>
      <c r="L254" s="171"/>
      <c r="N254" s="181"/>
    </row>
    <row r="255" spans="2:14" ht="31.9" customHeight="1">
      <c r="B255" s="174"/>
      <c r="C255" s="175"/>
      <c r="L255" s="171"/>
      <c r="N255" s="181"/>
    </row>
    <row r="256" spans="2:14" ht="31.9" customHeight="1">
      <c r="B256" s="174"/>
      <c r="C256" s="175"/>
      <c r="L256" s="171"/>
      <c r="N256" s="181"/>
    </row>
    <row r="257" spans="2:14" ht="31.9" customHeight="1">
      <c r="B257" s="174"/>
      <c r="C257" s="175"/>
      <c r="L257" s="171"/>
      <c r="N257" s="181"/>
    </row>
    <row r="258" spans="2:14" ht="31.9" customHeight="1">
      <c r="B258" s="174"/>
      <c r="C258" s="175"/>
      <c r="L258" s="171"/>
      <c r="N258" s="181"/>
    </row>
    <row r="259" spans="2:14" ht="31.9" customHeight="1">
      <c r="B259" s="174"/>
      <c r="C259" s="175"/>
      <c r="L259" s="171"/>
      <c r="N259" s="181"/>
    </row>
    <row r="260" spans="2:14" ht="31.9" customHeight="1">
      <c r="B260" s="174"/>
      <c r="C260" s="175"/>
      <c r="L260" s="171"/>
      <c r="N260" s="181"/>
    </row>
    <row r="261" spans="2:14" ht="31.9" customHeight="1">
      <c r="B261" s="174"/>
      <c r="C261" s="175"/>
      <c r="L261" s="171"/>
      <c r="N261" s="181"/>
    </row>
    <row r="262" spans="2:14" ht="31.9" customHeight="1">
      <c r="B262" s="174"/>
      <c r="C262" s="175"/>
      <c r="L262" s="171"/>
      <c r="N262" s="181"/>
    </row>
    <row r="263" spans="2:14" ht="31.9" customHeight="1">
      <c r="B263" s="174"/>
      <c r="C263" s="175"/>
      <c r="L263" s="171"/>
      <c r="N263" s="181"/>
    </row>
    <row r="264" spans="2:14" ht="31.9" customHeight="1">
      <c r="B264" s="174"/>
      <c r="C264" s="175"/>
      <c r="L264" s="171"/>
      <c r="N264" s="181"/>
    </row>
    <row r="265" spans="2:14" ht="31.9" customHeight="1">
      <c r="B265" s="174"/>
      <c r="C265" s="175"/>
      <c r="L265" s="171"/>
      <c r="N265" s="181"/>
    </row>
    <row r="266" spans="2:14" ht="31.9" customHeight="1">
      <c r="B266" s="174"/>
      <c r="C266" s="175"/>
      <c r="L266" s="171"/>
      <c r="N266" s="181"/>
    </row>
    <row r="267" spans="2:14" ht="31.9" customHeight="1">
      <c r="B267" s="174"/>
      <c r="C267" s="175"/>
      <c r="L267" s="171"/>
      <c r="N267" s="181"/>
    </row>
    <row r="268" spans="2:14" ht="31.9" customHeight="1">
      <c r="B268" s="174"/>
      <c r="C268" s="175"/>
      <c r="L268" s="171"/>
      <c r="N268" s="181"/>
    </row>
    <row r="269" spans="2:14" ht="31.9" customHeight="1">
      <c r="B269" s="174"/>
      <c r="C269" s="175"/>
      <c r="L269" s="171"/>
      <c r="N269" s="181"/>
    </row>
    <row r="270" spans="2:14" ht="31.9" customHeight="1">
      <c r="B270" s="174"/>
      <c r="C270" s="175"/>
      <c r="L270" s="171"/>
      <c r="N270" s="181"/>
    </row>
    <row r="271" spans="2:14" ht="31.9" customHeight="1">
      <c r="B271" s="174"/>
      <c r="C271" s="175"/>
      <c r="L271" s="171"/>
      <c r="N271" s="181"/>
    </row>
    <row r="272" spans="2:14" ht="31.9" customHeight="1">
      <c r="B272" s="174"/>
      <c r="C272" s="175"/>
      <c r="L272" s="171"/>
      <c r="N272" s="181"/>
    </row>
    <row r="273" spans="2:14" ht="31.9" customHeight="1">
      <c r="B273" s="174"/>
      <c r="C273" s="175"/>
      <c r="L273" s="171"/>
      <c r="N273" s="181"/>
    </row>
    <row r="274" spans="2:14" ht="31.9" customHeight="1">
      <c r="B274" s="174"/>
      <c r="C274" s="175"/>
      <c r="L274" s="171"/>
      <c r="N274" s="181"/>
    </row>
    <row r="275" spans="2:14" ht="31.9" customHeight="1">
      <c r="B275" s="174"/>
      <c r="C275" s="175"/>
      <c r="L275" s="171"/>
      <c r="N275" s="181"/>
    </row>
    <row r="276" spans="2:14" ht="31.9" customHeight="1">
      <c r="B276" s="174"/>
      <c r="C276" s="175"/>
      <c r="L276" s="171"/>
      <c r="N276" s="181"/>
    </row>
    <row r="277" spans="2:14" ht="31.9" customHeight="1">
      <c r="B277" s="174"/>
      <c r="C277" s="175"/>
      <c r="L277" s="171"/>
      <c r="N277" s="181"/>
    </row>
    <row r="278" spans="2:14" ht="31.9" customHeight="1">
      <c r="B278" s="174"/>
      <c r="C278" s="175"/>
      <c r="L278" s="171"/>
      <c r="N278" s="181"/>
    </row>
    <row r="279" spans="2:14" ht="31.9" customHeight="1">
      <c r="B279" s="174"/>
      <c r="C279" s="175"/>
      <c r="L279" s="171"/>
      <c r="N279" s="181"/>
    </row>
    <row r="280" spans="2:14" ht="31.9" customHeight="1">
      <c r="B280" s="174"/>
      <c r="C280" s="175"/>
      <c r="L280" s="171"/>
      <c r="N280" s="181"/>
    </row>
    <row r="281" spans="2:14" ht="31.9" customHeight="1">
      <c r="B281" s="174"/>
      <c r="C281" s="175"/>
      <c r="L281" s="171"/>
      <c r="N281" s="181"/>
    </row>
    <row r="282" spans="2:14" ht="31.9" customHeight="1">
      <c r="B282" s="174"/>
      <c r="C282" s="175"/>
      <c r="L282" s="171"/>
      <c r="N282" s="181"/>
    </row>
    <row r="283" spans="2:14" ht="31.9" customHeight="1">
      <c r="B283" s="174"/>
      <c r="C283" s="175"/>
      <c r="L283" s="171"/>
      <c r="N283" s="181"/>
    </row>
    <row r="284" spans="2:14" ht="31.9" customHeight="1">
      <c r="B284" s="174"/>
      <c r="C284" s="175"/>
      <c r="L284" s="171"/>
      <c r="N284" s="181"/>
    </row>
    <row r="285" spans="2:14" ht="31.9" customHeight="1">
      <c r="B285" s="174"/>
      <c r="C285" s="175"/>
      <c r="L285" s="171"/>
      <c r="N285" s="181"/>
    </row>
    <row r="286" spans="2:14" ht="31.9" customHeight="1">
      <c r="B286" s="174"/>
      <c r="C286" s="175"/>
      <c r="L286" s="171"/>
      <c r="N286" s="181"/>
    </row>
    <row r="287" spans="2:14" ht="31.9" customHeight="1">
      <c r="B287" s="174"/>
      <c r="C287" s="175"/>
      <c r="L287" s="171"/>
      <c r="N287" s="181"/>
    </row>
    <row r="288" spans="2:14" ht="31.9" customHeight="1">
      <c r="B288" s="174"/>
      <c r="C288" s="175"/>
      <c r="L288" s="171"/>
      <c r="N288" s="181"/>
    </row>
    <row r="289" spans="2:14" ht="31.9" customHeight="1">
      <c r="B289" s="174"/>
      <c r="C289" s="175"/>
      <c r="L289" s="171"/>
      <c r="N289" s="181"/>
    </row>
    <row r="290" spans="2:14" ht="31.9" customHeight="1">
      <c r="B290" s="174"/>
      <c r="C290" s="175"/>
      <c r="L290" s="171"/>
      <c r="N290" s="181"/>
    </row>
    <row r="291" spans="2:14" ht="31.9" customHeight="1">
      <c r="B291" s="174"/>
      <c r="C291" s="175"/>
      <c r="L291" s="171"/>
      <c r="N291" s="181"/>
    </row>
    <row r="292" spans="2:14" ht="31.9" customHeight="1">
      <c r="B292" s="174"/>
      <c r="C292" s="175"/>
      <c r="L292" s="171"/>
      <c r="N292" s="181"/>
    </row>
    <row r="293" spans="2:14" ht="31.9" customHeight="1">
      <c r="B293" s="174"/>
      <c r="C293" s="175"/>
      <c r="L293" s="171"/>
      <c r="N293" s="181"/>
    </row>
    <row r="294" spans="2:14" ht="31.9" customHeight="1">
      <c r="B294" s="174"/>
      <c r="C294" s="175"/>
      <c r="L294" s="171"/>
      <c r="N294" s="181"/>
    </row>
    <row r="295" spans="2:14" ht="31.9" customHeight="1">
      <c r="B295" s="174"/>
      <c r="C295" s="175"/>
      <c r="L295" s="171"/>
      <c r="N295" s="181"/>
    </row>
    <row r="296" spans="2:14" ht="31.9" customHeight="1">
      <c r="B296" s="174"/>
      <c r="C296" s="175"/>
      <c r="L296" s="171"/>
      <c r="N296" s="181"/>
    </row>
    <row r="297" spans="2:14" ht="31.9" customHeight="1">
      <c r="B297" s="174"/>
      <c r="C297" s="175"/>
      <c r="L297" s="171"/>
      <c r="N297" s="181"/>
    </row>
    <row r="298" spans="2:14" ht="31.9" customHeight="1">
      <c r="B298" s="174"/>
      <c r="C298" s="175"/>
      <c r="L298" s="171"/>
      <c r="N298" s="181"/>
    </row>
    <row r="299" spans="2:14" ht="31.9" customHeight="1">
      <c r="B299" s="174"/>
      <c r="C299" s="175"/>
      <c r="L299" s="171"/>
      <c r="N299" s="181"/>
    </row>
    <row r="300" spans="2:14" ht="31.9" customHeight="1">
      <c r="B300" s="174"/>
      <c r="C300" s="175"/>
      <c r="L300" s="171"/>
      <c r="N300" s="181"/>
    </row>
    <row r="301" spans="2:14" ht="31.9" customHeight="1">
      <c r="B301" s="174"/>
      <c r="C301" s="175"/>
      <c r="L301" s="171"/>
      <c r="N301" s="181"/>
    </row>
    <row r="302" spans="2:14" ht="31.9" customHeight="1">
      <c r="B302" s="174"/>
      <c r="C302" s="175"/>
      <c r="L302" s="171"/>
      <c r="N302" s="181"/>
    </row>
    <row r="303" spans="2:14" ht="31.9" customHeight="1">
      <c r="B303" s="174"/>
      <c r="C303" s="175"/>
      <c r="L303" s="171"/>
      <c r="N303" s="181"/>
    </row>
    <row r="304" spans="2:14" ht="31.9" customHeight="1">
      <c r="B304" s="174"/>
      <c r="C304" s="175"/>
      <c r="L304" s="171"/>
      <c r="N304" s="181"/>
    </row>
    <row r="305" spans="2:14" ht="31.9" customHeight="1">
      <c r="B305" s="174"/>
      <c r="C305" s="175"/>
      <c r="L305" s="171"/>
      <c r="N305" s="181"/>
    </row>
    <row r="306" spans="2:14" ht="31.9" customHeight="1">
      <c r="B306" s="174"/>
      <c r="C306" s="175"/>
      <c r="L306" s="171"/>
      <c r="N306" s="181"/>
    </row>
    <row r="307" spans="2:14" ht="31.9" customHeight="1">
      <c r="B307" s="174"/>
      <c r="C307" s="175"/>
      <c r="L307" s="171"/>
      <c r="N307" s="181"/>
    </row>
    <row r="308" spans="2:14" ht="31.9" customHeight="1">
      <c r="B308" s="174"/>
      <c r="C308" s="175"/>
      <c r="L308" s="171"/>
      <c r="N308" s="181"/>
    </row>
    <row r="309" spans="2:14" ht="31.9" customHeight="1">
      <c r="B309" s="174"/>
      <c r="C309" s="175"/>
      <c r="L309" s="171"/>
      <c r="N309" s="181"/>
    </row>
    <row r="310" spans="2:14" ht="31.9" customHeight="1">
      <c r="B310" s="174"/>
      <c r="C310" s="175"/>
      <c r="L310" s="171"/>
      <c r="N310" s="181"/>
    </row>
    <row r="311" spans="2:14" ht="31.9" customHeight="1">
      <c r="B311" s="174"/>
      <c r="C311" s="175"/>
      <c r="L311" s="171"/>
      <c r="N311" s="181"/>
    </row>
    <row r="312" spans="2:14" ht="31.9" customHeight="1">
      <c r="B312" s="174"/>
      <c r="C312" s="175"/>
      <c r="L312" s="171"/>
      <c r="N312" s="181"/>
    </row>
    <row r="313" spans="2:14" ht="31.9" customHeight="1">
      <c r="B313" s="174"/>
      <c r="C313" s="175"/>
      <c r="L313" s="171"/>
      <c r="N313" s="181"/>
    </row>
    <row r="314" spans="2:14" ht="31.9" customHeight="1">
      <c r="B314" s="174"/>
      <c r="C314" s="175"/>
      <c r="L314" s="171"/>
      <c r="N314" s="181"/>
    </row>
    <row r="315" spans="2:14" ht="31.9" customHeight="1">
      <c r="B315" s="174"/>
      <c r="C315" s="175"/>
      <c r="L315" s="171"/>
      <c r="N315" s="181"/>
    </row>
    <row r="316" spans="2:14" ht="31.9" customHeight="1">
      <c r="B316" s="174"/>
      <c r="C316" s="175"/>
      <c r="L316" s="171"/>
      <c r="N316" s="181"/>
    </row>
    <row r="317" spans="2:14" ht="31.9" customHeight="1">
      <c r="B317" s="174"/>
      <c r="C317" s="175"/>
      <c r="L317" s="171"/>
      <c r="N317" s="181"/>
    </row>
    <row r="318" spans="2:14" ht="31.9" customHeight="1">
      <c r="B318" s="174"/>
      <c r="C318" s="175"/>
      <c r="L318" s="171"/>
      <c r="N318" s="181"/>
    </row>
    <row r="319" spans="2:14" ht="31.9" customHeight="1">
      <c r="B319" s="174"/>
      <c r="C319" s="175"/>
      <c r="L319" s="171"/>
      <c r="N319" s="181"/>
    </row>
    <row r="320" spans="2:14" ht="31.9" customHeight="1">
      <c r="B320" s="174"/>
      <c r="C320" s="175"/>
      <c r="L320" s="171"/>
      <c r="N320" s="181"/>
    </row>
    <row r="321" spans="2:14" ht="31.9" customHeight="1">
      <c r="B321" s="174"/>
      <c r="C321" s="175"/>
      <c r="L321" s="171"/>
      <c r="N321" s="181"/>
    </row>
    <row r="322" spans="2:14" ht="31.9" customHeight="1">
      <c r="B322" s="174"/>
      <c r="C322" s="175"/>
      <c r="L322" s="171"/>
      <c r="N322" s="181"/>
    </row>
    <row r="323" spans="2:14" ht="31.9" customHeight="1">
      <c r="B323" s="174"/>
      <c r="C323" s="175"/>
      <c r="L323" s="171"/>
      <c r="N323" s="181"/>
    </row>
    <row r="324" spans="2:14" ht="31.9" customHeight="1">
      <c r="B324" s="174"/>
      <c r="C324" s="175"/>
      <c r="L324" s="171"/>
      <c r="N324" s="181"/>
    </row>
    <row r="325" spans="2:14" ht="31.9" customHeight="1">
      <c r="B325" s="174"/>
      <c r="C325" s="175"/>
      <c r="L325" s="171"/>
      <c r="N325" s="181"/>
    </row>
    <row r="326" spans="2:14" ht="31.9" customHeight="1">
      <c r="B326" s="174"/>
      <c r="C326" s="175"/>
      <c r="L326" s="171"/>
      <c r="N326" s="181"/>
    </row>
    <row r="327" spans="2:14" ht="31.9" customHeight="1">
      <c r="B327" s="174"/>
      <c r="C327" s="175"/>
      <c r="L327" s="171"/>
      <c r="N327" s="181"/>
    </row>
    <row r="328" spans="2:14" ht="31.9" customHeight="1">
      <c r="B328" s="174"/>
      <c r="C328" s="175"/>
      <c r="L328" s="171"/>
      <c r="N328" s="181"/>
    </row>
    <row r="329" spans="2:14" ht="31.9" customHeight="1">
      <c r="B329" s="174"/>
      <c r="C329" s="175"/>
      <c r="L329" s="171"/>
      <c r="N329" s="181"/>
    </row>
    <row r="330" spans="2:14" ht="31.9" customHeight="1">
      <c r="B330" s="174"/>
      <c r="C330" s="175"/>
      <c r="L330" s="171"/>
      <c r="N330" s="181"/>
    </row>
    <row r="331" spans="2:14" ht="31.9" customHeight="1">
      <c r="B331" s="174"/>
      <c r="C331" s="175"/>
      <c r="L331" s="171"/>
      <c r="N331" s="181"/>
    </row>
    <row r="332" spans="2:14" ht="31.9" customHeight="1">
      <c r="B332" s="174"/>
      <c r="C332" s="175"/>
      <c r="L332" s="171"/>
      <c r="N332" s="181"/>
    </row>
    <row r="333" spans="2:14" ht="31.9" customHeight="1">
      <c r="B333" s="174"/>
      <c r="C333" s="175"/>
      <c r="L333" s="171"/>
      <c r="N333" s="181"/>
    </row>
    <row r="334" spans="2:14" ht="31.9" customHeight="1">
      <c r="B334" s="174"/>
      <c r="C334" s="175"/>
      <c r="L334" s="171"/>
      <c r="N334" s="181"/>
    </row>
    <row r="335" spans="2:14" ht="31.9" customHeight="1">
      <c r="B335" s="174"/>
      <c r="C335" s="175"/>
      <c r="L335" s="171"/>
      <c r="N335" s="181"/>
    </row>
    <row r="336" spans="2:14" ht="31.9" customHeight="1">
      <c r="B336" s="174"/>
      <c r="C336" s="175"/>
      <c r="L336" s="171"/>
      <c r="N336" s="181"/>
    </row>
    <row r="337" spans="2:14" ht="31.9" customHeight="1">
      <c r="B337" s="174"/>
      <c r="C337" s="175"/>
      <c r="L337" s="171"/>
      <c r="N337" s="181"/>
    </row>
    <row r="338" spans="2:14" ht="31.9" customHeight="1">
      <c r="B338" s="174"/>
      <c r="C338" s="175"/>
      <c r="L338" s="171"/>
      <c r="N338" s="181"/>
    </row>
    <row r="339" spans="2:14" ht="31.9" customHeight="1">
      <c r="B339" s="174"/>
      <c r="C339" s="175"/>
      <c r="L339" s="171"/>
      <c r="N339" s="181"/>
    </row>
    <row r="340" spans="2:14" ht="31.9" customHeight="1">
      <c r="B340" s="174"/>
      <c r="C340" s="175"/>
      <c r="L340" s="171"/>
      <c r="N340" s="181"/>
    </row>
    <row r="341" spans="2:14" ht="31.9" customHeight="1">
      <c r="B341" s="174"/>
      <c r="C341" s="175"/>
      <c r="L341" s="171"/>
      <c r="N341" s="181"/>
    </row>
    <row r="342" spans="2:14" ht="31.9" customHeight="1">
      <c r="B342" s="174"/>
      <c r="C342" s="175"/>
      <c r="L342" s="171"/>
      <c r="N342" s="181"/>
    </row>
    <row r="343" spans="2:14" ht="31.9" customHeight="1">
      <c r="B343" s="174"/>
      <c r="C343" s="175"/>
      <c r="L343" s="171"/>
      <c r="N343" s="181"/>
    </row>
    <row r="344" spans="2:14" ht="31.9" customHeight="1">
      <c r="B344" s="174"/>
      <c r="C344" s="175"/>
      <c r="L344" s="171"/>
      <c r="N344" s="181"/>
    </row>
    <row r="345" spans="2:14" ht="31.9" customHeight="1">
      <c r="B345" s="174"/>
      <c r="C345" s="175"/>
      <c r="L345" s="171"/>
      <c r="N345" s="181"/>
    </row>
    <row r="346" spans="2:14" ht="31.9" customHeight="1">
      <c r="B346" s="174"/>
      <c r="C346" s="175"/>
      <c r="L346" s="171"/>
      <c r="N346" s="181"/>
    </row>
    <row r="347" spans="2:14" ht="31.9" customHeight="1">
      <c r="B347" s="174"/>
      <c r="C347" s="175"/>
      <c r="L347" s="171"/>
      <c r="N347" s="181"/>
    </row>
    <row r="348" spans="2:14" ht="31.9" customHeight="1">
      <c r="B348" s="174"/>
      <c r="C348" s="175"/>
      <c r="L348" s="171"/>
      <c r="N348" s="181"/>
    </row>
    <row r="349" spans="2:14" ht="31.9" customHeight="1">
      <c r="B349" s="174"/>
      <c r="C349" s="175"/>
      <c r="L349" s="171"/>
      <c r="N349" s="181"/>
    </row>
    <row r="350" spans="2:14" ht="31.9" customHeight="1">
      <c r="B350" s="174"/>
      <c r="C350" s="175"/>
      <c r="L350" s="171"/>
      <c r="N350" s="181"/>
    </row>
    <row r="351" spans="2:14" ht="31.9" customHeight="1">
      <c r="B351" s="174"/>
      <c r="C351" s="175"/>
      <c r="L351" s="171"/>
      <c r="N351" s="181"/>
    </row>
    <row r="352" spans="2:14" ht="31.9" customHeight="1">
      <c r="B352" s="174"/>
      <c r="C352" s="175"/>
      <c r="L352" s="171"/>
      <c r="N352" s="181"/>
    </row>
    <row r="353" spans="2:14" ht="31.9" customHeight="1">
      <c r="B353" s="174"/>
      <c r="C353" s="175"/>
      <c r="L353" s="171"/>
      <c r="N353" s="181"/>
    </row>
    <row r="354" spans="2:14" ht="31.9" customHeight="1">
      <c r="B354" s="174"/>
      <c r="C354" s="175"/>
      <c r="L354" s="171"/>
      <c r="N354" s="181"/>
    </row>
    <row r="355" spans="2:14" ht="31.9" customHeight="1">
      <c r="B355" s="174"/>
      <c r="C355" s="175"/>
      <c r="L355" s="171"/>
      <c r="N355" s="181"/>
    </row>
    <row r="356" spans="2:14" ht="31.9" customHeight="1">
      <c r="B356" s="174"/>
      <c r="C356" s="175"/>
      <c r="L356" s="171"/>
      <c r="N356" s="181"/>
    </row>
    <row r="357" spans="2:14" ht="31.9" customHeight="1">
      <c r="B357" s="174"/>
      <c r="C357" s="175"/>
      <c r="L357" s="171"/>
      <c r="N357" s="181"/>
    </row>
    <row r="358" spans="2:14" ht="31.9" customHeight="1">
      <c r="B358" s="174"/>
      <c r="C358" s="175"/>
      <c r="L358" s="171"/>
      <c r="N358" s="181"/>
    </row>
    <row r="359" spans="2:14" ht="31.9" customHeight="1">
      <c r="B359" s="174"/>
      <c r="C359" s="175"/>
      <c r="L359" s="171"/>
      <c r="N359" s="181"/>
    </row>
    <row r="360" spans="2:14" ht="31.9" customHeight="1">
      <c r="B360" s="174"/>
      <c r="C360" s="175"/>
      <c r="L360" s="171"/>
      <c r="N360" s="181"/>
    </row>
    <row r="361" spans="2:14" ht="31.9" customHeight="1">
      <c r="B361" s="174"/>
      <c r="C361" s="175"/>
      <c r="L361" s="171"/>
      <c r="N361" s="181"/>
    </row>
    <row r="362" spans="2:14" ht="31.9" customHeight="1">
      <c r="B362" s="174"/>
      <c r="C362" s="175"/>
      <c r="L362" s="171"/>
      <c r="N362" s="181"/>
    </row>
    <row r="363" spans="2:14" ht="31.9" customHeight="1">
      <c r="B363" s="174"/>
      <c r="C363" s="175"/>
      <c r="L363" s="171"/>
      <c r="N363" s="181"/>
    </row>
    <row r="364" spans="2:14" ht="31.9" customHeight="1">
      <c r="B364" s="174"/>
      <c r="C364" s="175"/>
      <c r="L364" s="171"/>
      <c r="N364" s="181"/>
    </row>
    <row r="365" spans="2:14" ht="31.9" customHeight="1">
      <c r="B365" s="174"/>
      <c r="C365" s="175"/>
      <c r="L365" s="171"/>
      <c r="N365" s="181"/>
    </row>
    <row r="366" spans="2:14" ht="31.9" customHeight="1">
      <c r="B366" s="174"/>
      <c r="C366" s="175"/>
      <c r="L366" s="171"/>
      <c r="N366" s="181"/>
    </row>
    <row r="367" spans="2:14" ht="31.9" customHeight="1">
      <c r="B367" s="174"/>
      <c r="C367" s="175"/>
      <c r="L367" s="171"/>
      <c r="N367" s="181"/>
    </row>
    <row r="368" spans="2:14" ht="31.9" customHeight="1">
      <c r="B368" s="174"/>
      <c r="C368" s="175"/>
      <c r="L368" s="171"/>
      <c r="N368" s="181"/>
    </row>
    <row r="369" spans="2:14" ht="31.9" customHeight="1">
      <c r="B369" s="174"/>
      <c r="C369" s="175"/>
      <c r="L369" s="171"/>
      <c r="N369" s="181"/>
    </row>
    <row r="370" spans="2:14" ht="31.9" customHeight="1">
      <c r="B370" s="174"/>
      <c r="C370" s="175"/>
      <c r="L370" s="171"/>
      <c r="N370" s="181"/>
    </row>
    <row r="371" spans="2:14" ht="31.9" customHeight="1">
      <c r="B371" s="174"/>
      <c r="C371" s="175"/>
      <c r="L371" s="171"/>
      <c r="N371" s="181"/>
    </row>
    <row r="372" spans="2:14" ht="31.9" customHeight="1">
      <c r="B372" s="174"/>
      <c r="C372" s="175"/>
      <c r="L372" s="171"/>
      <c r="N372" s="181"/>
    </row>
    <row r="373" spans="2:14" ht="31.9" customHeight="1">
      <c r="B373" s="174"/>
      <c r="C373" s="175"/>
      <c r="L373" s="171"/>
      <c r="N373" s="181"/>
    </row>
    <row r="374" spans="2:14" ht="31.9" customHeight="1">
      <c r="B374" s="174"/>
      <c r="C374" s="175"/>
      <c r="L374" s="171"/>
      <c r="N374" s="181"/>
    </row>
    <row r="375" spans="2:14" ht="31.9" customHeight="1">
      <c r="B375" s="174"/>
      <c r="C375" s="175"/>
      <c r="L375" s="171"/>
      <c r="N375" s="181"/>
    </row>
    <row r="376" spans="2:14" ht="31.9" customHeight="1">
      <c r="B376" s="174"/>
      <c r="C376" s="175"/>
      <c r="L376" s="171"/>
      <c r="N376" s="181"/>
    </row>
    <row r="377" spans="2:14" ht="31.9" customHeight="1">
      <c r="B377" s="174"/>
      <c r="C377" s="175"/>
      <c r="L377" s="171"/>
      <c r="N377" s="181"/>
    </row>
    <row r="378" spans="2:14" ht="31.9" customHeight="1">
      <c r="B378" s="174"/>
      <c r="C378" s="175"/>
      <c r="L378" s="171"/>
      <c r="N378" s="181"/>
    </row>
    <row r="379" spans="2:14" ht="31.9" customHeight="1">
      <c r="B379" s="174"/>
      <c r="C379" s="175"/>
      <c r="L379" s="171"/>
      <c r="N379" s="181"/>
    </row>
    <row r="380" spans="2:14" ht="31.9" customHeight="1">
      <c r="B380" s="174"/>
      <c r="C380" s="175"/>
      <c r="L380" s="171"/>
      <c r="N380" s="181"/>
    </row>
    <row r="381" spans="2:14" ht="31.9" customHeight="1">
      <c r="B381" s="174"/>
      <c r="C381" s="175"/>
      <c r="L381" s="171"/>
      <c r="N381" s="181"/>
    </row>
    <row r="382" spans="2:14" ht="31.9" customHeight="1">
      <c r="B382" s="174"/>
      <c r="C382" s="175"/>
      <c r="L382" s="171"/>
      <c r="N382" s="181"/>
    </row>
    <row r="383" spans="2:14" ht="31.9" customHeight="1">
      <c r="B383" s="174"/>
      <c r="C383" s="175"/>
      <c r="L383" s="171"/>
      <c r="N383" s="181"/>
    </row>
    <row r="384" spans="2:14" ht="31.9" customHeight="1">
      <c r="B384" s="174"/>
      <c r="C384" s="175"/>
      <c r="L384" s="171"/>
      <c r="N384" s="181"/>
    </row>
    <row r="385" spans="2:14" ht="31.9" customHeight="1">
      <c r="B385" s="174"/>
      <c r="C385" s="175"/>
      <c r="L385" s="171"/>
      <c r="N385" s="181"/>
    </row>
    <row r="386" spans="2:14" ht="31.9" customHeight="1">
      <c r="B386" s="174"/>
      <c r="C386" s="175"/>
      <c r="L386" s="171"/>
      <c r="N386" s="181"/>
    </row>
    <row r="387" spans="2:14" ht="31.9" customHeight="1">
      <c r="B387" s="174"/>
      <c r="C387" s="175"/>
      <c r="L387" s="171"/>
      <c r="N387" s="181"/>
    </row>
    <row r="388" spans="2:14" ht="31.9" customHeight="1">
      <c r="B388" s="174"/>
      <c r="C388" s="175"/>
      <c r="L388" s="171"/>
      <c r="N388" s="181"/>
    </row>
    <row r="389" spans="2:14" ht="31.9" customHeight="1">
      <c r="B389" s="174"/>
      <c r="C389" s="175"/>
      <c r="L389" s="171"/>
      <c r="N389" s="181"/>
    </row>
    <row r="390" spans="2:14" ht="31.9" customHeight="1">
      <c r="B390" s="174"/>
      <c r="C390" s="175"/>
      <c r="L390" s="171"/>
      <c r="N390" s="181"/>
    </row>
    <row r="391" spans="2:14" ht="31.9" customHeight="1">
      <c r="B391" s="174"/>
      <c r="C391" s="175"/>
      <c r="L391" s="171"/>
      <c r="N391" s="181"/>
    </row>
    <row r="392" spans="2:14" ht="31.9" customHeight="1">
      <c r="B392" s="174"/>
      <c r="C392" s="175"/>
      <c r="L392" s="171"/>
      <c r="N392" s="181"/>
    </row>
    <row r="393" spans="2:14" ht="31.9" customHeight="1">
      <c r="B393" s="174"/>
      <c r="C393" s="175"/>
      <c r="L393" s="171"/>
      <c r="N393" s="181"/>
    </row>
    <row r="394" spans="2:14" ht="31.9" customHeight="1">
      <c r="B394" s="174"/>
      <c r="C394" s="175"/>
      <c r="L394" s="171"/>
      <c r="N394" s="181"/>
    </row>
    <row r="395" spans="2:14" ht="31.9" customHeight="1">
      <c r="B395" s="174"/>
      <c r="C395" s="175"/>
      <c r="L395" s="171"/>
      <c r="N395" s="181"/>
    </row>
    <row r="396" spans="2:14" ht="31.9" customHeight="1">
      <c r="B396" s="174"/>
      <c r="C396" s="175"/>
      <c r="L396" s="171"/>
      <c r="N396" s="181"/>
    </row>
    <row r="397" spans="2:14" ht="31.9" customHeight="1">
      <c r="B397" s="174"/>
      <c r="C397" s="175"/>
      <c r="L397" s="171"/>
      <c r="N397" s="181"/>
    </row>
    <row r="398" spans="2:14" ht="31.9" customHeight="1">
      <c r="B398" s="174"/>
      <c r="C398" s="175"/>
      <c r="L398" s="171"/>
      <c r="N398" s="181"/>
    </row>
    <row r="399" spans="2:14" ht="31.9" customHeight="1">
      <c r="B399" s="174"/>
      <c r="C399" s="175"/>
      <c r="L399" s="171"/>
      <c r="N399" s="181"/>
    </row>
    <row r="400" spans="2:14" ht="31.9" customHeight="1">
      <c r="B400" s="174"/>
      <c r="C400" s="175"/>
      <c r="L400" s="171"/>
      <c r="N400" s="181"/>
    </row>
    <row r="401" spans="2:14" ht="31.9" customHeight="1">
      <c r="B401" s="174"/>
      <c r="C401" s="175"/>
      <c r="L401" s="171"/>
      <c r="N401" s="181"/>
    </row>
    <row r="402" spans="2:14" ht="31.9" customHeight="1">
      <c r="B402" s="174"/>
      <c r="C402" s="175"/>
      <c r="L402" s="171"/>
      <c r="N402" s="181"/>
    </row>
    <row r="403" spans="2:14" ht="31.9" customHeight="1">
      <c r="B403" s="174"/>
      <c r="C403" s="175"/>
      <c r="L403" s="171"/>
      <c r="N403" s="181"/>
    </row>
    <row r="404" spans="2:14" ht="31.9" customHeight="1">
      <c r="B404" s="174"/>
      <c r="C404" s="175"/>
      <c r="L404" s="171"/>
      <c r="N404" s="181"/>
    </row>
    <row r="405" spans="2:14" ht="31.9" customHeight="1">
      <c r="B405" s="174"/>
      <c r="C405" s="175"/>
      <c r="L405" s="171"/>
      <c r="N405" s="181"/>
    </row>
    <row r="406" spans="2:14" ht="31.9" customHeight="1">
      <c r="B406" s="174"/>
      <c r="C406" s="175"/>
      <c r="L406" s="171"/>
      <c r="N406" s="181"/>
    </row>
    <row r="407" spans="2:14" ht="31.9" customHeight="1">
      <c r="B407" s="174"/>
      <c r="C407" s="175"/>
      <c r="L407" s="171"/>
      <c r="N407" s="181"/>
    </row>
    <row r="408" spans="2:14" ht="31.9" customHeight="1">
      <c r="B408" s="174"/>
      <c r="C408" s="175"/>
      <c r="L408" s="171"/>
      <c r="N408" s="181"/>
    </row>
    <row r="409" spans="2:14" ht="31.9" customHeight="1">
      <c r="B409" s="174"/>
      <c r="C409" s="175"/>
      <c r="L409" s="171"/>
      <c r="N409" s="181"/>
    </row>
    <row r="410" spans="2:14" ht="31.9" customHeight="1">
      <c r="B410" s="174"/>
      <c r="C410" s="175"/>
      <c r="L410" s="171"/>
      <c r="N410" s="181"/>
    </row>
    <row r="411" spans="2:14" ht="31.9" customHeight="1">
      <c r="B411" s="174"/>
      <c r="C411" s="175"/>
      <c r="L411" s="171"/>
      <c r="N411" s="181"/>
    </row>
    <row r="412" spans="2:14" ht="31.9" customHeight="1">
      <c r="B412" s="174"/>
      <c r="C412" s="175"/>
      <c r="L412" s="171"/>
      <c r="N412" s="181"/>
    </row>
    <row r="413" spans="2:14" ht="31.9" customHeight="1">
      <c r="B413" s="174"/>
      <c r="C413" s="175"/>
      <c r="L413" s="171"/>
      <c r="N413" s="181"/>
    </row>
    <row r="414" spans="2:14" ht="31.9" customHeight="1">
      <c r="B414" s="174"/>
      <c r="C414" s="175"/>
      <c r="L414" s="171"/>
      <c r="N414" s="181"/>
    </row>
    <row r="415" spans="2:14" ht="31.9" customHeight="1">
      <c r="B415" s="174"/>
      <c r="C415" s="175"/>
      <c r="L415" s="171"/>
      <c r="N415" s="181"/>
    </row>
    <row r="416" spans="2:14" ht="31.9" customHeight="1">
      <c r="B416" s="174"/>
      <c r="C416" s="175"/>
      <c r="L416" s="171"/>
      <c r="N416" s="181"/>
    </row>
    <row r="417" spans="2:14" ht="31.9" customHeight="1">
      <c r="B417" s="174"/>
      <c r="C417" s="175"/>
      <c r="L417" s="171"/>
      <c r="N417" s="181"/>
    </row>
    <row r="418" spans="2:14" ht="31.9" customHeight="1">
      <c r="B418" s="174"/>
      <c r="C418" s="175"/>
      <c r="L418" s="171"/>
      <c r="N418" s="181"/>
    </row>
    <row r="419" spans="2:14" ht="31.9" customHeight="1">
      <c r="B419" s="174"/>
      <c r="C419" s="175"/>
      <c r="L419" s="171"/>
      <c r="N419" s="181"/>
    </row>
    <row r="420" spans="2:14" ht="31.9" customHeight="1">
      <c r="B420" s="174"/>
      <c r="C420" s="175"/>
      <c r="L420" s="171"/>
      <c r="N420" s="181"/>
    </row>
    <row r="421" spans="2:14" ht="31.9" customHeight="1">
      <c r="B421" s="174"/>
      <c r="C421" s="175"/>
      <c r="L421" s="171"/>
      <c r="N421" s="181"/>
    </row>
    <row r="422" spans="2:14" ht="31.9" customHeight="1">
      <c r="B422" s="174"/>
      <c r="C422" s="175"/>
      <c r="L422" s="171"/>
      <c r="N422" s="181"/>
    </row>
    <row r="423" spans="2:14" ht="31.9" customHeight="1">
      <c r="B423" s="174"/>
      <c r="C423" s="175"/>
      <c r="L423" s="171"/>
      <c r="N423" s="181"/>
    </row>
    <row r="424" spans="2:14" ht="31.9" customHeight="1">
      <c r="B424" s="174"/>
      <c r="C424" s="175"/>
      <c r="L424" s="171"/>
      <c r="N424" s="181"/>
    </row>
    <row r="425" spans="2:14" ht="31.9" customHeight="1">
      <c r="B425" s="174"/>
      <c r="C425" s="175"/>
      <c r="L425" s="171"/>
      <c r="N425" s="181"/>
    </row>
    <row r="426" spans="2:14" ht="31.9" customHeight="1">
      <c r="B426" s="174"/>
      <c r="C426" s="175"/>
      <c r="L426" s="171"/>
      <c r="N426" s="181"/>
    </row>
    <row r="427" spans="2:14" ht="31.9" customHeight="1">
      <c r="B427" s="174"/>
      <c r="C427" s="175"/>
      <c r="L427" s="171"/>
      <c r="N427" s="181"/>
    </row>
    <row r="428" spans="2:14" ht="31.9" customHeight="1">
      <c r="B428" s="174"/>
      <c r="C428" s="175"/>
      <c r="L428" s="171"/>
      <c r="N428" s="181"/>
    </row>
    <row r="429" spans="2:14" ht="31.9" customHeight="1">
      <c r="B429" s="174"/>
      <c r="C429" s="175"/>
      <c r="L429" s="171"/>
      <c r="N429" s="181"/>
    </row>
    <row r="430" spans="2:14" ht="31.9" customHeight="1">
      <c r="B430" s="174"/>
      <c r="C430" s="175"/>
      <c r="L430" s="171"/>
      <c r="N430" s="181"/>
    </row>
    <row r="431" spans="2:14" ht="31.9" customHeight="1">
      <c r="B431" s="174"/>
      <c r="C431" s="175"/>
      <c r="L431" s="171"/>
      <c r="N431" s="181"/>
    </row>
    <row r="432" spans="2:14" ht="31.9" customHeight="1">
      <c r="B432" s="174"/>
      <c r="C432" s="175"/>
      <c r="L432" s="171"/>
      <c r="N432" s="181"/>
    </row>
    <row r="433" spans="2:14" ht="31.9" customHeight="1">
      <c r="B433" s="174"/>
      <c r="C433" s="175"/>
      <c r="L433" s="171"/>
      <c r="N433" s="181"/>
    </row>
    <row r="434" spans="2:14" ht="31.9" customHeight="1">
      <c r="B434" s="174"/>
      <c r="C434" s="175"/>
      <c r="L434" s="171"/>
      <c r="N434" s="181"/>
    </row>
    <row r="435" spans="2:14" ht="31.9" customHeight="1">
      <c r="B435" s="174"/>
      <c r="C435" s="175"/>
      <c r="L435" s="171"/>
      <c r="N435" s="181"/>
    </row>
    <row r="436" spans="2:14" ht="31.9" customHeight="1">
      <c r="B436" s="174"/>
      <c r="C436" s="175"/>
      <c r="L436" s="171"/>
      <c r="N436" s="181"/>
    </row>
    <row r="437" spans="2:14" ht="31.9" customHeight="1">
      <c r="B437" s="174"/>
      <c r="C437" s="175"/>
      <c r="L437" s="171"/>
      <c r="N437" s="181"/>
    </row>
    <row r="438" spans="2:14" ht="31.9" customHeight="1">
      <c r="B438" s="174"/>
      <c r="C438" s="175"/>
      <c r="L438" s="171"/>
      <c r="N438" s="181"/>
    </row>
    <row r="439" spans="2:14" ht="31.9" customHeight="1">
      <c r="B439" s="174"/>
      <c r="C439" s="175"/>
      <c r="L439" s="171"/>
      <c r="N439" s="181"/>
    </row>
    <row r="440" spans="2:14" ht="31.9" customHeight="1">
      <c r="B440" s="174"/>
      <c r="C440" s="175"/>
      <c r="L440" s="171"/>
      <c r="N440" s="181"/>
    </row>
    <row r="441" spans="2:14" ht="31.9" customHeight="1">
      <c r="B441" s="174"/>
      <c r="C441" s="175"/>
      <c r="L441" s="171"/>
      <c r="N441" s="181"/>
    </row>
    <row r="442" spans="2:14" ht="31.9" customHeight="1">
      <c r="B442" s="174"/>
      <c r="C442" s="175"/>
      <c r="L442" s="171"/>
      <c r="N442" s="181"/>
    </row>
    <row r="443" spans="2:14" ht="31.9" customHeight="1">
      <c r="B443" s="174"/>
      <c r="C443" s="175"/>
      <c r="L443" s="171"/>
      <c r="N443" s="181"/>
    </row>
    <row r="444" spans="2:14" ht="31.9" customHeight="1">
      <c r="B444" s="174"/>
      <c r="C444" s="175"/>
      <c r="L444" s="171"/>
      <c r="N444" s="181"/>
    </row>
    <row r="445" spans="2:14" ht="31.9" customHeight="1">
      <c r="B445" s="174"/>
      <c r="C445" s="175"/>
      <c r="L445" s="171"/>
      <c r="N445" s="181"/>
    </row>
    <row r="446" spans="2:14" ht="31.9" customHeight="1">
      <c r="B446" s="174"/>
      <c r="C446" s="175"/>
      <c r="L446" s="171"/>
      <c r="N446" s="181"/>
    </row>
    <row r="447" spans="2:14" ht="31.9" customHeight="1">
      <c r="B447" s="174"/>
      <c r="C447" s="175"/>
      <c r="L447" s="171"/>
      <c r="N447" s="181"/>
    </row>
    <row r="448" spans="2:14" ht="31.9" customHeight="1">
      <c r="B448" s="174"/>
      <c r="C448" s="175"/>
      <c r="L448" s="171"/>
      <c r="N448" s="181"/>
    </row>
    <row r="449" spans="2:14" ht="31.9" customHeight="1">
      <c r="B449" s="174"/>
      <c r="C449" s="175"/>
      <c r="L449" s="171"/>
      <c r="N449" s="181"/>
    </row>
    <row r="450" spans="2:14" ht="31.9" customHeight="1">
      <c r="B450" s="174"/>
      <c r="C450" s="175"/>
      <c r="L450" s="171"/>
      <c r="N450" s="181"/>
    </row>
    <row r="451" spans="2:14" ht="31.9" customHeight="1">
      <c r="B451" s="174"/>
      <c r="C451" s="175"/>
      <c r="L451" s="171"/>
      <c r="N451" s="181"/>
    </row>
    <row r="452" spans="2:14" ht="31.9" customHeight="1">
      <c r="B452" s="174"/>
      <c r="C452" s="175"/>
      <c r="L452" s="171"/>
      <c r="N452" s="181"/>
    </row>
    <row r="453" spans="2:14" ht="31.9" customHeight="1">
      <c r="B453" s="174"/>
      <c r="C453" s="175"/>
      <c r="L453" s="171"/>
      <c r="N453" s="181"/>
    </row>
    <row r="454" spans="2:14" ht="31.9" customHeight="1">
      <c r="B454" s="174"/>
      <c r="C454" s="175"/>
      <c r="L454" s="171"/>
      <c r="N454" s="181"/>
    </row>
    <row r="455" spans="2:14" ht="31.9" customHeight="1">
      <c r="B455" s="174"/>
      <c r="C455" s="175"/>
      <c r="L455" s="171"/>
      <c r="N455" s="181"/>
    </row>
    <row r="456" spans="2:14" ht="31.9" customHeight="1">
      <c r="B456" s="174"/>
      <c r="C456" s="175"/>
      <c r="L456" s="171"/>
      <c r="N456" s="181"/>
    </row>
    <row r="457" spans="2:14" ht="31.9" customHeight="1">
      <c r="B457" s="174"/>
      <c r="C457" s="175"/>
      <c r="L457" s="171"/>
      <c r="N457" s="181"/>
    </row>
    <row r="458" spans="2:14" ht="31.9" customHeight="1">
      <c r="B458" s="174"/>
      <c r="C458" s="175"/>
      <c r="L458" s="171"/>
      <c r="N458" s="181"/>
    </row>
    <row r="459" spans="2:14" ht="31.9" customHeight="1">
      <c r="B459" s="174"/>
      <c r="C459" s="175"/>
      <c r="L459" s="171"/>
      <c r="N459" s="181"/>
    </row>
    <row r="460" spans="2:14" ht="31.9" customHeight="1">
      <c r="B460" s="174"/>
      <c r="C460" s="175"/>
      <c r="L460" s="171"/>
      <c r="N460" s="181"/>
    </row>
    <row r="461" spans="2:14" ht="31.9" customHeight="1">
      <c r="B461" s="174"/>
      <c r="C461" s="175"/>
      <c r="L461" s="171"/>
      <c r="N461" s="181"/>
    </row>
    <row r="462" spans="2:14" ht="31.9" customHeight="1">
      <c r="B462" s="174"/>
      <c r="C462" s="175"/>
      <c r="L462" s="171"/>
      <c r="N462" s="181"/>
    </row>
    <row r="463" spans="2:14" ht="31.9" customHeight="1">
      <c r="B463" s="174"/>
      <c r="C463" s="175"/>
      <c r="L463" s="171"/>
      <c r="N463" s="181"/>
    </row>
    <row r="464" spans="2:14" ht="31.9" customHeight="1">
      <c r="B464" s="174"/>
      <c r="C464" s="175"/>
      <c r="L464" s="171"/>
      <c r="N464" s="181"/>
    </row>
    <row r="465" spans="2:14" ht="31.9" customHeight="1">
      <c r="B465" s="174"/>
      <c r="C465" s="175"/>
      <c r="L465" s="171"/>
      <c r="N465" s="181"/>
    </row>
    <row r="466" spans="2:14" ht="31.9" customHeight="1">
      <c r="B466" s="174"/>
      <c r="C466" s="175"/>
      <c r="L466" s="171"/>
      <c r="N466" s="181"/>
    </row>
    <row r="467" spans="2:14" ht="31.9" customHeight="1">
      <c r="B467" s="174"/>
      <c r="C467" s="175"/>
      <c r="L467" s="171"/>
      <c r="N467" s="181"/>
    </row>
    <row r="468" spans="2:14" ht="31.9" customHeight="1">
      <c r="B468" s="174"/>
      <c r="C468" s="175"/>
      <c r="L468" s="171"/>
      <c r="N468" s="181"/>
    </row>
    <row r="469" spans="2:14" ht="31.9" customHeight="1">
      <c r="B469" s="174"/>
      <c r="C469" s="175"/>
      <c r="L469" s="171"/>
      <c r="N469" s="181"/>
    </row>
    <row r="470" spans="2:14" ht="31.9" customHeight="1">
      <c r="B470" s="174"/>
      <c r="C470" s="175"/>
      <c r="L470" s="171"/>
      <c r="N470" s="181"/>
    </row>
    <row r="471" spans="2:14" ht="31.9" customHeight="1">
      <c r="B471" s="174"/>
      <c r="C471" s="175"/>
      <c r="L471" s="171"/>
      <c r="N471" s="181"/>
    </row>
    <row r="472" spans="2:14" ht="31.9" customHeight="1">
      <c r="B472" s="174"/>
      <c r="C472" s="175"/>
      <c r="L472" s="171"/>
      <c r="N472" s="181"/>
    </row>
    <row r="473" spans="2:14" ht="31.9" customHeight="1">
      <c r="B473" s="174"/>
      <c r="C473" s="175"/>
      <c r="L473" s="171"/>
      <c r="N473" s="181"/>
    </row>
    <row r="474" spans="2:14" ht="31.9" customHeight="1">
      <c r="B474" s="174"/>
      <c r="C474" s="175"/>
      <c r="L474" s="171"/>
      <c r="N474" s="181"/>
    </row>
    <row r="475" spans="2:14" ht="31.9" customHeight="1">
      <c r="B475" s="174"/>
      <c r="C475" s="175"/>
      <c r="L475" s="171"/>
      <c r="N475" s="181"/>
    </row>
    <row r="476" spans="2:14" ht="31.9" customHeight="1">
      <c r="B476" s="174"/>
      <c r="C476" s="175"/>
      <c r="L476" s="171"/>
      <c r="N476" s="181"/>
    </row>
    <row r="477" spans="2:14" ht="31.9" customHeight="1">
      <c r="B477" s="174"/>
      <c r="C477" s="175"/>
      <c r="L477" s="171"/>
      <c r="N477" s="181"/>
    </row>
    <row r="478" spans="2:14" ht="31.9" customHeight="1">
      <c r="B478" s="174"/>
      <c r="C478" s="175"/>
      <c r="L478" s="171"/>
      <c r="N478" s="181"/>
    </row>
    <row r="479" spans="2:14" ht="31.9" customHeight="1">
      <c r="B479" s="174"/>
      <c r="C479" s="175"/>
      <c r="L479" s="171"/>
      <c r="N479" s="181"/>
    </row>
    <row r="480" spans="2:14" ht="31.9" customHeight="1">
      <c r="B480" s="174"/>
      <c r="C480" s="175"/>
      <c r="L480" s="171"/>
      <c r="N480" s="181"/>
    </row>
    <row r="481" spans="2:14" ht="31.9" customHeight="1">
      <c r="B481" s="174"/>
      <c r="C481" s="175"/>
      <c r="L481" s="171"/>
      <c r="N481" s="181"/>
    </row>
    <row r="482" spans="2:14" ht="31.9" customHeight="1">
      <c r="B482" s="174"/>
      <c r="C482" s="175"/>
      <c r="L482" s="171"/>
      <c r="N482" s="181"/>
    </row>
    <row r="483" spans="2:14" ht="31.9" customHeight="1">
      <c r="B483" s="174"/>
      <c r="C483" s="175"/>
      <c r="L483" s="171"/>
      <c r="N483" s="181"/>
    </row>
    <row r="484" spans="2:14" ht="31.9" customHeight="1">
      <c r="B484" s="174"/>
      <c r="C484" s="175"/>
      <c r="L484" s="171"/>
      <c r="N484" s="181"/>
    </row>
    <row r="485" spans="2:14" ht="31.9" customHeight="1">
      <c r="B485" s="174"/>
      <c r="C485" s="175"/>
      <c r="L485" s="171"/>
      <c r="N485" s="181"/>
    </row>
    <row r="486" spans="2:14" ht="31.9" customHeight="1">
      <c r="B486" s="174"/>
      <c r="C486" s="175"/>
      <c r="L486" s="171"/>
      <c r="N486" s="181"/>
    </row>
    <row r="487" spans="2:14" ht="31.9" customHeight="1">
      <c r="B487" s="174"/>
      <c r="C487" s="175"/>
      <c r="L487" s="171"/>
      <c r="N487" s="181"/>
    </row>
    <row r="488" spans="2:14" ht="31.9" customHeight="1">
      <c r="B488" s="174"/>
      <c r="C488" s="175"/>
      <c r="L488" s="171"/>
      <c r="N488" s="181"/>
    </row>
    <row r="489" spans="2:14" ht="31.9" customHeight="1">
      <c r="B489" s="174"/>
      <c r="C489" s="175"/>
      <c r="L489" s="171"/>
      <c r="N489" s="181"/>
    </row>
    <row r="490" spans="2:14" ht="31.9" customHeight="1">
      <c r="B490" s="174"/>
      <c r="C490" s="175"/>
      <c r="L490" s="171"/>
      <c r="N490" s="181"/>
    </row>
    <row r="491" spans="2:14" ht="31.9" customHeight="1">
      <c r="B491" s="174"/>
      <c r="C491" s="175"/>
      <c r="L491" s="171"/>
      <c r="N491" s="181"/>
    </row>
    <row r="492" spans="2:14" ht="31.9" customHeight="1">
      <c r="B492" s="174"/>
      <c r="C492" s="175"/>
      <c r="L492" s="171"/>
      <c r="N492" s="181"/>
    </row>
    <row r="493" spans="2:14" ht="31.9" customHeight="1">
      <c r="B493" s="174"/>
      <c r="C493" s="175"/>
      <c r="L493" s="171"/>
      <c r="N493" s="181"/>
    </row>
    <row r="494" spans="2:14" ht="31.9" customHeight="1">
      <c r="B494" s="174"/>
      <c r="C494" s="175"/>
      <c r="L494" s="171"/>
      <c r="N494" s="181"/>
    </row>
    <row r="495" spans="2:14" ht="31.9" customHeight="1">
      <c r="B495" s="174"/>
      <c r="C495" s="175"/>
      <c r="L495" s="171"/>
      <c r="N495" s="181"/>
    </row>
    <row r="496" spans="2:14" ht="31.9" customHeight="1">
      <c r="B496" s="174"/>
      <c r="C496" s="175"/>
      <c r="L496" s="171"/>
      <c r="N496" s="181"/>
    </row>
    <row r="497" spans="2:14" ht="31.9" customHeight="1">
      <c r="B497" s="174"/>
      <c r="C497" s="175"/>
      <c r="L497" s="171"/>
      <c r="N497" s="181"/>
    </row>
    <row r="498" spans="2:14" ht="31.9" customHeight="1">
      <c r="B498" s="174"/>
      <c r="C498" s="175"/>
      <c r="L498" s="171"/>
      <c r="N498" s="181"/>
    </row>
    <row r="499" spans="2:14" ht="31.9" customHeight="1">
      <c r="B499" s="174"/>
      <c r="C499" s="175"/>
      <c r="L499" s="171"/>
      <c r="N499" s="181"/>
    </row>
    <row r="500" spans="2:14" ht="31.9" customHeight="1">
      <c r="B500" s="174"/>
      <c r="C500" s="175"/>
      <c r="L500" s="171"/>
      <c r="N500" s="181"/>
    </row>
    <row r="501" spans="2:14" ht="31.9" customHeight="1">
      <c r="B501" s="174"/>
      <c r="C501" s="175"/>
      <c r="L501" s="171"/>
      <c r="N501" s="181"/>
    </row>
    <row r="502" spans="2:14" ht="31.9" customHeight="1">
      <c r="B502" s="174"/>
      <c r="C502" s="175"/>
      <c r="L502" s="171"/>
      <c r="N502" s="181"/>
    </row>
    <row r="503" spans="2:14" ht="31.9" customHeight="1">
      <c r="B503" s="174"/>
      <c r="C503" s="175"/>
      <c r="L503" s="171"/>
      <c r="N503" s="181"/>
    </row>
    <row r="504" spans="2:14" ht="31.9" customHeight="1">
      <c r="B504" s="174"/>
      <c r="C504" s="175"/>
      <c r="L504" s="171"/>
      <c r="N504" s="181"/>
    </row>
    <row r="505" spans="2:14" ht="31.9" customHeight="1">
      <c r="B505" s="174"/>
      <c r="C505" s="175"/>
      <c r="L505" s="171"/>
      <c r="N505" s="181"/>
    </row>
    <row r="506" spans="2:14" ht="31.9" customHeight="1">
      <c r="B506" s="174"/>
      <c r="C506" s="175"/>
      <c r="L506" s="171"/>
      <c r="N506" s="181"/>
    </row>
    <row r="507" spans="2:14" ht="31.9" customHeight="1">
      <c r="B507" s="174"/>
      <c r="C507" s="175"/>
      <c r="L507" s="171"/>
      <c r="N507" s="181"/>
    </row>
    <row r="508" spans="2:14" ht="31.9" customHeight="1">
      <c r="B508" s="174"/>
      <c r="C508" s="175"/>
      <c r="L508" s="171"/>
      <c r="N508" s="181"/>
    </row>
    <row r="509" spans="2:14" ht="31.9" customHeight="1">
      <c r="B509" s="174"/>
      <c r="C509" s="175"/>
      <c r="L509" s="171"/>
      <c r="N509" s="181"/>
    </row>
    <row r="510" spans="2:14" ht="31.9" customHeight="1">
      <c r="B510" s="174"/>
      <c r="C510" s="175"/>
      <c r="L510" s="171"/>
      <c r="N510" s="181"/>
    </row>
    <row r="511" spans="2:14" ht="31.9" customHeight="1">
      <c r="B511" s="174"/>
      <c r="C511" s="175"/>
      <c r="L511" s="171"/>
      <c r="N511" s="181"/>
    </row>
    <row r="512" spans="2:14" ht="31.9" customHeight="1">
      <c r="B512" s="174"/>
      <c r="C512" s="175"/>
      <c r="L512" s="171"/>
      <c r="N512" s="181"/>
    </row>
    <row r="513" spans="2:14" ht="31.9" customHeight="1">
      <c r="B513" s="174"/>
      <c r="C513" s="175"/>
      <c r="L513" s="171"/>
      <c r="N513" s="181"/>
    </row>
    <row r="514" spans="2:14" ht="31.9" customHeight="1">
      <c r="B514" s="174"/>
      <c r="C514" s="175"/>
      <c r="L514" s="171"/>
      <c r="N514" s="181"/>
    </row>
    <row r="515" spans="2:14" ht="31.9" customHeight="1">
      <c r="B515" s="174"/>
      <c r="C515" s="175"/>
      <c r="L515" s="171"/>
      <c r="N515" s="181"/>
    </row>
    <row r="516" spans="2:14" ht="31.9" customHeight="1">
      <c r="B516" s="174"/>
      <c r="C516" s="175"/>
      <c r="L516" s="171"/>
      <c r="N516" s="181"/>
    </row>
    <row r="517" spans="2:14" ht="31.9" customHeight="1">
      <c r="B517" s="174"/>
      <c r="C517" s="175"/>
      <c r="L517" s="171"/>
      <c r="N517" s="181"/>
    </row>
    <row r="518" spans="2:14" ht="31.9" customHeight="1">
      <c r="B518" s="174"/>
      <c r="C518" s="175"/>
      <c r="L518" s="171"/>
      <c r="N518" s="181"/>
    </row>
    <row r="519" spans="2:14" ht="31.9" customHeight="1">
      <c r="B519" s="174"/>
      <c r="C519" s="175"/>
      <c r="L519" s="171"/>
      <c r="N519" s="181"/>
    </row>
    <row r="520" spans="2:14" ht="31.9" customHeight="1">
      <c r="B520" s="174"/>
      <c r="C520" s="175"/>
      <c r="L520" s="171"/>
      <c r="N520" s="181"/>
    </row>
    <row r="521" spans="2:14" ht="31.9" customHeight="1">
      <c r="B521" s="174"/>
      <c r="C521" s="175"/>
      <c r="L521" s="171"/>
      <c r="N521" s="181"/>
    </row>
    <row r="522" spans="2:14" ht="31.9" customHeight="1">
      <c r="B522" s="174"/>
      <c r="C522" s="175"/>
      <c r="L522" s="171"/>
      <c r="N522" s="181"/>
    </row>
    <row r="523" spans="2:14" ht="31.9" customHeight="1">
      <c r="B523" s="174"/>
      <c r="C523" s="175"/>
      <c r="L523" s="171"/>
      <c r="N523" s="181"/>
    </row>
    <row r="524" spans="2:14" ht="31.9" customHeight="1">
      <c r="B524" s="174"/>
      <c r="C524" s="175"/>
      <c r="L524" s="171"/>
      <c r="N524" s="181"/>
    </row>
    <row r="525" spans="2:14" ht="31.9" customHeight="1">
      <c r="B525" s="174"/>
      <c r="C525" s="175"/>
      <c r="L525" s="171"/>
      <c r="N525" s="181"/>
    </row>
    <row r="526" spans="2:14" ht="31.9" customHeight="1">
      <c r="B526" s="174"/>
      <c r="C526" s="175"/>
      <c r="L526" s="171"/>
      <c r="N526" s="181"/>
    </row>
    <row r="527" spans="2:14" ht="31.9" customHeight="1">
      <c r="B527" s="174"/>
      <c r="C527" s="175"/>
      <c r="L527" s="171"/>
      <c r="N527" s="181"/>
    </row>
    <row r="528" spans="2:14" ht="31.9" customHeight="1">
      <c r="B528" s="174"/>
      <c r="C528" s="175"/>
      <c r="L528" s="171"/>
      <c r="N528" s="181"/>
    </row>
    <row r="529" spans="2:14" ht="31.9" customHeight="1">
      <c r="B529" s="174"/>
      <c r="C529" s="175"/>
      <c r="L529" s="171"/>
      <c r="N529" s="181"/>
    </row>
    <row r="530" spans="2:14" ht="31.9" customHeight="1">
      <c r="B530" s="174"/>
      <c r="C530" s="175"/>
      <c r="L530" s="171"/>
      <c r="N530" s="181"/>
    </row>
    <row r="531" spans="2:14" ht="31.9" customHeight="1">
      <c r="B531" s="174"/>
      <c r="C531" s="175"/>
      <c r="L531" s="171"/>
      <c r="N531" s="181"/>
    </row>
    <row r="532" spans="2:14" ht="31.9" customHeight="1">
      <c r="B532" s="174"/>
      <c r="C532" s="175"/>
      <c r="L532" s="171"/>
      <c r="N532" s="181"/>
    </row>
    <row r="533" spans="2:14" ht="31.9" customHeight="1">
      <c r="B533" s="174"/>
      <c r="C533" s="175"/>
      <c r="L533" s="171"/>
      <c r="N533" s="181"/>
    </row>
    <row r="534" spans="2:14" ht="31.9" customHeight="1">
      <c r="B534" s="174"/>
      <c r="C534" s="175"/>
      <c r="L534" s="171"/>
      <c r="N534" s="181"/>
    </row>
    <row r="535" spans="2:14" ht="31.9" customHeight="1">
      <c r="B535" s="174"/>
      <c r="C535" s="175"/>
      <c r="L535" s="171"/>
      <c r="N535" s="181"/>
    </row>
    <row r="536" spans="2:14" ht="31.9" customHeight="1">
      <c r="B536" s="174"/>
      <c r="C536" s="175"/>
      <c r="L536" s="171"/>
      <c r="N536" s="181"/>
    </row>
    <row r="537" spans="2:14" ht="31.9" customHeight="1">
      <c r="B537" s="174"/>
      <c r="C537" s="175"/>
      <c r="L537" s="171"/>
      <c r="N537" s="181"/>
    </row>
    <row r="538" spans="2:14" ht="31.9" customHeight="1">
      <c r="B538" s="174"/>
      <c r="C538" s="175"/>
      <c r="L538" s="171"/>
      <c r="N538" s="181"/>
    </row>
    <row r="539" spans="2:14" ht="31.9" customHeight="1">
      <c r="B539" s="174"/>
      <c r="C539" s="175"/>
      <c r="L539" s="171"/>
      <c r="N539" s="181"/>
    </row>
    <row r="540" spans="2:14" ht="31.9" customHeight="1">
      <c r="B540" s="174"/>
      <c r="C540" s="175"/>
      <c r="L540" s="171"/>
      <c r="N540" s="181"/>
    </row>
    <row r="541" spans="2:14" ht="31.9" customHeight="1">
      <c r="B541" s="174"/>
      <c r="C541" s="175"/>
      <c r="L541" s="171"/>
      <c r="N541" s="181"/>
    </row>
    <row r="542" spans="2:14" ht="31.9" customHeight="1">
      <c r="B542" s="174"/>
      <c r="C542" s="175"/>
      <c r="L542" s="171"/>
      <c r="N542" s="181"/>
    </row>
    <row r="543" spans="2:14" ht="31.9" customHeight="1">
      <c r="B543" s="174"/>
      <c r="C543" s="175"/>
      <c r="L543" s="171"/>
      <c r="N543" s="181"/>
    </row>
    <row r="544" spans="2:14" ht="31.9" customHeight="1">
      <c r="B544" s="174"/>
      <c r="C544" s="175"/>
      <c r="L544" s="171"/>
      <c r="N544" s="181"/>
    </row>
    <row r="545" spans="2:14" ht="31.9" customHeight="1">
      <c r="B545" s="174"/>
      <c r="C545" s="175"/>
      <c r="L545" s="171"/>
      <c r="N545" s="181"/>
    </row>
    <row r="546" spans="2:14" ht="31.9" customHeight="1">
      <c r="B546" s="174"/>
      <c r="C546" s="175"/>
      <c r="L546" s="171"/>
      <c r="N546" s="181"/>
    </row>
    <row r="547" spans="2:14" ht="31.9" customHeight="1">
      <c r="B547" s="174"/>
      <c r="C547" s="175"/>
      <c r="L547" s="171"/>
      <c r="N547" s="181"/>
    </row>
    <row r="548" spans="2:14" ht="31.9" customHeight="1">
      <c r="B548" s="174"/>
      <c r="C548" s="175"/>
      <c r="L548" s="171"/>
      <c r="N548" s="181"/>
    </row>
    <row r="549" spans="2:14" ht="31.9" customHeight="1">
      <c r="B549" s="174"/>
      <c r="C549" s="175"/>
      <c r="L549" s="171"/>
      <c r="N549" s="181"/>
    </row>
    <row r="550" spans="2:14" ht="31.9" customHeight="1">
      <c r="B550" s="174"/>
      <c r="C550" s="175"/>
      <c r="L550" s="171"/>
      <c r="N550" s="181"/>
    </row>
    <row r="551" spans="2:14" ht="31.9" customHeight="1">
      <c r="B551" s="174"/>
      <c r="C551" s="175"/>
      <c r="L551" s="171"/>
      <c r="N551" s="181"/>
    </row>
    <row r="552" spans="2:14" ht="31.9" customHeight="1">
      <c r="B552" s="174"/>
      <c r="C552" s="175"/>
      <c r="L552" s="171"/>
      <c r="N552" s="181"/>
    </row>
    <row r="553" spans="2:14" ht="31.9" customHeight="1">
      <c r="B553" s="174"/>
      <c r="C553" s="175"/>
      <c r="L553" s="171"/>
      <c r="N553" s="181"/>
    </row>
    <row r="554" spans="2:14" ht="31.9" customHeight="1">
      <c r="B554" s="174"/>
      <c r="C554" s="175"/>
      <c r="L554" s="171"/>
      <c r="N554" s="181"/>
    </row>
    <row r="555" spans="2:14" ht="31.9" customHeight="1">
      <c r="B555" s="174"/>
      <c r="C555" s="175"/>
      <c r="L555" s="171"/>
      <c r="N555" s="181"/>
    </row>
    <row r="556" spans="2:14" ht="31.9" customHeight="1">
      <c r="B556" s="174"/>
      <c r="C556" s="175"/>
      <c r="L556" s="171"/>
      <c r="N556" s="181"/>
    </row>
    <row r="557" spans="2:14" ht="31.9" customHeight="1">
      <c r="B557" s="174"/>
      <c r="C557" s="175"/>
      <c r="L557" s="171"/>
      <c r="N557" s="181"/>
    </row>
    <row r="558" spans="2:14" ht="31.9" customHeight="1">
      <c r="B558" s="174"/>
      <c r="C558" s="175"/>
      <c r="L558" s="171"/>
      <c r="N558" s="181"/>
    </row>
    <row r="559" spans="2:14" ht="31.9" customHeight="1">
      <c r="B559" s="174"/>
      <c r="C559" s="175"/>
      <c r="L559" s="171"/>
      <c r="N559" s="181"/>
    </row>
    <row r="560" spans="2:14" ht="31.9" customHeight="1">
      <c r="B560" s="174"/>
      <c r="C560" s="175"/>
      <c r="L560" s="171"/>
      <c r="N560" s="181"/>
    </row>
    <row r="561" spans="2:14" ht="31.9" customHeight="1">
      <c r="B561" s="174"/>
      <c r="C561" s="175"/>
      <c r="L561" s="171"/>
      <c r="N561" s="181"/>
    </row>
    <row r="562" spans="2:14" ht="31.9" customHeight="1">
      <c r="B562" s="174"/>
      <c r="C562" s="175"/>
      <c r="L562" s="171"/>
      <c r="N562" s="181"/>
    </row>
    <row r="563" spans="2:14" ht="31.9" customHeight="1">
      <c r="B563" s="174"/>
      <c r="C563" s="175"/>
      <c r="L563" s="171"/>
      <c r="N563" s="181"/>
    </row>
    <row r="564" spans="2:14" ht="31.9" customHeight="1">
      <c r="B564" s="174"/>
      <c r="C564" s="175"/>
      <c r="L564" s="171"/>
      <c r="N564" s="181"/>
    </row>
    <row r="565" spans="2:14" ht="31.9" customHeight="1">
      <c r="B565" s="174"/>
      <c r="C565" s="175"/>
      <c r="L565" s="171"/>
      <c r="N565" s="181"/>
    </row>
    <row r="566" spans="2:14" ht="31.9" customHeight="1">
      <c r="B566" s="174"/>
      <c r="C566" s="175"/>
      <c r="L566" s="171"/>
      <c r="N566" s="181"/>
    </row>
    <row r="567" spans="2:14" ht="31.9" customHeight="1">
      <c r="B567" s="174"/>
      <c r="C567" s="175"/>
      <c r="L567" s="171"/>
      <c r="N567" s="181"/>
    </row>
    <row r="568" spans="2:14" ht="31.9" customHeight="1">
      <c r="B568" s="174"/>
      <c r="C568" s="175"/>
      <c r="L568" s="171"/>
      <c r="N568" s="181"/>
    </row>
    <row r="569" spans="2:14" ht="31.9" customHeight="1">
      <c r="B569" s="174"/>
      <c r="C569" s="175"/>
      <c r="L569" s="171"/>
      <c r="N569" s="181"/>
    </row>
    <row r="570" spans="2:14" ht="31.9" customHeight="1">
      <c r="B570" s="174"/>
      <c r="C570" s="175"/>
      <c r="L570" s="171"/>
      <c r="N570" s="181"/>
    </row>
    <row r="571" spans="2:14" ht="31.9" customHeight="1">
      <c r="B571" s="174"/>
      <c r="C571" s="175"/>
      <c r="L571" s="171"/>
      <c r="N571" s="181"/>
    </row>
    <row r="572" spans="2:14" ht="31.9" customHeight="1">
      <c r="B572" s="174"/>
      <c r="C572" s="175"/>
      <c r="L572" s="171"/>
      <c r="N572" s="181"/>
    </row>
    <row r="573" spans="2:14" ht="31.9" customHeight="1">
      <c r="B573" s="174"/>
      <c r="C573" s="175"/>
      <c r="L573" s="171"/>
      <c r="N573" s="181"/>
    </row>
    <row r="574" spans="2:14" ht="31.9" customHeight="1">
      <c r="B574" s="174"/>
      <c r="C574" s="175"/>
      <c r="L574" s="171"/>
      <c r="N574" s="181"/>
    </row>
    <row r="575" spans="2:14" ht="31.9" customHeight="1">
      <c r="B575" s="174"/>
      <c r="C575" s="175"/>
      <c r="L575" s="171"/>
      <c r="N575" s="181"/>
    </row>
    <row r="576" spans="2:14" ht="31.9" customHeight="1">
      <c r="B576" s="174"/>
      <c r="C576" s="175"/>
      <c r="L576" s="171"/>
      <c r="N576" s="181"/>
    </row>
    <row r="577" spans="2:14" ht="31.9" customHeight="1">
      <c r="B577" s="174"/>
      <c r="C577" s="175"/>
      <c r="L577" s="171"/>
      <c r="N577" s="181"/>
    </row>
    <row r="578" spans="2:14" ht="31.9" customHeight="1">
      <c r="B578" s="174"/>
      <c r="C578" s="175"/>
      <c r="L578" s="171"/>
      <c r="N578" s="181"/>
    </row>
    <row r="579" spans="2:14" ht="31.9" customHeight="1">
      <c r="B579" s="174"/>
      <c r="C579" s="175"/>
      <c r="L579" s="171"/>
      <c r="N579" s="181"/>
    </row>
    <row r="580" spans="2:14" ht="31.9" customHeight="1">
      <c r="B580" s="174"/>
      <c r="C580" s="175"/>
      <c r="L580" s="171"/>
      <c r="N580" s="181"/>
    </row>
    <row r="581" spans="2:14" ht="31.9" customHeight="1">
      <c r="B581" s="174"/>
      <c r="C581" s="175"/>
      <c r="L581" s="171"/>
      <c r="N581" s="181"/>
    </row>
    <row r="582" spans="2:14" ht="31.9" customHeight="1">
      <c r="B582" s="174"/>
      <c r="C582" s="175"/>
      <c r="L582" s="171"/>
      <c r="N582" s="181"/>
    </row>
    <row r="583" spans="2:14" ht="31.9" customHeight="1">
      <c r="B583" s="174"/>
      <c r="C583" s="175"/>
      <c r="L583" s="171"/>
      <c r="N583" s="181"/>
    </row>
    <row r="584" spans="2:14" ht="31.9" customHeight="1">
      <c r="B584" s="174"/>
      <c r="C584" s="175"/>
      <c r="L584" s="171"/>
      <c r="N584" s="181"/>
    </row>
    <row r="585" spans="2:14" ht="31.9" customHeight="1">
      <c r="B585" s="174"/>
      <c r="C585" s="175"/>
      <c r="L585" s="171"/>
      <c r="N585" s="181"/>
    </row>
    <row r="586" spans="2:14" ht="31.9" customHeight="1">
      <c r="B586" s="174"/>
      <c r="C586" s="175"/>
      <c r="L586" s="171"/>
      <c r="N586" s="181"/>
    </row>
    <row r="587" spans="2:14" ht="31.9" customHeight="1">
      <c r="B587" s="174"/>
      <c r="C587" s="175"/>
      <c r="L587" s="171"/>
      <c r="N587" s="181"/>
    </row>
    <row r="588" spans="2:14" ht="31.9" customHeight="1">
      <c r="B588" s="174"/>
      <c r="C588" s="175"/>
      <c r="L588" s="171"/>
      <c r="N588" s="181"/>
    </row>
    <row r="589" spans="2:14" ht="31.9" customHeight="1">
      <c r="B589" s="174"/>
      <c r="C589" s="175"/>
      <c r="L589" s="171"/>
      <c r="N589" s="181"/>
    </row>
    <row r="590" spans="2:14" ht="31.9" customHeight="1">
      <c r="B590" s="174"/>
      <c r="C590" s="175"/>
      <c r="L590" s="171"/>
      <c r="N590" s="181"/>
    </row>
    <row r="591" spans="2:14" ht="31.9" customHeight="1">
      <c r="B591" s="174"/>
      <c r="C591" s="175"/>
      <c r="L591" s="171"/>
      <c r="N591" s="181"/>
    </row>
    <row r="592" spans="2:14" ht="31.9" customHeight="1">
      <c r="B592" s="174"/>
      <c r="C592" s="175"/>
      <c r="L592" s="171"/>
      <c r="N592" s="181"/>
    </row>
    <row r="593" spans="2:14" ht="31.9" customHeight="1">
      <c r="B593" s="174"/>
      <c r="C593" s="175"/>
      <c r="L593" s="171"/>
      <c r="N593" s="181"/>
    </row>
    <row r="594" spans="2:14" ht="31.9" customHeight="1">
      <c r="B594" s="174"/>
      <c r="C594" s="175"/>
      <c r="L594" s="171"/>
      <c r="N594" s="181"/>
    </row>
    <row r="595" spans="2:14" ht="31.9" customHeight="1">
      <c r="B595" s="174"/>
      <c r="C595" s="175"/>
      <c r="L595" s="171"/>
      <c r="N595" s="181"/>
    </row>
    <row r="596" spans="2:14" ht="31.9" customHeight="1">
      <c r="B596" s="174"/>
      <c r="C596" s="175"/>
      <c r="L596" s="171"/>
      <c r="N596" s="181"/>
    </row>
    <row r="597" spans="2:14" ht="31.9" customHeight="1">
      <c r="B597" s="174"/>
      <c r="C597" s="175"/>
      <c r="L597" s="171"/>
      <c r="N597" s="181"/>
    </row>
    <row r="598" spans="2:14" ht="31.9" customHeight="1">
      <c r="B598" s="174"/>
      <c r="C598" s="175"/>
      <c r="L598" s="171"/>
      <c r="N598" s="181"/>
    </row>
    <row r="599" spans="2:14" ht="31.9" customHeight="1">
      <c r="B599" s="174"/>
      <c r="C599" s="175"/>
      <c r="L599" s="171"/>
      <c r="N599" s="181"/>
    </row>
    <row r="600" spans="2:14" ht="31.9" customHeight="1">
      <c r="B600" s="174"/>
      <c r="C600" s="175"/>
      <c r="L600" s="171"/>
      <c r="N600" s="181"/>
    </row>
    <row r="601" spans="2:14" ht="31.9" customHeight="1">
      <c r="B601" s="174"/>
      <c r="C601" s="175"/>
      <c r="L601" s="171"/>
      <c r="N601" s="181"/>
    </row>
    <row r="602" spans="2:14" ht="31.9" customHeight="1">
      <c r="B602" s="174"/>
      <c r="C602" s="175"/>
      <c r="L602" s="171"/>
      <c r="N602" s="181"/>
    </row>
    <row r="603" spans="2:14" ht="31.9" customHeight="1">
      <c r="B603" s="174"/>
      <c r="C603" s="175"/>
      <c r="L603" s="171"/>
      <c r="N603" s="181"/>
    </row>
    <row r="604" spans="2:14" ht="31.9" customHeight="1">
      <c r="B604" s="174"/>
      <c r="C604" s="175"/>
      <c r="L604" s="171"/>
      <c r="N604" s="181"/>
    </row>
    <row r="605" spans="2:14" ht="31.9" customHeight="1">
      <c r="B605" s="174"/>
      <c r="C605" s="175"/>
      <c r="L605" s="171"/>
      <c r="N605" s="181"/>
    </row>
    <row r="606" spans="2:14" ht="31.9" customHeight="1">
      <c r="B606" s="174"/>
      <c r="C606" s="175"/>
      <c r="L606" s="171"/>
      <c r="N606" s="181"/>
    </row>
    <row r="607" spans="2:14" ht="31.9" customHeight="1">
      <c r="B607" s="174"/>
      <c r="C607" s="175"/>
      <c r="L607" s="171"/>
      <c r="N607" s="181"/>
    </row>
    <row r="608" spans="2:14" ht="31.9" customHeight="1">
      <c r="B608" s="174"/>
      <c r="C608" s="175"/>
      <c r="L608" s="171"/>
      <c r="N608" s="181"/>
    </row>
    <row r="609" spans="2:14" ht="31.9" customHeight="1">
      <c r="B609" s="174"/>
      <c r="C609" s="175"/>
      <c r="L609" s="171"/>
      <c r="N609" s="181"/>
    </row>
    <row r="610" spans="2:14" ht="31.9" customHeight="1">
      <c r="B610" s="174"/>
      <c r="C610" s="175"/>
      <c r="L610" s="171"/>
      <c r="N610" s="181"/>
    </row>
    <row r="611" spans="2:14" ht="31.9" customHeight="1">
      <c r="B611" s="174"/>
      <c r="C611" s="175"/>
      <c r="L611" s="171"/>
      <c r="N611" s="181"/>
    </row>
    <row r="612" spans="2:14" ht="31.9" customHeight="1">
      <c r="B612" s="174"/>
      <c r="C612" s="175"/>
      <c r="L612" s="171"/>
      <c r="N612" s="181"/>
    </row>
    <row r="613" spans="2:14" ht="31.9" customHeight="1">
      <c r="B613" s="174"/>
      <c r="C613" s="175"/>
      <c r="L613" s="171"/>
      <c r="N613" s="181"/>
    </row>
    <row r="614" spans="2:14" ht="31.9" customHeight="1">
      <c r="B614" s="174"/>
      <c r="C614" s="175"/>
      <c r="L614" s="171"/>
      <c r="N614" s="181"/>
    </row>
    <row r="615" spans="2:14" ht="31.9" customHeight="1">
      <c r="B615" s="174"/>
      <c r="C615" s="175"/>
      <c r="L615" s="171"/>
      <c r="N615" s="181"/>
    </row>
    <row r="616" spans="2:14" ht="31.9" customHeight="1">
      <c r="B616" s="174"/>
      <c r="C616" s="175"/>
      <c r="L616" s="171"/>
      <c r="N616" s="181"/>
    </row>
    <row r="617" spans="2:14" ht="31.9" customHeight="1">
      <c r="B617" s="174"/>
      <c r="C617" s="175"/>
      <c r="L617" s="171"/>
      <c r="N617" s="181"/>
    </row>
    <row r="618" spans="2:14" ht="31.9" customHeight="1">
      <c r="B618" s="174"/>
      <c r="C618" s="175"/>
      <c r="L618" s="171"/>
      <c r="N618" s="181"/>
    </row>
    <row r="619" spans="2:14" ht="31.9" customHeight="1">
      <c r="B619" s="174"/>
      <c r="C619" s="175"/>
      <c r="L619" s="171"/>
      <c r="N619" s="181"/>
    </row>
    <row r="620" spans="2:14" ht="31.9" customHeight="1">
      <c r="B620" s="174"/>
      <c r="C620" s="175"/>
      <c r="L620" s="171"/>
      <c r="N620" s="181"/>
    </row>
    <row r="621" spans="2:14" ht="31.9" customHeight="1">
      <c r="B621" s="174"/>
      <c r="C621" s="175"/>
      <c r="L621" s="171"/>
      <c r="N621" s="181"/>
    </row>
    <row r="622" spans="2:14" ht="31.9" customHeight="1">
      <c r="B622" s="174"/>
      <c r="C622" s="175"/>
      <c r="L622" s="171"/>
      <c r="N622" s="181"/>
    </row>
    <row r="623" spans="2:14" ht="31.9" customHeight="1">
      <c r="B623" s="174"/>
      <c r="C623" s="175"/>
      <c r="L623" s="171"/>
      <c r="N623" s="181"/>
    </row>
    <row r="624" spans="2:14" ht="31.9" customHeight="1">
      <c r="B624" s="174"/>
      <c r="C624" s="175"/>
      <c r="L624" s="171"/>
      <c r="N624" s="181"/>
    </row>
    <row r="625" spans="2:14" ht="31.9" customHeight="1">
      <c r="B625" s="174"/>
      <c r="C625" s="175"/>
      <c r="L625" s="171"/>
      <c r="N625" s="181"/>
    </row>
    <row r="626" spans="2:14" ht="31.9" customHeight="1">
      <c r="B626" s="174"/>
      <c r="C626" s="175"/>
      <c r="L626" s="171"/>
      <c r="N626" s="181"/>
    </row>
    <row r="627" spans="2:14" ht="31.9" customHeight="1">
      <c r="B627" s="174"/>
      <c r="C627" s="175"/>
      <c r="L627" s="171"/>
      <c r="N627" s="181"/>
    </row>
    <row r="628" spans="2:14" ht="31.9" customHeight="1">
      <c r="B628" s="174"/>
      <c r="C628" s="175"/>
      <c r="L628" s="171"/>
      <c r="N628" s="181"/>
    </row>
    <row r="629" spans="2:14" ht="31.9" customHeight="1">
      <c r="B629" s="174"/>
      <c r="C629" s="175"/>
      <c r="L629" s="171"/>
      <c r="N629" s="181"/>
    </row>
    <row r="630" spans="2:14" ht="31.9" customHeight="1">
      <c r="B630" s="174"/>
      <c r="C630" s="175"/>
      <c r="L630" s="171"/>
      <c r="N630" s="181"/>
    </row>
    <row r="631" spans="2:14" ht="31.9" customHeight="1">
      <c r="B631" s="174"/>
      <c r="C631" s="175"/>
      <c r="L631" s="171"/>
      <c r="N631" s="181"/>
    </row>
    <row r="632" spans="2:14" ht="31.9" customHeight="1">
      <c r="B632" s="174"/>
      <c r="C632" s="175"/>
      <c r="L632" s="171"/>
      <c r="N632" s="181"/>
    </row>
    <row r="633" spans="2:14" ht="31.9" customHeight="1">
      <c r="B633" s="174"/>
      <c r="C633" s="175"/>
      <c r="L633" s="171"/>
      <c r="N633" s="181"/>
    </row>
    <row r="634" spans="2:14" ht="31.9" customHeight="1">
      <c r="B634" s="174"/>
      <c r="C634" s="175"/>
      <c r="L634" s="171"/>
      <c r="N634" s="181"/>
    </row>
    <row r="635" spans="2:14" ht="31.9" customHeight="1">
      <c r="B635" s="174"/>
      <c r="C635" s="175"/>
      <c r="L635" s="171"/>
      <c r="N635" s="181"/>
    </row>
    <row r="636" spans="2:14" ht="31.9" customHeight="1">
      <c r="B636" s="174"/>
      <c r="C636" s="175"/>
      <c r="L636" s="171"/>
      <c r="N636" s="181"/>
    </row>
    <row r="637" spans="2:14" ht="31.9" customHeight="1">
      <c r="B637" s="174"/>
      <c r="C637" s="175"/>
      <c r="L637" s="171"/>
      <c r="N637" s="181"/>
    </row>
    <row r="638" spans="2:14" ht="31.9" customHeight="1">
      <c r="B638" s="174"/>
      <c r="C638" s="175"/>
      <c r="L638" s="171"/>
      <c r="N638" s="181"/>
    </row>
    <row r="639" spans="2:14" ht="31.9" customHeight="1">
      <c r="B639" s="174"/>
      <c r="C639" s="175"/>
      <c r="L639" s="171"/>
      <c r="N639" s="181"/>
    </row>
    <row r="640" spans="2:14" ht="31.9" customHeight="1">
      <c r="B640" s="174"/>
      <c r="C640" s="175"/>
      <c r="L640" s="171"/>
      <c r="N640" s="181"/>
    </row>
    <row r="641" spans="2:14" ht="31.9" customHeight="1">
      <c r="B641" s="174"/>
      <c r="C641" s="175"/>
      <c r="L641" s="171"/>
      <c r="N641" s="181"/>
    </row>
    <row r="642" spans="2:14" ht="31.9" customHeight="1">
      <c r="B642" s="174"/>
      <c r="C642" s="175"/>
      <c r="L642" s="171"/>
      <c r="N642" s="181"/>
    </row>
    <row r="643" spans="2:14" ht="31.9" customHeight="1">
      <c r="B643" s="174"/>
      <c r="C643" s="175"/>
      <c r="L643" s="171"/>
      <c r="N643" s="181"/>
    </row>
    <row r="644" spans="2:14" ht="31.9" customHeight="1">
      <c r="B644" s="174"/>
      <c r="C644" s="175"/>
      <c r="L644" s="171"/>
      <c r="N644" s="181"/>
    </row>
    <row r="645" spans="2:14" ht="31.9" customHeight="1">
      <c r="B645" s="174"/>
      <c r="C645" s="175"/>
      <c r="L645" s="171"/>
      <c r="N645" s="181"/>
    </row>
    <row r="646" spans="2:14" ht="31.9" customHeight="1">
      <c r="B646" s="174"/>
      <c r="C646" s="175"/>
      <c r="L646" s="171"/>
      <c r="N646" s="181"/>
    </row>
    <row r="647" spans="2:14" ht="31.9" customHeight="1">
      <c r="B647" s="174"/>
      <c r="C647" s="175"/>
      <c r="L647" s="171"/>
      <c r="N647" s="181"/>
    </row>
    <row r="648" spans="2:14" ht="31.9" customHeight="1">
      <c r="B648" s="174"/>
      <c r="C648" s="175"/>
      <c r="L648" s="171"/>
      <c r="N648" s="181"/>
    </row>
    <row r="649" spans="2:14" ht="31.9" customHeight="1">
      <c r="B649" s="174"/>
      <c r="C649" s="175"/>
      <c r="L649" s="171"/>
      <c r="N649" s="181"/>
    </row>
    <row r="650" spans="2:14" ht="31.9" customHeight="1">
      <c r="B650" s="174"/>
      <c r="C650" s="175"/>
      <c r="L650" s="171"/>
      <c r="N650" s="181"/>
    </row>
    <row r="651" spans="2:14" ht="31.9" customHeight="1">
      <c r="B651" s="174"/>
      <c r="C651" s="175"/>
      <c r="L651" s="171"/>
      <c r="N651" s="181"/>
    </row>
    <row r="652" spans="2:14" ht="31.9" customHeight="1">
      <c r="B652" s="174"/>
      <c r="C652" s="175"/>
      <c r="L652" s="171"/>
      <c r="N652" s="181"/>
    </row>
    <row r="653" spans="2:14" ht="31.9" customHeight="1">
      <c r="B653" s="174"/>
      <c r="C653" s="175"/>
      <c r="L653" s="171"/>
      <c r="N653" s="181"/>
    </row>
    <row r="654" spans="2:14" ht="31.9" customHeight="1">
      <c r="B654" s="174"/>
      <c r="C654" s="175"/>
      <c r="L654" s="171"/>
      <c r="N654" s="181"/>
    </row>
    <row r="655" spans="2:14" ht="31.9" customHeight="1">
      <c r="B655" s="174"/>
      <c r="C655" s="175"/>
      <c r="L655" s="171"/>
      <c r="N655" s="181"/>
    </row>
    <row r="656" spans="2:14" ht="31.9" customHeight="1">
      <c r="B656" s="174"/>
      <c r="C656" s="175"/>
      <c r="L656" s="171"/>
      <c r="N656" s="181"/>
    </row>
    <row r="657" spans="2:14" ht="31.9" customHeight="1">
      <c r="B657" s="174"/>
      <c r="C657" s="175"/>
      <c r="L657" s="171"/>
      <c r="N657" s="181"/>
    </row>
    <row r="658" spans="2:14" ht="31.9" customHeight="1">
      <c r="B658" s="174"/>
      <c r="C658" s="175"/>
      <c r="L658" s="171"/>
      <c r="N658" s="181"/>
    </row>
    <row r="659" spans="2:14" ht="31.9" customHeight="1">
      <c r="B659" s="174"/>
      <c r="C659" s="175"/>
      <c r="L659" s="171"/>
      <c r="N659" s="181"/>
    </row>
    <row r="660" spans="2:14" ht="31.9" customHeight="1">
      <c r="B660" s="174"/>
      <c r="C660" s="175"/>
      <c r="L660" s="171"/>
      <c r="N660" s="181"/>
    </row>
    <row r="661" spans="2:14" ht="31.9" customHeight="1">
      <c r="B661" s="174"/>
      <c r="C661" s="175"/>
      <c r="L661" s="171"/>
      <c r="N661" s="181"/>
    </row>
    <row r="662" spans="2:14" ht="31.9" customHeight="1">
      <c r="B662" s="174"/>
      <c r="C662" s="175"/>
      <c r="L662" s="171"/>
      <c r="N662" s="181"/>
    </row>
    <row r="663" spans="2:14" ht="31.9" customHeight="1">
      <c r="B663" s="174"/>
      <c r="C663" s="175"/>
      <c r="L663" s="171"/>
      <c r="N663" s="181"/>
    </row>
    <row r="664" spans="2:14" ht="31.9" customHeight="1">
      <c r="B664" s="174"/>
      <c r="C664" s="175"/>
      <c r="L664" s="171"/>
      <c r="N664" s="181"/>
    </row>
    <row r="665" spans="2:14" ht="31.9" customHeight="1">
      <c r="B665" s="174"/>
      <c r="C665" s="175"/>
      <c r="L665" s="171"/>
      <c r="N665" s="181"/>
    </row>
    <row r="666" spans="2:14" ht="31.9" customHeight="1">
      <c r="B666" s="174"/>
      <c r="C666" s="175"/>
      <c r="L666" s="171"/>
      <c r="N666" s="181"/>
    </row>
    <row r="667" spans="2:14" ht="31.9" customHeight="1">
      <c r="B667" s="174"/>
      <c r="C667" s="175"/>
      <c r="L667" s="171"/>
      <c r="N667" s="181"/>
    </row>
    <row r="668" spans="2:14" ht="31.9" customHeight="1">
      <c r="B668" s="174"/>
      <c r="C668" s="175"/>
      <c r="L668" s="171"/>
      <c r="N668" s="181"/>
    </row>
    <row r="669" spans="2:14" ht="31.9" customHeight="1">
      <c r="B669" s="174"/>
      <c r="C669" s="175"/>
      <c r="L669" s="171"/>
      <c r="N669" s="181"/>
    </row>
    <row r="670" spans="2:14" ht="31.9" customHeight="1">
      <c r="B670" s="174"/>
      <c r="C670" s="175"/>
      <c r="L670" s="171"/>
      <c r="N670" s="181"/>
    </row>
    <row r="671" spans="2:14" ht="31.9" customHeight="1">
      <c r="B671" s="174"/>
      <c r="C671" s="175"/>
      <c r="L671" s="171"/>
      <c r="N671" s="181"/>
    </row>
    <row r="672" spans="2:14" ht="31.9" customHeight="1">
      <c r="B672" s="174"/>
      <c r="C672" s="175"/>
      <c r="L672" s="171"/>
      <c r="N672" s="181"/>
    </row>
    <row r="673" spans="2:14" ht="31.9" customHeight="1">
      <c r="B673" s="174"/>
      <c r="C673" s="175"/>
      <c r="L673" s="171"/>
      <c r="N673" s="181"/>
    </row>
    <row r="674" spans="2:14" ht="31.9" customHeight="1">
      <c r="B674" s="174"/>
      <c r="C674" s="175"/>
      <c r="L674" s="171"/>
      <c r="N674" s="181"/>
    </row>
    <row r="675" spans="2:14" ht="31.9" customHeight="1">
      <c r="B675" s="174"/>
      <c r="C675" s="175"/>
      <c r="L675" s="171"/>
      <c r="N675" s="181"/>
    </row>
    <row r="676" spans="2:14" ht="31.9" customHeight="1">
      <c r="B676" s="174"/>
      <c r="C676" s="175"/>
      <c r="L676" s="171"/>
      <c r="N676" s="181"/>
    </row>
    <row r="677" spans="2:14" ht="31.9" customHeight="1">
      <c r="B677" s="174"/>
      <c r="C677" s="175"/>
      <c r="L677" s="171"/>
      <c r="N677" s="181"/>
    </row>
    <row r="678" spans="2:14" ht="31.9" customHeight="1">
      <c r="B678" s="174"/>
      <c r="C678" s="175"/>
      <c r="L678" s="171"/>
      <c r="N678" s="181"/>
    </row>
    <row r="679" spans="2:14" ht="31.9" customHeight="1">
      <c r="B679" s="174"/>
      <c r="C679" s="175"/>
      <c r="L679" s="171"/>
      <c r="N679" s="181"/>
    </row>
    <row r="680" spans="2:14" ht="31.9" customHeight="1">
      <c r="B680" s="174"/>
      <c r="C680" s="175"/>
      <c r="L680" s="171"/>
      <c r="N680" s="181"/>
    </row>
    <row r="681" spans="2:14" ht="31.9" customHeight="1">
      <c r="B681" s="174"/>
      <c r="C681" s="175"/>
      <c r="L681" s="171"/>
      <c r="N681" s="181"/>
    </row>
    <row r="682" spans="2:14" ht="31.9" customHeight="1">
      <c r="B682" s="174"/>
      <c r="C682" s="175"/>
      <c r="L682" s="171"/>
      <c r="N682" s="181"/>
    </row>
    <row r="683" spans="2:14" ht="31.9" customHeight="1">
      <c r="B683" s="174"/>
      <c r="C683" s="175"/>
      <c r="L683" s="171"/>
      <c r="N683" s="181"/>
    </row>
    <row r="684" spans="2:14" ht="31.9" customHeight="1">
      <c r="B684" s="174"/>
      <c r="C684" s="175"/>
      <c r="L684" s="171"/>
      <c r="N684" s="181"/>
    </row>
    <row r="685" spans="2:14" ht="31.9" customHeight="1">
      <c r="B685" s="174"/>
      <c r="C685" s="175"/>
      <c r="L685" s="171"/>
      <c r="N685" s="181"/>
    </row>
    <row r="686" spans="2:14" ht="31.9" customHeight="1">
      <c r="B686" s="174"/>
      <c r="C686" s="175"/>
      <c r="L686" s="171"/>
      <c r="N686" s="181"/>
    </row>
    <row r="687" spans="2:14" ht="31.9" customHeight="1">
      <c r="B687" s="174"/>
      <c r="C687" s="175"/>
      <c r="L687" s="171"/>
      <c r="N687" s="181"/>
    </row>
    <row r="688" spans="2:14" ht="31.9" customHeight="1">
      <c r="B688" s="174"/>
      <c r="C688" s="175"/>
      <c r="L688" s="171"/>
      <c r="N688" s="181"/>
    </row>
    <row r="689" spans="2:14" ht="31.9" customHeight="1">
      <c r="B689" s="174"/>
      <c r="C689" s="175"/>
      <c r="L689" s="171"/>
      <c r="N689" s="181"/>
    </row>
    <row r="690" spans="2:14" ht="31.9" customHeight="1">
      <c r="B690" s="174"/>
      <c r="C690" s="175"/>
      <c r="L690" s="171"/>
      <c r="N690" s="181"/>
    </row>
    <row r="691" spans="2:14" ht="31.9" customHeight="1">
      <c r="B691" s="174"/>
      <c r="C691" s="175"/>
      <c r="L691" s="171"/>
      <c r="N691" s="181"/>
    </row>
    <row r="692" spans="2:14" ht="31.9" customHeight="1">
      <c r="B692" s="174"/>
      <c r="C692" s="175"/>
      <c r="L692" s="171"/>
      <c r="N692" s="181"/>
    </row>
    <row r="693" spans="2:14" ht="31.9" customHeight="1">
      <c r="B693" s="174"/>
      <c r="C693" s="175"/>
      <c r="L693" s="171"/>
      <c r="N693" s="181"/>
    </row>
    <row r="694" spans="2:14" ht="31.9" customHeight="1">
      <c r="B694" s="174"/>
      <c r="C694" s="175"/>
      <c r="L694" s="171"/>
      <c r="N694" s="181"/>
    </row>
    <row r="695" spans="2:14" ht="31.9" customHeight="1">
      <c r="B695" s="174"/>
      <c r="C695" s="175"/>
      <c r="L695" s="171"/>
      <c r="N695" s="181"/>
    </row>
    <row r="696" spans="2:14" ht="31.9" customHeight="1">
      <c r="B696" s="174"/>
      <c r="C696" s="175"/>
      <c r="L696" s="171"/>
      <c r="N696" s="181"/>
    </row>
    <row r="697" spans="2:14" ht="31.9" customHeight="1">
      <c r="B697" s="174"/>
      <c r="C697" s="175"/>
      <c r="L697" s="171"/>
      <c r="N697" s="181"/>
    </row>
    <row r="698" spans="2:14" ht="31.9" customHeight="1">
      <c r="B698" s="174"/>
      <c r="C698" s="175"/>
      <c r="L698" s="171"/>
      <c r="N698" s="181"/>
    </row>
    <row r="699" spans="2:14" ht="31.9" customHeight="1">
      <c r="B699" s="174"/>
      <c r="C699" s="175"/>
      <c r="L699" s="171"/>
      <c r="N699" s="181"/>
    </row>
    <row r="700" spans="2:14" ht="31.9" customHeight="1">
      <c r="B700" s="174"/>
      <c r="C700" s="175"/>
      <c r="L700" s="171"/>
      <c r="N700" s="181"/>
    </row>
    <row r="701" spans="2:14" ht="31.9" customHeight="1">
      <c r="B701" s="174"/>
      <c r="C701" s="175"/>
      <c r="L701" s="171"/>
      <c r="N701" s="181"/>
    </row>
    <row r="702" spans="2:14" ht="31.9" customHeight="1">
      <c r="B702" s="174"/>
      <c r="C702" s="175"/>
      <c r="L702" s="171"/>
      <c r="N702" s="181"/>
    </row>
    <row r="703" spans="2:14" ht="31.9" customHeight="1">
      <c r="B703" s="174"/>
      <c r="C703" s="175"/>
      <c r="L703" s="171"/>
      <c r="N703" s="181"/>
    </row>
    <row r="704" spans="2:14" ht="31.9" customHeight="1">
      <c r="B704" s="174"/>
      <c r="C704" s="175"/>
      <c r="L704" s="171"/>
      <c r="N704" s="181"/>
    </row>
    <row r="705" spans="2:14" ht="31.9" customHeight="1">
      <c r="B705" s="174"/>
      <c r="C705" s="175"/>
      <c r="L705" s="171"/>
      <c r="N705" s="181"/>
    </row>
    <row r="706" spans="2:14" ht="31.9" customHeight="1">
      <c r="B706" s="174"/>
      <c r="C706" s="175"/>
      <c r="L706" s="171"/>
      <c r="N706" s="181"/>
    </row>
    <row r="707" spans="2:14" ht="31.9" customHeight="1">
      <c r="B707" s="174"/>
      <c r="C707" s="175"/>
      <c r="L707" s="171"/>
      <c r="N707" s="181"/>
    </row>
    <row r="708" spans="2:14" ht="31.9" customHeight="1">
      <c r="B708" s="174"/>
      <c r="C708" s="175"/>
      <c r="L708" s="171"/>
      <c r="N708" s="181"/>
    </row>
    <row r="709" spans="2:14" ht="31.9" customHeight="1">
      <c r="B709" s="174"/>
      <c r="C709" s="175"/>
      <c r="L709" s="171"/>
      <c r="N709" s="181"/>
    </row>
    <row r="710" spans="2:14" ht="31.9" customHeight="1">
      <c r="B710" s="174"/>
      <c r="C710" s="175"/>
      <c r="L710" s="171"/>
      <c r="N710" s="181"/>
    </row>
    <row r="711" spans="2:14" ht="31.9" customHeight="1">
      <c r="B711" s="174"/>
      <c r="C711" s="175"/>
      <c r="L711" s="171"/>
      <c r="N711" s="181"/>
    </row>
    <row r="712" spans="2:14" ht="31.9" customHeight="1">
      <c r="B712" s="174"/>
      <c r="C712" s="175"/>
      <c r="L712" s="171"/>
      <c r="N712" s="181"/>
    </row>
    <row r="713" spans="2:14" ht="31.9" customHeight="1">
      <c r="B713" s="174"/>
      <c r="C713" s="175"/>
      <c r="L713" s="171"/>
      <c r="N713" s="181"/>
    </row>
    <row r="714" spans="2:14" ht="31.9" customHeight="1">
      <c r="B714" s="174"/>
      <c r="C714" s="175"/>
      <c r="L714" s="171"/>
      <c r="N714" s="181"/>
    </row>
    <row r="715" spans="2:14" ht="31.9" customHeight="1">
      <c r="B715" s="174"/>
      <c r="C715" s="175"/>
      <c r="L715" s="171"/>
      <c r="N715" s="181"/>
    </row>
    <row r="716" spans="2:14" ht="31.9" customHeight="1">
      <c r="B716" s="174"/>
      <c r="C716" s="175"/>
      <c r="L716" s="171"/>
      <c r="N716" s="181"/>
    </row>
    <row r="717" spans="2:14" ht="31.9" customHeight="1">
      <c r="B717" s="174"/>
      <c r="C717" s="175"/>
      <c r="L717" s="171"/>
      <c r="N717" s="181"/>
    </row>
    <row r="718" spans="2:14" ht="31.9" customHeight="1">
      <c r="B718" s="174"/>
      <c r="C718" s="175"/>
      <c r="L718" s="171"/>
      <c r="N718" s="181"/>
    </row>
    <row r="719" spans="2:14" ht="31.9" customHeight="1">
      <c r="B719" s="174"/>
      <c r="C719" s="175"/>
      <c r="L719" s="171"/>
      <c r="N719" s="181"/>
    </row>
    <row r="720" spans="2:14" ht="31.9" customHeight="1">
      <c r="B720" s="174"/>
      <c r="C720" s="175"/>
      <c r="L720" s="171"/>
      <c r="N720" s="181"/>
    </row>
    <row r="721" spans="2:14" ht="31.9" customHeight="1">
      <c r="B721" s="174"/>
      <c r="C721" s="175"/>
      <c r="L721" s="171"/>
      <c r="N721" s="181"/>
    </row>
    <row r="722" spans="2:14" ht="31.9" customHeight="1">
      <c r="B722" s="174"/>
      <c r="C722" s="175"/>
      <c r="L722" s="171"/>
      <c r="N722" s="181"/>
    </row>
    <row r="723" spans="2:14" ht="31.9" customHeight="1">
      <c r="B723" s="174"/>
      <c r="C723" s="175"/>
      <c r="L723" s="171"/>
      <c r="N723" s="181"/>
    </row>
    <row r="724" spans="2:14" ht="31.9" customHeight="1">
      <c r="B724" s="174"/>
      <c r="C724" s="175"/>
      <c r="L724" s="171"/>
      <c r="N724" s="181"/>
    </row>
    <row r="725" spans="2:14" ht="31.9" customHeight="1">
      <c r="B725" s="174"/>
      <c r="C725" s="175"/>
      <c r="L725" s="171"/>
      <c r="N725" s="181"/>
    </row>
    <row r="726" spans="2:14" ht="31.9" customHeight="1">
      <c r="B726" s="174"/>
      <c r="C726" s="175"/>
      <c r="L726" s="171"/>
      <c r="N726" s="181"/>
    </row>
    <row r="727" spans="2:14" ht="31.9" customHeight="1">
      <c r="B727" s="174"/>
      <c r="C727" s="175"/>
      <c r="L727" s="171"/>
      <c r="N727" s="181"/>
    </row>
    <row r="728" spans="2:14" ht="31.9" customHeight="1">
      <c r="B728" s="174"/>
      <c r="C728" s="175"/>
      <c r="L728" s="171"/>
      <c r="N728" s="181"/>
    </row>
    <row r="729" spans="2:14" ht="31.9" customHeight="1">
      <c r="B729" s="174"/>
      <c r="C729" s="175"/>
      <c r="L729" s="171"/>
      <c r="N729" s="181"/>
    </row>
    <row r="730" spans="2:14" ht="31.9" customHeight="1">
      <c r="B730" s="174"/>
      <c r="C730" s="175"/>
      <c r="L730" s="171"/>
      <c r="N730" s="181"/>
    </row>
    <row r="731" spans="2:14" ht="31.9" customHeight="1">
      <c r="B731" s="174"/>
      <c r="C731" s="175"/>
      <c r="L731" s="171"/>
      <c r="N731" s="181"/>
    </row>
    <row r="732" spans="2:14" ht="31.9" customHeight="1">
      <c r="B732" s="174"/>
      <c r="C732" s="175"/>
      <c r="L732" s="171"/>
      <c r="N732" s="181"/>
    </row>
    <row r="733" spans="2:14" ht="31.9" customHeight="1">
      <c r="B733" s="174"/>
      <c r="C733" s="175"/>
      <c r="L733" s="171"/>
      <c r="N733" s="181"/>
    </row>
    <row r="734" spans="2:14" ht="31.9" customHeight="1">
      <c r="B734" s="174"/>
      <c r="C734" s="175"/>
      <c r="L734" s="171"/>
      <c r="N734" s="181"/>
    </row>
    <row r="735" spans="2:14" ht="31.9" customHeight="1">
      <c r="B735" s="174"/>
      <c r="C735" s="175"/>
      <c r="L735" s="171"/>
      <c r="N735" s="181"/>
    </row>
    <row r="736" spans="2:14" ht="31.9" customHeight="1">
      <c r="B736" s="174"/>
      <c r="C736" s="175"/>
      <c r="L736" s="171"/>
      <c r="N736" s="181"/>
    </row>
    <row r="737" spans="2:14" ht="31.9" customHeight="1">
      <c r="B737" s="174"/>
      <c r="C737" s="175"/>
      <c r="L737" s="171"/>
      <c r="N737" s="181"/>
    </row>
    <row r="738" spans="2:14" ht="31.9" customHeight="1">
      <c r="B738" s="174"/>
      <c r="C738" s="175"/>
      <c r="L738" s="171"/>
      <c r="N738" s="181"/>
    </row>
    <row r="739" spans="2:14" ht="31.9" customHeight="1">
      <c r="B739" s="174"/>
      <c r="C739" s="175"/>
      <c r="L739" s="171"/>
      <c r="N739" s="181"/>
    </row>
    <row r="740" spans="2:14" ht="31.9" customHeight="1">
      <c r="B740" s="174"/>
      <c r="C740" s="175"/>
      <c r="L740" s="171"/>
      <c r="N740" s="181"/>
    </row>
    <row r="741" spans="2:14" ht="31.9" customHeight="1">
      <c r="B741" s="174"/>
      <c r="C741" s="175"/>
      <c r="L741" s="171"/>
      <c r="N741" s="181"/>
    </row>
    <row r="742" spans="2:14" ht="31.9" customHeight="1">
      <c r="B742" s="174"/>
      <c r="C742" s="175"/>
      <c r="L742" s="171"/>
      <c r="N742" s="181"/>
    </row>
    <row r="743" spans="2:14" ht="31.9" customHeight="1">
      <c r="B743" s="174"/>
      <c r="C743" s="175"/>
      <c r="L743" s="171"/>
      <c r="N743" s="181"/>
    </row>
    <row r="744" spans="2:14" ht="31.9" customHeight="1">
      <c r="B744" s="174"/>
      <c r="C744" s="175"/>
      <c r="L744" s="171"/>
      <c r="N744" s="181"/>
    </row>
    <row r="745" spans="2:14" ht="31.9" customHeight="1">
      <c r="B745" s="174"/>
      <c r="C745" s="175"/>
      <c r="L745" s="171"/>
      <c r="N745" s="181"/>
    </row>
    <row r="746" spans="2:14" ht="31.9" customHeight="1">
      <c r="B746" s="174"/>
      <c r="C746" s="175"/>
      <c r="L746" s="171"/>
      <c r="N746" s="181"/>
    </row>
    <row r="747" spans="2:14" ht="31.9" customHeight="1">
      <c r="B747" s="174"/>
      <c r="C747" s="175"/>
      <c r="L747" s="171"/>
      <c r="N747" s="181"/>
    </row>
    <row r="748" spans="2:14" ht="31.9" customHeight="1">
      <c r="B748" s="174"/>
      <c r="C748" s="175"/>
      <c r="L748" s="171"/>
      <c r="N748" s="181"/>
    </row>
    <row r="749" spans="2:14" ht="31.9" customHeight="1">
      <c r="B749" s="174"/>
      <c r="C749" s="175"/>
      <c r="L749" s="171"/>
      <c r="N749" s="181"/>
    </row>
    <row r="750" spans="2:14" ht="31.9" customHeight="1">
      <c r="B750" s="174"/>
      <c r="C750" s="175"/>
      <c r="L750" s="171"/>
      <c r="N750" s="181"/>
    </row>
    <row r="751" spans="2:14" ht="31.9" customHeight="1">
      <c r="B751" s="174"/>
      <c r="C751" s="175"/>
      <c r="L751" s="171"/>
      <c r="N751" s="181"/>
    </row>
    <row r="752" spans="2:14" ht="31.9" customHeight="1">
      <c r="B752" s="174"/>
      <c r="C752" s="175"/>
      <c r="L752" s="171"/>
      <c r="N752" s="181"/>
    </row>
    <row r="753" spans="2:14" ht="31.9" customHeight="1">
      <c r="B753" s="174"/>
      <c r="C753" s="175"/>
      <c r="L753" s="171"/>
      <c r="N753" s="181"/>
    </row>
    <row r="754" spans="2:14" ht="31.9" customHeight="1">
      <c r="B754" s="174"/>
      <c r="C754" s="175"/>
      <c r="L754" s="171"/>
      <c r="N754" s="181"/>
    </row>
    <row r="755" spans="2:14" ht="31.9" customHeight="1">
      <c r="B755" s="174"/>
      <c r="C755" s="175"/>
      <c r="L755" s="171"/>
      <c r="N755" s="181"/>
    </row>
    <row r="756" spans="2:14" ht="31.9" customHeight="1">
      <c r="B756" s="174"/>
      <c r="C756" s="175"/>
      <c r="L756" s="171"/>
      <c r="N756" s="181"/>
    </row>
    <row r="757" spans="2:14" ht="31.9" customHeight="1">
      <c r="B757" s="174"/>
      <c r="C757" s="175"/>
      <c r="L757" s="171"/>
      <c r="N757" s="181"/>
    </row>
    <row r="758" spans="2:14" ht="31.9" customHeight="1">
      <c r="B758" s="174"/>
      <c r="C758" s="175"/>
      <c r="L758" s="171"/>
      <c r="N758" s="181"/>
    </row>
    <row r="759" spans="2:14" ht="31.9" customHeight="1">
      <c r="B759" s="174"/>
      <c r="C759" s="175"/>
      <c r="L759" s="171"/>
      <c r="N759" s="181"/>
    </row>
    <row r="760" spans="2:14" ht="31.9" customHeight="1">
      <c r="B760" s="174"/>
      <c r="C760" s="175"/>
      <c r="L760" s="171"/>
      <c r="N760" s="181"/>
    </row>
    <row r="761" spans="2:14" ht="31.9" customHeight="1">
      <c r="B761" s="174"/>
      <c r="C761" s="175"/>
      <c r="L761" s="171"/>
      <c r="N761" s="181"/>
    </row>
    <row r="762" spans="2:14" ht="31.9" customHeight="1">
      <c r="B762" s="174"/>
      <c r="C762" s="175"/>
      <c r="L762" s="171"/>
      <c r="N762" s="181"/>
    </row>
    <row r="763" spans="2:14" ht="31.9" customHeight="1">
      <c r="B763" s="174"/>
      <c r="C763" s="175"/>
      <c r="L763" s="171"/>
      <c r="N763" s="181"/>
    </row>
    <row r="764" spans="2:14" ht="31.9" customHeight="1">
      <c r="B764" s="174"/>
      <c r="C764" s="175"/>
      <c r="L764" s="171"/>
      <c r="N764" s="181"/>
    </row>
    <row r="765" spans="2:14" ht="31.9" customHeight="1">
      <c r="B765" s="174"/>
      <c r="C765" s="175"/>
      <c r="L765" s="171"/>
      <c r="N765" s="181"/>
    </row>
    <row r="766" spans="2:14" ht="31.9" customHeight="1">
      <c r="B766" s="174"/>
      <c r="C766" s="175"/>
      <c r="L766" s="171"/>
      <c r="N766" s="181"/>
    </row>
    <row r="767" spans="2:14" ht="31.9" customHeight="1">
      <c r="B767" s="174"/>
      <c r="C767" s="175"/>
      <c r="L767" s="171"/>
      <c r="N767" s="181"/>
    </row>
    <row r="768" spans="2:14" ht="31.9" customHeight="1">
      <c r="B768" s="174"/>
      <c r="C768" s="175"/>
      <c r="L768" s="171"/>
      <c r="N768" s="181"/>
    </row>
    <row r="769" spans="2:14" ht="31.9" customHeight="1">
      <c r="B769" s="174"/>
      <c r="C769" s="175"/>
      <c r="L769" s="171"/>
      <c r="N769" s="181"/>
    </row>
    <row r="770" spans="2:14" ht="31.9" customHeight="1">
      <c r="B770" s="174"/>
      <c r="C770" s="175"/>
      <c r="L770" s="171"/>
      <c r="N770" s="181"/>
    </row>
    <row r="771" spans="2:14" ht="31.9" customHeight="1">
      <c r="B771" s="174"/>
      <c r="C771" s="175"/>
      <c r="L771" s="171"/>
      <c r="N771" s="181"/>
    </row>
    <row r="772" spans="2:14" ht="31.9" customHeight="1">
      <c r="B772" s="174"/>
      <c r="C772" s="175"/>
      <c r="L772" s="171"/>
      <c r="N772" s="181"/>
    </row>
    <row r="773" spans="2:14" ht="31.9" customHeight="1">
      <c r="B773" s="174"/>
      <c r="C773" s="175"/>
      <c r="L773" s="171"/>
      <c r="N773" s="181"/>
    </row>
    <row r="774" spans="2:14" ht="31.9" customHeight="1">
      <c r="B774" s="174"/>
      <c r="C774" s="175"/>
      <c r="L774" s="171"/>
      <c r="N774" s="181"/>
    </row>
    <row r="775" spans="2:14" ht="31.9" customHeight="1">
      <c r="B775" s="174"/>
      <c r="C775" s="175"/>
      <c r="L775" s="171"/>
      <c r="N775" s="181"/>
    </row>
    <row r="776" spans="2:14" ht="31.9" customHeight="1">
      <c r="B776" s="174"/>
      <c r="C776" s="175"/>
      <c r="L776" s="171"/>
      <c r="N776" s="181"/>
    </row>
    <row r="777" spans="2:14" ht="31.9" customHeight="1">
      <c r="B777" s="174"/>
      <c r="C777" s="175"/>
      <c r="L777" s="171"/>
      <c r="N777" s="181"/>
    </row>
    <row r="778" spans="2:14" ht="31.9" customHeight="1">
      <c r="B778" s="174"/>
      <c r="C778" s="175"/>
      <c r="L778" s="171"/>
      <c r="N778" s="181"/>
    </row>
    <row r="779" spans="2:14" ht="31.9" customHeight="1">
      <c r="B779" s="174"/>
      <c r="C779" s="175"/>
      <c r="L779" s="171"/>
      <c r="N779" s="181"/>
    </row>
    <row r="780" spans="2:14" ht="31.9" customHeight="1">
      <c r="B780" s="174"/>
      <c r="C780" s="175"/>
      <c r="L780" s="171"/>
      <c r="N780" s="181"/>
    </row>
    <row r="781" spans="2:14" ht="31.9" customHeight="1">
      <c r="B781" s="174"/>
      <c r="C781" s="175"/>
      <c r="L781" s="171"/>
      <c r="N781" s="181"/>
    </row>
    <row r="782" spans="2:14" ht="31.9" customHeight="1">
      <c r="B782" s="174"/>
      <c r="C782" s="175"/>
      <c r="L782" s="171"/>
      <c r="N782" s="181"/>
    </row>
    <row r="783" spans="2:14" ht="31.9" customHeight="1">
      <c r="B783" s="174"/>
      <c r="C783" s="175"/>
      <c r="L783" s="171"/>
      <c r="N783" s="181"/>
    </row>
    <row r="784" spans="2:14" ht="31.9" customHeight="1">
      <c r="B784" s="174"/>
      <c r="C784" s="175"/>
      <c r="L784" s="171"/>
      <c r="N784" s="181"/>
    </row>
    <row r="785" spans="2:14" ht="31.9" customHeight="1">
      <c r="B785" s="174"/>
      <c r="C785" s="175"/>
      <c r="L785" s="171"/>
      <c r="N785" s="181"/>
    </row>
    <row r="786" spans="2:14" ht="31.9" customHeight="1">
      <c r="B786" s="174"/>
      <c r="C786" s="175"/>
      <c r="L786" s="171"/>
      <c r="N786" s="181"/>
    </row>
    <row r="787" spans="2:14" ht="31.9" customHeight="1">
      <c r="B787" s="174"/>
      <c r="C787" s="175"/>
      <c r="L787" s="171"/>
      <c r="N787" s="181"/>
    </row>
    <row r="788" spans="2:14" ht="31.9" customHeight="1">
      <c r="B788" s="174"/>
      <c r="C788" s="175"/>
      <c r="L788" s="171"/>
      <c r="N788" s="181"/>
    </row>
    <row r="789" spans="2:14" ht="31.9" customHeight="1">
      <c r="B789" s="174"/>
      <c r="C789" s="175"/>
      <c r="L789" s="171"/>
      <c r="N789" s="181"/>
    </row>
    <row r="790" spans="2:14" ht="31.9" customHeight="1">
      <c r="B790" s="174"/>
      <c r="C790" s="175"/>
      <c r="L790" s="171"/>
      <c r="N790" s="181"/>
    </row>
    <row r="791" spans="2:14" ht="31.9" customHeight="1">
      <c r="B791" s="174"/>
      <c r="C791" s="175"/>
      <c r="L791" s="171"/>
      <c r="N791" s="181"/>
    </row>
    <row r="792" spans="2:14" ht="31.9" customHeight="1">
      <c r="B792" s="174"/>
      <c r="C792" s="175"/>
      <c r="L792" s="171"/>
      <c r="N792" s="181"/>
    </row>
    <row r="793" spans="2:14" ht="31.9" customHeight="1">
      <c r="B793" s="174"/>
      <c r="C793" s="175"/>
      <c r="L793" s="171"/>
      <c r="N793" s="181"/>
    </row>
    <row r="794" spans="2:14" ht="31.9" customHeight="1">
      <c r="B794" s="174"/>
      <c r="C794" s="175"/>
      <c r="L794" s="171"/>
      <c r="N794" s="181"/>
    </row>
    <row r="795" spans="2:14" ht="31.9" customHeight="1">
      <c r="B795" s="174"/>
      <c r="C795" s="175"/>
      <c r="L795" s="171"/>
      <c r="N795" s="181"/>
    </row>
    <row r="796" spans="2:14" ht="31.9" customHeight="1">
      <c r="B796" s="174"/>
      <c r="C796" s="175"/>
      <c r="L796" s="171"/>
      <c r="N796" s="181"/>
    </row>
    <row r="797" spans="2:14" ht="31.9" customHeight="1">
      <c r="B797" s="174"/>
      <c r="C797" s="175"/>
      <c r="L797" s="171"/>
      <c r="N797" s="181"/>
    </row>
    <row r="798" spans="2:14" ht="31.9" customHeight="1">
      <c r="B798" s="174"/>
      <c r="C798" s="175"/>
      <c r="L798" s="171"/>
      <c r="N798" s="181"/>
    </row>
    <row r="799" spans="2:14" ht="31.9" customHeight="1">
      <c r="B799" s="174"/>
      <c r="C799" s="175"/>
      <c r="L799" s="171"/>
      <c r="N799" s="181"/>
    </row>
    <row r="800" spans="2:14" ht="31.9" customHeight="1">
      <c r="B800" s="174"/>
      <c r="C800" s="175"/>
      <c r="L800" s="171"/>
      <c r="N800" s="181"/>
    </row>
    <row r="801" spans="2:14" ht="31.9" customHeight="1">
      <c r="B801" s="174"/>
      <c r="C801" s="175"/>
      <c r="L801" s="171"/>
      <c r="N801" s="181"/>
    </row>
    <row r="802" spans="2:14" ht="31.9" customHeight="1">
      <c r="B802" s="174"/>
      <c r="C802" s="175"/>
      <c r="L802" s="171"/>
      <c r="N802" s="181"/>
    </row>
    <row r="803" spans="2:14" ht="31.9" customHeight="1">
      <c r="B803" s="174"/>
      <c r="C803" s="175"/>
      <c r="L803" s="171"/>
      <c r="N803" s="181"/>
    </row>
    <row r="804" spans="2:14" ht="31.9" customHeight="1">
      <c r="B804" s="174"/>
      <c r="C804" s="175"/>
      <c r="L804" s="171"/>
      <c r="N804" s="181"/>
    </row>
    <row r="805" spans="2:14" ht="31.9" customHeight="1">
      <c r="B805" s="174"/>
      <c r="C805" s="175"/>
      <c r="L805" s="171"/>
      <c r="N805" s="181"/>
    </row>
    <row r="806" spans="2:14" ht="31.9" customHeight="1">
      <c r="B806" s="174"/>
      <c r="C806" s="175"/>
      <c r="L806" s="171"/>
      <c r="N806" s="181"/>
    </row>
    <row r="807" spans="2:14" ht="31.9" customHeight="1">
      <c r="B807" s="174"/>
      <c r="C807" s="175"/>
      <c r="L807" s="171"/>
      <c r="N807" s="181"/>
    </row>
    <row r="808" spans="2:14" ht="31.9" customHeight="1">
      <c r="B808" s="174"/>
      <c r="C808" s="175"/>
      <c r="L808" s="171"/>
      <c r="N808" s="181"/>
    </row>
    <row r="809" spans="2:14" ht="31.9" customHeight="1">
      <c r="B809" s="174"/>
      <c r="C809" s="175"/>
      <c r="L809" s="171"/>
      <c r="N809" s="181"/>
    </row>
    <row r="810" spans="2:14" ht="31.9" customHeight="1">
      <c r="B810" s="174"/>
      <c r="C810" s="175"/>
      <c r="L810" s="171"/>
      <c r="N810" s="181"/>
    </row>
    <row r="811" spans="2:14" ht="31.9" customHeight="1">
      <c r="B811" s="174"/>
      <c r="C811" s="175"/>
      <c r="L811" s="171"/>
      <c r="N811" s="181"/>
    </row>
    <row r="812" spans="2:14" ht="31.9" customHeight="1">
      <c r="B812" s="174"/>
      <c r="C812" s="175"/>
      <c r="L812" s="171"/>
      <c r="N812" s="181"/>
    </row>
    <row r="813" spans="2:14" ht="31.9" customHeight="1">
      <c r="B813" s="174"/>
      <c r="C813" s="175"/>
      <c r="L813" s="171"/>
      <c r="N813" s="181"/>
    </row>
    <row r="814" spans="2:14" ht="31.9" customHeight="1">
      <c r="B814" s="174"/>
      <c r="C814" s="175"/>
      <c r="L814" s="171"/>
      <c r="N814" s="181"/>
    </row>
    <row r="815" spans="2:14" ht="31.9" customHeight="1">
      <c r="B815" s="174"/>
      <c r="C815" s="175"/>
      <c r="L815" s="171"/>
      <c r="N815" s="181"/>
    </row>
    <row r="816" spans="2:14" ht="31.9" customHeight="1">
      <c r="B816" s="174"/>
      <c r="C816" s="175"/>
      <c r="L816" s="171"/>
      <c r="N816" s="181"/>
    </row>
    <row r="817" spans="2:14" ht="31.9" customHeight="1">
      <c r="B817" s="174"/>
      <c r="C817" s="175"/>
      <c r="L817" s="171"/>
      <c r="N817" s="181"/>
    </row>
    <row r="818" spans="2:14" ht="31.9" customHeight="1">
      <c r="B818" s="174"/>
      <c r="C818" s="175"/>
      <c r="L818" s="171"/>
      <c r="N818" s="181"/>
    </row>
    <row r="819" spans="2:14" ht="31.9" customHeight="1">
      <c r="B819" s="174"/>
      <c r="C819" s="175"/>
      <c r="L819" s="171"/>
      <c r="N819" s="181"/>
    </row>
    <row r="820" spans="2:14" ht="31.9" customHeight="1">
      <c r="B820" s="174"/>
      <c r="C820" s="175"/>
      <c r="L820" s="171"/>
      <c r="N820" s="181"/>
    </row>
    <row r="821" spans="2:14" ht="31.9" customHeight="1">
      <c r="B821" s="174"/>
      <c r="C821" s="175"/>
      <c r="L821" s="171"/>
      <c r="N821" s="181"/>
    </row>
    <row r="822" spans="2:14" ht="31.9" customHeight="1">
      <c r="B822" s="174"/>
      <c r="C822" s="175"/>
      <c r="L822" s="171"/>
      <c r="N822" s="181"/>
    </row>
    <row r="823" spans="2:14" ht="31.9" customHeight="1">
      <c r="B823" s="174"/>
      <c r="C823" s="175"/>
      <c r="L823" s="171"/>
      <c r="N823" s="181"/>
    </row>
    <row r="824" spans="2:14" ht="31.9" customHeight="1">
      <c r="B824" s="174"/>
      <c r="C824" s="175"/>
      <c r="L824" s="171"/>
      <c r="N824" s="181"/>
    </row>
    <row r="825" spans="2:14" ht="31.9" customHeight="1">
      <c r="B825" s="174"/>
      <c r="C825" s="175"/>
      <c r="L825" s="171"/>
      <c r="N825" s="181"/>
    </row>
    <row r="826" spans="2:14" ht="31.9" customHeight="1">
      <c r="B826" s="174"/>
      <c r="C826" s="175"/>
      <c r="L826" s="171"/>
      <c r="N826" s="181"/>
    </row>
    <row r="827" spans="2:14" ht="31.9" customHeight="1">
      <c r="B827" s="174"/>
      <c r="C827" s="175"/>
      <c r="L827" s="171"/>
      <c r="N827" s="181"/>
    </row>
    <row r="828" spans="2:14" ht="31.9" customHeight="1">
      <c r="B828" s="174"/>
      <c r="C828" s="175"/>
      <c r="L828" s="171"/>
      <c r="N828" s="181"/>
    </row>
    <row r="829" spans="2:14" ht="31.9" customHeight="1">
      <c r="B829" s="174"/>
      <c r="C829" s="175"/>
      <c r="L829" s="171"/>
      <c r="N829" s="181"/>
    </row>
    <row r="830" spans="2:14" ht="31.9" customHeight="1">
      <c r="B830" s="174"/>
      <c r="C830" s="175"/>
      <c r="L830" s="171"/>
      <c r="N830" s="181"/>
    </row>
    <row r="831" spans="2:14" ht="31.9" customHeight="1">
      <c r="B831" s="174"/>
      <c r="C831" s="175"/>
      <c r="L831" s="171"/>
      <c r="N831" s="181"/>
    </row>
    <row r="832" spans="2:14" ht="31.9" customHeight="1">
      <c r="B832" s="174"/>
      <c r="C832" s="175"/>
      <c r="L832" s="171"/>
      <c r="N832" s="181"/>
    </row>
    <row r="833" spans="2:14" ht="31.9" customHeight="1">
      <c r="B833" s="174"/>
      <c r="C833" s="175"/>
      <c r="L833" s="171"/>
      <c r="N833" s="181"/>
    </row>
    <row r="834" spans="2:14" ht="31.9" customHeight="1">
      <c r="B834" s="174"/>
      <c r="C834" s="175"/>
      <c r="L834" s="171"/>
      <c r="N834" s="181"/>
    </row>
    <row r="835" spans="2:14" ht="31.9" customHeight="1">
      <c r="B835" s="174"/>
      <c r="C835" s="175"/>
      <c r="L835" s="171"/>
      <c r="N835" s="181"/>
    </row>
    <row r="836" spans="2:14" ht="31.9" customHeight="1">
      <c r="B836" s="174"/>
      <c r="C836" s="175"/>
      <c r="L836" s="171"/>
      <c r="N836" s="181"/>
    </row>
    <row r="837" spans="2:14" ht="31.9" customHeight="1">
      <c r="B837" s="174"/>
      <c r="C837" s="175"/>
      <c r="L837" s="171"/>
      <c r="N837" s="181"/>
    </row>
    <row r="838" spans="2:14" ht="31.9" customHeight="1">
      <c r="B838" s="174"/>
      <c r="C838" s="175"/>
      <c r="L838" s="171"/>
      <c r="N838" s="181"/>
    </row>
    <row r="839" spans="2:14" ht="31.9" customHeight="1">
      <c r="B839" s="174"/>
      <c r="C839" s="175"/>
      <c r="L839" s="171"/>
      <c r="N839" s="181"/>
    </row>
    <row r="840" spans="2:14" ht="31.9" customHeight="1">
      <c r="B840" s="174"/>
      <c r="C840" s="175"/>
      <c r="L840" s="171"/>
      <c r="N840" s="181"/>
    </row>
    <row r="841" spans="2:14" ht="31.9" customHeight="1">
      <c r="B841" s="174"/>
      <c r="C841" s="175"/>
      <c r="L841" s="171"/>
      <c r="N841" s="181"/>
    </row>
    <row r="842" spans="2:14" ht="31.9" customHeight="1">
      <c r="B842" s="174"/>
      <c r="C842" s="175"/>
      <c r="L842" s="171"/>
      <c r="N842" s="181"/>
    </row>
    <row r="843" spans="2:14" ht="31.9" customHeight="1">
      <c r="B843" s="174"/>
      <c r="C843" s="175"/>
      <c r="L843" s="171"/>
      <c r="N843" s="181"/>
    </row>
    <row r="844" spans="2:14" ht="31.9" customHeight="1">
      <c r="B844" s="174"/>
      <c r="C844" s="175"/>
      <c r="L844" s="171"/>
      <c r="N844" s="181"/>
    </row>
    <row r="845" spans="2:14" ht="31.9" customHeight="1">
      <c r="B845" s="174"/>
      <c r="C845" s="175"/>
      <c r="L845" s="171"/>
      <c r="N845" s="181"/>
    </row>
    <row r="846" spans="2:14" ht="31.9" customHeight="1">
      <c r="B846" s="174"/>
      <c r="C846" s="175"/>
      <c r="L846" s="171"/>
      <c r="N846" s="181"/>
    </row>
    <row r="847" spans="2:14" ht="31.9" customHeight="1">
      <c r="B847" s="174"/>
      <c r="C847" s="175"/>
      <c r="L847" s="171"/>
      <c r="N847" s="181"/>
    </row>
    <row r="848" spans="2:14" ht="31.9" customHeight="1">
      <c r="B848" s="174"/>
      <c r="C848" s="175"/>
      <c r="L848" s="171"/>
      <c r="N848" s="181"/>
    </row>
    <row r="849" spans="2:14" ht="31.9" customHeight="1">
      <c r="B849" s="174"/>
      <c r="C849" s="175"/>
      <c r="L849" s="171"/>
      <c r="N849" s="181"/>
    </row>
    <row r="850" spans="2:14" ht="31.9" customHeight="1">
      <c r="B850" s="174"/>
      <c r="C850" s="175"/>
      <c r="L850" s="171"/>
      <c r="N850" s="181"/>
    </row>
    <row r="851" spans="2:14" ht="31.9" customHeight="1">
      <c r="B851" s="174"/>
      <c r="C851" s="175"/>
      <c r="L851" s="171"/>
      <c r="N851" s="181"/>
    </row>
    <row r="852" spans="2:14" ht="31.9" customHeight="1">
      <c r="B852" s="174"/>
      <c r="C852" s="175"/>
      <c r="L852" s="171"/>
      <c r="N852" s="181"/>
    </row>
    <row r="853" spans="2:14" ht="31.9" customHeight="1">
      <c r="B853" s="174"/>
      <c r="C853" s="175"/>
      <c r="L853" s="171"/>
      <c r="N853" s="181"/>
    </row>
    <row r="854" spans="2:14" ht="31.9" customHeight="1">
      <c r="B854" s="174"/>
      <c r="C854" s="175"/>
      <c r="L854" s="171"/>
      <c r="N854" s="181"/>
    </row>
    <row r="855" spans="2:14" ht="31.9" customHeight="1">
      <c r="B855" s="174"/>
      <c r="C855" s="175"/>
      <c r="L855" s="171"/>
      <c r="N855" s="181"/>
    </row>
    <row r="856" spans="2:14" ht="31.9" customHeight="1">
      <c r="B856" s="174"/>
      <c r="C856" s="175"/>
      <c r="L856" s="171"/>
      <c r="N856" s="181"/>
    </row>
    <row r="857" spans="2:14" ht="31.9" customHeight="1">
      <c r="B857" s="174"/>
      <c r="C857" s="175"/>
      <c r="L857" s="171"/>
      <c r="N857" s="181"/>
    </row>
    <row r="858" spans="2:14" ht="31.9" customHeight="1">
      <c r="B858" s="174"/>
      <c r="C858" s="175"/>
      <c r="L858" s="171"/>
      <c r="N858" s="181"/>
    </row>
    <row r="859" spans="2:14" ht="31.9" customHeight="1">
      <c r="B859" s="174"/>
      <c r="C859" s="175"/>
      <c r="L859" s="171"/>
      <c r="N859" s="181"/>
    </row>
    <row r="860" spans="2:14" ht="31.9" customHeight="1">
      <c r="B860" s="174"/>
      <c r="C860" s="175"/>
      <c r="L860" s="171"/>
      <c r="N860" s="181"/>
    </row>
    <row r="861" spans="2:14" ht="31.9" customHeight="1">
      <c r="B861" s="174"/>
      <c r="C861" s="175"/>
      <c r="L861" s="171"/>
      <c r="N861" s="181"/>
    </row>
    <row r="862" spans="2:14" ht="31.9" customHeight="1">
      <c r="B862" s="174"/>
      <c r="C862" s="175"/>
      <c r="L862" s="171"/>
      <c r="N862" s="181"/>
    </row>
    <row r="863" spans="2:14" ht="31.9" customHeight="1">
      <c r="B863" s="174"/>
      <c r="C863" s="175"/>
      <c r="L863" s="171"/>
      <c r="N863" s="181"/>
    </row>
    <row r="864" spans="2:14" ht="31.9" customHeight="1">
      <c r="B864" s="174"/>
      <c r="C864" s="175"/>
      <c r="L864" s="171"/>
      <c r="N864" s="181"/>
    </row>
    <row r="865" spans="2:14" ht="31.9" customHeight="1">
      <c r="B865" s="174"/>
      <c r="C865" s="175"/>
      <c r="L865" s="171"/>
      <c r="N865" s="181"/>
    </row>
    <row r="866" spans="2:14" ht="31.9" customHeight="1">
      <c r="B866" s="174"/>
      <c r="C866" s="175"/>
      <c r="L866" s="171"/>
      <c r="N866" s="181"/>
    </row>
    <row r="867" spans="2:14" ht="31.9" customHeight="1">
      <c r="B867" s="174"/>
      <c r="C867" s="175"/>
      <c r="L867" s="171"/>
      <c r="N867" s="181"/>
    </row>
    <row r="868" spans="2:14" ht="31.9" customHeight="1">
      <c r="B868" s="174"/>
      <c r="C868" s="175"/>
      <c r="L868" s="171"/>
      <c r="N868" s="181"/>
    </row>
    <row r="869" spans="2:14" ht="31.9" customHeight="1">
      <c r="B869" s="174"/>
      <c r="C869" s="175"/>
      <c r="L869" s="171"/>
      <c r="N869" s="181"/>
    </row>
    <row r="870" spans="2:14" ht="31.9" customHeight="1">
      <c r="B870" s="174"/>
      <c r="C870" s="175"/>
      <c r="L870" s="171"/>
      <c r="N870" s="181"/>
    </row>
    <row r="871" spans="2:14" ht="31.9" customHeight="1">
      <c r="B871" s="174"/>
      <c r="C871" s="175"/>
      <c r="L871" s="171"/>
      <c r="N871" s="181"/>
    </row>
    <row r="872" spans="2:14" ht="31.9" customHeight="1">
      <c r="B872" s="174"/>
      <c r="C872" s="175"/>
      <c r="L872" s="171"/>
      <c r="N872" s="181"/>
    </row>
    <row r="873" spans="2:14" ht="31.9" customHeight="1">
      <c r="B873" s="174"/>
      <c r="C873" s="175"/>
      <c r="L873" s="171"/>
      <c r="N873" s="181"/>
    </row>
    <row r="874" spans="2:14" ht="31.9" customHeight="1">
      <c r="B874" s="174"/>
      <c r="C874" s="175"/>
      <c r="L874" s="171"/>
      <c r="N874" s="181"/>
    </row>
    <row r="875" spans="2:14" ht="31.9" customHeight="1">
      <c r="B875" s="174"/>
      <c r="C875" s="175"/>
      <c r="L875" s="171"/>
      <c r="N875" s="181"/>
    </row>
    <row r="876" spans="2:14" ht="31.9" customHeight="1">
      <c r="B876" s="174"/>
      <c r="C876" s="175"/>
      <c r="L876" s="171"/>
      <c r="N876" s="181"/>
    </row>
    <row r="877" spans="2:14" ht="31.9" customHeight="1">
      <c r="B877" s="174"/>
      <c r="C877" s="175"/>
      <c r="L877" s="171"/>
      <c r="N877" s="181"/>
    </row>
    <row r="878" spans="2:14" ht="31.9" customHeight="1">
      <c r="B878" s="174"/>
      <c r="C878" s="175"/>
      <c r="L878" s="171"/>
      <c r="N878" s="181"/>
    </row>
    <row r="879" spans="2:14" ht="31.9" customHeight="1">
      <c r="B879" s="174"/>
      <c r="C879" s="175"/>
      <c r="L879" s="171"/>
      <c r="N879" s="181"/>
    </row>
    <row r="880" spans="2:14" ht="31.9" customHeight="1">
      <c r="B880" s="174"/>
      <c r="C880" s="175"/>
      <c r="L880" s="171"/>
      <c r="N880" s="181"/>
    </row>
    <row r="881" spans="2:14" ht="31.9" customHeight="1">
      <c r="B881" s="174"/>
      <c r="C881" s="175"/>
      <c r="L881" s="171"/>
      <c r="N881" s="181"/>
    </row>
    <row r="882" spans="2:14" ht="31.9" customHeight="1">
      <c r="B882" s="174"/>
      <c r="C882" s="175"/>
      <c r="L882" s="171"/>
      <c r="N882" s="181"/>
    </row>
    <row r="883" spans="2:14" ht="31.9" customHeight="1">
      <c r="B883" s="174"/>
      <c r="C883" s="175"/>
      <c r="L883" s="171"/>
      <c r="N883" s="181"/>
    </row>
    <row r="884" spans="2:14" ht="31.9" customHeight="1">
      <c r="B884" s="174"/>
      <c r="C884" s="175"/>
      <c r="L884" s="171"/>
      <c r="N884" s="181"/>
    </row>
    <row r="885" spans="2:14" ht="31.9" customHeight="1">
      <c r="B885" s="174"/>
      <c r="C885" s="175"/>
      <c r="L885" s="171"/>
      <c r="N885" s="181"/>
    </row>
    <row r="886" spans="2:14" ht="31.9" customHeight="1">
      <c r="B886" s="174"/>
      <c r="C886" s="175"/>
      <c r="L886" s="171"/>
      <c r="N886" s="181"/>
    </row>
    <row r="887" spans="2:14" ht="31.9" customHeight="1">
      <c r="B887" s="174"/>
      <c r="C887" s="175"/>
      <c r="L887" s="171"/>
      <c r="N887" s="181"/>
    </row>
    <row r="888" spans="2:14" ht="31.9" customHeight="1">
      <c r="B888" s="174"/>
      <c r="C888" s="175"/>
      <c r="L888" s="171"/>
      <c r="N888" s="181"/>
    </row>
    <row r="889" spans="2:14" ht="31.9" customHeight="1">
      <c r="B889" s="174"/>
      <c r="C889" s="175"/>
      <c r="L889" s="171"/>
      <c r="N889" s="181"/>
    </row>
    <row r="890" spans="2:14" ht="31.9" customHeight="1">
      <c r="B890" s="174"/>
      <c r="C890" s="175"/>
      <c r="L890" s="171"/>
      <c r="N890" s="181"/>
    </row>
    <row r="891" spans="2:14" ht="31.9" customHeight="1">
      <c r="B891" s="174"/>
      <c r="C891" s="175"/>
      <c r="L891" s="171"/>
      <c r="N891" s="181"/>
    </row>
    <row r="892" spans="2:14" ht="31.9" customHeight="1">
      <c r="B892" s="174"/>
      <c r="C892" s="175"/>
      <c r="L892" s="171"/>
      <c r="N892" s="181"/>
    </row>
    <row r="893" spans="2:14" ht="31.9" customHeight="1">
      <c r="B893" s="174"/>
      <c r="C893" s="175"/>
      <c r="L893" s="171"/>
      <c r="N893" s="181"/>
    </row>
  </sheetData>
  <mergeCells count="20">
    <mergeCell ref="C16:C17"/>
    <mergeCell ref="G1:G11"/>
    <mergeCell ref="G12:G16"/>
    <mergeCell ref="F2:F6"/>
    <mergeCell ref="N21:N23"/>
    <mergeCell ref="N19:N20"/>
    <mergeCell ref="F7:F16"/>
    <mergeCell ref="N2:N5"/>
    <mergeCell ref="C2:C5"/>
    <mergeCell ref="N6:N7"/>
    <mergeCell ref="C6:C7"/>
    <mergeCell ref="N8:N9"/>
    <mergeCell ref="C8:C9"/>
    <mergeCell ref="D3:D5"/>
    <mergeCell ref="C21:C22"/>
    <mergeCell ref="N10:N12"/>
    <mergeCell ref="C10:C11"/>
    <mergeCell ref="N13:N14"/>
    <mergeCell ref="C13:C14"/>
    <mergeCell ref="N16:N17"/>
  </mergeCells>
  <printOptions gridLines="1"/>
  <pageMargins left="0.51" right="0.17" top="0.17" bottom="0.17" header="0" footer="0"/>
  <pageSetup orientation="portrait" r:id="rId1"/>
  <headerFooter>
    <oddFooter>&amp;L&amp;A&amp;C&amp;F</oddFooter>
  </headerFooter>
  <colBreaks count="3" manualBreakCount="3">
    <brk id="3" max="21" man="1"/>
    <brk id="7" max="1048575" man="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A792C-BD2C-4640-9466-2C3160129C8F}">
  <sheetPr codeName="Sheet12">
    <tabColor rgb="FFFFFF00"/>
  </sheetPr>
  <dimension ref="A1:H420"/>
  <sheetViews>
    <sheetView showGridLines="0" view="pageBreakPreview" topLeftCell="A118" zoomScaleNormal="100" zoomScaleSheetLayoutView="100" workbookViewId="0">
      <selection activeCell="H1" sqref="H1:H1048576"/>
    </sheetView>
  </sheetViews>
  <sheetFormatPr defaultRowHeight="17.649999999999999" customHeight="1"/>
  <cols>
    <col min="1" max="1" width="2.42578125" style="368" customWidth="1"/>
    <col min="2" max="2" width="34.28515625" style="154" customWidth="1"/>
    <col min="3" max="3" width="16.28515625" style="154" customWidth="1"/>
    <col min="4" max="4" width="15.85546875" style="154" customWidth="1"/>
    <col min="5" max="5" width="14.7109375" style="154" customWidth="1"/>
    <col min="6" max="6" width="14.7109375" customWidth="1"/>
    <col min="189" max="190" width="35.7109375" customWidth="1"/>
    <col min="191" max="191" width="25.7109375" customWidth="1"/>
    <col min="196" max="196" width="3" customWidth="1"/>
    <col min="197" max="197" width="39.7109375" customWidth="1"/>
    <col min="198" max="198" width="5.7109375" customWidth="1"/>
    <col min="199" max="199" width="35.7109375" customWidth="1"/>
    <col min="203" max="203" width="44.7109375" customWidth="1"/>
    <col min="211" max="211" width="88.7109375" customWidth="1"/>
    <col min="445" max="446" width="35.7109375" customWidth="1"/>
    <col min="447" max="447" width="25.7109375" customWidth="1"/>
    <col min="452" max="452" width="3" customWidth="1"/>
    <col min="453" max="453" width="39.7109375" customWidth="1"/>
    <col min="454" max="454" width="5.7109375" customWidth="1"/>
    <col min="455" max="455" width="35.7109375" customWidth="1"/>
    <col min="459" max="459" width="44.7109375" customWidth="1"/>
    <col min="467" max="467" width="88.7109375" customWidth="1"/>
    <col min="701" max="702" width="35.7109375" customWidth="1"/>
    <col min="703" max="703" width="25.7109375" customWidth="1"/>
    <col min="708" max="708" width="3" customWidth="1"/>
    <col min="709" max="709" width="39.7109375" customWidth="1"/>
    <col min="710" max="710" width="5.7109375" customWidth="1"/>
    <col min="711" max="711" width="35.7109375" customWidth="1"/>
    <col min="715" max="715" width="44.7109375" customWidth="1"/>
    <col min="723" max="723" width="88.7109375" customWidth="1"/>
    <col min="957" max="958" width="35.7109375" customWidth="1"/>
    <col min="959" max="959" width="25.7109375" customWidth="1"/>
    <col min="964" max="964" width="3" customWidth="1"/>
    <col min="965" max="965" width="39.7109375" customWidth="1"/>
    <col min="966" max="966" width="5.7109375" customWidth="1"/>
    <col min="967" max="967" width="35.7109375" customWidth="1"/>
    <col min="971" max="971" width="44.7109375" customWidth="1"/>
    <col min="979" max="979" width="88.7109375" customWidth="1"/>
    <col min="1213" max="1214" width="35.7109375" customWidth="1"/>
    <col min="1215" max="1215" width="25.7109375" customWidth="1"/>
    <col min="1220" max="1220" width="3" customWidth="1"/>
    <col min="1221" max="1221" width="39.7109375" customWidth="1"/>
    <col min="1222" max="1222" width="5.7109375" customWidth="1"/>
    <col min="1223" max="1223" width="35.7109375" customWidth="1"/>
    <col min="1227" max="1227" width="44.7109375" customWidth="1"/>
    <col min="1235" max="1235" width="88.7109375" customWidth="1"/>
    <col min="1469" max="1470" width="35.7109375" customWidth="1"/>
    <col min="1471" max="1471" width="25.7109375" customWidth="1"/>
    <col min="1476" max="1476" width="3" customWidth="1"/>
    <col min="1477" max="1477" width="39.7109375" customWidth="1"/>
    <col min="1478" max="1478" width="5.7109375" customWidth="1"/>
    <col min="1479" max="1479" width="35.7109375" customWidth="1"/>
    <col min="1483" max="1483" width="44.7109375" customWidth="1"/>
    <col min="1491" max="1491" width="88.7109375" customWidth="1"/>
    <col min="1725" max="1726" width="35.7109375" customWidth="1"/>
    <col min="1727" max="1727" width="25.7109375" customWidth="1"/>
    <col min="1732" max="1732" width="3" customWidth="1"/>
    <col min="1733" max="1733" width="39.7109375" customWidth="1"/>
    <col min="1734" max="1734" width="5.7109375" customWidth="1"/>
    <col min="1735" max="1735" width="35.7109375" customWidth="1"/>
    <col min="1739" max="1739" width="44.7109375" customWidth="1"/>
    <col min="1747" max="1747" width="88.7109375" customWidth="1"/>
    <col min="1981" max="1982" width="35.7109375" customWidth="1"/>
    <col min="1983" max="1983" width="25.7109375" customWidth="1"/>
    <col min="1988" max="1988" width="3" customWidth="1"/>
    <col min="1989" max="1989" width="39.7109375" customWidth="1"/>
    <col min="1990" max="1990" width="5.7109375" customWidth="1"/>
    <col min="1991" max="1991" width="35.7109375" customWidth="1"/>
    <col min="1995" max="1995" width="44.7109375" customWidth="1"/>
    <col min="2003" max="2003" width="88.7109375" customWidth="1"/>
    <col min="2237" max="2238" width="35.7109375" customWidth="1"/>
    <col min="2239" max="2239" width="25.7109375" customWidth="1"/>
    <col min="2244" max="2244" width="3" customWidth="1"/>
    <col min="2245" max="2245" width="39.7109375" customWidth="1"/>
    <col min="2246" max="2246" width="5.7109375" customWidth="1"/>
    <col min="2247" max="2247" width="35.7109375" customWidth="1"/>
    <col min="2251" max="2251" width="44.7109375" customWidth="1"/>
    <col min="2259" max="2259" width="88.7109375" customWidth="1"/>
    <col min="2493" max="2494" width="35.7109375" customWidth="1"/>
    <col min="2495" max="2495" width="25.7109375" customWidth="1"/>
    <col min="2500" max="2500" width="3" customWidth="1"/>
    <col min="2501" max="2501" width="39.7109375" customWidth="1"/>
    <col min="2502" max="2502" width="5.7109375" customWidth="1"/>
    <col min="2503" max="2503" width="35.7109375" customWidth="1"/>
    <col min="2507" max="2507" width="44.7109375" customWidth="1"/>
    <col min="2515" max="2515" width="88.7109375" customWidth="1"/>
    <col min="2749" max="2750" width="35.7109375" customWidth="1"/>
    <col min="2751" max="2751" width="25.7109375" customWidth="1"/>
    <col min="2756" max="2756" width="3" customWidth="1"/>
    <col min="2757" max="2757" width="39.7109375" customWidth="1"/>
    <col min="2758" max="2758" width="5.7109375" customWidth="1"/>
    <col min="2759" max="2759" width="35.7109375" customWidth="1"/>
    <col min="2763" max="2763" width="44.7109375" customWidth="1"/>
    <col min="2771" max="2771" width="88.7109375" customWidth="1"/>
    <col min="3005" max="3006" width="35.7109375" customWidth="1"/>
    <col min="3007" max="3007" width="25.7109375" customWidth="1"/>
    <col min="3012" max="3012" width="3" customWidth="1"/>
    <col min="3013" max="3013" width="39.7109375" customWidth="1"/>
    <col min="3014" max="3014" width="5.7109375" customWidth="1"/>
    <col min="3015" max="3015" width="35.7109375" customWidth="1"/>
    <col min="3019" max="3019" width="44.7109375" customWidth="1"/>
    <col min="3027" max="3027" width="88.7109375" customWidth="1"/>
    <col min="3261" max="3262" width="35.7109375" customWidth="1"/>
    <col min="3263" max="3263" width="25.7109375" customWidth="1"/>
    <col min="3268" max="3268" width="3" customWidth="1"/>
    <col min="3269" max="3269" width="39.7109375" customWidth="1"/>
    <col min="3270" max="3270" width="5.7109375" customWidth="1"/>
    <col min="3271" max="3271" width="35.7109375" customWidth="1"/>
    <col min="3275" max="3275" width="44.7109375" customWidth="1"/>
    <col min="3283" max="3283" width="88.7109375" customWidth="1"/>
    <col min="3517" max="3518" width="35.7109375" customWidth="1"/>
    <col min="3519" max="3519" width="25.7109375" customWidth="1"/>
    <col min="3524" max="3524" width="3" customWidth="1"/>
    <col min="3525" max="3525" width="39.7109375" customWidth="1"/>
    <col min="3526" max="3526" width="5.7109375" customWidth="1"/>
    <col min="3527" max="3527" width="35.7109375" customWidth="1"/>
    <col min="3531" max="3531" width="44.7109375" customWidth="1"/>
    <col min="3539" max="3539" width="88.7109375" customWidth="1"/>
    <col min="3773" max="3774" width="35.7109375" customWidth="1"/>
    <col min="3775" max="3775" width="25.7109375" customWidth="1"/>
    <col min="3780" max="3780" width="3" customWidth="1"/>
    <col min="3781" max="3781" width="39.7109375" customWidth="1"/>
    <col min="3782" max="3782" width="5.7109375" customWidth="1"/>
    <col min="3783" max="3783" width="35.7109375" customWidth="1"/>
    <col min="3787" max="3787" width="44.7109375" customWidth="1"/>
    <col min="3795" max="3795" width="88.7109375" customWidth="1"/>
    <col min="4029" max="4030" width="35.7109375" customWidth="1"/>
    <col min="4031" max="4031" width="25.7109375" customWidth="1"/>
    <col min="4036" max="4036" width="3" customWidth="1"/>
    <col min="4037" max="4037" width="39.7109375" customWidth="1"/>
    <col min="4038" max="4038" width="5.7109375" customWidth="1"/>
    <col min="4039" max="4039" width="35.7109375" customWidth="1"/>
    <col min="4043" max="4043" width="44.7109375" customWidth="1"/>
    <col min="4051" max="4051" width="88.7109375" customWidth="1"/>
    <col min="4285" max="4286" width="35.7109375" customWidth="1"/>
    <col min="4287" max="4287" width="25.7109375" customWidth="1"/>
    <col min="4292" max="4292" width="3" customWidth="1"/>
    <col min="4293" max="4293" width="39.7109375" customWidth="1"/>
    <col min="4294" max="4294" width="5.7109375" customWidth="1"/>
    <col min="4295" max="4295" width="35.7109375" customWidth="1"/>
    <col min="4299" max="4299" width="44.7109375" customWidth="1"/>
    <col min="4307" max="4307" width="88.7109375" customWidth="1"/>
    <col min="4541" max="4542" width="35.7109375" customWidth="1"/>
    <col min="4543" max="4543" width="25.7109375" customWidth="1"/>
    <col min="4548" max="4548" width="3" customWidth="1"/>
    <col min="4549" max="4549" width="39.7109375" customWidth="1"/>
    <col min="4550" max="4550" width="5.7109375" customWidth="1"/>
    <col min="4551" max="4551" width="35.7109375" customWidth="1"/>
    <col min="4555" max="4555" width="44.7109375" customWidth="1"/>
    <col min="4563" max="4563" width="88.7109375" customWidth="1"/>
    <col min="4797" max="4798" width="35.7109375" customWidth="1"/>
    <col min="4799" max="4799" width="25.7109375" customWidth="1"/>
    <col min="4804" max="4804" width="3" customWidth="1"/>
    <col min="4805" max="4805" width="39.7109375" customWidth="1"/>
    <col min="4806" max="4806" width="5.7109375" customWidth="1"/>
    <col min="4807" max="4807" width="35.7109375" customWidth="1"/>
    <col min="4811" max="4811" width="44.7109375" customWidth="1"/>
    <col min="4819" max="4819" width="88.7109375" customWidth="1"/>
    <col min="5053" max="5054" width="35.7109375" customWidth="1"/>
    <col min="5055" max="5055" width="25.7109375" customWidth="1"/>
    <col min="5060" max="5060" width="3" customWidth="1"/>
    <col min="5061" max="5061" width="39.7109375" customWidth="1"/>
    <col min="5062" max="5062" width="5.7109375" customWidth="1"/>
    <col min="5063" max="5063" width="35.7109375" customWidth="1"/>
    <col min="5067" max="5067" width="44.7109375" customWidth="1"/>
    <col min="5075" max="5075" width="88.7109375" customWidth="1"/>
    <col min="5309" max="5310" width="35.7109375" customWidth="1"/>
    <col min="5311" max="5311" width="25.7109375" customWidth="1"/>
    <col min="5316" max="5316" width="3" customWidth="1"/>
    <col min="5317" max="5317" width="39.7109375" customWidth="1"/>
    <col min="5318" max="5318" width="5.7109375" customWidth="1"/>
    <col min="5319" max="5319" width="35.7109375" customWidth="1"/>
    <col min="5323" max="5323" width="44.7109375" customWidth="1"/>
    <col min="5331" max="5331" width="88.7109375" customWidth="1"/>
    <col min="5565" max="5566" width="35.7109375" customWidth="1"/>
    <col min="5567" max="5567" width="25.7109375" customWidth="1"/>
    <col min="5572" max="5572" width="3" customWidth="1"/>
    <col min="5573" max="5573" width="39.7109375" customWidth="1"/>
    <col min="5574" max="5574" width="5.7109375" customWidth="1"/>
    <col min="5575" max="5575" width="35.7109375" customWidth="1"/>
    <col min="5579" max="5579" width="44.7109375" customWidth="1"/>
    <col min="5587" max="5587" width="88.7109375" customWidth="1"/>
    <col min="5821" max="5822" width="35.7109375" customWidth="1"/>
    <col min="5823" max="5823" width="25.7109375" customWidth="1"/>
    <col min="5828" max="5828" width="3" customWidth="1"/>
    <col min="5829" max="5829" width="39.7109375" customWidth="1"/>
    <col min="5830" max="5830" width="5.7109375" customWidth="1"/>
    <col min="5831" max="5831" width="35.7109375" customWidth="1"/>
    <col min="5835" max="5835" width="44.7109375" customWidth="1"/>
    <col min="5843" max="5843" width="88.7109375" customWidth="1"/>
    <col min="6077" max="6078" width="35.7109375" customWidth="1"/>
    <col min="6079" max="6079" width="25.7109375" customWidth="1"/>
    <col min="6084" max="6084" width="3" customWidth="1"/>
    <col min="6085" max="6085" width="39.7109375" customWidth="1"/>
    <col min="6086" max="6086" width="5.7109375" customWidth="1"/>
    <col min="6087" max="6087" width="35.7109375" customWidth="1"/>
    <col min="6091" max="6091" width="44.7109375" customWidth="1"/>
    <col min="6099" max="6099" width="88.7109375" customWidth="1"/>
    <col min="6333" max="6334" width="35.7109375" customWidth="1"/>
    <col min="6335" max="6335" width="25.7109375" customWidth="1"/>
    <col min="6340" max="6340" width="3" customWidth="1"/>
    <col min="6341" max="6341" width="39.7109375" customWidth="1"/>
    <col min="6342" max="6342" width="5.7109375" customWidth="1"/>
    <col min="6343" max="6343" width="35.7109375" customWidth="1"/>
    <col min="6347" max="6347" width="44.7109375" customWidth="1"/>
    <col min="6355" max="6355" width="88.7109375" customWidth="1"/>
    <col min="6589" max="6590" width="35.7109375" customWidth="1"/>
    <col min="6591" max="6591" width="25.7109375" customWidth="1"/>
    <col min="6596" max="6596" width="3" customWidth="1"/>
    <col min="6597" max="6597" width="39.7109375" customWidth="1"/>
    <col min="6598" max="6598" width="5.7109375" customWidth="1"/>
    <col min="6599" max="6599" width="35.7109375" customWidth="1"/>
    <col min="6603" max="6603" width="44.7109375" customWidth="1"/>
    <col min="6611" max="6611" width="88.7109375" customWidth="1"/>
    <col min="6845" max="6846" width="35.7109375" customWidth="1"/>
    <col min="6847" max="6847" width="25.7109375" customWidth="1"/>
    <col min="6852" max="6852" width="3" customWidth="1"/>
    <col min="6853" max="6853" width="39.7109375" customWidth="1"/>
    <col min="6854" max="6854" width="5.7109375" customWidth="1"/>
    <col min="6855" max="6855" width="35.7109375" customWidth="1"/>
    <col min="6859" max="6859" width="44.7109375" customWidth="1"/>
    <col min="6867" max="6867" width="88.7109375" customWidth="1"/>
    <col min="7101" max="7102" width="35.7109375" customWidth="1"/>
    <col min="7103" max="7103" width="25.7109375" customWidth="1"/>
    <col min="7108" max="7108" width="3" customWidth="1"/>
    <col min="7109" max="7109" width="39.7109375" customWidth="1"/>
    <col min="7110" max="7110" width="5.7109375" customWidth="1"/>
    <col min="7111" max="7111" width="35.7109375" customWidth="1"/>
    <col min="7115" max="7115" width="44.7109375" customWidth="1"/>
    <col min="7123" max="7123" width="88.7109375" customWidth="1"/>
    <col min="7357" max="7358" width="35.7109375" customWidth="1"/>
    <col min="7359" max="7359" width="25.7109375" customWidth="1"/>
    <col min="7364" max="7364" width="3" customWidth="1"/>
    <col min="7365" max="7365" width="39.7109375" customWidth="1"/>
    <col min="7366" max="7366" width="5.7109375" customWidth="1"/>
    <col min="7367" max="7367" width="35.7109375" customWidth="1"/>
    <col min="7371" max="7371" width="44.7109375" customWidth="1"/>
    <col min="7379" max="7379" width="88.7109375" customWidth="1"/>
    <col min="7613" max="7614" width="35.7109375" customWidth="1"/>
    <col min="7615" max="7615" width="25.7109375" customWidth="1"/>
    <col min="7620" max="7620" width="3" customWidth="1"/>
    <col min="7621" max="7621" width="39.7109375" customWidth="1"/>
    <col min="7622" max="7622" width="5.7109375" customWidth="1"/>
    <col min="7623" max="7623" width="35.7109375" customWidth="1"/>
    <col min="7627" max="7627" width="44.7109375" customWidth="1"/>
    <col min="7635" max="7635" width="88.7109375" customWidth="1"/>
    <col min="7869" max="7870" width="35.7109375" customWidth="1"/>
    <col min="7871" max="7871" width="25.7109375" customWidth="1"/>
    <col min="7876" max="7876" width="3" customWidth="1"/>
    <col min="7877" max="7877" width="39.7109375" customWidth="1"/>
    <col min="7878" max="7878" width="5.7109375" customWidth="1"/>
    <col min="7879" max="7879" width="35.7109375" customWidth="1"/>
    <col min="7883" max="7883" width="44.7109375" customWidth="1"/>
    <col min="7891" max="7891" width="88.7109375" customWidth="1"/>
    <col min="8125" max="8126" width="35.7109375" customWidth="1"/>
    <col min="8127" max="8127" width="25.7109375" customWidth="1"/>
    <col min="8132" max="8132" width="3" customWidth="1"/>
    <col min="8133" max="8133" width="39.7109375" customWidth="1"/>
    <col min="8134" max="8134" width="5.7109375" customWidth="1"/>
    <col min="8135" max="8135" width="35.7109375" customWidth="1"/>
    <col min="8139" max="8139" width="44.7109375" customWidth="1"/>
    <col min="8147" max="8147" width="88.7109375" customWidth="1"/>
    <col min="8381" max="8382" width="35.7109375" customWidth="1"/>
    <col min="8383" max="8383" width="25.7109375" customWidth="1"/>
    <col min="8388" max="8388" width="3" customWidth="1"/>
    <col min="8389" max="8389" width="39.7109375" customWidth="1"/>
    <col min="8390" max="8390" width="5.7109375" customWidth="1"/>
    <col min="8391" max="8391" width="35.7109375" customWidth="1"/>
    <col min="8395" max="8395" width="44.7109375" customWidth="1"/>
    <col min="8403" max="8403" width="88.7109375" customWidth="1"/>
    <col min="8637" max="8638" width="35.7109375" customWidth="1"/>
    <col min="8639" max="8639" width="25.7109375" customWidth="1"/>
    <col min="8644" max="8644" width="3" customWidth="1"/>
    <col min="8645" max="8645" width="39.7109375" customWidth="1"/>
    <col min="8646" max="8646" width="5.7109375" customWidth="1"/>
    <col min="8647" max="8647" width="35.7109375" customWidth="1"/>
    <col min="8651" max="8651" width="44.7109375" customWidth="1"/>
    <col min="8659" max="8659" width="88.7109375" customWidth="1"/>
    <col min="8893" max="8894" width="35.7109375" customWidth="1"/>
    <col min="8895" max="8895" width="25.7109375" customWidth="1"/>
    <col min="8900" max="8900" width="3" customWidth="1"/>
    <col min="8901" max="8901" width="39.7109375" customWidth="1"/>
    <col min="8902" max="8902" width="5.7109375" customWidth="1"/>
    <col min="8903" max="8903" width="35.7109375" customWidth="1"/>
    <col min="8907" max="8907" width="44.7109375" customWidth="1"/>
    <col min="8915" max="8915" width="88.7109375" customWidth="1"/>
    <col min="9149" max="9150" width="35.7109375" customWidth="1"/>
    <col min="9151" max="9151" width="25.7109375" customWidth="1"/>
    <col min="9156" max="9156" width="3" customWidth="1"/>
    <col min="9157" max="9157" width="39.7109375" customWidth="1"/>
    <col min="9158" max="9158" width="5.7109375" customWidth="1"/>
    <col min="9159" max="9159" width="35.7109375" customWidth="1"/>
    <col min="9163" max="9163" width="44.7109375" customWidth="1"/>
    <col min="9171" max="9171" width="88.7109375" customWidth="1"/>
    <col min="9405" max="9406" width="35.7109375" customWidth="1"/>
    <col min="9407" max="9407" width="25.7109375" customWidth="1"/>
    <col min="9412" max="9412" width="3" customWidth="1"/>
    <col min="9413" max="9413" width="39.7109375" customWidth="1"/>
    <col min="9414" max="9414" width="5.7109375" customWidth="1"/>
    <col min="9415" max="9415" width="35.7109375" customWidth="1"/>
    <col min="9419" max="9419" width="44.7109375" customWidth="1"/>
    <col min="9427" max="9427" width="88.7109375" customWidth="1"/>
    <col min="9661" max="9662" width="35.7109375" customWidth="1"/>
    <col min="9663" max="9663" width="25.7109375" customWidth="1"/>
    <col min="9668" max="9668" width="3" customWidth="1"/>
    <col min="9669" max="9669" width="39.7109375" customWidth="1"/>
    <col min="9670" max="9670" width="5.7109375" customWidth="1"/>
    <col min="9671" max="9671" width="35.7109375" customWidth="1"/>
    <col min="9675" max="9675" width="44.7109375" customWidth="1"/>
    <col min="9683" max="9683" width="88.7109375" customWidth="1"/>
    <col min="9917" max="9918" width="35.7109375" customWidth="1"/>
    <col min="9919" max="9919" width="25.7109375" customWidth="1"/>
    <col min="9924" max="9924" width="3" customWidth="1"/>
    <col min="9925" max="9925" width="39.7109375" customWidth="1"/>
    <col min="9926" max="9926" width="5.7109375" customWidth="1"/>
    <col min="9927" max="9927" width="35.7109375" customWidth="1"/>
    <col min="9931" max="9931" width="44.7109375" customWidth="1"/>
    <col min="9939" max="9939" width="88.7109375" customWidth="1"/>
    <col min="10173" max="10174" width="35.7109375" customWidth="1"/>
    <col min="10175" max="10175" width="25.7109375" customWidth="1"/>
    <col min="10180" max="10180" width="3" customWidth="1"/>
    <col min="10181" max="10181" width="39.7109375" customWidth="1"/>
    <col min="10182" max="10182" width="5.7109375" customWidth="1"/>
    <col min="10183" max="10183" width="35.7109375" customWidth="1"/>
    <col min="10187" max="10187" width="44.7109375" customWidth="1"/>
    <col min="10195" max="10195" width="88.7109375" customWidth="1"/>
    <col min="10429" max="10430" width="35.7109375" customWidth="1"/>
    <col min="10431" max="10431" width="25.7109375" customWidth="1"/>
    <col min="10436" max="10436" width="3" customWidth="1"/>
    <col min="10437" max="10437" width="39.7109375" customWidth="1"/>
    <col min="10438" max="10438" width="5.7109375" customWidth="1"/>
    <col min="10439" max="10439" width="35.7109375" customWidth="1"/>
    <col min="10443" max="10443" width="44.7109375" customWidth="1"/>
    <col min="10451" max="10451" width="88.7109375" customWidth="1"/>
    <col min="10685" max="10686" width="35.7109375" customWidth="1"/>
    <col min="10687" max="10687" width="25.7109375" customWidth="1"/>
    <col min="10692" max="10692" width="3" customWidth="1"/>
    <col min="10693" max="10693" width="39.7109375" customWidth="1"/>
    <col min="10694" max="10694" width="5.7109375" customWidth="1"/>
    <col min="10695" max="10695" width="35.7109375" customWidth="1"/>
    <col min="10699" max="10699" width="44.7109375" customWidth="1"/>
    <col min="10707" max="10707" width="88.7109375" customWidth="1"/>
    <col min="10941" max="10942" width="35.7109375" customWidth="1"/>
    <col min="10943" max="10943" width="25.7109375" customWidth="1"/>
    <col min="10948" max="10948" width="3" customWidth="1"/>
    <col min="10949" max="10949" width="39.7109375" customWidth="1"/>
    <col min="10950" max="10950" width="5.7109375" customWidth="1"/>
    <col min="10951" max="10951" width="35.7109375" customWidth="1"/>
    <col min="10955" max="10955" width="44.7109375" customWidth="1"/>
    <col min="10963" max="10963" width="88.7109375" customWidth="1"/>
    <col min="11197" max="11198" width="35.7109375" customWidth="1"/>
    <col min="11199" max="11199" width="25.7109375" customWidth="1"/>
    <col min="11204" max="11204" width="3" customWidth="1"/>
    <col min="11205" max="11205" width="39.7109375" customWidth="1"/>
    <col min="11206" max="11206" width="5.7109375" customWidth="1"/>
    <col min="11207" max="11207" width="35.7109375" customWidth="1"/>
    <col min="11211" max="11211" width="44.7109375" customWidth="1"/>
    <col min="11219" max="11219" width="88.7109375" customWidth="1"/>
    <col min="11453" max="11454" width="35.7109375" customWidth="1"/>
    <col min="11455" max="11455" width="25.7109375" customWidth="1"/>
    <col min="11460" max="11460" width="3" customWidth="1"/>
    <col min="11461" max="11461" width="39.7109375" customWidth="1"/>
    <col min="11462" max="11462" width="5.7109375" customWidth="1"/>
    <col min="11463" max="11463" width="35.7109375" customWidth="1"/>
    <col min="11467" max="11467" width="44.7109375" customWidth="1"/>
    <col min="11475" max="11475" width="88.7109375" customWidth="1"/>
    <col min="11709" max="11710" width="35.7109375" customWidth="1"/>
    <col min="11711" max="11711" width="25.7109375" customWidth="1"/>
    <col min="11716" max="11716" width="3" customWidth="1"/>
    <col min="11717" max="11717" width="39.7109375" customWidth="1"/>
    <col min="11718" max="11718" width="5.7109375" customWidth="1"/>
    <col min="11719" max="11719" width="35.7109375" customWidth="1"/>
    <col min="11723" max="11723" width="44.7109375" customWidth="1"/>
    <col min="11731" max="11731" width="88.7109375" customWidth="1"/>
    <col min="11965" max="11966" width="35.7109375" customWidth="1"/>
    <col min="11967" max="11967" width="25.7109375" customWidth="1"/>
    <col min="11972" max="11972" width="3" customWidth="1"/>
    <col min="11973" max="11973" width="39.7109375" customWidth="1"/>
    <col min="11974" max="11974" width="5.7109375" customWidth="1"/>
    <col min="11975" max="11975" width="35.7109375" customWidth="1"/>
    <col min="11979" max="11979" width="44.7109375" customWidth="1"/>
    <col min="11987" max="11987" width="88.7109375" customWidth="1"/>
    <col min="12221" max="12222" width="35.7109375" customWidth="1"/>
    <col min="12223" max="12223" width="25.7109375" customWidth="1"/>
    <col min="12228" max="12228" width="3" customWidth="1"/>
    <col min="12229" max="12229" width="39.7109375" customWidth="1"/>
    <col min="12230" max="12230" width="5.7109375" customWidth="1"/>
    <col min="12231" max="12231" width="35.7109375" customWidth="1"/>
    <col min="12235" max="12235" width="44.7109375" customWidth="1"/>
    <col min="12243" max="12243" width="88.7109375" customWidth="1"/>
    <col min="12477" max="12478" width="35.7109375" customWidth="1"/>
    <col min="12479" max="12479" width="25.7109375" customWidth="1"/>
    <col min="12484" max="12484" width="3" customWidth="1"/>
    <col min="12485" max="12485" width="39.7109375" customWidth="1"/>
    <col min="12486" max="12486" width="5.7109375" customWidth="1"/>
    <col min="12487" max="12487" width="35.7109375" customWidth="1"/>
    <col min="12491" max="12491" width="44.7109375" customWidth="1"/>
    <col min="12499" max="12499" width="88.7109375" customWidth="1"/>
    <col min="12733" max="12734" width="35.7109375" customWidth="1"/>
    <col min="12735" max="12735" width="25.7109375" customWidth="1"/>
    <col min="12740" max="12740" width="3" customWidth="1"/>
    <col min="12741" max="12741" width="39.7109375" customWidth="1"/>
    <col min="12742" max="12742" width="5.7109375" customWidth="1"/>
    <col min="12743" max="12743" width="35.7109375" customWidth="1"/>
    <col min="12747" max="12747" width="44.7109375" customWidth="1"/>
    <col min="12755" max="12755" width="88.7109375" customWidth="1"/>
    <col min="12989" max="12990" width="35.7109375" customWidth="1"/>
    <col min="12991" max="12991" width="25.7109375" customWidth="1"/>
    <col min="12996" max="12996" width="3" customWidth="1"/>
    <col min="12997" max="12997" width="39.7109375" customWidth="1"/>
    <col min="12998" max="12998" width="5.7109375" customWidth="1"/>
    <col min="12999" max="12999" width="35.7109375" customWidth="1"/>
    <col min="13003" max="13003" width="44.7109375" customWidth="1"/>
    <col min="13011" max="13011" width="88.7109375" customWidth="1"/>
    <col min="13245" max="13246" width="35.7109375" customWidth="1"/>
    <col min="13247" max="13247" width="25.7109375" customWidth="1"/>
    <col min="13252" max="13252" width="3" customWidth="1"/>
    <col min="13253" max="13253" width="39.7109375" customWidth="1"/>
    <col min="13254" max="13254" width="5.7109375" customWidth="1"/>
    <col min="13255" max="13255" width="35.7109375" customWidth="1"/>
    <col min="13259" max="13259" width="44.7109375" customWidth="1"/>
    <col min="13267" max="13267" width="88.7109375" customWidth="1"/>
    <col min="13501" max="13502" width="35.7109375" customWidth="1"/>
    <col min="13503" max="13503" width="25.7109375" customWidth="1"/>
    <col min="13508" max="13508" width="3" customWidth="1"/>
    <col min="13509" max="13509" width="39.7109375" customWidth="1"/>
    <col min="13510" max="13510" width="5.7109375" customWidth="1"/>
    <col min="13511" max="13511" width="35.7109375" customWidth="1"/>
    <col min="13515" max="13515" width="44.7109375" customWidth="1"/>
    <col min="13523" max="13523" width="88.7109375" customWidth="1"/>
    <col min="13757" max="13758" width="35.7109375" customWidth="1"/>
    <col min="13759" max="13759" width="25.7109375" customWidth="1"/>
    <col min="13764" max="13764" width="3" customWidth="1"/>
    <col min="13765" max="13765" width="39.7109375" customWidth="1"/>
    <col min="13766" max="13766" width="5.7109375" customWidth="1"/>
    <col min="13767" max="13767" width="35.7109375" customWidth="1"/>
    <col min="13771" max="13771" width="44.7109375" customWidth="1"/>
    <col min="13779" max="13779" width="88.7109375" customWidth="1"/>
    <col min="14013" max="14014" width="35.7109375" customWidth="1"/>
    <col min="14015" max="14015" width="25.7109375" customWidth="1"/>
    <col min="14020" max="14020" width="3" customWidth="1"/>
    <col min="14021" max="14021" width="39.7109375" customWidth="1"/>
    <col min="14022" max="14022" width="5.7109375" customWidth="1"/>
    <col min="14023" max="14023" width="35.7109375" customWidth="1"/>
    <col min="14027" max="14027" width="44.7109375" customWidth="1"/>
    <col min="14035" max="14035" width="88.7109375" customWidth="1"/>
    <col min="14269" max="14270" width="35.7109375" customWidth="1"/>
    <col min="14271" max="14271" width="25.7109375" customWidth="1"/>
    <col min="14276" max="14276" width="3" customWidth="1"/>
    <col min="14277" max="14277" width="39.7109375" customWidth="1"/>
    <col min="14278" max="14278" width="5.7109375" customWidth="1"/>
    <col min="14279" max="14279" width="35.7109375" customWidth="1"/>
    <col min="14283" max="14283" width="44.7109375" customWidth="1"/>
    <col min="14291" max="14291" width="88.7109375" customWidth="1"/>
    <col min="14525" max="14526" width="35.7109375" customWidth="1"/>
    <col min="14527" max="14527" width="25.7109375" customWidth="1"/>
    <col min="14532" max="14532" width="3" customWidth="1"/>
    <col min="14533" max="14533" width="39.7109375" customWidth="1"/>
    <col min="14534" max="14534" width="5.7109375" customWidth="1"/>
    <col min="14535" max="14535" width="35.7109375" customWidth="1"/>
    <col min="14539" max="14539" width="44.7109375" customWidth="1"/>
    <col min="14547" max="14547" width="88.7109375" customWidth="1"/>
    <col min="14781" max="14782" width="35.7109375" customWidth="1"/>
    <col min="14783" max="14783" width="25.7109375" customWidth="1"/>
    <col min="14788" max="14788" width="3" customWidth="1"/>
    <col min="14789" max="14789" width="39.7109375" customWidth="1"/>
    <col min="14790" max="14790" width="5.7109375" customWidth="1"/>
    <col min="14791" max="14791" width="35.7109375" customWidth="1"/>
    <col min="14795" max="14795" width="44.7109375" customWidth="1"/>
    <col min="14803" max="14803" width="88.7109375" customWidth="1"/>
    <col min="15037" max="15038" width="35.7109375" customWidth="1"/>
    <col min="15039" max="15039" width="25.7109375" customWidth="1"/>
    <col min="15044" max="15044" width="3" customWidth="1"/>
    <col min="15045" max="15045" width="39.7109375" customWidth="1"/>
    <col min="15046" max="15046" width="5.7109375" customWidth="1"/>
    <col min="15047" max="15047" width="35.7109375" customWidth="1"/>
    <col min="15051" max="15051" width="44.7109375" customWidth="1"/>
    <col min="15059" max="15059" width="88.7109375" customWidth="1"/>
    <col min="15293" max="15294" width="35.7109375" customWidth="1"/>
    <col min="15295" max="15295" width="25.7109375" customWidth="1"/>
    <col min="15300" max="15300" width="3" customWidth="1"/>
    <col min="15301" max="15301" width="39.7109375" customWidth="1"/>
    <col min="15302" max="15302" width="5.7109375" customWidth="1"/>
    <col min="15303" max="15303" width="35.7109375" customWidth="1"/>
    <col min="15307" max="15307" width="44.7109375" customWidth="1"/>
    <col min="15315" max="15315" width="88.7109375" customWidth="1"/>
    <col min="15549" max="15550" width="35.7109375" customWidth="1"/>
    <col min="15551" max="15551" width="25.7109375" customWidth="1"/>
    <col min="15556" max="15556" width="3" customWidth="1"/>
    <col min="15557" max="15557" width="39.7109375" customWidth="1"/>
    <col min="15558" max="15558" width="5.7109375" customWidth="1"/>
    <col min="15559" max="15559" width="35.7109375" customWidth="1"/>
    <col min="15563" max="15563" width="44.7109375" customWidth="1"/>
    <col min="15571" max="15571" width="88.7109375" customWidth="1"/>
    <col min="15805" max="15806" width="35.7109375" customWidth="1"/>
    <col min="15807" max="15807" width="25.7109375" customWidth="1"/>
    <col min="15812" max="15812" width="3" customWidth="1"/>
    <col min="15813" max="15813" width="39.7109375" customWidth="1"/>
    <col min="15814" max="15814" width="5.7109375" customWidth="1"/>
    <col min="15815" max="15815" width="35.7109375" customWidth="1"/>
    <col min="15819" max="15819" width="44.7109375" customWidth="1"/>
    <col min="15827" max="15827" width="88.7109375" customWidth="1"/>
    <col min="16061" max="16062" width="35.7109375" customWidth="1"/>
    <col min="16063" max="16063" width="25.7109375" customWidth="1"/>
    <col min="16068" max="16068" width="3" customWidth="1"/>
    <col min="16069" max="16069" width="39.7109375" customWidth="1"/>
    <col min="16070" max="16070" width="5.7109375" customWidth="1"/>
    <col min="16071" max="16071" width="35.7109375" customWidth="1"/>
    <col min="16075" max="16075" width="44.7109375" customWidth="1"/>
    <col min="16083" max="16083" width="88.7109375" customWidth="1"/>
  </cols>
  <sheetData>
    <row r="1" spans="1:8" ht="17.649999999999999" customHeight="1">
      <c r="B1" s="486" t="s">
        <v>757</v>
      </c>
      <c r="C1" s="276" t="str">
        <f>+'jobinfo(2)'!C1</f>
        <v>Brownlee. LAVERNE</v>
      </c>
      <c r="D1" s="1042" t="str">
        <f>+'jobinfo(2)'!C2</f>
        <v>13509 Alvin Ave</v>
      </c>
      <c r="E1" s="1042"/>
      <c r="H1" s="94"/>
    </row>
    <row r="2" spans="1:8" ht="17.649999999999999" customHeight="1">
      <c r="B2" s="494" t="s">
        <v>758</v>
      </c>
      <c r="C2" s="413" t="str">
        <f>+'jobinfo(2)'!C53</f>
        <v>FOYER/TRAVEL ROOM</v>
      </c>
      <c r="D2" s="495" t="str">
        <f>+'jobinfo(2)'!C54</f>
        <v>GUEST CLOSET</v>
      </c>
      <c r="E2" s="350" t="str">
        <f>+'jobinfo(2)'!C55</f>
        <v>GUEST BATHROOM</v>
      </c>
      <c r="F2" s="495" t="str">
        <f>+'jobinfo(2)'!C56</f>
        <v xml:space="preserve"> Dining Room TRAVEL</v>
      </c>
      <c r="H2" s="427"/>
    </row>
    <row r="3" spans="1:8" ht="17.649999999999999" customHeight="1">
      <c r="A3" s="1036" t="s">
        <v>759</v>
      </c>
      <c r="B3" s="493" t="s">
        <v>760</v>
      </c>
      <c r="C3" s="459">
        <f>+'jobinfo(2)'!A53</f>
        <v>1</v>
      </c>
      <c r="D3" s="155">
        <f>1+C3</f>
        <v>2</v>
      </c>
      <c r="E3" s="156">
        <f>1+D3</f>
        <v>3</v>
      </c>
      <c r="F3" s="155">
        <f>1+E3</f>
        <v>4</v>
      </c>
      <c r="H3" s="427"/>
    </row>
    <row r="4" spans="1:8" ht="17.649999999999999" customHeight="1">
      <c r="A4" s="1036"/>
      <c r="B4" s="510" t="s">
        <v>761</v>
      </c>
      <c r="C4" s="157"/>
      <c r="D4" s="158"/>
      <c r="E4" s="157"/>
      <c r="F4" s="158"/>
      <c r="H4" s="427"/>
    </row>
    <row r="5" spans="1:8" ht="17.649999999999999" customHeight="1">
      <c r="A5" s="1036"/>
      <c r="B5" s="510" t="s">
        <v>762</v>
      </c>
      <c r="C5" s="158"/>
      <c r="D5" s="159"/>
      <c r="E5" s="158"/>
      <c r="F5" s="159"/>
      <c r="H5" s="427"/>
    </row>
    <row r="6" spans="1:8" ht="17.649999999999999" customHeight="1">
      <c r="A6" s="1036"/>
      <c r="B6" s="512" t="s">
        <v>763</v>
      </c>
      <c r="C6" s="157"/>
      <c r="D6" s="158"/>
      <c r="E6" s="157"/>
      <c r="F6" s="158"/>
      <c r="H6" s="54"/>
    </row>
    <row r="7" spans="1:8" ht="17.649999999999999" customHeight="1">
      <c r="A7" s="1036"/>
      <c r="B7" s="510" t="s">
        <v>764</v>
      </c>
      <c r="C7" s="488" t="s">
        <v>765</v>
      </c>
      <c r="D7" s="162" t="s">
        <v>765</v>
      </c>
      <c r="E7" s="488" t="s">
        <v>765</v>
      </c>
      <c r="F7" s="162" t="s">
        <v>765</v>
      </c>
      <c r="H7" s="554"/>
    </row>
    <row r="8" spans="1:8" ht="17.649999999999999" customHeight="1">
      <c r="A8" s="1036"/>
      <c r="B8" s="513" t="s">
        <v>766</v>
      </c>
      <c r="C8" s="162" t="s">
        <v>765</v>
      </c>
      <c r="D8" s="163" t="s">
        <v>765</v>
      </c>
      <c r="E8" s="162" t="s">
        <v>765</v>
      </c>
      <c r="F8" s="163" t="s">
        <v>765</v>
      </c>
      <c r="H8" s="54"/>
    </row>
    <row r="9" spans="1:8" ht="17.649999999999999" customHeight="1">
      <c r="A9" s="1036"/>
      <c r="B9" s="490" t="s">
        <v>767</v>
      </c>
      <c r="C9" s="158"/>
      <c r="D9" s="159"/>
      <c r="E9" s="158"/>
      <c r="F9" s="159"/>
      <c r="H9" s="54"/>
    </row>
    <row r="10" spans="1:8" ht="17.649999999999999" customHeight="1">
      <c r="A10" s="1036"/>
      <c r="B10" s="512" t="s">
        <v>768</v>
      </c>
      <c r="C10" s="162" t="s">
        <v>765</v>
      </c>
      <c r="D10" s="163" t="s">
        <v>765</v>
      </c>
      <c r="E10" s="162" t="s">
        <v>765</v>
      </c>
      <c r="F10" s="163" t="s">
        <v>765</v>
      </c>
      <c r="H10" s="54"/>
    </row>
    <row r="11" spans="1:8" ht="17.649999999999999" customHeight="1">
      <c r="A11" s="1036"/>
      <c r="B11" s="509" t="s">
        <v>769</v>
      </c>
      <c r="C11" s="488" t="s">
        <v>765</v>
      </c>
      <c r="D11" s="162" t="s">
        <v>765</v>
      </c>
      <c r="E11" s="488" t="s">
        <v>765</v>
      </c>
      <c r="F11" s="162" t="s">
        <v>765</v>
      </c>
      <c r="H11" s="54"/>
    </row>
    <row r="12" spans="1:8" ht="17.649999999999999" customHeight="1">
      <c r="A12" s="1036"/>
      <c r="B12" s="154" t="s">
        <v>770</v>
      </c>
      <c r="C12" s="164" t="s">
        <v>765</v>
      </c>
      <c r="D12" s="163" t="s">
        <v>765</v>
      </c>
      <c r="E12" s="164" t="s">
        <v>765</v>
      </c>
      <c r="F12" s="163" t="s">
        <v>765</v>
      </c>
      <c r="H12" s="555"/>
    </row>
    <row r="13" spans="1:8" ht="17.649999999999999" customHeight="1">
      <c r="A13" s="425"/>
      <c r="B13" s="186" t="s">
        <v>771</v>
      </c>
      <c r="C13" s="522" t="s">
        <v>765</v>
      </c>
      <c r="D13" s="168" t="s">
        <v>765</v>
      </c>
      <c r="E13" s="523" t="s">
        <v>765</v>
      </c>
      <c r="F13" s="168" t="s">
        <v>765</v>
      </c>
      <c r="H13" s="85"/>
    </row>
    <row r="14" spans="1:8" ht="17.649999999999999" customHeight="1">
      <c r="A14" s="497"/>
      <c r="B14" s="496" t="s">
        <v>772</v>
      </c>
      <c r="C14" s="164"/>
      <c r="D14" s="163"/>
      <c r="E14" s="164"/>
      <c r="F14" s="163"/>
      <c r="H14" s="85"/>
    </row>
    <row r="15" spans="1:8" ht="17.649999999999999" customHeight="1">
      <c r="A15" s="1037" t="s">
        <v>773</v>
      </c>
      <c r="B15" s="492" t="s">
        <v>774</v>
      </c>
      <c r="C15" s="158"/>
      <c r="D15" s="159"/>
      <c r="E15" s="158"/>
      <c r="F15" s="159"/>
      <c r="H15" s="85"/>
    </row>
    <row r="16" spans="1:8" ht="17.649999999999999" customHeight="1">
      <c r="A16" s="1037"/>
      <c r="B16" s="511" t="s">
        <v>775</v>
      </c>
      <c r="C16" s="157"/>
      <c r="D16" s="158"/>
      <c r="E16" s="157"/>
      <c r="F16" s="158"/>
      <c r="H16" s="54"/>
    </row>
    <row r="17" spans="1:8" ht="17.649999999999999" customHeight="1">
      <c r="A17" s="1037"/>
      <c r="B17" s="277" t="s">
        <v>763</v>
      </c>
      <c r="C17" s="158"/>
      <c r="D17" s="159"/>
      <c r="E17" s="158"/>
      <c r="F17" s="159"/>
      <c r="H17" s="54"/>
    </row>
    <row r="18" spans="1:8" ht="17.649999999999999" customHeight="1">
      <c r="A18" s="1037"/>
      <c r="B18" s="489" t="s">
        <v>764</v>
      </c>
      <c r="C18" s="164" t="s">
        <v>765</v>
      </c>
      <c r="D18" s="163" t="s">
        <v>765</v>
      </c>
      <c r="E18" s="164" t="s">
        <v>765</v>
      </c>
      <c r="F18" s="163" t="s">
        <v>765</v>
      </c>
      <c r="H18" s="54"/>
    </row>
    <row r="19" spans="1:8" ht="17.649999999999999" customHeight="1">
      <c r="A19" s="1037"/>
      <c r="B19" s="486" t="s">
        <v>776</v>
      </c>
      <c r="C19" s="160"/>
      <c r="D19" s="161"/>
      <c r="E19" s="160"/>
      <c r="F19" s="161"/>
      <c r="H19" s="54"/>
    </row>
    <row r="20" spans="1:8" ht="17.649999999999999" customHeight="1">
      <c r="A20" s="1037"/>
      <c r="B20" s="489" t="s">
        <v>777</v>
      </c>
      <c r="C20" s="164" t="s">
        <v>765</v>
      </c>
      <c r="D20" s="163" t="s">
        <v>765</v>
      </c>
      <c r="E20" s="164" t="s">
        <v>765</v>
      </c>
      <c r="F20" s="163" t="s">
        <v>765</v>
      </c>
      <c r="H20" s="54"/>
    </row>
    <row r="21" spans="1:8" ht="17.649999999999999" customHeight="1">
      <c r="A21" s="1037"/>
      <c r="B21" s="509" t="s">
        <v>778</v>
      </c>
      <c r="C21" s="522" t="s">
        <v>765</v>
      </c>
      <c r="D21" s="168" t="s">
        <v>765</v>
      </c>
      <c r="E21" s="523" t="s">
        <v>765</v>
      </c>
      <c r="F21" s="168" t="s">
        <v>765</v>
      </c>
      <c r="H21" s="54"/>
    </row>
    <row r="22" spans="1:8" ht="17.649999999999999" customHeight="1">
      <c r="A22" s="1037"/>
      <c r="B22" s="514" t="s">
        <v>779</v>
      </c>
      <c r="C22" s="164" t="s">
        <v>765</v>
      </c>
      <c r="D22" s="163" t="s">
        <v>765</v>
      </c>
      <c r="E22" s="164" t="s">
        <v>765</v>
      </c>
      <c r="F22" s="163" t="s">
        <v>765</v>
      </c>
      <c r="H22" s="554"/>
    </row>
    <row r="23" spans="1:8" ht="17.649999999999999" customHeight="1">
      <c r="A23" s="438"/>
      <c r="B23" s="508" t="s">
        <v>780</v>
      </c>
      <c r="C23" s="522" t="s">
        <v>765</v>
      </c>
      <c r="D23" s="168" t="s">
        <v>765</v>
      </c>
      <c r="E23" s="523" t="s">
        <v>765</v>
      </c>
      <c r="F23" s="168" t="s">
        <v>765</v>
      </c>
      <c r="H23" s="54"/>
    </row>
    <row r="24" spans="1:8" ht="17.649999999999999" customHeight="1">
      <c r="A24" s="497"/>
      <c r="B24" s="186"/>
      <c r="C24" s="164"/>
      <c r="D24" s="163"/>
      <c r="E24" s="164"/>
      <c r="F24" s="163"/>
      <c r="H24" s="54"/>
    </row>
    <row r="25" spans="1:8" ht="17.649999999999999" customHeight="1">
      <c r="A25" s="1038" t="s">
        <v>128</v>
      </c>
      <c r="B25" s="518" t="s">
        <v>781</v>
      </c>
      <c r="C25" s="158"/>
      <c r="D25" s="159"/>
      <c r="E25" s="158"/>
      <c r="F25" s="159"/>
      <c r="H25" s="54"/>
    </row>
    <row r="26" spans="1:8" ht="17.649999999999999" customHeight="1">
      <c r="A26" s="1038"/>
      <c r="B26" s="516" t="s">
        <v>782</v>
      </c>
      <c r="C26" s="164" t="s">
        <v>765</v>
      </c>
      <c r="D26" s="163" t="s">
        <v>765</v>
      </c>
      <c r="E26" s="164" t="s">
        <v>765</v>
      </c>
      <c r="F26" s="163" t="s">
        <v>765</v>
      </c>
      <c r="H26" s="428"/>
    </row>
    <row r="27" spans="1:8" ht="17.649999999999999" customHeight="1">
      <c r="A27" s="1038"/>
      <c r="B27" s="511" t="s">
        <v>783</v>
      </c>
      <c r="C27" s="522" t="s">
        <v>765</v>
      </c>
      <c r="D27" s="168" t="s">
        <v>765</v>
      </c>
      <c r="E27" s="523" t="s">
        <v>765</v>
      </c>
      <c r="F27" s="168" t="s">
        <v>765</v>
      </c>
      <c r="H27" s="429"/>
    </row>
    <row r="28" spans="1:8" ht="17.649999999999999" customHeight="1">
      <c r="A28" s="1038"/>
      <c r="B28" s="508" t="s">
        <v>784</v>
      </c>
      <c r="C28" s="164" t="s">
        <v>765</v>
      </c>
      <c r="D28" s="163" t="s">
        <v>765</v>
      </c>
      <c r="E28" s="164" t="s">
        <v>765</v>
      </c>
      <c r="F28" s="163" t="s">
        <v>765</v>
      </c>
      <c r="H28" s="429"/>
    </row>
    <row r="29" spans="1:8" ht="17.649999999999999" customHeight="1">
      <c r="A29" s="498"/>
      <c r="B29" s="508"/>
      <c r="C29" s="522"/>
      <c r="D29" s="168"/>
      <c r="E29" s="523"/>
      <c r="F29" s="168"/>
      <c r="H29" s="556"/>
    </row>
    <row r="30" spans="1:8" ht="17.649999999999999" customHeight="1">
      <c r="A30" s="1039" t="s">
        <v>785</v>
      </c>
      <c r="B30" s="507" t="s">
        <v>786</v>
      </c>
      <c r="C30" s="163"/>
      <c r="D30" s="163" t="s">
        <v>787</v>
      </c>
      <c r="E30" s="524" t="s">
        <v>787</v>
      </c>
      <c r="F30" s="163" t="s">
        <v>787</v>
      </c>
      <c r="H30" s="428"/>
    </row>
    <row r="31" spans="1:8" ht="17.649999999999999" customHeight="1">
      <c r="A31" s="1039"/>
      <c r="B31" s="510" t="s">
        <v>777</v>
      </c>
      <c r="C31" s="164" t="s">
        <v>765</v>
      </c>
      <c r="D31" s="163" t="s">
        <v>765</v>
      </c>
      <c r="E31" s="164" t="s">
        <v>765</v>
      </c>
      <c r="F31" s="163" t="s">
        <v>765</v>
      </c>
      <c r="H31" s="428"/>
    </row>
    <row r="32" spans="1:8" ht="17.649999999999999" customHeight="1">
      <c r="A32" s="1039"/>
      <c r="B32" s="508" t="s">
        <v>788</v>
      </c>
      <c r="C32" s="522" t="s">
        <v>765</v>
      </c>
      <c r="D32" s="168" t="s">
        <v>765</v>
      </c>
      <c r="E32" s="523" t="s">
        <v>765</v>
      </c>
      <c r="F32" s="168" t="s">
        <v>765</v>
      </c>
      <c r="H32" s="430"/>
    </row>
    <row r="33" spans="1:8" ht="17.649999999999999" customHeight="1">
      <c r="A33" s="499"/>
      <c r="B33" s="186"/>
      <c r="C33" s="158"/>
      <c r="D33" s="159"/>
      <c r="E33" s="158"/>
      <c r="F33" s="159"/>
      <c r="H33" s="556"/>
    </row>
    <row r="34" spans="1:8" ht="17.649999999999999" customHeight="1">
      <c r="A34" s="1040" t="s">
        <v>789</v>
      </c>
      <c r="B34" s="519" t="s">
        <v>790</v>
      </c>
      <c r="C34" s="157"/>
      <c r="D34" s="158"/>
      <c r="E34" s="157"/>
      <c r="F34" s="158"/>
      <c r="H34" s="428"/>
    </row>
    <row r="35" spans="1:8" ht="17.649999999999999" customHeight="1">
      <c r="A35" s="1040"/>
      <c r="B35" s="510" t="s">
        <v>791</v>
      </c>
      <c r="C35" s="163" t="s">
        <v>765</v>
      </c>
      <c r="D35" s="162" t="s">
        <v>765</v>
      </c>
      <c r="E35" s="163" t="s">
        <v>765</v>
      </c>
      <c r="F35" s="162" t="s">
        <v>765</v>
      </c>
      <c r="H35" s="428"/>
    </row>
    <row r="36" spans="1:8" ht="17.649999999999999" customHeight="1">
      <c r="A36" s="1040"/>
      <c r="B36" s="520" t="s">
        <v>792</v>
      </c>
      <c r="C36" s="165"/>
      <c r="D36" s="166"/>
      <c r="E36" s="167"/>
      <c r="F36" s="166"/>
      <c r="H36" s="556"/>
    </row>
    <row r="37" spans="1:8" ht="17.649999999999999" customHeight="1">
      <c r="A37" s="1040"/>
      <c r="B37" s="510" t="s">
        <v>791</v>
      </c>
      <c r="C37" s="163" t="s">
        <v>765</v>
      </c>
      <c r="D37" s="162" t="s">
        <v>765</v>
      </c>
      <c r="E37" s="163" t="s">
        <v>765</v>
      </c>
      <c r="F37" s="162" t="s">
        <v>765</v>
      </c>
      <c r="H37" s="54"/>
    </row>
    <row r="38" spans="1:8" ht="17.649999999999999" customHeight="1">
      <c r="A38" s="500"/>
      <c r="B38" s="489"/>
      <c r="C38" s="162"/>
      <c r="D38" s="163"/>
      <c r="E38" s="162"/>
      <c r="F38" s="163"/>
      <c r="H38" s="428"/>
    </row>
    <row r="39" spans="1:8" ht="17.649999999999999" customHeight="1">
      <c r="A39" s="1041" t="s">
        <v>121</v>
      </c>
      <c r="B39" s="521" t="s">
        <v>793</v>
      </c>
      <c r="C39" s="163" t="s">
        <v>765</v>
      </c>
      <c r="D39" s="162" t="s">
        <v>765</v>
      </c>
      <c r="E39" s="163" t="s">
        <v>765</v>
      </c>
      <c r="F39" s="162" t="s">
        <v>765</v>
      </c>
      <c r="H39" s="557"/>
    </row>
    <row r="40" spans="1:8" ht="17.649999999999999" customHeight="1">
      <c r="A40" s="1041"/>
      <c r="B40" s="515" t="s">
        <v>791</v>
      </c>
      <c r="C40" s="164" t="s">
        <v>765</v>
      </c>
      <c r="D40" s="163" t="s">
        <v>765</v>
      </c>
      <c r="E40" s="164" t="s">
        <v>765</v>
      </c>
      <c r="F40" s="163" t="s">
        <v>765</v>
      </c>
      <c r="H40" s="54"/>
    </row>
    <row r="41" spans="1:8" ht="17.649999999999999" customHeight="1">
      <c r="A41" s="1041"/>
      <c r="B41" s="525" t="s">
        <v>794</v>
      </c>
      <c r="C41" s="522"/>
      <c r="D41" s="168"/>
      <c r="E41" s="523"/>
      <c r="F41" s="168"/>
      <c r="H41" s="54"/>
    </row>
    <row r="42" spans="1:8" ht="17.649999999999999" customHeight="1">
      <c r="A42" s="487"/>
      <c r="B42" s="526" t="s">
        <v>772</v>
      </c>
      <c r="C42" s="159"/>
      <c r="D42" s="163"/>
      <c r="E42" s="162"/>
      <c r="F42" s="163"/>
      <c r="H42" s="54"/>
    </row>
    <row r="43" spans="1:8" ht="17.649999999999999" customHeight="1">
      <c r="B43" s="486" t="str">
        <f>B1</f>
        <v>Interior Inspection Work SCOPE V2</v>
      </c>
      <c r="C43" s="276" t="str">
        <f>+C1</f>
        <v>Brownlee. LAVERNE</v>
      </c>
      <c r="D43" s="1042" t="str">
        <f>+D1</f>
        <v>13509 Alvin Ave</v>
      </c>
      <c r="E43" s="1042"/>
      <c r="H43" s="54"/>
    </row>
    <row r="44" spans="1:8" ht="17.649999999999999" customHeight="1">
      <c r="B44" s="517" t="s">
        <v>795</v>
      </c>
      <c r="C44" s="413" t="str">
        <f>+'jobinfo(2)'!C57</f>
        <v>Living Room TRAVEL</v>
      </c>
      <c r="D44" s="349" t="e">
        <f>+'jobinfo(2)'!#REF!</f>
        <v>#REF!</v>
      </c>
      <c r="E44" s="349" t="e">
        <f>+'jobinfo(2)'!#REF!</f>
        <v>#REF!</v>
      </c>
      <c r="F44" s="349" t="str">
        <f>+'jobinfo(2)'!C58</f>
        <v>STAIRS UP TRAVEL</v>
      </c>
      <c r="H44" s="54"/>
    </row>
    <row r="45" spans="1:8" ht="17.649999999999999" customHeight="1">
      <c r="A45" s="1036" t="s">
        <v>759</v>
      </c>
      <c r="B45" s="493" t="s">
        <v>760</v>
      </c>
      <c r="C45" s="527">
        <f>+'jobinfo(2)'!A57</f>
        <v>5</v>
      </c>
      <c r="D45" s="528">
        <f>1+C45</f>
        <v>6</v>
      </c>
      <c r="E45" s="529">
        <f>1+D45</f>
        <v>7</v>
      </c>
      <c r="F45" s="528">
        <f>1+E45</f>
        <v>8</v>
      </c>
      <c r="H45" s="54"/>
    </row>
    <row r="46" spans="1:8" ht="17.649999999999999" customHeight="1">
      <c r="A46" s="1036"/>
      <c r="B46" s="510" t="s">
        <v>761</v>
      </c>
      <c r="C46" s="157"/>
      <c r="D46" s="158"/>
      <c r="E46" s="157"/>
      <c r="F46" s="158"/>
      <c r="H46" s="54"/>
    </row>
    <row r="47" spans="1:8" ht="17.649999999999999" customHeight="1">
      <c r="A47" s="1036"/>
      <c r="B47" s="510" t="s">
        <v>762</v>
      </c>
      <c r="C47" s="158"/>
      <c r="D47" s="159"/>
      <c r="E47" s="158"/>
      <c r="F47" s="159"/>
      <c r="H47" s="54"/>
    </row>
    <row r="48" spans="1:8" ht="17.649999999999999" customHeight="1">
      <c r="A48" s="1036"/>
      <c r="B48" s="512" t="s">
        <v>763</v>
      </c>
      <c r="C48" s="157"/>
      <c r="D48" s="158"/>
      <c r="E48" s="157"/>
      <c r="F48" s="158"/>
      <c r="H48" s="428"/>
    </row>
    <row r="49" spans="1:8" ht="17.649999999999999" customHeight="1">
      <c r="A49" s="1036"/>
      <c r="B49" s="510" t="s">
        <v>764</v>
      </c>
      <c r="C49" s="488" t="s">
        <v>765</v>
      </c>
      <c r="D49" s="162" t="s">
        <v>765</v>
      </c>
      <c r="E49" s="488" t="s">
        <v>765</v>
      </c>
      <c r="F49" s="162" t="s">
        <v>765</v>
      </c>
      <c r="H49" s="428"/>
    </row>
    <row r="50" spans="1:8" ht="17.649999999999999" customHeight="1">
      <c r="A50" s="1036"/>
      <c r="B50" s="513" t="s">
        <v>766</v>
      </c>
      <c r="C50" s="162" t="s">
        <v>765</v>
      </c>
      <c r="D50" s="163" t="s">
        <v>765</v>
      </c>
      <c r="E50" s="162" t="s">
        <v>765</v>
      </c>
      <c r="F50" s="163" t="s">
        <v>765</v>
      </c>
      <c r="H50" s="54"/>
    </row>
    <row r="51" spans="1:8" ht="17.649999999999999" customHeight="1">
      <c r="A51" s="1036"/>
      <c r="B51" s="490" t="s">
        <v>767</v>
      </c>
      <c r="C51" s="158"/>
      <c r="D51" s="159"/>
      <c r="E51" s="158"/>
      <c r="F51" s="159"/>
      <c r="H51" s="94"/>
    </row>
    <row r="52" spans="1:8" ht="17.649999999999999" customHeight="1">
      <c r="A52" s="1036"/>
      <c r="B52" s="512" t="s">
        <v>768</v>
      </c>
      <c r="C52" s="162" t="s">
        <v>765</v>
      </c>
      <c r="D52" s="163" t="s">
        <v>765</v>
      </c>
      <c r="E52" s="162" t="s">
        <v>765</v>
      </c>
      <c r="F52" s="163" t="s">
        <v>765</v>
      </c>
      <c r="H52" s="94"/>
    </row>
    <row r="53" spans="1:8" ht="17.649999999999999" customHeight="1">
      <c r="A53" s="1036"/>
      <c r="B53" s="509" t="s">
        <v>769</v>
      </c>
      <c r="C53" s="488" t="s">
        <v>765</v>
      </c>
      <c r="D53" s="162" t="s">
        <v>765</v>
      </c>
      <c r="E53" s="488" t="s">
        <v>765</v>
      </c>
      <c r="F53" s="162" t="s">
        <v>765</v>
      </c>
      <c r="H53" s="431"/>
    </row>
    <row r="54" spans="1:8" ht="17.649999999999999" customHeight="1">
      <c r="A54" s="1036"/>
      <c r="B54" s="154" t="s">
        <v>770</v>
      </c>
      <c r="C54" s="164" t="s">
        <v>765</v>
      </c>
      <c r="D54" s="163" t="s">
        <v>765</v>
      </c>
      <c r="E54" s="164" t="s">
        <v>765</v>
      </c>
      <c r="F54" s="163" t="s">
        <v>765</v>
      </c>
      <c r="H54" s="431"/>
    </row>
    <row r="55" spans="1:8" ht="17.649999999999999" customHeight="1">
      <c r="A55" s="1037" t="s">
        <v>773</v>
      </c>
      <c r="B55" s="186" t="s">
        <v>771</v>
      </c>
      <c r="C55" s="522" t="s">
        <v>765</v>
      </c>
      <c r="D55" s="168" t="s">
        <v>765</v>
      </c>
      <c r="E55" s="523" t="s">
        <v>765</v>
      </c>
      <c r="F55" s="168" t="s">
        <v>765</v>
      </c>
      <c r="H55" s="431"/>
    </row>
    <row r="56" spans="1:8" ht="17.649999999999999" customHeight="1">
      <c r="A56" s="1037"/>
      <c r="B56" s="496"/>
      <c r="C56" s="164"/>
      <c r="D56" s="163"/>
      <c r="E56" s="164"/>
      <c r="F56" s="163"/>
      <c r="H56" s="431"/>
    </row>
    <row r="57" spans="1:8" ht="17.649999999999999" customHeight="1">
      <c r="A57" s="1037"/>
      <c r="B57" s="492" t="s">
        <v>796</v>
      </c>
      <c r="C57" s="158"/>
      <c r="D57" s="159"/>
      <c r="E57" s="158"/>
      <c r="F57" s="159"/>
      <c r="H57" s="431"/>
    </row>
    <row r="58" spans="1:8" ht="17.649999999999999" customHeight="1">
      <c r="A58" s="1037"/>
      <c r="B58" s="511" t="s">
        <v>775</v>
      </c>
      <c r="C58" s="157"/>
      <c r="D58" s="158"/>
      <c r="E58" s="157"/>
      <c r="F58" s="158"/>
      <c r="H58" s="431"/>
    </row>
    <row r="59" spans="1:8" ht="17.649999999999999" customHeight="1">
      <c r="A59" s="1037"/>
      <c r="B59" s="277" t="s">
        <v>763</v>
      </c>
      <c r="C59" s="158"/>
      <c r="D59" s="159"/>
      <c r="E59" s="158"/>
      <c r="F59" s="159"/>
      <c r="H59" s="431"/>
    </row>
    <row r="60" spans="1:8" ht="17.649999999999999" customHeight="1">
      <c r="A60" s="1037"/>
      <c r="B60" s="489" t="s">
        <v>764</v>
      </c>
      <c r="C60" s="164" t="s">
        <v>765</v>
      </c>
      <c r="D60" s="163" t="s">
        <v>765</v>
      </c>
      <c r="E60" s="164" t="s">
        <v>765</v>
      </c>
      <c r="F60" s="163" t="s">
        <v>765</v>
      </c>
      <c r="H60" s="431"/>
    </row>
    <row r="61" spans="1:8" ht="17.649999999999999" customHeight="1">
      <c r="A61" s="1037"/>
      <c r="B61" s="486" t="s">
        <v>776</v>
      </c>
      <c r="C61" s="160"/>
      <c r="D61" s="161"/>
      <c r="E61" s="160"/>
      <c r="F61" s="161"/>
      <c r="H61" s="431"/>
    </row>
    <row r="62" spans="1:8" ht="17.649999999999999" customHeight="1">
      <c r="A62" s="1037"/>
      <c r="B62" s="489" t="s">
        <v>777</v>
      </c>
      <c r="C62" s="164" t="s">
        <v>765</v>
      </c>
      <c r="D62" s="163" t="s">
        <v>765</v>
      </c>
      <c r="E62" s="164" t="s">
        <v>765</v>
      </c>
      <c r="F62" s="163" t="s">
        <v>765</v>
      </c>
      <c r="H62" s="431"/>
    </row>
    <row r="63" spans="1:8" ht="17.649999999999999" customHeight="1">
      <c r="A63" s="1037"/>
      <c r="B63" s="509" t="s">
        <v>778</v>
      </c>
      <c r="C63" s="522" t="s">
        <v>765</v>
      </c>
      <c r="D63" s="168" t="s">
        <v>765</v>
      </c>
      <c r="E63" s="523" t="s">
        <v>765</v>
      </c>
      <c r="F63" s="168" t="s">
        <v>765</v>
      </c>
      <c r="H63" s="431"/>
    </row>
    <row r="64" spans="1:8" ht="17.649999999999999" customHeight="1">
      <c r="A64" s="1037"/>
      <c r="B64" s="514" t="s">
        <v>779</v>
      </c>
      <c r="C64" s="164" t="s">
        <v>765</v>
      </c>
      <c r="D64" s="163" t="s">
        <v>765</v>
      </c>
      <c r="E64" s="164" t="s">
        <v>765</v>
      </c>
      <c r="F64" s="163" t="s">
        <v>765</v>
      </c>
      <c r="H64" s="431"/>
    </row>
    <row r="65" spans="1:8" ht="17.649999999999999" customHeight="1">
      <c r="A65" s="1043" t="s">
        <v>797</v>
      </c>
      <c r="B65" s="508" t="s">
        <v>780</v>
      </c>
      <c r="C65" s="522" t="s">
        <v>765</v>
      </c>
      <c r="D65" s="168" t="s">
        <v>765</v>
      </c>
      <c r="E65" s="523" t="s">
        <v>765</v>
      </c>
      <c r="F65" s="168" t="s">
        <v>765</v>
      </c>
      <c r="H65" s="431"/>
    </row>
    <row r="66" spans="1:8" ht="17.649999999999999" customHeight="1">
      <c r="A66" s="1043"/>
      <c r="B66" s="186"/>
      <c r="C66" s="164"/>
      <c r="D66" s="163"/>
      <c r="E66" s="164"/>
      <c r="F66" s="163"/>
      <c r="H66" s="431"/>
    </row>
    <row r="67" spans="1:8" ht="17.649999999999999" customHeight="1">
      <c r="A67" s="1043"/>
      <c r="B67" s="518" t="s">
        <v>781</v>
      </c>
      <c r="C67" s="158"/>
      <c r="D67" s="159"/>
      <c r="E67" s="158"/>
      <c r="F67" s="159"/>
      <c r="H67" s="431"/>
    </row>
    <row r="68" spans="1:8" ht="17.649999999999999" customHeight="1">
      <c r="A68" s="1043"/>
      <c r="B68" s="516" t="s">
        <v>782</v>
      </c>
      <c r="C68" s="164" t="s">
        <v>765</v>
      </c>
      <c r="D68" s="163" t="s">
        <v>765</v>
      </c>
      <c r="E68" s="164" t="s">
        <v>765</v>
      </c>
      <c r="F68" s="163" t="s">
        <v>765</v>
      </c>
      <c r="H68" s="431"/>
    </row>
    <row r="69" spans="1:8" ht="17.649999999999999" customHeight="1">
      <c r="A69" s="1039" t="s">
        <v>785</v>
      </c>
      <c r="B69" s="511" t="s">
        <v>783</v>
      </c>
      <c r="C69" s="522" t="s">
        <v>765</v>
      </c>
      <c r="D69" s="168" t="s">
        <v>765</v>
      </c>
      <c r="E69" s="523" t="s">
        <v>765</v>
      </c>
      <c r="F69" s="168" t="s">
        <v>765</v>
      </c>
      <c r="H69" s="431"/>
    </row>
    <row r="70" spans="1:8" ht="17.649999999999999" customHeight="1">
      <c r="A70" s="1039"/>
      <c r="B70" s="508" t="s">
        <v>784</v>
      </c>
      <c r="C70" s="164" t="s">
        <v>765</v>
      </c>
      <c r="D70" s="163" t="s">
        <v>765</v>
      </c>
      <c r="E70" s="164" t="s">
        <v>765</v>
      </c>
      <c r="F70" s="163" t="s">
        <v>765</v>
      </c>
      <c r="H70" s="431"/>
    </row>
    <row r="71" spans="1:8" ht="17.649999999999999" customHeight="1">
      <c r="A71" s="1040" t="s">
        <v>789</v>
      </c>
      <c r="B71" s="508"/>
      <c r="C71" s="522"/>
      <c r="D71" s="168"/>
      <c r="E71" s="523"/>
      <c r="F71" s="168"/>
      <c r="H71" s="431"/>
    </row>
    <row r="72" spans="1:8" ht="17.649999999999999" customHeight="1">
      <c r="A72" s="1040"/>
      <c r="B72" s="507" t="s">
        <v>786</v>
      </c>
      <c r="C72" s="163"/>
      <c r="D72" s="163" t="s">
        <v>787</v>
      </c>
      <c r="E72" s="524" t="s">
        <v>787</v>
      </c>
      <c r="F72" s="163" t="s">
        <v>787</v>
      </c>
      <c r="H72" s="431"/>
    </row>
    <row r="73" spans="1:8" ht="17.649999999999999" customHeight="1">
      <c r="A73" s="1040"/>
      <c r="B73" s="510" t="s">
        <v>777</v>
      </c>
      <c r="C73" s="164" t="s">
        <v>765</v>
      </c>
      <c r="D73" s="163" t="s">
        <v>765</v>
      </c>
      <c r="E73" s="164" t="s">
        <v>765</v>
      </c>
      <c r="F73" s="163" t="s">
        <v>765</v>
      </c>
      <c r="H73" s="431"/>
    </row>
    <row r="74" spans="1:8" ht="17.649999999999999" customHeight="1">
      <c r="A74" s="1040"/>
      <c r="B74" s="508" t="s">
        <v>788</v>
      </c>
      <c r="C74" s="522" t="s">
        <v>765</v>
      </c>
      <c r="D74" s="168" t="s">
        <v>765</v>
      </c>
      <c r="E74" s="523" t="s">
        <v>765</v>
      </c>
      <c r="F74" s="168" t="s">
        <v>765</v>
      </c>
      <c r="H74" s="431"/>
    </row>
    <row r="75" spans="1:8" ht="17.649999999999999" customHeight="1">
      <c r="A75" s="1041" t="s">
        <v>121</v>
      </c>
      <c r="B75" s="186"/>
      <c r="C75" s="158"/>
      <c r="D75" s="159"/>
      <c r="E75" s="158"/>
      <c r="F75" s="159"/>
      <c r="H75" s="431"/>
    </row>
    <row r="76" spans="1:8" ht="17.649999999999999" customHeight="1">
      <c r="A76" s="1041"/>
      <c r="B76" s="519" t="s">
        <v>798</v>
      </c>
      <c r="C76" s="157"/>
      <c r="D76" s="158"/>
      <c r="E76" s="157"/>
      <c r="F76" s="158"/>
      <c r="H76" s="431"/>
    </row>
    <row r="77" spans="1:8" ht="17.649999999999999" customHeight="1">
      <c r="A77" s="1041"/>
      <c r="B77" s="510" t="s">
        <v>791</v>
      </c>
      <c r="C77" s="163" t="s">
        <v>765</v>
      </c>
      <c r="D77" s="162" t="s">
        <v>765</v>
      </c>
      <c r="E77" s="163" t="s">
        <v>765</v>
      </c>
      <c r="F77" s="162" t="s">
        <v>765</v>
      </c>
      <c r="H77" s="431"/>
    </row>
    <row r="78" spans="1:8" ht="17.649999999999999" customHeight="1">
      <c r="B78" s="520" t="s">
        <v>792</v>
      </c>
      <c r="C78" s="165"/>
      <c r="D78" s="166"/>
      <c r="E78" s="167"/>
      <c r="F78" s="166"/>
      <c r="H78" s="431"/>
    </row>
    <row r="79" spans="1:8" ht="17.649999999999999" customHeight="1">
      <c r="B79" s="510" t="s">
        <v>791</v>
      </c>
      <c r="C79" s="163" t="s">
        <v>765</v>
      </c>
      <c r="D79" s="162" t="s">
        <v>765</v>
      </c>
      <c r="E79" s="163" t="s">
        <v>765</v>
      </c>
      <c r="F79" s="162" t="s">
        <v>765</v>
      </c>
      <c r="H79" s="431"/>
    </row>
    <row r="80" spans="1:8" ht="17.649999999999999" customHeight="1">
      <c r="A80" s="1031" t="s">
        <v>759</v>
      </c>
      <c r="B80" s="489"/>
      <c r="C80" s="162"/>
      <c r="D80" s="163"/>
      <c r="E80" s="162"/>
      <c r="F80" s="163"/>
      <c r="H80" s="431"/>
    </row>
    <row r="81" spans="1:8" ht="17.649999999999999" customHeight="1">
      <c r="A81" s="1031"/>
      <c r="B81" s="521" t="s">
        <v>793</v>
      </c>
      <c r="C81" s="163" t="s">
        <v>765</v>
      </c>
      <c r="D81" s="162" t="s">
        <v>765</v>
      </c>
      <c r="E81" s="163" t="s">
        <v>765</v>
      </c>
      <c r="F81" s="162" t="s">
        <v>765</v>
      </c>
      <c r="H81" s="431"/>
    </row>
    <row r="82" spans="1:8" ht="17.649999999999999" customHeight="1">
      <c r="A82" s="1031"/>
      <c r="B82" s="515" t="s">
        <v>791</v>
      </c>
      <c r="C82" s="164" t="s">
        <v>765</v>
      </c>
      <c r="D82" s="163" t="s">
        <v>765</v>
      </c>
      <c r="E82" s="164" t="s">
        <v>765</v>
      </c>
      <c r="F82" s="163" t="s">
        <v>765</v>
      </c>
      <c r="H82" s="431"/>
    </row>
    <row r="83" spans="1:8" ht="17.649999999999999" customHeight="1">
      <c r="A83" s="1031"/>
      <c r="B83" s="525" t="s">
        <v>794</v>
      </c>
      <c r="C83" s="522"/>
      <c r="D83" s="168"/>
      <c r="E83" s="523"/>
      <c r="F83" s="168"/>
      <c r="H83" s="431"/>
    </row>
    <row r="84" spans="1:8" ht="17.649999999999999" customHeight="1">
      <c r="A84" s="1031"/>
      <c r="B84" s="526"/>
      <c r="C84" s="164"/>
      <c r="D84" s="163"/>
      <c r="E84" s="164"/>
      <c r="F84" s="163"/>
      <c r="H84" s="431"/>
    </row>
    <row r="85" spans="1:8" ht="17.649999999999999" customHeight="1">
      <c r="A85" s="1031"/>
      <c r="B85" s="486" t="str">
        <f>B43</f>
        <v>Interior Inspection Work SCOPE V2</v>
      </c>
      <c r="C85" s="276" t="str">
        <f>+C43</f>
        <v>Brownlee. LAVERNE</v>
      </c>
      <c r="D85" s="1042" t="str">
        <f>+D43</f>
        <v>13509 Alvin Ave</v>
      </c>
      <c r="E85" s="1042"/>
      <c r="H85" s="431"/>
    </row>
    <row r="86" spans="1:8" ht="17.649999999999999" customHeight="1">
      <c r="A86" s="1031"/>
      <c r="B86" s="517" t="s">
        <v>795</v>
      </c>
      <c r="C86" s="413" t="str">
        <f>+'jobinfo(2)'!C59</f>
        <v>HALL UP TRAVEL</v>
      </c>
      <c r="D86" s="349" t="e">
        <f>+'jobinfo(2)'!#REF!</f>
        <v>#REF!</v>
      </c>
      <c r="E86" s="349" t="e">
        <f>+'jobinfo(2)'!#REF!</f>
        <v>#REF!</v>
      </c>
      <c r="F86" s="349" t="str">
        <f>+'jobinfo(2)'!C60</f>
        <v xml:space="preserve"> BR1 UP </v>
      </c>
      <c r="H86" s="431"/>
    </row>
    <row r="87" spans="1:8" ht="17.649999999999999" customHeight="1">
      <c r="A87" s="1031"/>
      <c r="B87" s="493" t="s">
        <v>760</v>
      </c>
      <c r="C87" s="527">
        <f>+'jobinfo(2)'!A61</f>
        <v>9</v>
      </c>
      <c r="D87" s="528">
        <f>1+C87</f>
        <v>10</v>
      </c>
      <c r="E87" s="529">
        <f>1+D87</f>
        <v>11</v>
      </c>
      <c r="F87" s="528">
        <f>1+E87</f>
        <v>12</v>
      </c>
      <c r="H87" s="431"/>
    </row>
    <row r="88" spans="1:8" ht="17.649999999999999" customHeight="1">
      <c r="A88" s="1031"/>
      <c r="B88" s="510" t="s">
        <v>761</v>
      </c>
      <c r="C88" s="157"/>
      <c r="D88" s="158"/>
      <c r="E88" s="157"/>
      <c r="F88" s="158"/>
      <c r="H88" s="54"/>
    </row>
    <row r="89" spans="1:8" ht="17.649999999999999" customHeight="1">
      <c r="A89" s="1031"/>
      <c r="B89" s="510" t="s">
        <v>762</v>
      </c>
      <c r="C89" s="158"/>
      <c r="D89" s="159"/>
      <c r="E89" s="158"/>
      <c r="F89" s="159"/>
      <c r="H89" s="54"/>
    </row>
    <row r="90" spans="1:8" ht="17.649999999999999" customHeight="1">
      <c r="A90" s="1032" t="s">
        <v>773</v>
      </c>
      <c r="B90" s="512" t="s">
        <v>763</v>
      </c>
      <c r="C90" s="157"/>
      <c r="D90" s="158"/>
      <c r="E90" s="157"/>
      <c r="F90" s="158"/>
      <c r="H90" s="54"/>
    </row>
    <row r="91" spans="1:8" ht="17.649999999999999" customHeight="1">
      <c r="A91" s="1032"/>
      <c r="B91" s="510" t="s">
        <v>764</v>
      </c>
      <c r="C91" s="488" t="s">
        <v>765</v>
      </c>
      <c r="D91" s="162" t="s">
        <v>765</v>
      </c>
      <c r="E91" s="488" t="s">
        <v>765</v>
      </c>
      <c r="F91" s="162" t="s">
        <v>765</v>
      </c>
      <c r="H91" s="54"/>
    </row>
    <row r="92" spans="1:8" ht="17.649999999999999" customHeight="1">
      <c r="A92" s="1032"/>
      <c r="B92" s="513" t="s">
        <v>766</v>
      </c>
      <c r="C92" s="162" t="s">
        <v>765</v>
      </c>
      <c r="D92" s="163" t="s">
        <v>765</v>
      </c>
      <c r="E92" s="162" t="s">
        <v>765</v>
      </c>
      <c r="F92" s="163" t="s">
        <v>765</v>
      </c>
      <c r="H92" s="54"/>
    </row>
    <row r="93" spans="1:8" ht="17.649999999999999" customHeight="1">
      <c r="A93" s="1032"/>
      <c r="B93" s="490" t="s">
        <v>767</v>
      </c>
      <c r="C93" s="158"/>
      <c r="D93" s="159"/>
      <c r="E93" s="158"/>
      <c r="F93" s="159"/>
      <c r="H93" s="54"/>
    </row>
    <row r="94" spans="1:8" ht="17.649999999999999" customHeight="1">
      <c r="A94" s="1032"/>
      <c r="B94" s="512" t="s">
        <v>768</v>
      </c>
      <c r="C94" s="162" t="s">
        <v>765</v>
      </c>
      <c r="D94" s="163" t="s">
        <v>765</v>
      </c>
      <c r="E94" s="162" t="s">
        <v>765</v>
      </c>
      <c r="F94" s="163" t="s">
        <v>765</v>
      </c>
      <c r="H94" s="54"/>
    </row>
    <row r="95" spans="1:8" ht="17.649999999999999" customHeight="1">
      <c r="A95" s="1032"/>
      <c r="B95" s="509" t="s">
        <v>769</v>
      </c>
      <c r="C95" s="488" t="s">
        <v>765</v>
      </c>
      <c r="D95" s="162" t="s">
        <v>765</v>
      </c>
      <c r="E95" s="488" t="s">
        <v>765</v>
      </c>
      <c r="F95" s="162" t="s">
        <v>765</v>
      </c>
      <c r="H95" s="54"/>
    </row>
    <row r="96" spans="1:8" ht="17.649999999999999" customHeight="1">
      <c r="A96" s="1032"/>
      <c r="B96" s="154" t="s">
        <v>770</v>
      </c>
      <c r="C96" s="164" t="s">
        <v>765</v>
      </c>
      <c r="D96" s="163" t="s">
        <v>765</v>
      </c>
      <c r="E96" s="164" t="s">
        <v>765</v>
      </c>
      <c r="F96" s="163" t="s">
        <v>765</v>
      </c>
      <c r="H96" s="54"/>
    </row>
    <row r="97" spans="1:8" ht="17.649999999999999" customHeight="1">
      <c r="A97" s="1032"/>
      <c r="B97" s="186" t="s">
        <v>771</v>
      </c>
      <c r="C97" s="522" t="s">
        <v>765</v>
      </c>
      <c r="D97" s="168" t="s">
        <v>765</v>
      </c>
      <c r="E97" s="523" t="s">
        <v>765</v>
      </c>
      <c r="F97" s="168" t="s">
        <v>765</v>
      </c>
      <c r="H97" s="54"/>
    </row>
    <row r="98" spans="1:8" ht="17.649999999999999" customHeight="1">
      <c r="A98" s="1032"/>
      <c r="B98" s="496"/>
      <c r="C98" s="164"/>
      <c r="D98" s="163"/>
      <c r="E98" s="164"/>
      <c r="F98" s="163"/>
      <c r="H98" s="54"/>
    </row>
    <row r="99" spans="1:8" ht="17.649999999999999" customHeight="1">
      <c r="A99" s="1032"/>
      <c r="B99" s="492" t="s">
        <v>796</v>
      </c>
      <c r="C99" s="158"/>
      <c r="D99" s="159"/>
      <c r="E99" s="158"/>
      <c r="F99" s="159"/>
      <c r="H99" s="52"/>
    </row>
    <row r="100" spans="1:8" ht="17.649999999999999" customHeight="1">
      <c r="A100" s="1033" t="s">
        <v>797</v>
      </c>
      <c r="B100" s="511" t="str">
        <f>B16</f>
        <v>DRY / PLA / TEX/ WPR / MIR / PNL / T&amp;G / TIL</v>
      </c>
      <c r="C100" s="157"/>
      <c r="D100" s="158"/>
      <c r="E100" s="157"/>
      <c r="F100" s="158"/>
      <c r="H100" s="197"/>
    </row>
    <row r="101" spans="1:8" ht="17.649999999999999" customHeight="1">
      <c r="A101" s="1033"/>
      <c r="B101" s="277" t="s">
        <v>763</v>
      </c>
      <c r="C101" s="158"/>
      <c r="D101" s="159"/>
      <c r="E101" s="158"/>
      <c r="F101" s="159"/>
      <c r="H101" s="197"/>
    </row>
    <row r="102" spans="1:8" ht="17.649999999999999" customHeight="1">
      <c r="A102" s="1033"/>
      <c r="B102" s="489" t="s">
        <v>764</v>
      </c>
      <c r="C102" s="164" t="s">
        <v>765</v>
      </c>
      <c r="D102" s="163" t="s">
        <v>765</v>
      </c>
      <c r="E102" s="164" t="s">
        <v>765</v>
      </c>
      <c r="F102" s="163" t="s">
        <v>765</v>
      </c>
      <c r="H102" s="197"/>
    </row>
    <row r="103" spans="1:8" ht="17.649999999999999" customHeight="1">
      <c r="A103" s="1033"/>
      <c r="B103" s="486" t="s">
        <v>776</v>
      </c>
      <c r="C103" s="160"/>
      <c r="D103" s="161"/>
      <c r="E103" s="160"/>
      <c r="F103" s="161"/>
      <c r="H103" s="197"/>
    </row>
    <row r="104" spans="1:8" ht="17.649999999999999" customHeight="1">
      <c r="A104" s="1034" t="s">
        <v>785</v>
      </c>
      <c r="B104" s="489" t="s">
        <v>777</v>
      </c>
      <c r="C104" s="164" t="s">
        <v>765</v>
      </c>
      <c r="D104" s="163" t="s">
        <v>765</v>
      </c>
      <c r="E104" s="164" t="s">
        <v>765</v>
      </c>
      <c r="F104" s="163" t="s">
        <v>765</v>
      </c>
      <c r="H104" s="197"/>
    </row>
    <row r="105" spans="1:8" ht="17.649999999999999" customHeight="1">
      <c r="A105" s="1034"/>
      <c r="B105" s="509" t="s">
        <v>778</v>
      </c>
      <c r="C105" s="522" t="s">
        <v>765</v>
      </c>
      <c r="D105" s="168" t="s">
        <v>765</v>
      </c>
      <c r="E105" s="523" t="s">
        <v>765</v>
      </c>
      <c r="F105" s="168" t="s">
        <v>765</v>
      </c>
      <c r="H105" s="197"/>
    </row>
    <row r="106" spans="1:8" ht="17.649999999999999" customHeight="1">
      <c r="A106" s="1029" t="s">
        <v>789</v>
      </c>
      <c r="B106" s="514" t="s">
        <v>779</v>
      </c>
      <c r="C106" s="164" t="s">
        <v>765</v>
      </c>
      <c r="D106" s="163" t="s">
        <v>765</v>
      </c>
      <c r="E106" s="164" t="s">
        <v>765</v>
      </c>
      <c r="F106" s="163" t="s">
        <v>765</v>
      </c>
      <c r="H106" s="197"/>
    </row>
    <row r="107" spans="1:8" ht="17.649999999999999" customHeight="1">
      <c r="A107" s="1029"/>
      <c r="B107" s="508" t="s">
        <v>780</v>
      </c>
      <c r="C107" s="522" t="s">
        <v>765</v>
      </c>
      <c r="D107" s="168" t="s">
        <v>765</v>
      </c>
      <c r="E107" s="523" t="s">
        <v>765</v>
      </c>
      <c r="F107" s="168" t="s">
        <v>765</v>
      </c>
      <c r="H107" s="197"/>
    </row>
    <row r="108" spans="1:8" ht="17.649999999999999" customHeight="1">
      <c r="A108" s="1029"/>
      <c r="B108" s="186"/>
      <c r="C108" s="164"/>
      <c r="D108" s="163"/>
      <c r="E108" s="164"/>
      <c r="F108" s="163"/>
      <c r="H108" s="197"/>
    </row>
    <row r="109" spans="1:8" ht="17.649999999999999" customHeight="1">
      <c r="A109" s="1029"/>
      <c r="B109" s="518" t="s">
        <v>781</v>
      </c>
      <c r="C109" s="158"/>
      <c r="D109" s="159"/>
      <c r="E109" s="158"/>
      <c r="F109" s="159"/>
      <c r="H109" s="197"/>
    </row>
    <row r="110" spans="1:8" ht="17.649999999999999" customHeight="1">
      <c r="A110" s="1030" t="s">
        <v>121</v>
      </c>
      <c r="B110" s="516" t="s">
        <v>782</v>
      </c>
      <c r="C110" s="164" t="s">
        <v>765</v>
      </c>
      <c r="D110" s="163" t="s">
        <v>765</v>
      </c>
      <c r="E110" s="164" t="s">
        <v>765</v>
      </c>
      <c r="F110" s="163" t="s">
        <v>765</v>
      </c>
      <c r="H110" s="197"/>
    </row>
    <row r="111" spans="1:8" ht="17.649999999999999" customHeight="1">
      <c r="A111" s="1030"/>
      <c r="B111" s="511" t="s">
        <v>783</v>
      </c>
      <c r="C111" s="522" t="s">
        <v>765</v>
      </c>
      <c r="D111" s="168" t="s">
        <v>765</v>
      </c>
      <c r="E111" s="523" t="s">
        <v>765</v>
      </c>
      <c r="F111" s="168" t="s">
        <v>765</v>
      </c>
      <c r="H111" s="197"/>
    </row>
    <row r="112" spans="1:8" ht="17.649999999999999" customHeight="1">
      <c r="A112" s="1030"/>
      <c r="B112" s="508" t="s">
        <v>784</v>
      </c>
      <c r="C112" s="164" t="s">
        <v>765</v>
      </c>
      <c r="D112" s="163" t="s">
        <v>765</v>
      </c>
      <c r="E112" s="164" t="s">
        <v>765</v>
      </c>
      <c r="F112" s="163" t="s">
        <v>765</v>
      </c>
      <c r="H112" s="197"/>
    </row>
    <row r="113" spans="1:8" ht="17.649999999999999" customHeight="1">
      <c r="B113" s="508"/>
      <c r="C113" s="522"/>
      <c r="D113" s="168"/>
      <c r="E113" s="523"/>
      <c r="F113" s="168"/>
      <c r="H113" s="558"/>
    </row>
    <row r="114" spans="1:8" ht="17.649999999999999" customHeight="1">
      <c r="B114" s="507" t="s">
        <v>786</v>
      </c>
      <c r="C114" s="163"/>
      <c r="D114" s="163" t="s">
        <v>787</v>
      </c>
      <c r="E114" s="524" t="s">
        <v>787</v>
      </c>
      <c r="F114" s="163" t="s">
        <v>787</v>
      </c>
      <c r="H114" s="197"/>
    </row>
    <row r="115" spans="1:8" ht="17.649999999999999" customHeight="1">
      <c r="B115" s="510" t="s">
        <v>777</v>
      </c>
      <c r="C115" s="164" t="s">
        <v>765</v>
      </c>
      <c r="D115" s="163" t="s">
        <v>765</v>
      </c>
      <c r="E115" s="164" t="s">
        <v>765</v>
      </c>
      <c r="F115" s="163" t="s">
        <v>765</v>
      </c>
      <c r="H115" s="558"/>
    </row>
    <row r="116" spans="1:8" ht="17.649999999999999" customHeight="1">
      <c r="A116" s="1031" t="s">
        <v>759</v>
      </c>
      <c r="B116" s="508" t="s">
        <v>788</v>
      </c>
      <c r="C116" s="522" t="s">
        <v>765</v>
      </c>
      <c r="D116" s="168" t="s">
        <v>765</v>
      </c>
      <c r="E116" s="523" t="s">
        <v>765</v>
      </c>
      <c r="F116" s="168" t="s">
        <v>765</v>
      </c>
      <c r="H116" s="197"/>
    </row>
    <row r="117" spans="1:8" ht="17.649999999999999" customHeight="1">
      <c r="A117" s="1031"/>
      <c r="B117" s="186"/>
      <c r="C117" s="158"/>
      <c r="D117" s="159"/>
      <c r="E117" s="158"/>
      <c r="F117" s="159"/>
      <c r="H117" s="197"/>
    </row>
    <row r="118" spans="1:8" ht="17.649999999999999" customHeight="1">
      <c r="A118" s="1031"/>
      <c r="B118" s="519" t="str">
        <f>B34</f>
        <v>FLOOR; FCC/FCW/LAM/FCS/FCV/FCT</v>
      </c>
      <c r="C118" s="157"/>
      <c r="D118" s="158"/>
      <c r="E118" s="157"/>
      <c r="F118" s="158"/>
      <c r="H118" s="150"/>
    </row>
    <row r="119" spans="1:8" ht="17.649999999999999" customHeight="1">
      <c r="A119" s="1031"/>
      <c r="B119" s="510" t="s">
        <v>791</v>
      </c>
      <c r="C119" s="163" t="s">
        <v>765</v>
      </c>
      <c r="D119" s="162" t="s">
        <v>765</v>
      </c>
      <c r="E119" s="163" t="s">
        <v>765</v>
      </c>
      <c r="F119" s="162" t="s">
        <v>765</v>
      </c>
      <c r="H119" s="432"/>
    </row>
    <row r="120" spans="1:8" ht="17.649999999999999" customHeight="1">
      <c r="A120" s="1031"/>
      <c r="B120" s="520" t="s">
        <v>792</v>
      </c>
      <c r="C120" s="165"/>
      <c r="D120" s="166"/>
      <c r="E120" s="167"/>
      <c r="F120" s="166"/>
      <c r="H120" s="55"/>
    </row>
    <row r="121" spans="1:8" ht="17.649999999999999" customHeight="1">
      <c r="A121" s="1031"/>
      <c r="B121" s="510" t="s">
        <v>791</v>
      </c>
      <c r="C121" s="163" t="s">
        <v>765</v>
      </c>
      <c r="D121" s="162" t="s">
        <v>765</v>
      </c>
      <c r="E121" s="163" t="s">
        <v>765</v>
      </c>
      <c r="F121" s="162" t="s">
        <v>765</v>
      </c>
      <c r="H121" s="559"/>
    </row>
    <row r="122" spans="1:8" ht="17.649999999999999" customHeight="1">
      <c r="A122" s="1031"/>
      <c r="B122" s="489"/>
      <c r="C122" s="162"/>
      <c r="D122" s="163"/>
      <c r="E122" s="162"/>
      <c r="F122" s="163"/>
      <c r="H122" s="54"/>
    </row>
    <row r="123" spans="1:8" ht="17.649999999999999" customHeight="1">
      <c r="A123" s="1031"/>
      <c r="B123" s="521" t="s">
        <v>793</v>
      </c>
      <c r="C123" s="163" t="s">
        <v>765</v>
      </c>
      <c r="D123" s="162" t="s">
        <v>765</v>
      </c>
      <c r="E123" s="163" t="s">
        <v>765</v>
      </c>
      <c r="F123" s="162" t="s">
        <v>765</v>
      </c>
      <c r="H123" s="433"/>
    </row>
    <row r="124" spans="1:8" ht="17.649999999999999" customHeight="1">
      <c r="A124" s="1031"/>
      <c r="B124" s="515" t="s">
        <v>791</v>
      </c>
      <c r="C124" s="164" t="s">
        <v>765</v>
      </c>
      <c r="D124" s="163" t="s">
        <v>765</v>
      </c>
      <c r="E124" s="164" t="s">
        <v>765</v>
      </c>
      <c r="F124" s="163" t="s">
        <v>765</v>
      </c>
      <c r="H124" s="433"/>
    </row>
    <row r="125" spans="1:8" ht="17.649999999999999" customHeight="1">
      <c r="A125" s="1031"/>
      <c r="B125" s="525" t="s">
        <v>794</v>
      </c>
      <c r="C125" s="522"/>
      <c r="D125" s="168"/>
      <c r="E125" s="523"/>
      <c r="F125" s="168"/>
      <c r="H125" s="434"/>
    </row>
    <row r="126" spans="1:8" ht="17.649999999999999" customHeight="1">
      <c r="A126" s="1032" t="s">
        <v>773</v>
      </c>
      <c r="B126" s="526"/>
      <c r="C126" s="164"/>
      <c r="D126" s="163"/>
      <c r="E126" s="164"/>
      <c r="F126" s="163"/>
      <c r="H126" s="434"/>
    </row>
    <row r="127" spans="1:8" ht="17.649999999999999" customHeight="1">
      <c r="A127" s="1032"/>
      <c r="B127" s="501" t="str">
        <f>B1</f>
        <v>Interior Inspection Work SCOPE V2</v>
      </c>
      <c r="C127" s="501" t="str">
        <f>C1</f>
        <v>Brownlee. LAVERNE</v>
      </c>
      <c r="D127" s="501" t="str">
        <f>D1</f>
        <v>13509 Alvin Ave</v>
      </c>
      <c r="E127" s="501"/>
      <c r="F127" s="501"/>
      <c r="H127" s="433"/>
    </row>
    <row r="128" spans="1:8" ht="17.649999999999999" customHeight="1">
      <c r="A128" s="1032"/>
      <c r="B128" s="494" t="str">
        <f>B2</f>
        <v xml:space="preserve">                                    ROOM =</v>
      </c>
      <c r="C128" s="469" t="str">
        <f>+'jobinfo(2)'!C61</f>
        <v xml:space="preserve"> BR1 UP CLOSET </v>
      </c>
      <c r="D128" s="458" t="str">
        <f>+'jobinfo(2)'!C62</f>
        <v xml:space="preserve"> BR1 UP CLOSET 2</v>
      </c>
      <c r="E128" s="471" t="str">
        <f>+'jobinfo(2)'!C63</f>
        <v>BR2 UP</v>
      </c>
      <c r="F128" s="471" t="str">
        <f>+'jobinfo(2)'!C68</f>
        <v>RFG GARAGE</v>
      </c>
      <c r="H128" s="434"/>
    </row>
    <row r="129" spans="1:8" ht="17.649999999999999" customHeight="1">
      <c r="A129" s="1032"/>
      <c r="B129" s="493" t="s">
        <v>760</v>
      </c>
      <c r="C129" s="527">
        <f>+'jobinfo(2)'!A65</f>
        <v>13</v>
      </c>
      <c r="D129" s="528">
        <f>1+C129</f>
        <v>14</v>
      </c>
      <c r="E129" s="529">
        <f>1+D129</f>
        <v>15</v>
      </c>
      <c r="F129" s="528">
        <f>1+E129</f>
        <v>16</v>
      </c>
      <c r="H129" s="433"/>
    </row>
    <row r="130" spans="1:8" ht="17.649999999999999" customHeight="1">
      <c r="A130" s="1032"/>
      <c r="B130" s="510" t="s">
        <v>761</v>
      </c>
      <c r="C130" s="157"/>
      <c r="D130" s="158"/>
      <c r="E130" s="157"/>
      <c r="F130" s="158"/>
      <c r="H130" s="434"/>
    </row>
    <row r="131" spans="1:8" ht="17.649999999999999" customHeight="1">
      <c r="A131" s="1032"/>
      <c r="B131" s="510" t="s">
        <v>762</v>
      </c>
      <c r="C131" s="158"/>
      <c r="D131" s="159"/>
      <c r="E131" s="158"/>
      <c r="F131" s="159"/>
      <c r="H131" s="434"/>
    </row>
    <row r="132" spans="1:8" ht="17.649999999999999" customHeight="1">
      <c r="A132" s="1032"/>
      <c r="B132" s="512" t="s">
        <v>763</v>
      </c>
      <c r="C132" s="157"/>
      <c r="D132" s="158"/>
      <c r="E132" s="157"/>
      <c r="F132" s="158"/>
      <c r="H132" s="433"/>
    </row>
    <row r="133" spans="1:8" ht="17.649999999999999" customHeight="1">
      <c r="A133" s="1032"/>
      <c r="B133" s="510" t="s">
        <v>764</v>
      </c>
      <c r="C133" s="488" t="s">
        <v>765</v>
      </c>
      <c r="D133" s="162" t="s">
        <v>765</v>
      </c>
      <c r="E133" s="488" t="s">
        <v>765</v>
      </c>
      <c r="F133" s="162" t="s">
        <v>765</v>
      </c>
      <c r="H133" s="433"/>
    </row>
    <row r="134" spans="1:8" ht="17.649999999999999" customHeight="1">
      <c r="A134" s="1032"/>
      <c r="B134" s="513" t="s">
        <v>766</v>
      </c>
      <c r="C134" s="162" t="s">
        <v>765</v>
      </c>
      <c r="D134" s="163" t="s">
        <v>765</v>
      </c>
      <c r="E134" s="162" t="s">
        <v>765</v>
      </c>
      <c r="F134" s="163" t="s">
        <v>765</v>
      </c>
      <c r="H134" s="433"/>
    </row>
    <row r="135" spans="1:8" ht="17.649999999999999" customHeight="1">
      <c r="A135" s="1032"/>
      <c r="B135" s="490" t="s">
        <v>767</v>
      </c>
      <c r="C135" s="158"/>
      <c r="D135" s="159"/>
      <c r="E135" s="158"/>
      <c r="F135" s="159"/>
      <c r="H135" s="433"/>
    </row>
    <row r="136" spans="1:8" ht="17.649999999999999" customHeight="1">
      <c r="A136" s="1033" t="s">
        <v>797</v>
      </c>
      <c r="B136" s="512" t="s">
        <v>768</v>
      </c>
      <c r="C136" s="162" t="s">
        <v>765</v>
      </c>
      <c r="D136" s="163" t="s">
        <v>765</v>
      </c>
      <c r="E136" s="162" t="s">
        <v>765</v>
      </c>
      <c r="F136" s="163" t="s">
        <v>765</v>
      </c>
      <c r="H136" s="433"/>
    </row>
    <row r="137" spans="1:8" ht="17.649999999999999" customHeight="1">
      <c r="A137" s="1033"/>
      <c r="B137" s="509" t="s">
        <v>769</v>
      </c>
      <c r="C137" s="488" t="s">
        <v>765</v>
      </c>
      <c r="D137" s="162" t="s">
        <v>765</v>
      </c>
      <c r="E137" s="488" t="s">
        <v>765</v>
      </c>
      <c r="F137" s="162" t="s">
        <v>765</v>
      </c>
      <c r="H137" s="433"/>
    </row>
    <row r="138" spans="1:8" ht="17.649999999999999" customHeight="1">
      <c r="A138" s="1033"/>
      <c r="B138" s="154" t="s">
        <v>770</v>
      </c>
      <c r="C138" s="164" t="s">
        <v>765</v>
      </c>
      <c r="D138" s="163" t="s">
        <v>765</v>
      </c>
      <c r="E138" s="164" t="s">
        <v>765</v>
      </c>
      <c r="F138" s="163" t="s">
        <v>765</v>
      </c>
      <c r="H138" s="433"/>
    </row>
    <row r="139" spans="1:8" ht="17.649999999999999" customHeight="1">
      <c r="A139" s="1033"/>
      <c r="B139" s="186" t="s">
        <v>771</v>
      </c>
      <c r="C139" s="522" t="s">
        <v>765</v>
      </c>
      <c r="D139" s="168" t="s">
        <v>765</v>
      </c>
      <c r="E139" s="523" t="s">
        <v>765</v>
      </c>
      <c r="F139" s="168" t="s">
        <v>765</v>
      </c>
      <c r="H139" s="433"/>
    </row>
    <row r="140" spans="1:8" ht="17.649999999999999" customHeight="1">
      <c r="A140" s="1034" t="s">
        <v>785</v>
      </c>
      <c r="B140" s="496"/>
      <c r="C140" s="164"/>
      <c r="D140" s="163"/>
      <c r="E140" s="164"/>
      <c r="F140" s="163"/>
      <c r="H140" s="433"/>
    </row>
    <row r="141" spans="1:8" ht="17.649999999999999" customHeight="1">
      <c r="A141" s="1034"/>
      <c r="B141" s="492" t="s">
        <v>796</v>
      </c>
      <c r="C141" s="158"/>
      <c r="D141" s="159"/>
      <c r="E141" s="158"/>
      <c r="F141" s="159"/>
      <c r="H141" s="434"/>
    </row>
    <row r="142" spans="1:8" ht="17.649999999999999" customHeight="1">
      <c r="A142" s="1029" t="s">
        <v>789</v>
      </c>
      <c r="B142" s="511" t="str">
        <f>B58</f>
        <v>DRY / PLA / TEX/ WPR / MIR / PNL / T&amp;G / TIL</v>
      </c>
      <c r="C142" s="157"/>
      <c r="D142" s="158"/>
      <c r="E142" s="157"/>
      <c r="F142" s="158"/>
      <c r="H142" s="433"/>
    </row>
    <row r="143" spans="1:8" ht="17.649999999999999" customHeight="1">
      <c r="A143" s="1029"/>
      <c r="B143" s="277" t="s">
        <v>763</v>
      </c>
      <c r="C143" s="158"/>
      <c r="D143" s="159"/>
      <c r="E143" s="158"/>
      <c r="F143" s="159"/>
      <c r="H143" s="433"/>
    </row>
    <row r="144" spans="1:8" ht="17.649999999999999" customHeight="1">
      <c r="A144" s="1029"/>
      <c r="B144" s="489" t="s">
        <v>764</v>
      </c>
      <c r="C144" s="164" t="s">
        <v>765</v>
      </c>
      <c r="D144" s="163" t="s">
        <v>765</v>
      </c>
      <c r="E144" s="164" t="s">
        <v>765</v>
      </c>
      <c r="F144" s="163" t="s">
        <v>765</v>
      </c>
      <c r="H144" s="433"/>
    </row>
    <row r="145" spans="1:8" ht="17.649999999999999" customHeight="1">
      <c r="A145" s="1029"/>
      <c r="B145" s="486" t="s">
        <v>776</v>
      </c>
      <c r="C145" s="160"/>
      <c r="D145" s="161"/>
      <c r="E145" s="160"/>
      <c r="F145" s="161"/>
      <c r="H145" s="433"/>
    </row>
    <row r="146" spans="1:8" ht="17.649999999999999" customHeight="1">
      <c r="A146" s="1030" t="s">
        <v>121</v>
      </c>
      <c r="B146" s="489" t="s">
        <v>777</v>
      </c>
      <c r="C146" s="164" t="s">
        <v>765</v>
      </c>
      <c r="D146" s="163" t="s">
        <v>765</v>
      </c>
      <c r="E146" s="164" t="s">
        <v>765</v>
      </c>
      <c r="F146" s="163" t="s">
        <v>765</v>
      </c>
      <c r="H146" s="433"/>
    </row>
    <row r="147" spans="1:8" ht="17.649999999999999" customHeight="1">
      <c r="A147" s="1030"/>
      <c r="B147" s="509" t="s">
        <v>778</v>
      </c>
      <c r="C147" s="522" t="s">
        <v>765</v>
      </c>
      <c r="D147" s="168" t="s">
        <v>765</v>
      </c>
      <c r="E147" s="523" t="s">
        <v>765</v>
      </c>
      <c r="F147" s="168" t="s">
        <v>765</v>
      </c>
      <c r="H147" s="433"/>
    </row>
    <row r="148" spans="1:8" ht="17.649999999999999" customHeight="1">
      <c r="A148" s="1030"/>
      <c r="B148" s="514" t="s">
        <v>779</v>
      </c>
      <c r="C148" s="164" t="s">
        <v>765</v>
      </c>
      <c r="D148" s="163" t="s">
        <v>765</v>
      </c>
      <c r="E148" s="164" t="s">
        <v>765</v>
      </c>
      <c r="F148" s="163" t="s">
        <v>765</v>
      </c>
      <c r="H148" s="55"/>
    </row>
    <row r="149" spans="1:8" ht="17.649999999999999" customHeight="1">
      <c r="B149" s="508" t="s">
        <v>780</v>
      </c>
      <c r="C149" s="522" t="s">
        <v>765</v>
      </c>
      <c r="D149" s="168" t="s">
        <v>765</v>
      </c>
      <c r="E149" s="523" t="s">
        <v>765</v>
      </c>
      <c r="F149" s="168" t="s">
        <v>765</v>
      </c>
      <c r="H149" s="55"/>
    </row>
    <row r="150" spans="1:8" ht="17.649999999999999" customHeight="1">
      <c r="B150" s="186"/>
      <c r="C150" s="164"/>
      <c r="D150" s="163"/>
      <c r="E150" s="164"/>
      <c r="F150" s="163"/>
      <c r="H150" s="55"/>
    </row>
    <row r="151" spans="1:8" ht="17.649999999999999" customHeight="1">
      <c r="B151" s="518" t="s">
        <v>781</v>
      </c>
      <c r="C151" s="158"/>
      <c r="D151" s="159"/>
      <c r="E151" s="158"/>
      <c r="F151" s="159"/>
      <c r="H151" s="55"/>
    </row>
    <row r="152" spans="1:8" ht="17.649999999999999" customHeight="1">
      <c r="A152" s="1031" t="s">
        <v>759</v>
      </c>
      <c r="B152" s="516" t="s">
        <v>782</v>
      </c>
      <c r="C152" s="164" t="s">
        <v>765</v>
      </c>
      <c r="D152" s="163" t="s">
        <v>765</v>
      </c>
      <c r="E152" s="164" t="s">
        <v>765</v>
      </c>
      <c r="F152" s="163" t="s">
        <v>765</v>
      </c>
      <c r="H152" s="55"/>
    </row>
    <row r="153" spans="1:8" ht="17.649999999999999" customHeight="1">
      <c r="A153" s="1031"/>
      <c r="B153" s="511" t="s">
        <v>783</v>
      </c>
      <c r="C153" s="522" t="s">
        <v>765</v>
      </c>
      <c r="D153" s="168" t="s">
        <v>765</v>
      </c>
      <c r="E153" s="523" t="s">
        <v>765</v>
      </c>
      <c r="F153" s="168" t="s">
        <v>765</v>
      </c>
      <c r="H153" s="54"/>
    </row>
    <row r="154" spans="1:8" ht="17.649999999999999" customHeight="1">
      <c r="A154" s="1031"/>
      <c r="B154" s="508" t="s">
        <v>784</v>
      </c>
      <c r="C154" s="164" t="s">
        <v>765</v>
      </c>
      <c r="D154" s="163" t="s">
        <v>765</v>
      </c>
      <c r="E154" s="164" t="s">
        <v>765</v>
      </c>
      <c r="F154" s="163" t="s">
        <v>765</v>
      </c>
      <c r="H154" s="54"/>
    </row>
    <row r="155" spans="1:8" ht="17.649999999999999" customHeight="1">
      <c r="A155" s="1031"/>
      <c r="B155" s="508"/>
      <c r="C155" s="522"/>
      <c r="D155" s="168"/>
      <c r="E155" s="523"/>
      <c r="F155" s="168"/>
      <c r="H155" s="54"/>
    </row>
    <row r="156" spans="1:8" ht="17.649999999999999" customHeight="1">
      <c r="A156" s="1031"/>
      <c r="B156" s="507" t="s">
        <v>786</v>
      </c>
      <c r="C156" s="163"/>
      <c r="D156" s="163" t="s">
        <v>787</v>
      </c>
      <c r="E156" s="524" t="s">
        <v>787</v>
      </c>
      <c r="F156" s="163" t="s">
        <v>787</v>
      </c>
      <c r="H156" s="54"/>
    </row>
    <row r="157" spans="1:8" ht="17.649999999999999" customHeight="1">
      <c r="A157" s="1031"/>
      <c r="B157" s="510" t="s">
        <v>777</v>
      </c>
      <c r="C157" s="164" t="s">
        <v>765</v>
      </c>
      <c r="D157" s="163" t="s">
        <v>765</v>
      </c>
      <c r="E157" s="164" t="s">
        <v>765</v>
      </c>
      <c r="F157" s="163" t="s">
        <v>765</v>
      </c>
      <c r="H157" s="94"/>
    </row>
    <row r="158" spans="1:8" ht="17.649999999999999" customHeight="1">
      <c r="A158" s="1031"/>
      <c r="B158" s="508" t="s">
        <v>788</v>
      </c>
      <c r="C158" s="522" t="s">
        <v>765</v>
      </c>
      <c r="D158" s="168" t="s">
        <v>765</v>
      </c>
      <c r="E158" s="523" t="s">
        <v>765</v>
      </c>
      <c r="F158" s="168" t="s">
        <v>765</v>
      </c>
      <c r="H158" s="94"/>
    </row>
    <row r="159" spans="1:8" ht="17.649999999999999" customHeight="1">
      <c r="A159" s="1031"/>
      <c r="B159" s="186"/>
      <c r="C159" s="158"/>
      <c r="D159" s="159"/>
      <c r="E159" s="158"/>
      <c r="F159" s="159"/>
      <c r="H159" s="55"/>
    </row>
    <row r="160" spans="1:8" ht="17.649999999999999" customHeight="1">
      <c r="A160" s="1031"/>
      <c r="B160" s="519" t="str">
        <f>B34</f>
        <v>FLOOR; FCC/FCW/LAM/FCS/FCV/FCT</v>
      </c>
      <c r="C160" s="157"/>
      <c r="D160" s="158"/>
      <c r="E160" s="157"/>
      <c r="F160" s="158"/>
      <c r="H160" s="55"/>
    </row>
    <row r="161" spans="1:8" ht="17.649999999999999" customHeight="1">
      <c r="A161" s="1031"/>
      <c r="B161" s="510" t="s">
        <v>791</v>
      </c>
      <c r="C161" s="163" t="s">
        <v>765</v>
      </c>
      <c r="D161" s="162" t="s">
        <v>765</v>
      </c>
      <c r="E161" s="163" t="s">
        <v>765</v>
      </c>
      <c r="F161" s="162" t="s">
        <v>765</v>
      </c>
      <c r="H161" s="55"/>
    </row>
    <row r="162" spans="1:8" ht="17.649999999999999" customHeight="1">
      <c r="A162" s="1032" t="s">
        <v>773</v>
      </c>
      <c r="B162" s="520" t="s">
        <v>792</v>
      </c>
      <c r="C162" s="165"/>
      <c r="D162" s="166"/>
      <c r="E162" s="167"/>
      <c r="F162" s="166"/>
      <c r="H162" s="55"/>
    </row>
    <row r="163" spans="1:8" ht="17.649999999999999" customHeight="1">
      <c r="A163" s="1032"/>
      <c r="B163" s="510" t="s">
        <v>791</v>
      </c>
      <c r="C163" s="163" t="s">
        <v>765</v>
      </c>
      <c r="D163" s="162" t="s">
        <v>765</v>
      </c>
      <c r="E163" s="163" t="s">
        <v>765</v>
      </c>
      <c r="F163" s="162" t="s">
        <v>765</v>
      </c>
      <c r="H163" s="55"/>
    </row>
    <row r="164" spans="1:8" ht="17.649999999999999" customHeight="1">
      <c r="A164" s="1032"/>
      <c r="B164" s="489"/>
      <c r="C164" s="162"/>
      <c r="D164" s="163"/>
      <c r="E164" s="162"/>
      <c r="F164" s="163"/>
      <c r="H164" s="55"/>
    </row>
    <row r="165" spans="1:8" ht="17.649999999999999" customHeight="1">
      <c r="A165" s="1032"/>
      <c r="B165" s="521" t="s">
        <v>793</v>
      </c>
      <c r="C165" s="163" t="s">
        <v>765</v>
      </c>
      <c r="D165" s="162" t="s">
        <v>765</v>
      </c>
      <c r="E165" s="163" t="s">
        <v>765</v>
      </c>
      <c r="F165" s="162" t="s">
        <v>765</v>
      </c>
      <c r="H165" s="55"/>
    </row>
    <row r="166" spans="1:8" ht="17.649999999999999" customHeight="1">
      <c r="A166" s="1032"/>
      <c r="B166" s="515" t="s">
        <v>791</v>
      </c>
      <c r="C166" s="164" t="s">
        <v>765</v>
      </c>
      <c r="D166" s="163" t="s">
        <v>765</v>
      </c>
      <c r="E166" s="164" t="s">
        <v>765</v>
      </c>
      <c r="F166" s="163" t="s">
        <v>765</v>
      </c>
      <c r="H166" s="55"/>
    </row>
    <row r="167" spans="1:8" ht="17.649999999999999" customHeight="1">
      <c r="A167" s="1032"/>
      <c r="B167" s="525" t="s">
        <v>794</v>
      </c>
      <c r="C167" s="522"/>
      <c r="D167" s="168"/>
      <c r="E167" s="523"/>
      <c r="F167" s="168"/>
      <c r="H167" s="55"/>
    </row>
    <row r="168" spans="1:8" ht="17.649999999999999" customHeight="1">
      <c r="A168" s="1032"/>
      <c r="B168" s="526"/>
      <c r="C168" s="164"/>
      <c r="D168" s="163"/>
      <c r="E168" s="164"/>
      <c r="F168" s="163"/>
      <c r="H168" s="55"/>
    </row>
    <row r="169" spans="1:8" ht="17.649999999999999" customHeight="1">
      <c r="A169" s="1032"/>
      <c r="B169" s="493" t="str">
        <f>B1</f>
        <v>Interior Inspection Work SCOPE V2</v>
      </c>
      <c r="C169" s="276" t="str">
        <f>+'jobinfo(2)'!$C$1</f>
        <v>Brownlee. LAVERNE</v>
      </c>
      <c r="D169" s="1042" t="str">
        <f>+'jobinfo(2)'!$C$2</f>
        <v>13509 Alvin Ave</v>
      </c>
      <c r="E169" s="1042"/>
      <c r="H169" s="55"/>
    </row>
    <row r="170" spans="1:8" ht="17.649999999999999" customHeight="1">
      <c r="A170" s="1032"/>
      <c r="B170" s="510" t="str">
        <f>B2</f>
        <v xml:space="preserve">                                    ROOM =</v>
      </c>
      <c r="C170" s="458">
        <f>+'jobinfo(2)'!C69</f>
        <v>0</v>
      </c>
      <c r="D170" s="469">
        <f>+'jobinfo(2)'!C70</f>
        <v>0</v>
      </c>
      <c r="E170" s="458">
        <f>+'jobinfo(2)'!C71</f>
        <v>0</v>
      </c>
      <c r="F170" s="458">
        <f>+'jobinfo(2)'!C72</f>
        <v>0</v>
      </c>
      <c r="H170" s="55"/>
    </row>
    <row r="171" spans="1:8" ht="17.649999999999999" customHeight="1">
      <c r="A171" s="1032"/>
      <c r="B171" s="533" t="s">
        <v>760</v>
      </c>
      <c r="C171" s="530">
        <f>+'jobinfo(2)'!A69</f>
        <v>17</v>
      </c>
      <c r="D171" s="531">
        <f>1+C171</f>
        <v>18</v>
      </c>
      <c r="E171" s="532">
        <f>1+D171</f>
        <v>19</v>
      </c>
      <c r="F171" s="491">
        <f>1+E171</f>
        <v>20</v>
      </c>
      <c r="H171" s="55"/>
    </row>
    <row r="172" spans="1:8" ht="17.649999999999999" customHeight="1">
      <c r="A172" s="1033" t="s">
        <v>797</v>
      </c>
      <c r="B172" s="534" t="s">
        <v>761</v>
      </c>
      <c r="C172" s="157"/>
      <c r="D172" s="158"/>
      <c r="E172" s="157"/>
      <c r="F172" s="158"/>
      <c r="H172" s="55"/>
    </row>
    <row r="173" spans="1:8" ht="17.649999999999999" customHeight="1">
      <c r="A173" s="1033"/>
      <c r="B173" s="534" t="s">
        <v>762</v>
      </c>
      <c r="C173" s="158"/>
      <c r="D173" s="159"/>
      <c r="E173" s="158"/>
      <c r="F173" s="159"/>
      <c r="H173" s="55"/>
    </row>
    <row r="174" spans="1:8" ht="17.649999999999999" customHeight="1">
      <c r="A174" s="1033"/>
      <c r="B174" s="535" t="s">
        <v>763</v>
      </c>
      <c r="C174" s="157"/>
      <c r="D174" s="158"/>
      <c r="E174" s="157"/>
      <c r="F174" s="158"/>
      <c r="H174" s="55"/>
    </row>
    <row r="175" spans="1:8" ht="17.649999999999999" customHeight="1">
      <c r="A175" s="1033"/>
      <c r="B175" s="534" t="s">
        <v>764</v>
      </c>
      <c r="C175" s="488" t="s">
        <v>765</v>
      </c>
      <c r="D175" s="162" t="s">
        <v>765</v>
      </c>
      <c r="E175" s="488" t="s">
        <v>765</v>
      </c>
      <c r="F175" s="162" t="s">
        <v>765</v>
      </c>
      <c r="H175" s="55"/>
    </row>
    <row r="176" spans="1:8" ht="17.649999999999999" customHeight="1">
      <c r="A176" s="1034" t="s">
        <v>785</v>
      </c>
      <c r="B176" s="536" t="s">
        <v>766</v>
      </c>
      <c r="C176" s="162" t="s">
        <v>765</v>
      </c>
      <c r="D176" s="163" t="s">
        <v>765</v>
      </c>
      <c r="E176" s="162" t="s">
        <v>765</v>
      </c>
      <c r="F176" s="163" t="s">
        <v>765</v>
      </c>
      <c r="H176" s="55"/>
    </row>
    <row r="177" spans="1:8" ht="17.649999999999999" customHeight="1">
      <c r="A177" s="1034"/>
      <c r="B177" s="503" t="s">
        <v>767</v>
      </c>
      <c r="C177" s="158"/>
      <c r="D177" s="159"/>
      <c r="E177" s="158"/>
      <c r="F177" s="159"/>
      <c r="H177" s="55"/>
    </row>
    <row r="178" spans="1:8" ht="17.649999999999999" customHeight="1">
      <c r="A178" s="1029" t="s">
        <v>789</v>
      </c>
      <c r="B178" s="535" t="s">
        <v>768</v>
      </c>
      <c r="C178" s="162" t="s">
        <v>765</v>
      </c>
      <c r="D178" s="163" t="s">
        <v>765</v>
      </c>
      <c r="E178" s="162" t="s">
        <v>765</v>
      </c>
      <c r="F178" s="163" t="s">
        <v>765</v>
      </c>
      <c r="H178" s="55"/>
    </row>
    <row r="179" spans="1:8" ht="17.649999999999999" customHeight="1">
      <c r="A179" s="1029"/>
      <c r="B179" s="537" t="s">
        <v>769</v>
      </c>
      <c r="C179" s="488" t="s">
        <v>765</v>
      </c>
      <c r="D179" s="162" t="s">
        <v>765</v>
      </c>
      <c r="E179" s="488" t="s">
        <v>765</v>
      </c>
      <c r="F179" s="162" t="s">
        <v>765</v>
      </c>
      <c r="H179" s="55"/>
    </row>
    <row r="180" spans="1:8" ht="17.649999999999999" customHeight="1">
      <c r="A180" s="1029"/>
      <c r="B180" s="169" t="s">
        <v>770</v>
      </c>
      <c r="C180" s="164" t="s">
        <v>765</v>
      </c>
      <c r="D180" s="163" t="s">
        <v>765</v>
      </c>
      <c r="E180" s="164" t="s">
        <v>765</v>
      </c>
      <c r="F180" s="163" t="s">
        <v>765</v>
      </c>
      <c r="H180" s="55"/>
    </row>
    <row r="181" spans="1:8" ht="17.649999999999999" customHeight="1">
      <c r="A181" s="1029"/>
      <c r="B181" s="187" t="s">
        <v>771</v>
      </c>
      <c r="C181" s="522" t="s">
        <v>765</v>
      </c>
      <c r="D181" s="168" t="s">
        <v>765</v>
      </c>
      <c r="E181" s="523" t="s">
        <v>765</v>
      </c>
      <c r="F181" s="168" t="s">
        <v>765</v>
      </c>
      <c r="H181" s="55"/>
    </row>
    <row r="182" spans="1:8" ht="17.649999999999999" customHeight="1">
      <c r="A182" s="1030" t="s">
        <v>121</v>
      </c>
      <c r="B182" s="505"/>
      <c r="C182" s="164"/>
      <c r="D182" s="163"/>
      <c r="E182" s="164"/>
      <c r="F182" s="163"/>
      <c r="H182" s="55"/>
    </row>
    <row r="183" spans="1:8" ht="17.649999999999999" customHeight="1">
      <c r="A183" s="1030"/>
      <c r="B183" s="506" t="s">
        <v>796</v>
      </c>
      <c r="C183" s="158"/>
      <c r="D183" s="159"/>
      <c r="E183" s="158"/>
      <c r="F183" s="159"/>
      <c r="H183" s="55"/>
    </row>
    <row r="184" spans="1:8" ht="17.649999999999999" customHeight="1">
      <c r="A184" s="1030"/>
      <c r="B184" s="511" t="str">
        <f>B100</f>
        <v>DRY / PLA / TEX/ WPR / MIR / PNL / T&amp;G / TIL</v>
      </c>
      <c r="C184" s="157"/>
      <c r="D184" s="158"/>
      <c r="E184" s="157"/>
      <c r="F184" s="158"/>
      <c r="H184" s="55"/>
    </row>
    <row r="185" spans="1:8" ht="17.649999999999999" customHeight="1">
      <c r="B185" s="279" t="s">
        <v>763</v>
      </c>
      <c r="C185" s="158"/>
      <c r="D185" s="159"/>
      <c r="E185" s="158"/>
      <c r="F185" s="159"/>
      <c r="H185" s="55"/>
    </row>
    <row r="186" spans="1:8" ht="17.649999999999999" customHeight="1">
      <c r="B186" s="502" t="s">
        <v>764</v>
      </c>
      <c r="C186" s="164" t="s">
        <v>765</v>
      </c>
      <c r="D186" s="163" t="s">
        <v>765</v>
      </c>
      <c r="E186" s="164" t="s">
        <v>765</v>
      </c>
      <c r="F186" s="163" t="s">
        <v>765</v>
      </c>
      <c r="H186" s="55"/>
    </row>
    <row r="187" spans="1:8" ht="17.649999999999999" customHeight="1">
      <c r="A187" s="1031" t="s">
        <v>759</v>
      </c>
      <c r="B187" s="504" t="s">
        <v>776</v>
      </c>
      <c r="C187" s="160"/>
      <c r="D187" s="161"/>
      <c r="E187" s="160"/>
      <c r="F187" s="161"/>
      <c r="H187" s="55"/>
    </row>
    <row r="188" spans="1:8" ht="17.649999999999999" customHeight="1">
      <c r="A188" s="1031"/>
      <c r="B188" s="502" t="s">
        <v>777</v>
      </c>
      <c r="C188" s="164" t="s">
        <v>765</v>
      </c>
      <c r="D188" s="163" t="s">
        <v>765</v>
      </c>
      <c r="E188" s="164" t="s">
        <v>765</v>
      </c>
      <c r="F188" s="163" t="s">
        <v>765</v>
      </c>
      <c r="H188" s="55"/>
    </row>
    <row r="189" spans="1:8" ht="17.649999999999999" customHeight="1">
      <c r="A189" s="1031"/>
      <c r="B189" s="537" t="s">
        <v>778</v>
      </c>
      <c r="C189" s="522" t="s">
        <v>765</v>
      </c>
      <c r="D189" s="168" t="s">
        <v>765</v>
      </c>
      <c r="E189" s="523" t="s">
        <v>765</v>
      </c>
      <c r="F189" s="168" t="s">
        <v>765</v>
      </c>
      <c r="H189" s="55"/>
    </row>
    <row r="190" spans="1:8" ht="17.649999999999999" customHeight="1">
      <c r="A190" s="1031"/>
      <c r="B190" s="538" t="s">
        <v>779</v>
      </c>
      <c r="C190" s="164" t="s">
        <v>765</v>
      </c>
      <c r="D190" s="163" t="s">
        <v>765</v>
      </c>
      <c r="E190" s="164" t="s">
        <v>765</v>
      </c>
      <c r="F190" s="163" t="s">
        <v>765</v>
      </c>
      <c r="H190" s="55"/>
    </row>
    <row r="191" spans="1:8" ht="17.649999999999999" customHeight="1">
      <c r="A191" s="1031"/>
      <c r="B191" s="539" t="s">
        <v>780</v>
      </c>
      <c r="C191" s="522" t="s">
        <v>765</v>
      </c>
      <c r="D191" s="168" t="s">
        <v>765</v>
      </c>
      <c r="E191" s="523" t="s">
        <v>765</v>
      </c>
      <c r="F191" s="168" t="s">
        <v>765</v>
      </c>
      <c r="H191" s="55"/>
    </row>
    <row r="192" spans="1:8" ht="17.649999999999999" customHeight="1">
      <c r="A192" s="1031"/>
      <c r="B192" s="278"/>
      <c r="C192" s="164"/>
      <c r="D192" s="163"/>
      <c r="E192" s="164"/>
      <c r="F192" s="163"/>
      <c r="H192" s="55"/>
    </row>
    <row r="193" spans="1:8" ht="17.649999999999999" customHeight="1">
      <c r="A193" s="1031"/>
      <c r="B193" s="540" t="s">
        <v>781</v>
      </c>
      <c r="C193" s="158"/>
      <c r="D193" s="159"/>
      <c r="E193" s="158"/>
      <c r="F193" s="159"/>
      <c r="H193" s="55"/>
    </row>
    <row r="194" spans="1:8" ht="17.649999999999999" customHeight="1">
      <c r="A194" s="1031"/>
      <c r="B194" s="535" t="s">
        <v>782</v>
      </c>
      <c r="C194" s="164" t="s">
        <v>765</v>
      </c>
      <c r="D194" s="163" t="s">
        <v>765</v>
      </c>
      <c r="E194" s="164" t="s">
        <v>765</v>
      </c>
      <c r="F194" s="163" t="s">
        <v>765</v>
      </c>
      <c r="H194" s="55"/>
    </row>
    <row r="195" spans="1:8" ht="17.649999999999999" customHeight="1">
      <c r="A195" s="1031"/>
      <c r="B195" s="536" t="s">
        <v>783</v>
      </c>
      <c r="C195" s="522" t="s">
        <v>765</v>
      </c>
      <c r="D195" s="168" t="s">
        <v>765</v>
      </c>
      <c r="E195" s="523" t="s">
        <v>765</v>
      </c>
      <c r="F195" s="168" t="s">
        <v>765</v>
      </c>
      <c r="H195" s="55"/>
    </row>
    <row r="196" spans="1:8" ht="17.649999999999999" customHeight="1">
      <c r="A196" s="1031"/>
      <c r="B196" s="541" t="s">
        <v>784</v>
      </c>
      <c r="C196" s="164" t="s">
        <v>765</v>
      </c>
      <c r="D196" s="163" t="s">
        <v>765</v>
      </c>
      <c r="E196" s="164" t="s">
        <v>765</v>
      </c>
      <c r="F196" s="163" t="s">
        <v>765</v>
      </c>
      <c r="H196" s="55"/>
    </row>
    <row r="197" spans="1:8" ht="17.649999999999999" customHeight="1">
      <c r="A197" s="1032" t="s">
        <v>773</v>
      </c>
      <c r="B197" s="541"/>
      <c r="C197" s="522"/>
      <c r="D197" s="168"/>
      <c r="E197" s="523"/>
      <c r="F197" s="168"/>
      <c r="H197" s="55"/>
    </row>
    <row r="198" spans="1:8" ht="17.649999999999999" customHeight="1">
      <c r="A198" s="1032"/>
      <c r="B198" s="542" t="s">
        <v>786</v>
      </c>
      <c r="C198" s="163"/>
      <c r="D198" s="163" t="s">
        <v>787</v>
      </c>
      <c r="E198" s="524" t="s">
        <v>787</v>
      </c>
      <c r="F198" s="163" t="s">
        <v>787</v>
      </c>
      <c r="H198" s="55"/>
    </row>
    <row r="199" spans="1:8" ht="17.649999999999999" customHeight="1">
      <c r="A199" s="1032"/>
      <c r="B199" s="534" t="s">
        <v>777</v>
      </c>
      <c r="C199" s="164" t="s">
        <v>765</v>
      </c>
      <c r="D199" s="163" t="s">
        <v>765</v>
      </c>
      <c r="E199" s="164" t="s">
        <v>765</v>
      </c>
      <c r="F199" s="163" t="s">
        <v>765</v>
      </c>
      <c r="H199" s="55"/>
    </row>
    <row r="200" spans="1:8" ht="17.649999999999999" customHeight="1">
      <c r="A200" s="1032"/>
      <c r="B200" s="541" t="s">
        <v>788</v>
      </c>
      <c r="C200" s="522" t="s">
        <v>765</v>
      </c>
      <c r="D200" s="168" t="s">
        <v>765</v>
      </c>
      <c r="E200" s="523" t="s">
        <v>765</v>
      </c>
      <c r="F200" s="168" t="s">
        <v>765</v>
      </c>
      <c r="H200" s="55"/>
    </row>
    <row r="201" spans="1:8" ht="17.649999999999999" customHeight="1">
      <c r="A201" s="1032"/>
      <c r="B201" s="278"/>
      <c r="C201" s="158"/>
      <c r="D201" s="159"/>
      <c r="E201" s="158"/>
      <c r="F201" s="159"/>
      <c r="H201" s="55"/>
    </row>
    <row r="202" spans="1:8" ht="17.649999999999999" customHeight="1">
      <c r="A202" s="1032"/>
      <c r="B202" s="543" t="str">
        <f>B160</f>
        <v>FLOOR; FCC/FCW/LAM/FCS/FCV/FCT</v>
      </c>
      <c r="C202" s="157"/>
      <c r="D202" s="158"/>
      <c r="E202" s="157"/>
      <c r="F202" s="158"/>
      <c r="H202" s="55"/>
    </row>
    <row r="203" spans="1:8" ht="17.649999999999999" customHeight="1">
      <c r="A203" s="1032"/>
      <c r="B203" s="534" t="s">
        <v>791</v>
      </c>
      <c r="C203" s="163" t="s">
        <v>765</v>
      </c>
      <c r="D203" s="162" t="s">
        <v>765</v>
      </c>
      <c r="E203" s="163" t="s">
        <v>765</v>
      </c>
      <c r="F203" s="162" t="s">
        <v>765</v>
      </c>
      <c r="H203" s="55"/>
    </row>
    <row r="204" spans="1:8" ht="17.649999999999999" customHeight="1">
      <c r="A204" s="1032"/>
      <c r="B204" s="544" t="s">
        <v>792</v>
      </c>
      <c r="C204" s="165"/>
      <c r="D204" s="166"/>
      <c r="E204" s="167"/>
      <c r="F204" s="166"/>
      <c r="H204" s="55"/>
    </row>
    <row r="205" spans="1:8" ht="17.649999999999999" customHeight="1">
      <c r="A205" s="1032"/>
      <c r="B205" s="534" t="s">
        <v>791</v>
      </c>
      <c r="C205" s="163" t="s">
        <v>765</v>
      </c>
      <c r="D205" s="162" t="s">
        <v>765</v>
      </c>
      <c r="E205" s="163" t="s">
        <v>765</v>
      </c>
      <c r="F205" s="162" t="s">
        <v>765</v>
      </c>
      <c r="H205" s="55"/>
    </row>
    <row r="206" spans="1:8" ht="17.649999999999999" customHeight="1">
      <c r="A206" s="1032"/>
      <c r="B206" s="502"/>
      <c r="C206" s="162"/>
      <c r="D206" s="163"/>
      <c r="E206" s="162"/>
      <c r="F206" s="163"/>
      <c r="H206" s="55"/>
    </row>
    <row r="207" spans="1:8" ht="17.649999999999999" customHeight="1">
      <c r="A207" s="1033" t="s">
        <v>797</v>
      </c>
      <c r="B207" s="545" t="s">
        <v>793</v>
      </c>
      <c r="C207" s="163" t="s">
        <v>765</v>
      </c>
      <c r="D207" s="162" t="s">
        <v>765</v>
      </c>
      <c r="E207" s="163" t="s">
        <v>765</v>
      </c>
      <c r="F207" s="162" t="s">
        <v>765</v>
      </c>
      <c r="H207" s="55"/>
    </row>
    <row r="208" spans="1:8" ht="17.649999999999999" customHeight="1">
      <c r="A208" s="1033"/>
      <c r="B208" s="534" t="s">
        <v>791</v>
      </c>
      <c r="C208" s="164" t="s">
        <v>765</v>
      </c>
      <c r="D208" s="163" t="s">
        <v>765</v>
      </c>
      <c r="E208" s="164" t="s">
        <v>765</v>
      </c>
      <c r="F208" s="163" t="s">
        <v>765</v>
      </c>
      <c r="H208" s="55"/>
    </row>
    <row r="209" spans="1:8" ht="17.649999999999999" customHeight="1">
      <c r="A209" s="1033"/>
      <c r="B209" s="546" t="s">
        <v>794</v>
      </c>
      <c r="C209" s="522"/>
      <c r="D209" s="168"/>
      <c r="E209" s="523"/>
      <c r="F209" s="168"/>
      <c r="H209" s="55"/>
    </row>
    <row r="210" spans="1:8" ht="17.649999999999999" customHeight="1">
      <c r="A210" s="1033"/>
      <c r="B210" s="505"/>
      <c r="C210" s="164"/>
      <c r="D210" s="163"/>
      <c r="E210" s="164"/>
      <c r="F210" s="163"/>
      <c r="H210" s="55"/>
    </row>
    <row r="211" spans="1:8" ht="17.649999999999999" customHeight="1">
      <c r="A211" s="1034" t="s">
        <v>785</v>
      </c>
      <c r="B211" s="501" t="str">
        <f>B1</f>
        <v>Interior Inspection Work SCOPE V2</v>
      </c>
      <c r="C211" s="276" t="str">
        <f>+'jobinfo(2)'!$C$1</f>
        <v>Brownlee. LAVERNE</v>
      </c>
      <c r="D211" s="1035" t="str">
        <f>+'jobinfo(2)'!$C$2</f>
        <v>13509 Alvin Ave</v>
      </c>
      <c r="E211" s="1035"/>
      <c r="H211" s="55"/>
    </row>
    <row r="212" spans="1:8" ht="17.649999999999999" customHeight="1">
      <c r="A212" s="1034"/>
      <c r="B212" s="501" t="str">
        <f>B2</f>
        <v xml:space="preserve">                                    ROOM =</v>
      </c>
      <c r="C212" s="436">
        <f>+'jobinfo(2)'!C73</f>
        <v>0</v>
      </c>
      <c r="D212" s="410">
        <f>+'jobinfo(2)'!C74</f>
        <v>0</v>
      </c>
      <c r="E212" s="411">
        <f>+'jobinfo(2)'!C75</f>
        <v>0</v>
      </c>
      <c r="F212" s="411">
        <f>+'jobinfo(2)'!C76</f>
        <v>0</v>
      </c>
      <c r="H212" s="55"/>
    </row>
    <row r="213" spans="1:8" ht="17.649999999999999" customHeight="1">
      <c r="A213" s="1029" t="s">
        <v>789</v>
      </c>
      <c r="B213" s="533" t="s">
        <v>760</v>
      </c>
      <c r="C213" s="547">
        <f>+'jobinfo(2)'!A73</f>
        <v>21</v>
      </c>
      <c r="D213" s="547">
        <f>+'jobinfo(2)'!A74</f>
        <v>22</v>
      </c>
      <c r="E213" s="547">
        <f>+'jobinfo(2)'!A75</f>
        <v>23</v>
      </c>
      <c r="F213" s="547">
        <f>+'jobinfo(2)'!A76</f>
        <v>24</v>
      </c>
      <c r="H213" s="55"/>
    </row>
    <row r="214" spans="1:8" ht="17.649999999999999" customHeight="1">
      <c r="A214" s="1029"/>
      <c r="B214" s="534" t="s">
        <v>761</v>
      </c>
      <c r="C214" s="165"/>
      <c r="D214" s="166"/>
      <c r="E214" s="167"/>
      <c r="F214" s="166"/>
      <c r="H214" s="55"/>
    </row>
    <row r="215" spans="1:8" ht="17.649999999999999" customHeight="1">
      <c r="A215" s="1029"/>
      <c r="B215" s="534" t="s">
        <v>762</v>
      </c>
      <c r="C215" s="460"/>
      <c r="D215" s="461"/>
      <c r="E215" s="462"/>
      <c r="F215" s="461"/>
      <c r="H215" s="55"/>
    </row>
    <row r="216" spans="1:8" ht="17.649999999999999" customHeight="1">
      <c r="A216" s="1029"/>
      <c r="B216" s="535" t="s">
        <v>763</v>
      </c>
      <c r="C216" s="463"/>
      <c r="D216" s="462"/>
      <c r="E216" s="461"/>
      <c r="F216" s="462"/>
      <c r="H216" s="55"/>
    </row>
    <row r="217" spans="1:8" ht="17.649999999999999" customHeight="1">
      <c r="A217" s="1030" t="s">
        <v>121</v>
      </c>
      <c r="B217" s="534" t="s">
        <v>764</v>
      </c>
      <c r="C217" s="548" t="s">
        <v>765</v>
      </c>
      <c r="D217" s="465" t="s">
        <v>765</v>
      </c>
      <c r="E217" s="549" t="s">
        <v>765</v>
      </c>
      <c r="F217" s="465" t="s">
        <v>765</v>
      </c>
      <c r="H217" s="55"/>
    </row>
    <row r="218" spans="1:8" ht="17.649999999999999" customHeight="1">
      <c r="A218" s="1030"/>
      <c r="B218" s="536" t="s">
        <v>766</v>
      </c>
      <c r="C218" s="475" t="s">
        <v>765</v>
      </c>
      <c r="D218" s="466" t="s">
        <v>765</v>
      </c>
      <c r="E218" s="465" t="s">
        <v>765</v>
      </c>
      <c r="F218" s="466" t="s">
        <v>765</v>
      </c>
      <c r="H218" s="55"/>
    </row>
    <row r="219" spans="1:8" ht="17.649999999999999" customHeight="1">
      <c r="A219" s="1030"/>
      <c r="B219" s="503" t="s">
        <v>767</v>
      </c>
      <c r="C219" s="460"/>
      <c r="D219" s="461"/>
      <c r="E219" s="462"/>
      <c r="F219" s="461"/>
      <c r="H219" s="55"/>
    </row>
    <row r="220" spans="1:8" ht="17.649999999999999" customHeight="1">
      <c r="B220" s="535" t="s">
        <v>768</v>
      </c>
      <c r="C220" s="475" t="s">
        <v>765</v>
      </c>
      <c r="D220" s="466" t="s">
        <v>765</v>
      </c>
      <c r="E220" s="465" t="s">
        <v>765</v>
      </c>
      <c r="F220" s="466" t="s">
        <v>765</v>
      </c>
      <c r="H220" s="55"/>
    </row>
    <row r="221" spans="1:8" ht="17.649999999999999" customHeight="1">
      <c r="B221" s="537" t="s">
        <v>769</v>
      </c>
      <c r="C221" s="548" t="s">
        <v>765</v>
      </c>
      <c r="D221" s="465" t="s">
        <v>765</v>
      </c>
      <c r="E221" s="549" t="s">
        <v>765</v>
      </c>
      <c r="F221" s="465" t="s">
        <v>765</v>
      </c>
      <c r="H221" s="55"/>
    </row>
    <row r="222" spans="1:8" ht="17.649999999999999" customHeight="1">
      <c r="A222" s="1031" t="s">
        <v>759</v>
      </c>
      <c r="B222" s="169" t="s">
        <v>770</v>
      </c>
      <c r="C222" s="467" t="s">
        <v>765</v>
      </c>
      <c r="D222" s="466" t="s">
        <v>765</v>
      </c>
      <c r="E222" s="468" t="s">
        <v>765</v>
      </c>
      <c r="F222" s="466" t="s">
        <v>765</v>
      </c>
      <c r="H222" s="55"/>
    </row>
    <row r="223" spans="1:8" ht="17.649999999999999" customHeight="1">
      <c r="A223" s="1031"/>
      <c r="B223" s="187" t="s">
        <v>771</v>
      </c>
      <c r="C223" s="548" t="s">
        <v>765</v>
      </c>
      <c r="D223" s="465" t="s">
        <v>765</v>
      </c>
      <c r="E223" s="549" t="s">
        <v>765</v>
      </c>
      <c r="F223" s="465" t="s">
        <v>765</v>
      </c>
      <c r="H223" s="55"/>
    </row>
    <row r="224" spans="1:8" ht="17.649999999999999" customHeight="1">
      <c r="A224" s="1031"/>
      <c r="B224" s="505"/>
      <c r="C224" s="467"/>
      <c r="D224" s="466"/>
      <c r="E224" s="468"/>
      <c r="F224" s="466"/>
      <c r="H224" s="55"/>
    </row>
    <row r="225" spans="1:8" ht="17.649999999999999" customHeight="1">
      <c r="A225" s="1031"/>
      <c r="B225" s="506" t="s">
        <v>796</v>
      </c>
      <c r="C225" s="460"/>
      <c r="D225" s="461"/>
      <c r="E225" s="462"/>
      <c r="F225" s="461"/>
      <c r="H225" s="55"/>
    </row>
    <row r="226" spans="1:8" ht="17.649999999999999" customHeight="1">
      <c r="A226" s="1031"/>
      <c r="B226" s="511" t="str">
        <f>B142</f>
        <v>DRY / PLA / TEX/ WPR / MIR / PNL / T&amp;G / TIL</v>
      </c>
      <c r="C226" s="463"/>
      <c r="D226" s="462"/>
      <c r="E226" s="461"/>
      <c r="F226" s="462"/>
      <c r="H226" s="55"/>
    </row>
    <row r="227" spans="1:8" ht="17.649999999999999" customHeight="1">
      <c r="A227" s="1031"/>
      <c r="B227" s="279" t="s">
        <v>763</v>
      </c>
      <c r="C227" s="460"/>
      <c r="D227" s="461"/>
      <c r="E227" s="462"/>
      <c r="F227" s="461"/>
      <c r="H227" s="55"/>
    </row>
    <row r="228" spans="1:8" ht="17.649999999999999" customHeight="1">
      <c r="A228" s="1031"/>
      <c r="B228" s="502" t="s">
        <v>764</v>
      </c>
      <c r="C228" s="467" t="s">
        <v>765</v>
      </c>
      <c r="D228" s="466" t="s">
        <v>765</v>
      </c>
      <c r="E228" s="468" t="s">
        <v>765</v>
      </c>
      <c r="F228" s="466" t="s">
        <v>765</v>
      </c>
      <c r="H228" s="55"/>
    </row>
    <row r="229" spans="1:8" ht="17.649999999999999" customHeight="1">
      <c r="A229" s="1031"/>
      <c r="B229" s="504" t="s">
        <v>776</v>
      </c>
      <c r="C229" s="472"/>
      <c r="D229" s="473"/>
      <c r="E229" s="474"/>
      <c r="F229" s="473"/>
      <c r="H229" s="55"/>
    </row>
    <row r="230" spans="1:8" ht="17.649999999999999" customHeight="1">
      <c r="A230" s="1031"/>
      <c r="B230" s="502" t="s">
        <v>777</v>
      </c>
      <c r="C230" s="467" t="s">
        <v>765</v>
      </c>
      <c r="D230" s="466" t="s">
        <v>765</v>
      </c>
      <c r="E230" s="468" t="s">
        <v>765</v>
      </c>
      <c r="F230" s="466" t="s">
        <v>765</v>
      </c>
      <c r="H230" s="55"/>
    </row>
    <row r="231" spans="1:8" ht="17.649999999999999" customHeight="1">
      <c r="A231" s="1031"/>
      <c r="B231" s="537" t="s">
        <v>778</v>
      </c>
      <c r="C231" s="548" t="s">
        <v>765</v>
      </c>
      <c r="D231" s="465" t="s">
        <v>765</v>
      </c>
      <c r="E231" s="549" t="s">
        <v>765</v>
      </c>
      <c r="F231" s="465" t="s">
        <v>765</v>
      </c>
      <c r="H231" s="55"/>
    </row>
    <row r="232" spans="1:8" ht="17.649999999999999" customHeight="1">
      <c r="A232" s="1032" t="s">
        <v>773</v>
      </c>
      <c r="B232" s="538" t="s">
        <v>779</v>
      </c>
      <c r="C232" s="467" t="s">
        <v>765</v>
      </c>
      <c r="D232" s="466" t="s">
        <v>765</v>
      </c>
      <c r="E232" s="468" t="s">
        <v>765</v>
      </c>
      <c r="F232" s="466" t="s">
        <v>765</v>
      </c>
      <c r="H232" s="55"/>
    </row>
    <row r="233" spans="1:8" ht="17.649999999999999" customHeight="1">
      <c r="A233" s="1032"/>
      <c r="B233" s="539" t="s">
        <v>780</v>
      </c>
      <c r="C233" s="548" t="s">
        <v>765</v>
      </c>
      <c r="D233" s="465" t="s">
        <v>765</v>
      </c>
      <c r="E233" s="549" t="s">
        <v>765</v>
      </c>
      <c r="F233" s="465" t="s">
        <v>765</v>
      </c>
      <c r="H233" s="55"/>
    </row>
    <row r="234" spans="1:8" ht="17.649999999999999" customHeight="1">
      <c r="A234" s="1032"/>
      <c r="B234" s="278"/>
      <c r="C234" s="467"/>
      <c r="D234" s="466"/>
      <c r="E234" s="468"/>
      <c r="F234" s="466"/>
      <c r="H234" s="55"/>
    </row>
    <row r="235" spans="1:8" ht="17.649999999999999" customHeight="1">
      <c r="A235" s="1032"/>
      <c r="B235" s="540" t="s">
        <v>781</v>
      </c>
      <c r="C235" s="460"/>
      <c r="D235" s="461"/>
      <c r="E235" s="462"/>
      <c r="F235" s="461"/>
      <c r="H235" s="55"/>
    </row>
    <row r="236" spans="1:8" ht="17.649999999999999" customHeight="1">
      <c r="A236" s="1032"/>
      <c r="B236" s="535" t="s">
        <v>782</v>
      </c>
      <c r="C236" s="467" t="s">
        <v>765</v>
      </c>
      <c r="D236" s="466" t="s">
        <v>765</v>
      </c>
      <c r="E236" s="468" t="s">
        <v>765</v>
      </c>
      <c r="F236" s="466" t="s">
        <v>765</v>
      </c>
      <c r="H236" s="55"/>
    </row>
    <row r="237" spans="1:8" ht="17.649999999999999" customHeight="1">
      <c r="A237" s="1032"/>
      <c r="B237" s="536" t="s">
        <v>783</v>
      </c>
      <c r="C237" s="548" t="s">
        <v>765</v>
      </c>
      <c r="D237" s="465" t="s">
        <v>765</v>
      </c>
      <c r="E237" s="549" t="s">
        <v>765</v>
      </c>
      <c r="F237" s="465" t="s">
        <v>765</v>
      </c>
    </row>
    <row r="238" spans="1:8" ht="17.649999999999999" customHeight="1">
      <c r="A238" s="1032"/>
      <c r="B238" s="541" t="s">
        <v>784</v>
      </c>
      <c r="C238" s="467" t="s">
        <v>765</v>
      </c>
      <c r="D238" s="466" t="s">
        <v>765</v>
      </c>
      <c r="E238" s="468" t="s">
        <v>765</v>
      </c>
      <c r="F238" s="466" t="s">
        <v>765</v>
      </c>
    </row>
    <row r="239" spans="1:8" ht="17.649999999999999" customHeight="1">
      <c r="A239" s="1032"/>
      <c r="B239" s="541"/>
      <c r="C239" s="548"/>
      <c r="D239" s="465"/>
      <c r="E239" s="549"/>
      <c r="F239" s="465"/>
    </row>
    <row r="240" spans="1:8" ht="17.649999999999999" customHeight="1">
      <c r="A240" s="1032"/>
      <c r="B240" s="542" t="s">
        <v>786</v>
      </c>
      <c r="C240" s="464"/>
      <c r="D240" s="466" t="s">
        <v>787</v>
      </c>
      <c r="E240" s="550" t="s">
        <v>787</v>
      </c>
      <c r="F240" s="466" t="s">
        <v>787</v>
      </c>
    </row>
    <row r="241" spans="1:6" ht="17.649999999999999" customHeight="1">
      <c r="A241" s="1032"/>
      <c r="B241" s="534" t="s">
        <v>777</v>
      </c>
      <c r="C241" s="467" t="s">
        <v>765</v>
      </c>
      <c r="D241" s="466" t="s">
        <v>765</v>
      </c>
      <c r="E241" s="468" t="s">
        <v>765</v>
      </c>
      <c r="F241" s="466" t="s">
        <v>765</v>
      </c>
    </row>
    <row r="242" spans="1:6" ht="17.649999999999999" customHeight="1">
      <c r="A242" s="1033" t="s">
        <v>797</v>
      </c>
      <c r="B242" s="541" t="s">
        <v>788</v>
      </c>
      <c r="C242" s="548" t="s">
        <v>765</v>
      </c>
      <c r="D242" s="465" t="s">
        <v>765</v>
      </c>
      <c r="E242" s="549" t="s">
        <v>765</v>
      </c>
      <c r="F242" s="465" t="s">
        <v>765</v>
      </c>
    </row>
    <row r="243" spans="1:6" ht="17.649999999999999" customHeight="1">
      <c r="A243" s="1033"/>
      <c r="B243" s="278"/>
      <c r="C243" s="460"/>
      <c r="D243" s="461"/>
      <c r="E243" s="462"/>
      <c r="F243" s="461"/>
    </row>
    <row r="244" spans="1:6" ht="17.649999999999999" customHeight="1">
      <c r="A244" s="1033"/>
      <c r="B244" s="543" t="str">
        <f>B202</f>
        <v>FLOOR; FCC/FCW/LAM/FCS/FCV/FCT</v>
      </c>
      <c r="C244" s="463"/>
      <c r="D244" s="462"/>
      <c r="E244" s="461"/>
      <c r="F244" s="462"/>
    </row>
    <row r="245" spans="1:6" ht="17.649999999999999" customHeight="1">
      <c r="A245" s="1033"/>
      <c r="B245" s="534" t="s">
        <v>791</v>
      </c>
      <c r="C245" s="464" t="s">
        <v>765</v>
      </c>
      <c r="D245" s="465" t="s">
        <v>765</v>
      </c>
      <c r="E245" s="466" t="s">
        <v>765</v>
      </c>
      <c r="F245" s="465" t="s">
        <v>765</v>
      </c>
    </row>
    <row r="246" spans="1:6" ht="17.649999999999999" customHeight="1">
      <c r="A246" s="1034" t="s">
        <v>785</v>
      </c>
      <c r="B246" s="544" t="s">
        <v>792</v>
      </c>
      <c r="C246" s="463"/>
      <c r="D246" s="462"/>
      <c r="E246" s="461"/>
      <c r="F246" s="462"/>
    </row>
    <row r="247" spans="1:6" ht="17.649999999999999" customHeight="1">
      <c r="A247" s="1034"/>
      <c r="B247" s="534" t="s">
        <v>791</v>
      </c>
      <c r="C247" s="464" t="s">
        <v>765</v>
      </c>
      <c r="D247" s="465" t="s">
        <v>765</v>
      </c>
      <c r="E247" s="466" t="s">
        <v>765</v>
      </c>
      <c r="F247" s="465" t="s">
        <v>765</v>
      </c>
    </row>
    <row r="248" spans="1:6" ht="17.649999999999999" customHeight="1">
      <c r="A248" s="1029" t="s">
        <v>789</v>
      </c>
      <c r="B248" s="502"/>
      <c r="C248" s="475"/>
      <c r="D248" s="466"/>
      <c r="E248" s="465"/>
      <c r="F248" s="466"/>
    </row>
    <row r="249" spans="1:6" ht="17.649999999999999" customHeight="1">
      <c r="A249" s="1029"/>
      <c r="B249" s="545" t="s">
        <v>793</v>
      </c>
      <c r="C249" s="464" t="s">
        <v>765</v>
      </c>
      <c r="D249" s="465" t="s">
        <v>765</v>
      </c>
      <c r="E249" s="466" t="s">
        <v>765</v>
      </c>
      <c r="F249" s="465" t="s">
        <v>765</v>
      </c>
    </row>
    <row r="250" spans="1:6" ht="17.649999999999999" customHeight="1">
      <c r="A250" s="1029"/>
      <c r="B250" s="534" t="s">
        <v>791</v>
      </c>
      <c r="C250" s="467" t="s">
        <v>765</v>
      </c>
      <c r="D250" s="466" t="s">
        <v>765</v>
      </c>
      <c r="E250" s="468" t="s">
        <v>765</v>
      </c>
      <c r="F250" s="466" t="s">
        <v>765</v>
      </c>
    </row>
    <row r="251" spans="1:6" ht="17.649999999999999" customHeight="1">
      <c r="A251" s="1029"/>
      <c r="B251" s="546" t="s">
        <v>794</v>
      </c>
      <c r="C251" s="548"/>
      <c r="D251" s="465"/>
      <c r="E251" s="549"/>
      <c r="F251" s="465"/>
    </row>
    <row r="252" spans="1:6" ht="17.649999999999999" customHeight="1">
      <c r="A252" s="1030" t="s">
        <v>121</v>
      </c>
      <c r="B252" s="505"/>
      <c r="C252" s="467"/>
      <c r="D252" s="466"/>
      <c r="E252" s="468"/>
      <c r="F252" s="466"/>
    </row>
    <row r="253" spans="1:6" ht="17.649999999999999" customHeight="1">
      <c r="A253" s="1030"/>
      <c r="B253" s="501" t="str">
        <f>B1</f>
        <v>Interior Inspection Work SCOPE V2</v>
      </c>
      <c r="C253" s="276" t="str">
        <f>+'jobinfo(2)'!$C$1</f>
        <v>Brownlee. LAVERNE</v>
      </c>
      <c r="D253" s="1035" t="str">
        <f>+'jobinfo(2)'!$C$2</f>
        <v>13509 Alvin Ave</v>
      </c>
      <c r="E253" s="1035"/>
    </row>
    <row r="254" spans="1:6" ht="17.649999999999999" customHeight="1">
      <c r="A254" s="1030"/>
      <c r="B254" s="494" t="str">
        <f>B2</f>
        <v xml:space="preserve">                                    ROOM =</v>
      </c>
      <c r="C254" s="436">
        <f>+'jobinfo(2)'!C77</f>
        <v>0</v>
      </c>
      <c r="D254" s="410">
        <f>+'jobinfo(2)'!C78</f>
        <v>0</v>
      </c>
      <c r="E254" s="411">
        <f>+'jobinfo(2)'!C79</f>
        <v>0</v>
      </c>
      <c r="F254" s="411">
        <f>+'jobinfo(2)'!C80</f>
        <v>0</v>
      </c>
    </row>
    <row r="255" spans="1:6" ht="17.649999999999999" customHeight="1">
      <c r="A255" s="264"/>
      <c r="B255" s="533" t="s">
        <v>760</v>
      </c>
      <c r="C255" s="547">
        <f>+'jobinfo(2)'!A77</f>
        <v>25</v>
      </c>
      <c r="D255" s="547">
        <f>+'jobinfo(2)'!A78</f>
        <v>26</v>
      </c>
      <c r="E255" s="547">
        <f>+'jobinfo(2)'!A79</f>
        <v>27</v>
      </c>
      <c r="F255" s="547">
        <f>+'jobinfo(2)'!A80</f>
        <v>28</v>
      </c>
    </row>
    <row r="256" spans="1:6" ht="17.649999999999999" customHeight="1">
      <c r="B256" s="534" t="s">
        <v>761</v>
      </c>
      <c r="C256" s="165"/>
      <c r="D256" s="166"/>
      <c r="E256" s="167"/>
      <c r="F256" s="166"/>
    </row>
    <row r="257" spans="1:6" ht="17.649999999999999" customHeight="1">
      <c r="B257" s="534" t="s">
        <v>762</v>
      </c>
      <c r="C257" s="460"/>
      <c r="D257" s="461"/>
      <c r="E257" s="462"/>
      <c r="F257" s="461"/>
    </row>
    <row r="258" spans="1:6" ht="17.649999999999999" customHeight="1">
      <c r="A258" s="1031" t="s">
        <v>759</v>
      </c>
      <c r="B258" s="535" t="s">
        <v>763</v>
      </c>
      <c r="C258" s="463"/>
      <c r="D258" s="462"/>
      <c r="E258" s="461"/>
      <c r="F258" s="462"/>
    </row>
    <row r="259" spans="1:6" ht="17.649999999999999" customHeight="1">
      <c r="A259" s="1031"/>
      <c r="B259" s="534" t="s">
        <v>764</v>
      </c>
      <c r="C259" s="548" t="s">
        <v>765</v>
      </c>
      <c r="D259" s="465" t="s">
        <v>765</v>
      </c>
      <c r="E259" s="549" t="s">
        <v>765</v>
      </c>
      <c r="F259" s="465" t="s">
        <v>765</v>
      </c>
    </row>
    <row r="260" spans="1:6" ht="17.649999999999999" customHeight="1">
      <c r="A260" s="1031"/>
      <c r="B260" s="536" t="s">
        <v>766</v>
      </c>
      <c r="C260" s="475" t="s">
        <v>765</v>
      </c>
      <c r="D260" s="466" t="s">
        <v>765</v>
      </c>
      <c r="E260" s="465" t="s">
        <v>765</v>
      </c>
      <c r="F260" s="466" t="s">
        <v>765</v>
      </c>
    </row>
    <row r="261" spans="1:6" ht="17.649999999999999" customHeight="1">
      <c r="A261" s="1031"/>
      <c r="B261" s="503" t="s">
        <v>767</v>
      </c>
      <c r="C261" s="460"/>
      <c r="D261" s="461"/>
      <c r="E261" s="462"/>
      <c r="F261" s="461"/>
    </row>
    <row r="262" spans="1:6" ht="17.649999999999999" customHeight="1">
      <c r="A262" s="1031"/>
      <c r="B262" s="535" t="s">
        <v>768</v>
      </c>
      <c r="C262" s="475" t="s">
        <v>765</v>
      </c>
      <c r="D262" s="466" t="s">
        <v>765</v>
      </c>
      <c r="E262" s="465" t="s">
        <v>765</v>
      </c>
      <c r="F262" s="466" t="s">
        <v>765</v>
      </c>
    </row>
    <row r="263" spans="1:6" ht="17.649999999999999" customHeight="1">
      <c r="A263" s="1031"/>
      <c r="B263" s="537" t="s">
        <v>769</v>
      </c>
      <c r="C263" s="548" t="s">
        <v>765</v>
      </c>
      <c r="D263" s="465" t="s">
        <v>765</v>
      </c>
      <c r="E263" s="549" t="s">
        <v>765</v>
      </c>
      <c r="F263" s="465" t="s">
        <v>765</v>
      </c>
    </row>
    <row r="264" spans="1:6" ht="17.649999999999999" customHeight="1">
      <c r="A264" s="1031"/>
      <c r="B264" s="169" t="s">
        <v>770</v>
      </c>
      <c r="C264" s="467" t="s">
        <v>765</v>
      </c>
      <c r="D264" s="466" t="s">
        <v>765</v>
      </c>
      <c r="E264" s="468" t="s">
        <v>765</v>
      </c>
      <c r="F264" s="466" t="s">
        <v>765</v>
      </c>
    </row>
    <row r="265" spans="1:6" ht="17.649999999999999" customHeight="1">
      <c r="A265" s="1031"/>
      <c r="B265" s="187" t="s">
        <v>771</v>
      </c>
      <c r="C265" s="548" t="s">
        <v>765</v>
      </c>
      <c r="D265" s="465" t="s">
        <v>765</v>
      </c>
      <c r="E265" s="549" t="s">
        <v>765</v>
      </c>
      <c r="F265" s="465" t="s">
        <v>765</v>
      </c>
    </row>
    <row r="266" spans="1:6" ht="17.649999999999999" customHeight="1">
      <c r="A266" s="1031"/>
      <c r="B266" s="505"/>
      <c r="C266" s="467"/>
      <c r="D266" s="466"/>
      <c r="E266" s="468"/>
      <c r="F266" s="466"/>
    </row>
    <row r="267" spans="1:6" ht="17.649999999999999" customHeight="1">
      <c r="A267" s="1031"/>
      <c r="B267" s="506" t="s">
        <v>796</v>
      </c>
      <c r="C267" s="460"/>
      <c r="D267" s="461"/>
      <c r="E267" s="462"/>
      <c r="F267" s="461"/>
    </row>
    <row r="268" spans="1:6" ht="17.649999999999999" customHeight="1">
      <c r="A268" s="1032" t="s">
        <v>773</v>
      </c>
      <c r="B268" s="511" t="str">
        <f>B184</f>
        <v>DRY / PLA / TEX/ WPR / MIR / PNL / T&amp;G / TIL</v>
      </c>
      <c r="C268" s="463"/>
      <c r="D268" s="462"/>
      <c r="E268" s="461"/>
      <c r="F268" s="462"/>
    </row>
    <row r="269" spans="1:6" ht="17.649999999999999" customHeight="1">
      <c r="A269" s="1032"/>
      <c r="B269" s="279" t="s">
        <v>763</v>
      </c>
      <c r="C269" s="460"/>
      <c r="D269" s="461"/>
      <c r="E269" s="462"/>
      <c r="F269" s="461"/>
    </row>
    <row r="270" spans="1:6" ht="17.649999999999999" customHeight="1">
      <c r="A270" s="1032"/>
      <c r="B270" s="502" t="s">
        <v>764</v>
      </c>
      <c r="C270" s="467" t="s">
        <v>765</v>
      </c>
      <c r="D270" s="466" t="s">
        <v>765</v>
      </c>
      <c r="E270" s="468" t="s">
        <v>765</v>
      </c>
      <c r="F270" s="466" t="s">
        <v>765</v>
      </c>
    </row>
    <row r="271" spans="1:6" ht="17.649999999999999" customHeight="1">
      <c r="A271" s="1032"/>
      <c r="B271" s="504" t="s">
        <v>776</v>
      </c>
      <c r="C271" s="472"/>
      <c r="D271" s="473"/>
      <c r="E271" s="474"/>
      <c r="F271" s="473"/>
    </row>
    <row r="272" spans="1:6" ht="17.649999999999999" customHeight="1">
      <c r="A272" s="1032"/>
      <c r="B272" s="502" t="s">
        <v>777</v>
      </c>
      <c r="C272" s="467" t="s">
        <v>765</v>
      </c>
      <c r="D272" s="466" t="s">
        <v>765</v>
      </c>
      <c r="E272" s="468" t="s">
        <v>765</v>
      </c>
      <c r="F272" s="466" t="s">
        <v>765</v>
      </c>
    </row>
    <row r="273" spans="1:6" ht="17.649999999999999" customHeight="1">
      <c r="A273" s="1032"/>
      <c r="B273" s="537" t="s">
        <v>778</v>
      </c>
      <c r="C273" s="548" t="s">
        <v>765</v>
      </c>
      <c r="D273" s="465" t="s">
        <v>765</v>
      </c>
      <c r="E273" s="549" t="s">
        <v>765</v>
      </c>
      <c r="F273" s="465" t="s">
        <v>765</v>
      </c>
    </row>
    <row r="274" spans="1:6" ht="17.649999999999999" customHeight="1">
      <c r="A274" s="1032"/>
      <c r="B274" s="538" t="s">
        <v>779</v>
      </c>
      <c r="C274" s="467" t="s">
        <v>765</v>
      </c>
      <c r="D274" s="466" t="s">
        <v>765</v>
      </c>
      <c r="E274" s="468" t="s">
        <v>765</v>
      </c>
      <c r="F274" s="466" t="s">
        <v>765</v>
      </c>
    </row>
    <row r="275" spans="1:6" ht="17.649999999999999" customHeight="1">
      <c r="A275" s="1032"/>
      <c r="B275" s="539" t="s">
        <v>780</v>
      </c>
      <c r="C275" s="548" t="s">
        <v>765</v>
      </c>
      <c r="D275" s="465" t="s">
        <v>765</v>
      </c>
      <c r="E275" s="549" t="s">
        <v>765</v>
      </c>
      <c r="F275" s="465" t="s">
        <v>765</v>
      </c>
    </row>
    <row r="276" spans="1:6" ht="17.649999999999999" customHeight="1">
      <c r="A276" s="1032"/>
      <c r="B276" s="278"/>
      <c r="C276" s="467"/>
      <c r="D276" s="466"/>
      <c r="E276" s="468"/>
      <c r="F276" s="466"/>
    </row>
    <row r="277" spans="1:6" ht="17.649999999999999" customHeight="1">
      <c r="A277" s="1032"/>
      <c r="B277" s="540" t="s">
        <v>781</v>
      </c>
      <c r="C277" s="460"/>
      <c r="D277" s="461"/>
      <c r="E277" s="462"/>
      <c r="F277" s="461"/>
    </row>
    <row r="278" spans="1:6" ht="17.649999999999999" customHeight="1">
      <c r="A278" s="1033" t="s">
        <v>797</v>
      </c>
      <c r="B278" s="535" t="s">
        <v>782</v>
      </c>
      <c r="C278" s="467" t="s">
        <v>765</v>
      </c>
      <c r="D278" s="466" t="s">
        <v>765</v>
      </c>
      <c r="E278" s="468" t="s">
        <v>765</v>
      </c>
      <c r="F278" s="466" t="s">
        <v>765</v>
      </c>
    </row>
    <row r="279" spans="1:6" ht="17.649999999999999" customHeight="1">
      <c r="A279" s="1033"/>
      <c r="B279" s="536" t="s">
        <v>783</v>
      </c>
      <c r="C279" s="548" t="s">
        <v>765</v>
      </c>
      <c r="D279" s="465" t="s">
        <v>765</v>
      </c>
      <c r="E279" s="549" t="s">
        <v>765</v>
      </c>
      <c r="F279" s="465" t="s">
        <v>765</v>
      </c>
    </row>
    <row r="280" spans="1:6" ht="17.649999999999999" customHeight="1">
      <c r="A280" s="1033"/>
      <c r="B280" s="541" t="s">
        <v>784</v>
      </c>
      <c r="C280" s="467" t="s">
        <v>765</v>
      </c>
      <c r="D280" s="466" t="s">
        <v>765</v>
      </c>
      <c r="E280" s="468" t="s">
        <v>765</v>
      </c>
      <c r="F280" s="466" t="s">
        <v>765</v>
      </c>
    </row>
    <row r="281" spans="1:6" ht="17.649999999999999" customHeight="1">
      <c r="A281" s="1033"/>
      <c r="B281" s="541"/>
      <c r="C281" s="548"/>
      <c r="D281" s="465"/>
      <c r="E281" s="549"/>
      <c r="F281" s="465"/>
    </row>
    <row r="282" spans="1:6" ht="17.649999999999999" customHeight="1">
      <c r="A282" s="1034" t="s">
        <v>785</v>
      </c>
      <c r="B282" s="542" t="s">
        <v>786</v>
      </c>
      <c r="C282" s="464"/>
      <c r="D282" s="466" t="s">
        <v>787</v>
      </c>
      <c r="E282" s="550" t="s">
        <v>787</v>
      </c>
      <c r="F282" s="466" t="s">
        <v>787</v>
      </c>
    </row>
    <row r="283" spans="1:6" ht="17.649999999999999" customHeight="1">
      <c r="A283" s="1034"/>
      <c r="B283" s="534" t="s">
        <v>777</v>
      </c>
      <c r="C283" s="467" t="s">
        <v>765</v>
      </c>
      <c r="D283" s="466" t="s">
        <v>765</v>
      </c>
      <c r="E283" s="468" t="s">
        <v>765</v>
      </c>
      <c r="F283" s="466" t="s">
        <v>765</v>
      </c>
    </row>
    <row r="284" spans="1:6" ht="17.649999999999999" customHeight="1">
      <c r="A284" s="1029" t="s">
        <v>789</v>
      </c>
      <c r="B284" s="541" t="s">
        <v>788</v>
      </c>
      <c r="C284" s="548" t="s">
        <v>765</v>
      </c>
      <c r="D284" s="465" t="s">
        <v>765</v>
      </c>
      <c r="E284" s="549" t="s">
        <v>765</v>
      </c>
      <c r="F284" s="465" t="s">
        <v>765</v>
      </c>
    </row>
    <row r="285" spans="1:6" ht="17.649999999999999" customHeight="1">
      <c r="A285" s="1029"/>
      <c r="B285" s="278"/>
      <c r="C285" s="460"/>
      <c r="D285" s="461"/>
      <c r="E285" s="462"/>
      <c r="F285" s="461"/>
    </row>
    <row r="286" spans="1:6" ht="17.649999999999999" customHeight="1">
      <c r="A286" s="1029"/>
      <c r="B286" s="543" t="str">
        <f>B244</f>
        <v>FLOOR; FCC/FCW/LAM/FCS/FCV/FCT</v>
      </c>
      <c r="C286" s="463"/>
      <c r="D286" s="462"/>
      <c r="E286" s="461"/>
      <c r="F286" s="462"/>
    </row>
    <row r="287" spans="1:6" ht="17.649999999999999" customHeight="1">
      <c r="A287" s="1029"/>
      <c r="B287" s="534" t="s">
        <v>791</v>
      </c>
      <c r="C287" s="464" t="s">
        <v>765</v>
      </c>
      <c r="D287" s="465" t="s">
        <v>765</v>
      </c>
      <c r="E287" s="466" t="s">
        <v>765</v>
      </c>
      <c r="F287" s="465" t="s">
        <v>765</v>
      </c>
    </row>
    <row r="288" spans="1:6" ht="17.649999999999999" customHeight="1">
      <c r="A288" s="1030" t="s">
        <v>121</v>
      </c>
      <c r="B288" s="544" t="s">
        <v>792</v>
      </c>
      <c r="C288" s="463"/>
      <c r="D288" s="462"/>
      <c r="E288" s="461"/>
      <c r="F288" s="462"/>
    </row>
    <row r="289" spans="1:6" ht="17.649999999999999" customHeight="1">
      <c r="A289" s="1030"/>
      <c r="B289" s="534" t="s">
        <v>791</v>
      </c>
      <c r="C289" s="464" t="s">
        <v>765</v>
      </c>
      <c r="D289" s="465" t="s">
        <v>765</v>
      </c>
      <c r="E289" s="466" t="s">
        <v>765</v>
      </c>
      <c r="F289" s="465" t="s">
        <v>765</v>
      </c>
    </row>
    <row r="290" spans="1:6" ht="17.649999999999999" customHeight="1">
      <c r="A290" s="1030"/>
      <c r="B290" s="502"/>
      <c r="C290" s="475"/>
      <c r="D290" s="466"/>
      <c r="E290" s="465"/>
      <c r="F290" s="466"/>
    </row>
    <row r="291" spans="1:6" ht="17.649999999999999" customHeight="1">
      <c r="B291" s="545" t="s">
        <v>793</v>
      </c>
      <c r="C291" s="464" t="s">
        <v>765</v>
      </c>
      <c r="D291" s="465" t="s">
        <v>765</v>
      </c>
      <c r="E291" s="466" t="s">
        <v>765</v>
      </c>
      <c r="F291" s="465" t="s">
        <v>765</v>
      </c>
    </row>
    <row r="292" spans="1:6" ht="17.649999999999999" customHeight="1">
      <c r="B292" s="534" t="s">
        <v>791</v>
      </c>
      <c r="C292" s="467" t="s">
        <v>765</v>
      </c>
      <c r="D292" s="466" t="s">
        <v>765</v>
      </c>
      <c r="E292" s="468" t="s">
        <v>765</v>
      </c>
      <c r="F292" s="466" t="s">
        <v>765</v>
      </c>
    </row>
    <row r="293" spans="1:6" ht="17.649999999999999" customHeight="1">
      <c r="A293" s="1031" t="s">
        <v>759</v>
      </c>
      <c r="B293" s="546" t="s">
        <v>794</v>
      </c>
      <c r="C293" s="548"/>
      <c r="D293" s="465"/>
      <c r="E293" s="549"/>
      <c r="F293" s="465"/>
    </row>
    <row r="294" spans="1:6" ht="17.649999999999999" customHeight="1">
      <c r="A294" s="1031"/>
      <c r="B294" s="505"/>
      <c r="C294" s="467"/>
      <c r="D294" s="466"/>
      <c r="E294" s="468"/>
      <c r="F294" s="466"/>
    </row>
    <row r="295" spans="1:6" ht="17.649999999999999" customHeight="1">
      <c r="A295" s="1031"/>
      <c r="B295" s="501" t="str">
        <f>B43</f>
        <v>Interior Inspection Work SCOPE V2</v>
      </c>
      <c r="C295" s="276" t="str">
        <f>+'jobinfo(2)'!$C$1</f>
        <v>Brownlee. LAVERNE</v>
      </c>
      <c r="D295" s="1035" t="str">
        <f>+'jobinfo(2)'!$C$2</f>
        <v>13509 Alvin Ave</v>
      </c>
      <c r="E295" s="1035"/>
    </row>
    <row r="296" spans="1:6" ht="17.649999999999999" customHeight="1">
      <c r="A296" s="1031"/>
      <c r="B296" s="494" t="str">
        <f>B44</f>
        <v xml:space="preserve">                             ROOM =</v>
      </c>
      <c r="C296" s="436">
        <f>+'jobinfo(2)'!C81</f>
        <v>0</v>
      </c>
      <c r="D296" s="410">
        <f>+'jobinfo(2)'!C82</f>
        <v>0</v>
      </c>
      <c r="E296" s="551">
        <f>+'jobinfo(2)'!C83</f>
        <v>0</v>
      </c>
      <c r="F296" s="411">
        <f>+'jobinfo(2)'!C84</f>
        <v>0</v>
      </c>
    </row>
    <row r="297" spans="1:6" ht="17.649999999999999" customHeight="1">
      <c r="A297" s="1031"/>
      <c r="B297" s="533" t="s">
        <v>760</v>
      </c>
      <c r="C297" s="547">
        <f>+'jobinfo(2)'!A81</f>
        <v>29</v>
      </c>
      <c r="D297" s="547">
        <f>+'jobinfo(2)'!A82</f>
        <v>30</v>
      </c>
      <c r="E297" s="547">
        <f>+'jobinfo(2)'!A83</f>
        <v>31</v>
      </c>
      <c r="F297" s="547">
        <f>+'jobinfo(2)'!A84</f>
        <v>32</v>
      </c>
    </row>
    <row r="298" spans="1:6" ht="17.649999999999999" customHeight="1">
      <c r="A298" s="1031"/>
      <c r="B298" s="534" t="s">
        <v>761</v>
      </c>
      <c r="C298" s="165"/>
      <c r="D298" s="166"/>
      <c r="E298" s="167"/>
      <c r="F298" s="166"/>
    </row>
    <row r="299" spans="1:6" ht="17.649999999999999" customHeight="1">
      <c r="A299" s="1031"/>
      <c r="B299" s="534" t="s">
        <v>762</v>
      </c>
      <c r="C299" s="460"/>
      <c r="D299" s="461"/>
      <c r="E299" s="462"/>
      <c r="F299" s="461"/>
    </row>
    <row r="300" spans="1:6" ht="17.649999999999999" customHeight="1">
      <c r="A300" s="1031"/>
      <c r="B300" s="535" t="s">
        <v>763</v>
      </c>
      <c r="C300" s="463"/>
      <c r="D300" s="462"/>
      <c r="E300" s="461"/>
      <c r="F300" s="462"/>
    </row>
    <row r="301" spans="1:6" ht="17.649999999999999" customHeight="1">
      <c r="A301" s="1031"/>
      <c r="B301" s="534" t="s">
        <v>764</v>
      </c>
      <c r="C301" s="548" t="s">
        <v>765</v>
      </c>
      <c r="D301" s="465" t="s">
        <v>765</v>
      </c>
      <c r="E301" s="549" t="s">
        <v>765</v>
      </c>
      <c r="F301" s="465" t="s">
        <v>765</v>
      </c>
    </row>
    <row r="302" spans="1:6" ht="17.649999999999999" customHeight="1">
      <c r="A302" s="1031"/>
      <c r="B302" s="536" t="s">
        <v>766</v>
      </c>
      <c r="C302" s="475" t="s">
        <v>765</v>
      </c>
      <c r="D302" s="466" t="s">
        <v>765</v>
      </c>
      <c r="E302" s="465" t="s">
        <v>765</v>
      </c>
      <c r="F302" s="466" t="s">
        <v>765</v>
      </c>
    </row>
    <row r="303" spans="1:6" ht="17.649999999999999" customHeight="1">
      <c r="A303" s="1032" t="s">
        <v>773</v>
      </c>
      <c r="B303" s="503" t="s">
        <v>767</v>
      </c>
      <c r="C303" s="460"/>
      <c r="D303" s="461"/>
      <c r="E303" s="462"/>
      <c r="F303" s="461"/>
    </row>
    <row r="304" spans="1:6" ht="17.649999999999999" customHeight="1">
      <c r="A304" s="1032"/>
      <c r="B304" s="535" t="s">
        <v>768</v>
      </c>
      <c r="C304" s="475" t="s">
        <v>765</v>
      </c>
      <c r="D304" s="466" t="s">
        <v>765</v>
      </c>
      <c r="E304" s="465" t="s">
        <v>765</v>
      </c>
      <c r="F304" s="466" t="s">
        <v>765</v>
      </c>
    </row>
    <row r="305" spans="1:6" ht="17.649999999999999" customHeight="1">
      <c r="A305" s="1032"/>
      <c r="B305" s="537" t="s">
        <v>769</v>
      </c>
      <c r="C305" s="548" t="s">
        <v>765</v>
      </c>
      <c r="D305" s="465" t="s">
        <v>765</v>
      </c>
      <c r="E305" s="549" t="s">
        <v>765</v>
      </c>
      <c r="F305" s="465" t="s">
        <v>765</v>
      </c>
    </row>
    <row r="306" spans="1:6" ht="17.649999999999999" customHeight="1">
      <c r="A306" s="1032"/>
      <c r="B306" s="169" t="s">
        <v>770</v>
      </c>
      <c r="C306" s="467" t="s">
        <v>765</v>
      </c>
      <c r="D306" s="466" t="s">
        <v>765</v>
      </c>
      <c r="E306" s="468" t="s">
        <v>765</v>
      </c>
      <c r="F306" s="466" t="s">
        <v>765</v>
      </c>
    </row>
    <row r="307" spans="1:6" ht="17.649999999999999" customHeight="1">
      <c r="A307" s="1032"/>
      <c r="B307" s="187" t="s">
        <v>771</v>
      </c>
      <c r="C307" s="548" t="s">
        <v>765</v>
      </c>
      <c r="D307" s="465" t="s">
        <v>765</v>
      </c>
      <c r="E307" s="549" t="s">
        <v>765</v>
      </c>
      <c r="F307" s="465" t="s">
        <v>765</v>
      </c>
    </row>
    <row r="308" spans="1:6" ht="17.649999999999999" customHeight="1">
      <c r="A308" s="1032"/>
      <c r="B308" s="505"/>
      <c r="C308" s="467"/>
      <c r="D308" s="466"/>
      <c r="E308" s="468"/>
      <c r="F308" s="466"/>
    </row>
    <row r="309" spans="1:6" ht="17.649999999999999" customHeight="1">
      <c r="A309" s="1032"/>
      <c r="B309" s="506" t="s">
        <v>796</v>
      </c>
      <c r="C309" s="460"/>
      <c r="D309" s="461"/>
      <c r="E309" s="462"/>
      <c r="F309" s="461"/>
    </row>
    <row r="310" spans="1:6" ht="17.649999999999999" customHeight="1">
      <c r="A310" s="1032"/>
      <c r="B310" s="511" t="str">
        <f>B226</f>
        <v>DRY / PLA / TEX/ WPR / MIR / PNL / T&amp;G / TIL</v>
      </c>
      <c r="C310" s="463"/>
      <c r="D310" s="462"/>
      <c r="E310" s="461"/>
      <c r="F310" s="462"/>
    </row>
    <row r="311" spans="1:6" ht="17.649999999999999" customHeight="1">
      <c r="A311" s="1032"/>
      <c r="B311" s="279" t="s">
        <v>763</v>
      </c>
      <c r="C311" s="460"/>
      <c r="D311" s="461"/>
      <c r="E311" s="462"/>
      <c r="F311" s="461"/>
    </row>
    <row r="312" spans="1:6" ht="17.649999999999999" customHeight="1">
      <c r="A312" s="1032"/>
      <c r="B312" s="502" t="s">
        <v>764</v>
      </c>
      <c r="C312" s="467" t="s">
        <v>765</v>
      </c>
      <c r="D312" s="466" t="s">
        <v>765</v>
      </c>
      <c r="E312" s="468" t="s">
        <v>765</v>
      </c>
      <c r="F312" s="466" t="s">
        <v>765</v>
      </c>
    </row>
    <row r="313" spans="1:6" ht="17.649999999999999" customHeight="1">
      <c r="A313" s="1033" t="s">
        <v>797</v>
      </c>
      <c r="B313" s="504" t="s">
        <v>776</v>
      </c>
      <c r="C313" s="472"/>
      <c r="D313" s="473"/>
      <c r="E313" s="474"/>
      <c r="F313" s="473"/>
    </row>
    <row r="314" spans="1:6" ht="17.649999999999999" customHeight="1">
      <c r="A314" s="1033"/>
      <c r="B314" s="502" t="s">
        <v>777</v>
      </c>
      <c r="C314" s="467" t="s">
        <v>765</v>
      </c>
      <c r="D314" s="466" t="s">
        <v>765</v>
      </c>
      <c r="E314" s="468" t="s">
        <v>765</v>
      </c>
      <c r="F314" s="466" t="s">
        <v>765</v>
      </c>
    </row>
    <row r="315" spans="1:6" ht="17.649999999999999" customHeight="1">
      <c r="A315" s="1033"/>
      <c r="B315" s="537" t="s">
        <v>778</v>
      </c>
      <c r="C315" s="548" t="s">
        <v>765</v>
      </c>
      <c r="D315" s="465" t="s">
        <v>765</v>
      </c>
      <c r="E315" s="549" t="s">
        <v>765</v>
      </c>
      <c r="F315" s="465" t="s">
        <v>765</v>
      </c>
    </row>
    <row r="316" spans="1:6" ht="17.649999999999999" customHeight="1">
      <c r="A316" s="1033"/>
      <c r="B316" s="538" t="s">
        <v>779</v>
      </c>
      <c r="C316" s="467" t="s">
        <v>765</v>
      </c>
      <c r="D316" s="466" t="s">
        <v>765</v>
      </c>
      <c r="E316" s="468" t="s">
        <v>765</v>
      </c>
      <c r="F316" s="466" t="s">
        <v>765</v>
      </c>
    </row>
    <row r="317" spans="1:6" ht="17.649999999999999" customHeight="1">
      <c r="A317" s="1034" t="s">
        <v>785</v>
      </c>
      <c r="B317" s="539" t="s">
        <v>780</v>
      </c>
      <c r="C317" s="548" t="s">
        <v>765</v>
      </c>
      <c r="D317" s="465" t="s">
        <v>765</v>
      </c>
      <c r="E317" s="549" t="s">
        <v>765</v>
      </c>
      <c r="F317" s="465" t="s">
        <v>765</v>
      </c>
    </row>
    <row r="318" spans="1:6" ht="17.649999999999999" customHeight="1">
      <c r="A318" s="1034"/>
      <c r="B318" s="278"/>
      <c r="C318" s="467"/>
      <c r="D318" s="466"/>
      <c r="E318" s="468"/>
      <c r="F318" s="466"/>
    </row>
    <row r="319" spans="1:6" ht="17.649999999999999" customHeight="1">
      <c r="A319" s="1029" t="s">
        <v>789</v>
      </c>
      <c r="B319" s="540" t="s">
        <v>781</v>
      </c>
      <c r="C319" s="460"/>
      <c r="D319" s="461"/>
      <c r="E319" s="462"/>
      <c r="F319" s="461"/>
    </row>
    <row r="320" spans="1:6" ht="17.649999999999999" customHeight="1">
      <c r="A320" s="1029"/>
      <c r="B320" s="535" t="s">
        <v>782</v>
      </c>
      <c r="C320" s="467" t="s">
        <v>765</v>
      </c>
      <c r="D320" s="466" t="s">
        <v>765</v>
      </c>
      <c r="E320" s="468" t="s">
        <v>765</v>
      </c>
      <c r="F320" s="466" t="s">
        <v>765</v>
      </c>
    </row>
    <row r="321" spans="1:6" ht="17.649999999999999" customHeight="1">
      <c r="A321" s="1029"/>
      <c r="B321" s="536" t="s">
        <v>783</v>
      </c>
      <c r="C321" s="548" t="s">
        <v>765</v>
      </c>
      <c r="D321" s="465" t="s">
        <v>765</v>
      </c>
      <c r="E321" s="549" t="s">
        <v>765</v>
      </c>
      <c r="F321" s="465" t="s">
        <v>765</v>
      </c>
    </row>
    <row r="322" spans="1:6" ht="17.649999999999999" customHeight="1">
      <c r="A322" s="1029"/>
      <c r="B322" s="541" t="s">
        <v>784</v>
      </c>
      <c r="C322" s="467" t="s">
        <v>765</v>
      </c>
      <c r="D322" s="466" t="s">
        <v>765</v>
      </c>
      <c r="E322" s="468" t="s">
        <v>765</v>
      </c>
      <c r="F322" s="466" t="s">
        <v>765</v>
      </c>
    </row>
    <row r="323" spans="1:6" ht="17.649999999999999" customHeight="1">
      <c r="A323" s="1030" t="s">
        <v>121</v>
      </c>
      <c r="B323" s="541"/>
      <c r="C323" s="548"/>
      <c r="D323" s="465"/>
      <c r="E323" s="549"/>
      <c r="F323" s="465"/>
    </row>
    <row r="324" spans="1:6" ht="17.649999999999999" customHeight="1">
      <c r="A324" s="1030"/>
      <c r="B324" s="542" t="s">
        <v>786</v>
      </c>
      <c r="C324" s="464"/>
      <c r="D324" s="466" t="s">
        <v>787</v>
      </c>
      <c r="E324" s="550" t="s">
        <v>787</v>
      </c>
      <c r="F324" s="466" t="s">
        <v>787</v>
      </c>
    </row>
    <row r="325" spans="1:6" ht="17.649999999999999" customHeight="1">
      <c r="A325" s="1030"/>
      <c r="B325" s="534" t="s">
        <v>777</v>
      </c>
      <c r="C325" s="467" t="s">
        <v>765</v>
      </c>
      <c r="D325" s="466" t="s">
        <v>765</v>
      </c>
      <c r="E325" s="468" t="s">
        <v>765</v>
      </c>
      <c r="F325" s="466" t="s">
        <v>765</v>
      </c>
    </row>
    <row r="326" spans="1:6" ht="17.649999999999999" customHeight="1">
      <c r="B326" s="541" t="s">
        <v>788</v>
      </c>
      <c r="C326" s="548" t="s">
        <v>765</v>
      </c>
      <c r="D326" s="465" t="s">
        <v>765</v>
      </c>
      <c r="E326" s="549" t="s">
        <v>765</v>
      </c>
      <c r="F326" s="465" t="s">
        <v>765</v>
      </c>
    </row>
    <row r="327" spans="1:6" ht="17.649999999999999" customHeight="1">
      <c r="B327" s="278"/>
      <c r="C327" s="460"/>
      <c r="D327" s="461"/>
      <c r="E327" s="462"/>
      <c r="F327" s="461"/>
    </row>
    <row r="328" spans="1:6" ht="17.649999999999999" customHeight="1">
      <c r="A328" s="1031" t="s">
        <v>759</v>
      </c>
      <c r="B328" s="543" t="str">
        <f>B286</f>
        <v>FLOOR; FCC/FCW/LAM/FCS/FCV/FCT</v>
      </c>
      <c r="C328" s="463"/>
      <c r="D328" s="462"/>
      <c r="E328" s="461"/>
      <c r="F328" s="462"/>
    </row>
    <row r="329" spans="1:6" ht="17.649999999999999" customHeight="1">
      <c r="A329" s="1031"/>
      <c r="B329" s="534" t="s">
        <v>791</v>
      </c>
      <c r="C329" s="464" t="s">
        <v>765</v>
      </c>
      <c r="D329" s="465" t="s">
        <v>765</v>
      </c>
      <c r="E329" s="466" t="s">
        <v>765</v>
      </c>
      <c r="F329" s="465" t="s">
        <v>765</v>
      </c>
    </row>
    <row r="330" spans="1:6" ht="17.649999999999999" customHeight="1">
      <c r="A330" s="1031"/>
      <c r="B330" s="544" t="s">
        <v>792</v>
      </c>
      <c r="C330" s="463"/>
      <c r="D330" s="462"/>
      <c r="E330" s="461"/>
      <c r="F330" s="462"/>
    </row>
    <row r="331" spans="1:6" ht="17.649999999999999" customHeight="1">
      <c r="A331" s="1031"/>
      <c r="B331" s="534" t="s">
        <v>791</v>
      </c>
      <c r="C331" s="464" t="s">
        <v>765</v>
      </c>
      <c r="D331" s="465" t="s">
        <v>765</v>
      </c>
      <c r="E331" s="466" t="s">
        <v>765</v>
      </c>
      <c r="F331" s="465" t="s">
        <v>765</v>
      </c>
    </row>
    <row r="332" spans="1:6" ht="17.649999999999999" customHeight="1">
      <c r="A332" s="1031"/>
      <c r="B332" s="502"/>
      <c r="C332" s="475"/>
      <c r="D332" s="466"/>
      <c r="E332" s="465"/>
      <c r="F332" s="466"/>
    </row>
    <row r="333" spans="1:6" ht="17.649999999999999" customHeight="1">
      <c r="A333" s="1031"/>
      <c r="B333" s="545" t="s">
        <v>793</v>
      </c>
      <c r="C333" s="464" t="s">
        <v>765</v>
      </c>
      <c r="D333" s="465" t="s">
        <v>765</v>
      </c>
      <c r="E333" s="466" t="s">
        <v>765</v>
      </c>
      <c r="F333" s="465" t="s">
        <v>765</v>
      </c>
    </row>
    <row r="334" spans="1:6" ht="17.649999999999999" customHeight="1">
      <c r="A334" s="1031"/>
      <c r="B334" s="534" t="s">
        <v>791</v>
      </c>
      <c r="C334" s="467" t="s">
        <v>765</v>
      </c>
      <c r="D334" s="466" t="s">
        <v>765</v>
      </c>
      <c r="E334" s="468" t="s">
        <v>765</v>
      </c>
      <c r="F334" s="466" t="s">
        <v>765</v>
      </c>
    </row>
    <row r="335" spans="1:6" ht="17.649999999999999" customHeight="1">
      <c r="A335" s="1031"/>
      <c r="B335" s="546" t="s">
        <v>794</v>
      </c>
      <c r="C335" s="548"/>
      <c r="D335" s="465"/>
      <c r="E335" s="549"/>
      <c r="F335" s="465"/>
    </row>
    <row r="336" spans="1:6" ht="17.649999999999999" customHeight="1">
      <c r="A336" s="1031"/>
      <c r="B336" s="505"/>
      <c r="C336" s="467"/>
      <c r="D336" s="466"/>
      <c r="E336" s="468"/>
      <c r="F336" s="466"/>
    </row>
    <row r="337" spans="1:6" ht="17.649999999999999" customHeight="1">
      <c r="A337" s="1031"/>
      <c r="B337" s="501" t="str">
        <f>B85</f>
        <v>Interior Inspection Work SCOPE V2</v>
      </c>
      <c r="C337" s="276" t="str">
        <f>+'jobinfo(2)'!$C$1</f>
        <v>Brownlee. LAVERNE</v>
      </c>
      <c r="D337" s="1042" t="str">
        <f>+'jobinfo(2)'!$C$2</f>
        <v>13509 Alvin Ave</v>
      </c>
      <c r="E337" s="1042"/>
    </row>
    <row r="338" spans="1:6" ht="17.649999999999999" customHeight="1">
      <c r="A338" s="1032" t="s">
        <v>773</v>
      </c>
      <c r="B338" s="494" t="str">
        <f>B86</f>
        <v xml:space="preserve">                             ROOM =</v>
      </c>
      <c r="C338" s="436">
        <f>+'jobinfo(2)'!C85</f>
        <v>0</v>
      </c>
      <c r="D338" s="410">
        <f>+'jobinfo(2)'!C86</f>
        <v>0</v>
      </c>
      <c r="E338" s="551">
        <f>+'jobinfo(2)'!C87</f>
        <v>0</v>
      </c>
      <c r="F338" s="411">
        <f>+'jobinfo(2)'!C88</f>
        <v>0</v>
      </c>
    </row>
    <row r="339" spans="1:6" ht="17.649999999999999" customHeight="1">
      <c r="A339" s="1032"/>
      <c r="B339" s="533" t="s">
        <v>760</v>
      </c>
      <c r="C339" s="547">
        <f>+'jobinfo(2)'!A85</f>
        <v>33</v>
      </c>
      <c r="D339" s="547">
        <f>+'jobinfo(2)'!A86</f>
        <v>34</v>
      </c>
      <c r="E339" s="547">
        <f>+'jobinfo(2)'!A87</f>
        <v>35</v>
      </c>
      <c r="F339" s="547">
        <f>+'jobinfo(2)'!A88</f>
        <v>36</v>
      </c>
    </row>
    <row r="340" spans="1:6" ht="17.649999999999999" customHeight="1">
      <c r="A340" s="1032"/>
      <c r="B340" s="534" t="s">
        <v>761</v>
      </c>
      <c r="C340" s="165"/>
      <c r="D340" s="166"/>
      <c r="E340" s="167"/>
      <c r="F340" s="166"/>
    </row>
    <row r="341" spans="1:6" ht="17.649999999999999" customHeight="1">
      <c r="A341" s="1032"/>
      <c r="B341" s="534" t="s">
        <v>762</v>
      </c>
      <c r="C341" s="460"/>
      <c r="D341" s="461"/>
      <c r="E341" s="462"/>
      <c r="F341" s="461"/>
    </row>
    <row r="342" spans="1:6" ht="17.649999999999999" customHeight="1">
      <c r="A342" s="1032"/>
      <c r="B342" s="535" t="s">
        <v>763</v>
      </c>
      <c r="C342" s="463"/>
      <c r="D342" s="462"/>
      <c r="E342" s="461"/>
      <c r="F342" s="462"/>
    </row>
    <row r="343" spans="1:6" ht="17.649999999999999" customHeight="1">
      <c r="A343" s="1032"/>
      <c r="B343" s="534" t="s">
        <v>764</v>
      </c>
      <c r="C343" s="548" t="s">
        <v>765</v>
      </c>
      <c r="D343" s="465" t="s">
        <v>765</v>
      </c>
      <c r="E343" s="549" t="s">
        <v>765</v>
      </c>
      <c r="F343" s="465" t="s">
        <v>765</v>
      </c>
    </row>
    <row r="344" spans="1:6" ht="17.649999999999999" customHeight="1">
      <c r="A344" s="1032"/>
      <c r="B344" s="536" t="s">
        <v>766</v>
      </c>
      <c r="C344" s="475" t="s">
        <v>765</v>
      </c>
      <c r="D344" s="466" t="s">
        <v>765</v>
      </c>
      <c r="E344" s="465" t="s">
        <v>765</v>
      </c>
      <c r="F344" s="466" t="s">
        <v>765</v>
      </c>
    </row>
    <row r="345" spans="1:6" ht="17.649999999999999" customHeight="1">
      <c r="A345" s="1032"/>
      <c r="B345" s="503" t="s">
        <v>767</v>
      </c>
      <c r="C345" s="460"/>
      <c r="D345" s="461"/>
      <c r="E345" s="462"/>
      <c r="F345" s="461"/>
    </row>
    <row r="346" spans="1:6" ht="17.649999999999999" customHeight="1">
      <c r="A346" s="1032"/>
      <c r="B346" s="535" t="s">
        <v>768</v>
      </c>
      <c r="C346" s="475" t="s">
        <v>765</v>
      </c>
      <c r="D346" s="466" t="s">
        <v>765</v>
      </c>
      <c r="E346" s="465" t="s">
        <v>765</v>
      </c>
      <c r="F346" s="466" t="s">
        <v>765</v>
      </c>
    </row>
    <row r="347" spans="1:6" ht="17.649999999999999" customHeight="1">
      <c r="A347" s="1032"/>
      <c r="B347" s="537" t="s">
        <v>769</v>
      </c>
      <c r="C347" s="548" t="s">
        <v>765</v>
      </c>
      <c r="D347" s="465" t="s">
        <v>765</v>
      </c>
      <c r="E347" s="549" t="s">
        <v>765</v>
      </c>
      <c r="F347" s="465" t="s">
        <v>765</v>
      </c>
    </row>
    <row r="348" spans="1:6" ht="17.649999999999999" customHeight="1">
      <c r="A348" s="1033" t="s">
        <v>797</v>
      </c>
      <c r="B348" s="169" t="s">
        <v>770</v>
      </c>
      <c r="C348" s="467" t="s">
        <v>765</v>
      </c>
      <c r="D348" s="466" t="s">
        <v>765</v>
      </c>
      <c r="E348" s="468" t="s">
        <v>765</v>
      </c>
      <c r="F348" s="466" t="s">
        <v>765</v>
      </c>
    </row>
    <row r="349" spans="1:6" ht="17.649999999999999" customHeight="1">
      <c r="A349" s="1033"/>
      <c r="B349" s="187" t="s">
        <v>771</v>
      </c>
      <c r="C349" s="548" t="s">
        <v>765</v>
      </c>
      <c r="D349" s="465" t="s">
        <v>765</v>
      </c>
      <c r="E349" s="549" t="s">
        <v>765</v>
      </c>
      <c r="F349" s="465" t="s">
        <v>765</v>
      </c>
    </row>
    <row r="350" spans="1:6" ht="17.649999999999999" customHeight="1">
      <c r="A350" s="1033"/>
      <c r="B350" s="505"/>
      <c r="C350" s="467"/>
      <c r="D350" s="466"/>
      <c r="E350" s="468"/>
      <c r="F350" s="466"/>
    </row>
    <row r="351" spans="1:6" ht="17.649999999999999" customHeight="1">
      <c r="A351" s="1033"/>
      <c r="B351" s="506" t="s">
        <v>796</v>
      </c>
      <c r="C351" s="460"/>
      <c r="D351" s="461"/>
      <c r="E351" s="462"/>
      <c r="F351" s="461"/>
    </row>
    <row r="352" spans="1:6" ht="17.649999999999999" customHeight="1">
      <c r="A352" s="1034" t="s">
        <v>785</v>
      </c>
      <c r="B352" s="511" t="str">
        <f>B268</f>
        <v>DRY / PLA / TEX/ WPR / MIR / PNL / T&amp;G / TIL</v>
      </c>
      <c r="C352" s="463"/>
      <c r="D352" s="462"/>
      <c r="E352" s="461"/>
      <c r="F352" s="462"/>
    </row>
    <row r="353" spans="1:6" ht="17.649999999999999" customHeight="1">
      <c r="A353" s="1034"/>
      <c r="B353" s="279" t="s">
        <v>763</v>
      </c>
      <c r="C353" s="460"/>
      <c r="D353" s="461"/>
      <c r="E353" s="462"/>
      <c r="F353" s="461"/>
    </row>
    <row r="354" spans="1:6" ht="17.649999999999999" customHeight="1">
      <c r="A354" s="1029" t="s">
        <v>789</v>
      </c>
      <c r="B354" s="502" t="s">
        <v>764</v>
      </c>
      <c r="C354" s="467" t="s">
        <v>765</v>
      </c>
      <c r="D354" s="466" t="s">
        <v>765</v>
      </c>
      <c r="E354" s="468" t="s">
        <v>765</v>
      </c>
      <c r="F354" s="466" t="s">
        <v>765</v>
      </c>
    </row>
    <row r="355" spans="1:6" ht="17.649999999999999" customHeight="1">
      <c r="A355" s="1029"/>
      <c r="B355" s="504" t="s">
        <v>776</v>
      </c>
      <c r="C355" s="472"/>
      <c r="D355" s="473"/>
      <c r="E355" s="474"/>
      <c r="F355" s="473"/>
    </row>
    <row r="356" spans="1:6" ht="17.649999999999999" customHeight="1">
      <c r="A356" s="1029"/>
      <c r="B356" s="502" t="s">
        <v>777</v>
      </c>
      <c r="C356" s="467" t="s">
        <v>765</v>
      </c>
      <c r="D356" s="466" t="s">
        <v>765</v>
      </c>
      <c r="E356" s="468" t="s">
        <v>765</v>
      </c>
      <c r="F356" s="466" t="s">
        <v>765</v>
      </c>
    </row>
    <row r="357" spans="1:6" ht="17.649999999999999" customHeight="1">
      <c r="A357" s="1029"/>
      <c r="B357" s="537" t="s">
        <v>778</v>
      </c>
      <c r="C357" s="548" t="s">
        <v>765</v>
      </c>
      <c r="D357" s="465" t="s">
        <v>765</v>
      </c>
      <c r="E357" s="549" t="s">
        <v>765</v>
      </c>
      <c r="F357" s="465" t="s">
        <v>765</v>
      </c>
    </row>
    <row r="358" spans="1:6" ht="17.649999999999999" customHeight="1">
      <c r="A358" s="1030" t="s">
        <v>121</v>
      </c>
      <c r="B358" s="538" t="s">
        <v>779</v>
      </c>
      <c r="C358" s="467" t="s">
        <v>765</v>
      </c>
      <c r="D358" s="466" t="s">
        <v>765</v>
      </c>
      <c r="E358" s="468" t="s">
        <v>765</v>
      </c>
      <c r="F358" s="466" t="s">
        <v>765</v>
      </c>
    </row>
    <row r="359" spans="1:6" ht="17.649999999999999" customHeight="1">
      <c r="A359" s="1030"/>
      <c r="B359" s="539" t="s">
        <v>780</v>
      </c>
      <c r="C359" s="548" t="s">
        <v>765</v>
      </c>
      <c r="D359" s="465" t="s">
        <v>765</v>
      </c>
      <c r="E359" s="549" t="s">
        <v>765</v>
      </c>
      <c r="F359" s="465" t="s">
        <v>765</v>
      </c>
    </row>
    <row r="360" spans="1:6" ht="17.649999999999999" customHeight="1">
      <c r="A360" s="1030"/>
      <c r="B360" s="278"/>
      <c r="C360" s="467"/>
      <c r="D360" s="466"/>
      <c r="E360" s="468"/>
      <c r="F360" s="466"/>
    </row>
    <row r="361" spans="1:6" ht="17.649999999999999" customHeight="1">
      <c r="B361" s="540" t="s">
        <v>781</v>
      </c>
      <c r="C361" s="460"/>
      <c r="D361" s="461"/>
      <c r="E361" s="462"/>
      <c r="F361" s="461"/>
    </row>
    <row r="362" spans="1:6" ht="17.649999999999999" customHeight="1">
      <c r="B362" s="535" t="s">
        <v>782</v>
      </c>
      <c r="C362" s="467" t="s">
        <v>765</v>
      </c>
      <c r="D362" s="466" t="s">
        <v>765</v>
      </c>
      <c r="E362" s="468" t="s">
        <v>765</v>
      </c>
      <c r="F362" s="466" t="s">
        <v>765</v>
      </c>
    </row>
    <row r="363" spans="1:6" ht="17.649999999999999" customHeight="1">
      <c r="A363" s="1031" t="s">
        <v>759</v>
      </c>
      <c r="B363" s="536" t="s">
        <v>783</v>
      </c>
      <c r="C363" s="548" t="s">
        <v>765</v>
      </c>
      <c r="D363" s="465" t="s">
        <v>765</v>
      </c>
      <c r="E363" s="549" t="s">
        <v>765</v>
      </c>
      <c r="F363" s="465" t="s">
        <v>765</v>
      </c>
    </row>
    <row r="364" spans="1:6" ht="17.649999999999999" customHeight="1">
      <c r="A364" s="1031"/>
      <c r="B364" s="541" t="s">
        <v>784</v>
      </c>
      <c r="C364" s="467" t="s">
        <v>765</v>
      </c>
      <c r="D364" s="466" t="s">
        <v>765</v>
      </c>
      <c r="E364" s="468" t="s">
        <v>765</v>
      </c>
      <c r="F364" s="466" t="s">
        <v>765</v>
      </c>
    </row>
    <row r="365" spans="1:6" ht="17.649999999999999" customHeight="1">
      <c r="A365" s="1031"/>
      <c r="B365" s="541"/>
      <c r="C365" s="548"/>
      <c r="D365" s="465"/>
      <c r="E365" s="549"/>
      <c r="F365" s="465"/>
    </row>
    <row r="366" spans="1:6" ht="17.649999999999999" customHeight="1">
      <c r="A366" s="1031"/>
      <c r="B366" s="542" t="s">
        <v>786</v>
      </c>
      <c r="C366" s="464"/>
      <c r="D366" s="466" t="s">
        <v>787</v>
      </c>
      <c r="E366" s="550" t="s">
        <v>787</v>
      </c>
      <c r="F366" s="466" t="s">
        <v>787</v>
      </c>
    </row>
    <row r="367" spans="1:6" ht="17.649999999999999" customHeight="1">
      <c r="A367" s="1031"/>
      <c r="B367" s="534" t="s">
        <v>777</v>
      </c>
      <c r="C367" s="467" t="s">
        <v>765</v>
      </c>
      <c r="D367" s="466" t="s">
        <v>765</v>
      </c>
      <c r="E367" s="468" t="s">
        <v>765</v>
      </c>
      <c r="F367" s="466" t="s">
        <v>765</v>
      </c>
    </row>
    <row r="368" spans="1:6" ht="17.649999999999999" customHeight="1">
      <c r="A368" s="1031"/>
      <c r="B368" s="541" t="s">
        <v>788</v>
      </c>
      <c r="C368" s="548" t="s">
        <v>765</v>
      </c>
      <c r="D368" s="465" t="s">
        <v>765</v>
      </c>
      <c r="E368" s="549" t="s">
        <v>765</v>
      </c>
      <c r="F368" s="465" t="s">
        <v>765</v>
      </c>
    </row>
    <row r="369" spans="1:6" ht="17.649999999999999" customHeight="1">
      <c r="A369" s="1031"/>
      <c r="B369" s="278"/>
      <c r="C369" s="460"/>
      <c r="D369" s="461"/>
      <c r="E369" s="462"/>
      <c r="F369" s="461"/>
    </row>
    <row r="370" spans="1:6" ht="17.649999999999999" customHeight="1">
      <c r="A370" s="1031"/>
      <c r="B370" s="543" t="str">
        <f>B328</f>
        <v>FLOOR; FCC/FCW/LAM/FCS/FCV/FCT</v>
      </c>
      <c r="C370" s="463"/>
      <c r="D370" s="462"/>
      <c r="E370" s="461"/>
      <c r="F370" s="462"/>
    </row>
    <row r="371" spans="1:6" ht="17.649999999999999" customHeight="1">
      <c r="A371" s="1031"/>
      <c r="B371" s="534" t="s">
        <v>791</v>
      </c>
      <c r="C371" s="464" t="s">
        <v>765</v>
      </c>
      <c r="D371" s="465" t="s">
        <v>765</v>
      </c>
      <c r="E371" s="466" t="s">
        <v>765</v>
      </c>
      <c r="F371" s="465" t="s">
        <v>765</v>
      </c>
    </row>
    <row r="372" spans="1:6" ht="17.649999999999999" customHeight="1">
      <c r="A372" s="1031"/>
      <c r="B372" s="544" t="s">
        <v>792</v>
      </c>
      <c r="C372" s="463"/>
      <c r="D372" s="462"/>
      <c r="E372" s="461"/>
      <c r="F372" s="462"/>
    </row>
    <row r="373" spans="1:6" ht="17.649999999999999" customHeight="1">
      <c r="A373" s="1032" t="s">
        <v>773</v>
      </c>
      <c r="B373" s="534" t="s">
        <v>791</v>
      </c>
      <c r="C373" s="464" t="s">
        <v>765</v>
      </c>
      <c r="D373" s="465" t="s">
        <v>765</v>
      </c>
      <c r="E373" s="466" t="s">
        <v>765</v>
      </c>
      <c r="F373" s="465" t="s">
        <v>765</v>
      </c>
    </row>
    <row r="374" spans="1:6" ht="17.649999999999999" customHeight="1">
      <c r="A374" s="1032"/>
      <c r="B374" s="502"/>
      <c r="C374" s="475"/>
      <c r="D374" s="466"/>
      <c r="E374" s="465"/>
      <c r="F374" s="466"/>
    </row>
    <row r="375" spans="1:6" ht="17.649999999999999" customHeight="1">
      <c r="A375" s="1032"/>
      <c r="B375" s="545" t="s">
        <v>793</v>
      </c>
      <c r="C375" s="464" t="s">
        <v>765</v>
      </c>
      <c r="D375" s="465" t="s">
        <v>765</v>
      </c>
      <c r="E375" s="466" t="s">
        <v>765</v>
      </c>
      <c r="F375" s="465" t="s">
        <v>765</v>
      </c>
    </row>
    <row r="376" spans="1:6" ht="17.649999999999999" customHeight="1">
      <c r="A376" s="1032"/>
      <c r="B376" s="534" t="s">
        <v>791</v>
      </c>
      <c r="C376" s="467" t="s">
        <v>765</v>
      </c>
      <c r="D376" s="466" t="s">
        <v>765</v>
      </c>
      <c r="E376" s="468" t="s">
        <v>765</v>
      </c>
      <c r="F376" s="466" t="s">
        <v>765</v>
      </c>
    </row>
    <row r="377" spans="1:6" ht="17.649999999999999" customHeight="1">
      <c r="A377" s="1032"/>
      <c r="B377" s="546" t="s">
        <v>794</v>
      </c>
      <c r="C377" s="548"/>
      <c r="D377" s="465"/>
      <c r="E377" s="549"/>
      <c r="F377" s="465"/>
    </row>
    <row r="378" spans="1:6" ht="17.649999999999999" customHeight="1">
      <c r="A378" s="1032"/>
      <c r="B378" s="505"/>
      <c r="C378" s="467"/>
      <c r="D378" s="466"/>
      <c r="E378" s="468"/>
      <c r="F378" s="466"/>
    </row>
    <row r="379" spans="1:6" ht="17.649999999999999" customHeight="1">
      <c r="A379" s="1032"/>
      <c r="B379" s="501" t="str">
        <f>B127</f>
        <v>Interior Inspection Work SCOPE V2</v>
      </c>
      <c r="C379" s="276" t="str">
        <f>+'jobinfo(2)'!$C$1</f>
        <v>Brownlee. LAVERNE</v>
      </c>
      <c r="D379" s="1035" t="str">
        <f>+'jobinfo(2)'!$C$2</f>
        <v>13509 Alvin Ave</v>
      </c>
      <c r="E379" s="1035"/>
    </row>
    <row r="380" spans="1:6" ht="17.649999999999999" customHeight="1">
      <c r="A380" s="1032"/>
      <c r="B380" s="494" t="str">
        <f>B128</f>
        <v xml:space="preserve">                                    ROOM =</v>
      </c>
      <c r="C380" s="436">
        <f>+'jobinfo(2)'!C89</f>
        <v>0</v>
      </c>
      <c r="D380" s="410">
        <f>+'jobinfo(2)'!C90</f>
        <v>0</v>
      </c>
      <c r="E380" s="551">
        <f>+'jobinfo(2)'!C91</f>
        <v>0</v>
      </c>
      <c r="F380" s="411">
        <f>+'jobinfo(2)'!C92</f>
        <v>0</v>
      </c>
    </row>
    <row r="381" spans="1:6" ht="17.649999999999999" customHeight="1">
      <c r="A381" s="1032"/>
      <c r="B381" s="533" t="s">
        <v>760</v>
      </c>
      <c r="C381" s="547">
        <f>+'jobinfo(2)'!A89</f>
        <v>37</v>
      </c>
      <c r="D381" s="547">
        <f>+'jobinfo(2)'!A90</f>
        <v>38</v>
      </c>
      <c r="E381" s="547">
        <f>+'jobinfo(2)'!A91</f>
        <v>39</v>
      </c>
      <c r="F381" s="547">
        <f>+'jobinfo(2)'!A92</f>
        <v>40</v>
      </c>
    </row>
    <row r="382" spans="1:6" ht="17.649999999999999" customHeight="1">
      <c r="A382" s="1032"/>
      <c r="B382" s="534" t="s">
        <v>761</v>
      </c>
      <c r="C382" s="165"/>
      <c r="D382" s="166"/>
      <c r="E382" s="167"/>
      <c r="F382" s="166"/>
    </row>
    <row r="383" spans="1:6" ht="17.649999999999999" customHeight="1">
      <c r="A383" s="1033" t="s">
        <v>797</v>
      </c>
      <c r="B383" s="534" t="s">
        <v>762</v>
      </c>
      <c r="C383" s="460"/>
      <c r="D383" s="461"/>
      <c r="E383" s="462"/>
      <c r="F383" s="461"/>
    </row>
    <row r="384" spans="1:6" ht="17.649999999999999" customHeight="1">
      <c r="A384" s="1033"/>
      <c r="B384" s="535" t="s">
        <v>763</v>
      </c>
      <c r="C384" s="463"/>
      <c r="D384" s="462"/>
      <c r="E384" s="461"/>
      <c r="F384" s="462"/>
    </row>
    <row r="385" spans="1:6" ht="17.649999999999999" customHeight="1">
      <c r="A385" s="1033"/>
      <c r="B385" s="534" t="s">
        <v>764</v>
      </c>
      <c r="C385" s="548" t="s">
        <v>765</v>
      </c>
      <c r="D385" s="465" t="s">
        <v>765</v>
      </c>
      <c r="E385" s="549" t="s">
        <v>765</v>
      </c>
      <c r="F385" s="465" t="s">
        <v>765</v>
      </c>
    </row>
    <row r="386" spans="1:6" ht="17.649999999999999" customHeight="1">
      <c r="A386" s="1033"/>
      <c r="B386" s="536" t="s">
        <v>766</v>
      </c>
      <c r="C386" s="475" t="s">
        <v>765</v>
      </c>
      <c r="D386" s="466" t="s">
        <v>765</v>
      </c>
      <c r="E386" s="465" t="s">
        <v>765</v>
      </c>
      <c r="F386" s="466" t="s">
        <v>765</v>
      </c>
    </row>
    <row r="387" spans="1:6" ht="17.649999999999999" customHeight="1">
      <c r="A387" s="1034" t="s">
        <v>785</v>
      </c>
      <c r="B387" s="503" t="s">
        <v>767</v>
      </c>
      <c r="C387" s="460"/>
      <c r="D387" s="461"/>
      <c r="E387" s="462"/>
      <c r="F387" s="461"/>
    </row>
    <row r="388" spans="1:6" ht="17.649999999999999" customHeight="1">
      <c r="A388" s="1034"/>
      <c r="B388" s="535" t="s">
        <v>768</v>
      </c>
      <c r="C388" s="475" t="s">
        <v>765</v>
      </c>
      <c r="D388" s="466" t="s">
        <v>765</v>
      </c>
      <c r="E388" s="465" t="s">
        <v>765</v>
      </c>
      <c r="F388" s="466" t="s">
        <v>765</v>
      </c>
    </row>
    <row r="389" spans="1:6" ht="17.649999999999999" customHeight="1">
      <c r="A389" s="1029" t="s">
        <v>789</v>
      </c>
      <c r="B389" s="537" t="s">
        <v>769</v>
      </c>
      <c r="C389" s="548" t="s">
        <v>765</v>
      </c>
      <c r="D389" s="465" t="s">
        <v>765</v>
      </c>
      <c r="E389" s="549" t="s">
        <v>765</v>
      </c>
      <c r="F389" s="465" t="s">
        <v>765</v>
      </c>
    </row>
    <row r="390" spans="1:6" ht="17.649999999999999" customHeight="1">
      <c r="A390" s="1029"/>
      <c r="B390" s="511" t="str">
        <f>B306</f>
        <v>Smoke/Alarm/Chime;MSK/CLN/D&amp;R/R&amp;R</v>
      </c>
      <c r="C390" s="467" t="s">
        <v>765</v>
      </c>
      <c r="D390" s="466" t="s">
        <v>765</v>
      </c>
      <c r="E390" s="468" t="s">
        <v>765</v>
      </c>
      <c r="F390" s="466" t="s">
        <v>765</v>
      </c>
    </row>
    <row r="391" spans="1:6" ht="17.649999999999999" customHeight="1">
      <c r="A391" s="1029"/>
      <c r="B391" s="187" t="s">
        <v>771</v>
      </c>
      <c r="C391" s="548" t="s">
        <v>765</v>
      </c>
      <c r="D391" s="465" t="s">
        <v>765</v>
      </c>
      <c r="E391" s="549" t="s">
        <v>765</v>
      </c>
      <c r="F391" s="465" t="s">
        <v>765</v>
      </c>
    </row>
    <row r="392" spans="1:6" ht="17.649999999999999" customHeight="1">
      <c r="A392" s="1029"/>
      <c r="B392" s="505"/>
      <c r="C392" s="467"/>
      <c r="D392" s="466"/>
      <c r="E392" s="468"/>
      <c r="F392" s="466"/>
    </row>
    <row r="393" spans="1:6" ht="17.649999999999999" customHeight="1">
      <c r="A393" s="1030" t="s">
        <v>121</v>
      </c>
      <c r="B393" s="506" t="s">
        <v>796</v>
      </c>
      <c r="C393" s="460"/>
      <c r="D393" s="461"/>
      <c r="E393" s="462"/>
      <c r="F393" s="461"/>
    </row>
    <row r="394" spans="1:6" ht="17.649999999999999" customHeight="1">
      <c r="A394" s="1030"/>
      <c r="B394" s="511" t="str">
        <f>B310</f>
        <v>DRY / PLA / TEX/ WPR / MIR / PNL / T&amp;G / TIL</v>
      </c>
      <c r="C394" s="463"/>
      <c r="D394" s="462"/>
      <c r="E394" s="461"/>
      <c r="F394" s="462"/>
    </row>
    <row r="395" spans="1:6" ht="17.649999999999999" customHeight="1">
      <c r="A395" s="1030"/>
      <c r="B395" s="279" t="s">
        <v>763</v>
      </c>
      <c r="C395" s="460"/>
      <c r="D395" s="461"/>
      <c r="E395" s="462"/>
      <c r="F395" s="461"/>
    </row>
    <row r="396" spans="1:6" ht="17.649999999999999" customHeight="1">
      <c r="B396" s="502" t="s">
        <v>764</v>
      </c>
      <c r="C396" s="467" t="s">
        <v>765</v>
      </c>
      <c r="D396" s="466" t="s">
        <v>765</v>
      </c>
      <c r="E396" s="468" t="s">
        <v>765</v>
      </c>
      <c r="F396" s="466" t="s">
        <v>765</v>
      </c>
    </row>
    <row r="397" spans="1:6" ht="17.649999999999999" customHeight="1">
      <c r="B397" s="504" t="s">
        <v>776</v>
      </c>
      <c r="C397" s="472"/>
      <c r="D397" s="473"/>
      <c r="E397" s="474"/>
      <c r="F397" s="473"/>
    </row>
    <row r="398" spans="1:6" ht="17.649999999999999" customHeight="1">
      <c r="B398" s="502" t="s">
        <v>777</v>
      </c>
      <c r="C398" s="467" t="s">
        <v>765</v>
      </c>
      <c r="D398" s="466" t="s">
        <v>765</v>
      </c>
      <c r="E398" s="468" t="s">
        <v>765</v>
      </c>
      <c r="F398" s="466" t="s">
        <v>765</v>
      </c>
    </row>
    <row r="399" spans="1:6" ht="17.649999999999999" customHeight="1">
      <c r="B399" s="537" t="s">
        <v>778</v>
      </c>
      <c r="C399" s="548" t="s">
        <v>765</v>
      </c>
      <c r="D399" s="465" t="s">
        <v>765</v>
      </c>
      <c r="E399" s="549" t="s">
        <v>765</v>
      </c>
      <c r="F399" s="465" t="s">
        <v>765</v>
      </c>
    </row>
    <row r="400" spans="1:6" ht="17.649999999999999" customHeight="1">
      <c r="B400" s="538" t="s">
        <v>779</v>
      </c>
      <c r="C400" s="467" t="s">
        <v>765</v>
      </c>
      <c r="D400" s="466" t="s">
        <v>765</v>
      </c>
      <c r="E400" s="468" t="s">
        <v>765</v>
      </c>
      <c r="F400" s="466" t="s">
        <v>765</v>
      </c>
    </row>
    <row r="401" spans="2:6" ht="17.649999999999999" customHeight="1">
      <c r="B401" s="539" t="s">
        <v>780</v>
      </c>
      <c r="C401" s="548" t="s">
        <v>765</v>
      </c>
      <c r="D401" s="465" t="s">
        <v>765</v>
      </c>
      <c r="E401" s="549" t="s">
        <v>765</v>
      </c>
      <c r="F401" s="465" t="s">
        <v>765</v>
      </c>
    </row>
    <row r="402" spans="2:6" ht="17.649999999999999" customHeight="1">
      <c r="B402" s="278"/>
      <c r="C402" s="467"/>
      <c r="D402" s="466"/>
      <c r="E402" s="468"/>
      <c r="F402" s="466"/>
    </row>
    <row r="403" spans="2:6" ht="17.649999999999999" customHeight="1">
      <c r="B403" s="540" t="s">
        <v>781</v>
      </c>
      <c r="C403" s="460"/>
      <c r="D403" s="461"/>
      <c r="E403" s="462"/>
      <c r="F403" s="461"/>
    </row>
    <row r="404" spans="2:6" ht="17.649999999999999" customHeight="1">
      <c r="B404" s="535" t="s">
        <v>782</v>
      </c>
      <c r="C404" s="467" t="s">
        <v>765</v>
      </c>
      <c r="D404" s="466" t="s">
        <v>765</v>
      </c>
      <c r="E404" s="468" t="s">
        <v>765</v>
      </c>
      <c r="F404" s="466" t="s">
        <v>765</v>
      </c>
    </row>
    <row r="405" spans="2:6" ht="17.649999999999999" customHeight="1">
      <c r="B405" s="536" t="s">
        <v>783</v>
      </c>
      <c r="C405" s="548" t="s">
        <v>765</v>
      </c>
      <c r="D405" s="465" t="s">
        <v>765</v>
      </c>
      <c r="E405" s="549" t="s">
        <v>765</v>
      </c>
      <c r="F405" s="465" t="s">
        <v>765</v>
      </c>
    </row>
    <row r="406" spans="2:6" ht="17.649999999999999" customHeight="1">
      <c r="B406" s="541" t="s">
        <v>784</v>
      </c>
      <c r="C406" s="467" t="s">
        <v>765</v>
      </c>
      <c r="D406" s="466" t="s">
        <v>765</v>
      </c>
      <c r="E406" s="468" t="s">
        <v>765</v>
      </c>
      <c r="F406" s="466" t="s">
        <v>765</v>
      </c>
    </row>
    <row r="407" spans="2:6" ht="17.649999999999999" customHeight="1">
      <c r="B407" s="541"/>
      <c r="C407" s="548"/>
      <c r="D407" s="465"/>
      <c r="E407" s="549"/>
      <c r="F407" s="465"/>
    </row>
    <row r="408" spans="2:6" ht="17.649999999999999" customHeight="1">
      <c r="B408" s="542" t="s">
        <v>786</v>
      </c>
      <c r="C408" s="464"/>
      <c r="D408" s="466" t="s">
        <v>787</v>
      </c>
      <c r="E408" s="550" t="s">
        <v>787</v>
      </c>
      <c r="F408" s="466" t="s">
        <v>787</v>
      </c>
    </row>
    <row r="409" spans="2:6" ht="17.649999999999999" customHeight="1">
      <c r="B409" s="534" t="s">
        <v>777</v>
      </c>
      <c r="C409" s="467" t="s">
        <v>765</v>
      </c>
      <c r="D409" s="466" t="s">
        <v>765</v>
      </c>
      <c r="E409" s="468" t="s">
        <v>765</v>
      </c>
      <c r="F409" s="466" t="s">
        <v>765</v>
      </c>
    </row>
    <row r="410" spans="2:6" ht="17.649999999999999" customHeight="1">
      <c r="B410" s="541" t="s">
        <v>788</v>
      </c>
      <c r="C410" s="548" t="s">
        <v>765</v>
      </c>
      <c r="D410" s="465" t="s">
        <v>765</v>
      </c>
      <c r="E410" s="549" t="s">
        <v>765</v>
      </c>
      <c r="F410" s="465" t="s">
        <v>765</v>
      </c>
    </row>
    <row r="411" spans="2:6" ht="17.649999999999999" customHeight="1">
      <c r="B411" s="278"/>
      <c r="C411" s="460"/>
      <c r="D411" s="461"/>
      <c r="E411" s="462"/>
      <c r="F411" s="461"/>
    </row>
    <row r="412" spans="2:6" ht="17.649999999999999" customHeight="1">
      <c r="B412" s="543" t="str">
        <f>B370</f>
        <v>FLOOR; FCC/FCW/LAM/FCS/FCV/FCT</v>
      </c>
      <c r="C412" s="463"/>
      <c r="D412" s="462"/>
      <c r="E412" s="461"/>
      <c r="F412" s="462"/>
    </row>
    <row r="413" spans="2:6" ht="17.649999999999999" customHeight="1">
      <c r="B413" s="534" t="s">
        <v>791</v>
      </c>
      <c r="C413" s="464" t="s">
        <v>765</v>
      </c>
      <c r="D413" s="465" t="s">
        <v>765</v>
      </c>
      <c r="E413" s="466" t="s">
        <v>765</v>
      </c>
      <c r="F413" s="465" t="s">
        <v>765</v>
      </c>
    </row>
    <row r="414" spans="2:6" ht="17.649999999999999" customHeight="1">
      <c r="B414" s="544" t="s">
        <v>792</v>
      </c>
      <c r="C414" s="463"/>
      <c r="D414" s="462"/>
      <c r="E414" s="461"/>
      <c r="F414" s="462"/>
    </row>
    <row r="415" spans="2:6" ht="17.649999999999999" customHeight="1">
      <c r="B415" s="534" t="s">
        <v>791</v>
      </c>
      <c r="C415" s="464" t="s">
        <v>765</v>
      </c>
      <c r="D415" s="465" t="s">
        <v>765</v>
      </c>
      <c r="E415" s="466" t="s">
        <v>765</v>
      </c>
      <c r="F415" s="465" t="s">
        <v>765</v>
      </c>
    </row>
    <row r="416" spans="2:6" ht="17.649999999999999" customHeight="1">
      <c r="B416" s="502"/>
      <c r="C416" s="475"/>
      <c r="D416" s="466"/>
      <c r="E416" s="465"/>
      <c r="F416" s="466"/>
    </row>
    <row r="417" spans="2:6" ht="17.649999999999999" customHeight="1">
      <c r="B417" s="545" t="s">
        <v>793</v>
      </c>
      <c r="C417" s="464" t="s">
        <v>765</v>
      </c>
      <c r="D417" s="465" t="s">
        <v>765</v>
      </c>
      <c r="E417" s="466" t="s">
        <v>765</v>
      </c>
      <c r="F417" s="465" t="s">
        <v>765</v>
      </c>
    </row>
    <row r="418" spans="2:6" ht="17.649999999999999" customHeight="1">
      <c r="B418" s="534" t="s">
        <v>791</v>
      </c>
      <c r="C418" s="467" t="s">
        <v>765</v>
      </c>
      <c r="D418" s="466" t="s">
        <v>765</v>
      </c>
      <c r="E418" s="468" t="s">
        <v>765</v>
      </c>
      <c r="F418" s="466" t="s">
        <v>765</v>
      </c>
    </row>
    <row r="419" spans="2:6" ht="17.649999999999999" customHeight="1">
      <c r="B419" s="546" t="s">
        <v>794</v>
      </c>
      <c r="C419" s="548"/>
      <c r="D419" s="465"/>
      <c r="E419" s="549"/>
      <c r="F419" s="465"/>
    </row>
    <row r="420" spans="2:6" ht="17.649999999999999" customHeight="1">
      <c r="B420" s="505"/>
      <c r="C420" s="467"/>
      <c r="D420" s="466"/>
      <c r="E420" s="468"/>
      <c r="F420" s="466"/>
    </row>
  </sheetData>
  <mergeCells count="75">
    <mergeCell ref="D85:E85"/>
    <mergeCell ref="D295:E295"/>
    <mergeCell ref="D379:E379"/>
    <mergeCell ref="D337:E337"/>
    <mergeCell ref="A246:A247"/>
    <mergeCell ref="A248:A251"/>
    <mergeCell ref="A252:A254"/>
    <mergeCell ref="A213:A216"/>
    <mergeCell ref="A217:A219"/>
    <mergeCell ref="A222:A231"/>
    <mergeCell ref="A232:A241"/>
    <mergeCell ref="A242:A245"/>
    <mergeCell ref="A182:A184"/>
    <mergeCell ref="A187:A196"/>
    <mergeCell ref="A197:A206"/>
    <mergeCell ref="A207:A210"/>
    <mergeCell ref="A142:A145"/>
    <mergeCell ref="A146:A148"/>
    <mergeCell ref="A211:A212"/>
    <mergeCell ref="A152:A161"/>
    <mergeCell ref="A162:A171"/>
    <mergeCell ref="A172:A175"/>
    <mergeCell ref="A176:A177"/>
    <mergeCell ref="A178:A181"/>
    <mergeCell ref="A110:A112"/>
    <mergeCell ref="A116:A125"/>
    <mergeCell ref="A126:A135"/>
    <mergeCell ref="A136:A139"/>
    <mergeCell ref="A140:A141"/>
    <mergeCell ref="D1:E1"/>
    <mergeCell ref="A45:A54"/>
    <mergeCell ref="A55:A64"/>
    <mergeCell ref="A65:A68"/>
    <mergeCell ref="A69:A70"/>
    <mergeCell ref="D211:E211"/>
    <mergeCell ref="A3:A12"/>
    <mergeCell ref="A15:A22"/>
    <mergeCell ref="A25:A28"/>
    <mergeCell ref="A30:A32"/>
    <mergeCell ref="A34:A37"/>
    <mergeCell ref="A39:A41"/>
    <mergeCell ref="D43:E43"/>
    <mergeCell ref="D169:E169"/>
    <mergeCell ref="A71:A74"/>
    <mergeCell ref="A75:A77"/>
    <mergeCell ref="A80:A89"/>
    <mergeCell ref="A90:A99"/>
    <mergeCell ref="A100:A103"/>
    <mergeCell ref="A104:A105"/>
    <mergeCell ref="A106:A109"/>
    <mergeCell ref="A284:A287"/>
    <mergeCell ref="A288:A290"/>
    <mergeCell ref="D253:E253"/>
    <mergeCell ref="A258:A267"/>
    <mergeCell ref="A268:A277"/>
    <mergeCell ref="A278:A281"/>
    <mergeCell ref="A282:A283"/>
    <mergeCell ref="A293:A302"/>
    <mergeCell ref="A303:A312"/>
    <mergeCell ref="A313:A316"/>
    <mergeCell ref="A317:A318"/>
    <mergeCell ref="A319:A322"/>
    <mergeCell ref="A323:A325"/>
    <mergeCell ref="A328:A337"/>
    <mergeCell ref="A338:A347"/>
    <mergeCell ref="A348:A351"/>
    <mergeCell ref="A352:A353"/>
    <mergeCell ref="A354:A357"/>
    <mergeCell ref="A358:A360"/>
    <mergeCell ref="A393:A395"/>
    <mergeCell ref="A363:A372"/>
    <mergeCell ref="A373:A382"/>
    <mergeCell ref="A383:A386"/>
    <mergeCell ref="A387:A388"/>
    <mergeCell ref="A389:A392"/>
  </mergeCells>
  <printOptions horizontalCentered="1" verticalCentered="1"/>
  <pageMargins left="0.08" right="0.13" top="0.26" bottom="0.37" header="0.28000000000000003" footer="0.21"/>
  <pageSetup orientation="portrait" r:id="rId1"/>
  <headerFooter>
    <oddFooter>&amp;L&amp;A&amp;C
&amp;R
Page  #  &amp;P         &amp;F</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8D973-0234-4592-9DC0-8AF25DDFB125}">
  <sheetPr codeName="Sheet5">
    <tabColor rgb="FFFFFF00"/>
  </sheetPr>
  <dimension ref="A1:G487"/>
  <sheetViews>
    <sheetView showGridLines="0" view="pageBreakPreview" zoomScaleNormal="100" zoomScaleSheetLayoutView="100" workbookViewId="0">
      <selection activeCell="B37" sqref="B37"/>
    </sheetView>
  </sheetViews>
  <sheetFormatPr defaultRowHeight="18.399999999999999" customHeight="1"/>
  <cols>
    <col min="1" max="1" width="4.7109375" style="368" customWidth="1"/>
    <col min="2" max="2" width="34.7109375" style="439" customWidth="1"/>
    <col min="3" max="3" width="16.28515625" style="582" customWidth="1"/>
    <col min="4" max="4" width="15.85546875" style="582" customWidth="1"/>
    <col min="5" max="6" width="14.7109375" style="582" customWidth="1"/>
    <col min="190" max="191" width="35.7109375" customWidth="1"/>
    <col min="192" max="192" width="25.7109375" customWidth="1"/>
    <col min="197" max="197" width="3" customWidth="1"/>
    <col min="198" max="198" width="39.7109375" customWidth="1"/>
    <col min="199" max="199" width="5.7109375" customWidth="1"/>
    <col min="200" max="200" width="35.7109375" customWidth="1"/>
    <col min="204" max="204" width="44.7109375" customWidth="1"/>
    <col min="212" max="212" width="88.7109375" customWidth="1"/>
    <col min="446" max="447" width="35.7109375" customWidth="1"/>
    <col min="448" max="448" width="25.7109375" customWidth="1"/>
    <col min="453" max="453" width="3" customWidth="1"/>
    <col min="454" max="454" width="39.7109375" customWidth="1"/>
    <col min="455" max="455" width="5.7109375" customWidth="1"/>
    <col min="456" max="456" width="35.7109375" customWidth="1"/>
    <col min="460" max="460" width="44.7109375" customWidth="1"/>
    <col min="468" max="468" width="88.7109375" customWidth="1"/>
    <col min="702" max="703" width="35.7109375" customWidth="1"/>
    <col min="704" max="704" width="25.7109375" customWidth="1"/>
    <col min="709" max="709" width="3" customWidth="1"/>
    <col min="710" max="710" width="39.7109375" customWidth="1"/>
    <col min="711" max="711" width="5.7109375" customWidth="1"/>
    <col min="712" max="712" width="35.7109375" customWidth="1"/>
    <col min="716" max="716" width="44.7109375" customWidth="1"/>
    <col min="724" max="724" width="88.7109375" customWidth="1"/>
    <col min="958" max="959" width="35.7109375" customWidth="1"/>
    <col min="960" max="960" width="25.7109375" customWidth="1"/>
    <col min="965" max="965" width="3" customWidth="1"/>
    <col min="966" max="966" width="39.7109375" customWidth="1"/>
    <col min="967" max="967" width="5.7109375" customWidth="1"/>
    <col min="968" max="968" width="35.7109375" customWidth="1"/>
    <col min="972" max="972" width="44.7109375" customWidth="1"/>
    <col min="980" max="980" width="88.7109375" customWidth="1"/>
    <col min="1214" max="1215" width="35.7109375" customWidth="1"/>
    <col min="1216" max="1216" width="25.7109375" customWidth="1"/>
    <col min="1221" max="1221" width="3" customWidth="1"/>
    <col min="1222" max="1222" width="39.7109375" customWidth="1"/>
    <col min="1223" max="1223" width="5.7109375" customWidth="1"/>
    <col min="1224" max="1224" width="35.7109375" customWidth="1"/>
    <col min="1228" max="1228" width="44.7109375" customWidth="1"/>
    <col min="1236" max="1236" width="88.7109375" customWidth="1"/>
    <col min="1470" max="1471" width="35.7109375" customWidth="1"/>
    <col min="1472" max="1472" width="25.7109375" customWidth="1"/>
    <col min="1477" max="1477" width="3" customWidth="1"/>
    <col min="1478" max="1478" width="39.7109375" customWidth="1"/>
    <col min="1479" max="1479" width="5.7109375" customWidth="1"/>
    <col min="1480" max="1480" width="35.7109375" customWidth="1"/>
    <col min="1484" max="1484" width="44.7109375" customWidth="1"/>
    <col min="1492" max="1492" width="88.7109375" customWidth="1"/>
    <col min="1726" max="1727" width="35.7109375" customWidth="1"/>
    <col min="1728" max="1728" width="25.7109375" customWidth="1"/>
    <col min="1733" max="1733" width="3" customWidth="1"/>
    <col min="1734" max="1734" width="39.7109375" customWidth="1"/>
    <col min="1735" max="1735" width="5.7109375" customWidth="1"/>
    <col min="1736" max="1736" width="35.7109375" customWidth="1"/>
    <col min="1740" max="1740" width="44.7109375" customWidth="1"/>
    <col min="1748" max="1748" width="88.7109375" customWidth="1"/>
    <col min="1982" max="1983" width="35.7109375" customWidth="1"/>
    <col min="1984" max="1984" width="25.7109375" customWidth="1"/>
    <col min="1989" max="1989" width="3" customWidth="1"/>
    <col min="1990" max="1990" width="39.7109375" customWidth="1"/>
    <col min="1991" max="1991" width="5.7109375" customWidth="1"/>
    <col min="1992" max="1992" width="35.7109375" customWidth="1"/>
    <col min="1996" max="1996" width="44.7109375" customWidth="1"/>
    <col min="2004" max="2004" width="88.7109375" customWidth="1"/>
    <col min="2238" max="2239" width="35.7109375" customWidth="1"/>
    <col min="2240" max="2240" width="25.7109375" customWidth="1"/>
    <col min="2245" max="2245" width="3" customWidth="1"/>
    <col min="2246" max="2246" width="39.7109375" customWidth="1"/>
    <col min="2247" max="2247" width="5.7109375" customWidth="1"/>
    <col min="2248" max="2248" width="35.7109375" customWidth="1"/>
    <col min="2252" max="2252" width="44.7109375" customWidth="1"/>
    <col min="2260" max="2260" width="88.7109375" customWidth="1"/>
    <col min="2494" max="2495" width="35.7109375" customWidth="1"/>
    <col min="2496" max="2496" width="25.7109375" customWidth="1"/>
    <col min="2501" max="2501" width="3" customWidth="1"/>
    <col min="2502" max="2502" width="39.7109375" customWidth="1"/>
    <col min="2503" max="2503" width="5.7109375" customWidth="1"/>
    <col min="2504" max="2504" width="35.7109375" customWidth="1"/>
    <col min="2508" max="2508" width="44.7109375" customWidth="1"/>
    <col min="2516" max="2516" width="88.7109375" customWidth="1"/>
    <col min="2750" max="2751" width="35.7109375" customWidth="1"/>
    <col min="2752" max="2752" width="25.7109375" customWidth="1"/>
    <col min="2757" max="2757" width="3" customWidth="1"/>
    <col min="2758" max="2758" width="39.7109375" customWidth="1"/>
    <col min="2759" max="2759" width="5.7109375" customWidth="1"/>
    <col min="2760" max="2760" width="35.7109375" customWidth="1"/>
    <col min="2764" max="2764" width="44.7109375" customWidth="1"/>
    <col min="2772" max="2772" width="88.7109375" customWidth="1"/>
    <col min="3006" max="3007" width="35.7109375" customWidth="1"/>
    <col min="3008" max="3008" width="25.7109375" customWidth="1"/>
    <col min="3013" max="3013" width="3" customWidth="1"/>
    <col min="3014" max="3014" width="39.7109375" customWidth="1"/>
    <col min="3015" max="3015" width="5.7109375" customWidth="1"/>
    <col min="3016" max="3016" width="35.7109375" customWidth="1"/>
    <col min="3020" max="3020" width="44.7109375" customWidth="1"/>
    <col min="3028" max="3028" width="88.7109375" customWidth="1"/>
    <col min="3262" max="3263" width="35.7109375" customWidth="1"/>
    <col min="3264" max="3264" width="25.7109375" customWidth="1"/>
    <col min="3269" max="3269" width="3" customWidth="1"/>
    <col min="3270" max="3270" width="39.7109375" customWidth="1"/>
    <col min="3271" max="3271" width="5.7109375" customWidth="1"/>
    <col min="3272" max="3272" width="35.7109375" customWidth="1"/>
    <col min="3276" max="3276" width="44.7109375" customWidth="1"/>
    <col min="3284" max="3284" width="88.7109375" customWidth="1"/>
    <col min="3518" max="3519" width="35.7109375" customWidth="1"/>
    <col min="3520" max="3520" width="25.7109375" customWidth="1"/>
    <col min="3525" max="3525" width="3" customWidth="1"/>
    <col min="3526" max="3526" width="39.7109375" customWidth="1"/>
    <col min="3527" max="3527" width="5.7109375" customWidth="1"/>
    <col min="3528" max="3528" width="35.7109375" customWidth="1"/>
    <col min="3532" max="3532" width="44.7109375" customWidth="1"/>
    <col min="3540" max="3540" width="88.7109375" customWidth="1"/>
    <col min="3774" max="3775" width="35.7109375" customWidth="1"/>
    <col min="3776" max="3776" width="25.7109375" customWidth="1"/>
    <col min="3781" max="3781" width="3" customWidth="1"/>
    <col min="3782" max="3782" width="39.7109375" customWidth="1"/>
    <col min="3783" max="3783" width="5.7109375" customWidth="1"/>
    <col min="3784" max="3784" width="35.7109375" customWidth="1"/>
    <col min="3788" max="3788" width="44.7109375" customWidth="1"/>
    <col min="3796" max="3796" width="88.7109375" customWidth="1"/>
    <col min="4030" max="4031" width="35.7109375" customWidth="1"/>
    <col min="4032" max="4032" width="25.7109375" customWidth="1"/>
    <col min="4037" max="4037" width="3" customWidth="1"/>
    <col min="4038" max="4038" width="39.7109375" customWidth="1"/>
    <col min="4039" max="4039" width="5.7109375" customWidth="1"/>
    <col min="4040" max="4040" width="35.7109375" customWidth="1"/>
    <col min="4044" max="4044" width="44.7109375" customWidth="1"/>
    <col min="4052" max="4052" width="88.7109375" customWidth="1"/>
    <col min="4286" max="4287" width="35.7109375" customWidth="1"/>
    <col min="4288" max="4288" width="25.7109375" customWidth="1"/>
    <col min="4293" max="4293" width="3" customWidth="1"/>
    <col min="4294" max="4294" width="39.7109375" customWidth="1"/>
    <col min="4295" max="4295" width="5.7109375" customWidth="1"/>
    <col min="4296" max="4296" width="35.7109375" customWidth="1"/>
    <col min="4300" max="4300" width="44.7109375" customWidth="1"/>
    <col min="4308" max="4308" width="88.7109375" customWidth="1"/>
    <col min="4542" max="4543" width="35.7109375" customWidth="1"/>
    <col min="4544" max="4544" width="25.7109375" customWidth="1"/>
    <col min="4549" max="4549" width="3" customWidth="1"/>
    <col min="4550" max="4550" width="39.7109375" customWidth="1"/>
    <col min="4551" max="4551" width="5.7109375" customWidth="1"/>
    <col min="4552" max="4552" width="35.7109375" customWidth="1"/>
    <col min="4556" max="4556" width="44.7109375" customWidth="1"/>
    <col min="4564" max="4564" width="88.7109375" customWidth="1"/>
    <col min="4798" max="4799" width="35.7109375" customWidth="1"/>
    <col min="4800" max="4800" width="25.7109375" customWidth="1"/>
    <col min="4805" max="4805" width="3" customWidth="1"/>
    <col min="4806" max="4806" width="39.7109375" customWidth="1"/>
    <col min="4807" max="4807" width="5.7109375" customWidth="1"/>
    <col min="4808" max="4808" width="35.7109375" customWidth="1"/>
    <col min="4812" max="4812" width="44.7109375" customWidth="1"/>
    <col min="4820" max="4820" width="88.7109375" customWidth="1"/>
    <col min="5054" max="5055" width="35.7109375" customWidth="1"/>
    <col min="5056" max="5056" width="25.7109375" customWidth="1"/>
    <col min="5061" max="5061" width="3" customWidth="1"/>
    <col min="5062" max="5062" width="39.7109375" customWidth="1"/>
    <col min="5063" max="5063" width="5.7109375" customWidth="1"/>
    <col min="5064" max="5064" width="35.7109375" customWidth="1"/>
    <col min="5068" max="5068" width="44.7109375" customWidth="1"/>
    <col min="5076" max="5076" width="88.7109375" customWidth="1"/>
    <col min="5310" max="5311" width="35.7109375" customWidth="1"/>
    <col min="5312" max="5312" width="25.7109375" customWidth="1"/>
    <col min="5317" max="5317" width="3" customWidth="1"/>
    <col min="5318" max="5318" width="39.7109375" customWidth="1"/>
    <col min="5319" max="5319" width="5.7109375" customWidth="1"/>
    <col min="5320" max="5320" width="35.7109375" customWidth="1"/>
    <col min="5324" max="5324" width="44.7109375" customWidth="1"/>
    <col min="5332" max="5332" width="88.7109375" customWidth="1"/>
    <col min="5566" max="5567" width="35.7109375" customWidth="1"/>
    <col min="5568" max="5568" width="25.7109375" customWidth="1"/>
    <col min="5573" max="5573" width="3" customWidth="1"/>
    <col min="5574" max="5574" width="39.7109375" customWidth="1"/>
    <col min="5575" max="5575" width="5.7109375" customWidth="1"/>
    <col min="5576" max="5576" width="35.7109375" customWidth="1"/>
    <col min="5580" max="5580" width="44.7109375" customWidth="1"/>
    <col min="5588" max="5588" width="88.7109375" customWidth="1"/>
    <col min="5822" max="5823" width="35.7109375" customWidth="1"/>
    <col min="5824" max="5824" width="25.7109375" customWidth="1"/>
    <col min="5829" max="5829" width="3" customWidth="1"/>
    <col min="5830" max="5830" width="39.7109375" customWidth="1"/>
    <col min="5831" max="5831" width="5.7109375" customWidth="1"/>
    <col min="5832" max="5832" width="35.7109375" customWidth="1"/>
    <col min="5836" max="5836" width="44.7109375" customWidth="1"/>
    <col min="5844" max="5844" width="88.7109375" customWidth="1"/>
    <col min="6078" max="6079" width="35.7109375" customWidth="1"/>
    <col min="6080" max="6080" width="25.7109375" customWidth="1"/>
    <col min="6085" max="6085" width="3" customWidth="1"/>
    <col min="6086" max="6086" width="39.7109375" customWidth="1"/>
    <col min="6087" max="6087" width="5.7109375" customWidth="1"/>
    <col min="6088" max="6088" width="35.7109375" customWidth="1"/>
    <col min="6092" max="6092" width="44.7109375" customWidth="1"/>
    <col min="6100" max="6100" width="88.7109375" customWidth="1"/>
    <col min="6334" max="6335" width="35.7109375" customWidth="1"/>
    <col min="6336" max="6336" width="25.7109375" customWidth="1"/>
    <col min="6341" max="6341" width="3" customWidth="1"/>
    <col min="6342" max="6342" width="39.7109375" customWidth="1"/>
    <col min="6343" max="6343" width="5.7109375" customWidth="1"/>
    <col min="6344" max="6344" width="35.7109375" customWidth="1"/>
    <col min="6348" max="6348" width="44.7109375" customWidth="1"/>
    <col min="6356" max="6356" width="88.7109375" customWidth="1"/>
    <col min="6590" max="6591" width="35.7109375" customWidth="1"/>
    <col min="6592" max="6592" width="25.7109375" customWidth="1"/>
    <col min="6597" max="6597" width="3" customWidth="1"/>
    <col min="6598" max="6598" width="39.7109375" customWidth="1"/>
    <col min="6599" max="6599" width="5.7109375" customWidth="1"/>
    <col min="6600" max="6600" width="35.7109375" customWidth="1"/>
    <col min="6604" max="6604" width="44.7109375" customWidth="1"/>
    <col min="6612" max="6612" width="88.7109375" customWidth="1"/>
    <col min="6846" max="6847" width="35.7109375" customWidth="1"/>
    <col min="6848" max="6848" width="25.7109375" customWidth="1"/>
    <col min="6853" max="6853" width="3" customWidth="1"/>
    <col min="6854" max="6854" width="39.7109375" customWidth="1"/>
    <col min="6855" max="6855" width="5.7109375" customWidth="1"/>
    <col min="6856" max="6856" width="35.7109375" customWidth="1"/>
    <col min="6860" max="6860" width="44.7109375" customWidth="1"/>
    <col min="6868" max="6868" width="88.7109375" customWidth="1"/>
    <col min="7102" max="7103" width="35.7109375" customWidth="1"/>
    <col min="7104" max="7104" width="25.7109375" customWidth="1"/>
    <col min="7109" max="7109" width="3" customWidth="1"/>
    <col min="7110" max="7110" width="39.7109375" customWidth="1"/>
    <col min="7111" max="7111" width="5.7109375" customWidth="1"/>
    <col min="7112" max="7112" width="35.7109375" customWidth="1"/>
    <col min="7116" max="7116" width="44.7109375" customWidth="1"/>
    <col min="7124" max="7124" width="88.7109375" customWidth="1"/>
    <col min="7358" max="7359" width="35.7109375" customWidth="1"/>
    <col min="7360" max="7360" width="25.7109375" customWidth="1"/>
    <col min="7365" max="7365" width="3" customWidth="1"/>
    <col min="7366" max="7366" width="39.7109375" customWidth="1"/>
    <col min="7367" max="7367" width="5.7109375" customWidth="1"/>
    <col min="7368" max="7368" width="35.7109375" customWidth="1"/>
    <col min="7372" max="7372" width="44.7109375" customWidth="1"/>
    <col min="7380" max="7380" width="88.7109375" customWidth="1"/>
    <col min="7614" max="7615" width="35.7109375" customWidth="1"/>
    <col min="7616" max="7616" width="25.7109375" customWidth="1"/>
    <col min="7621" max="7621" width="3" customWidth="1"/>
    <col min="7622" max="7622" width="39.7109375" customWidth="1"/>
    <col min="7623" max="7623" width="5.7109375" customWidth="1"/>
    <col min="7624" max="7624" width="35.7109375" customWidth="1"/>
    <col min="7628" max="7628" width="44.7109375" customWidth="1"/>
    <col min="7636" max="7636" width="88.7109375" customWidth="1"/>
    <col min="7870" max="7871" width="35.7109375" customWidth="1"/>
    <col min="7872" max="7872" width="25.7109375" customWidth="1"/>
    <col min="7877" max="7877" width="3" customWidth="1"/>
    <col min="7878" max="7878" width="39.7109375" customWidth="1"/>
    <col min="7879" max="7879" width="5.7109375" customWidth="1"/>
    <col min="7880" max="7880" width="35.7109375" customWidth="1"/>
    <col min="7884" max="7884" width="44.7109375" customWidth="1"/>
    <col min="7892" max="7892" width="88.7109375" customWidth="1"/>
    <col min="8126" max="8127" width="35.7109375" customWidth="1"/>
    <col min="8128" max="8128" width="25.7109375" customWidth="1"/>
    <col min="8133" max="8133" width="3" customWidth="1"/>
    <col min="8134" max="8134" width="39.7109375" customWidth="1"/>
    <col min="8135" max="8135" width="5.7109375" customWidth="1"/>
    <col min="8136" max="8136" width="35.7109375" customWidth="1"/>
    <col min="8140" max="8140" width="44.7109375" customWidth="1"/>
    <col min="8148" max="8148" width="88.7109375" customWidth="1"/>
    <col min="8382" max="8383" width="35.7109375" customWidth="1"/>
    <col min="8384" max="8384" width="25.7109375" customWidth="1"/>
    <col min="8389" max="8389" width="3" customWidth="1"/>
    <col min="8390" max="8390" width="39.7109375" customWidth="1"/>
    <col min="8391" max="8391" width="5.7109375" customWidth="1"/>
    <col min="8392" max="8392" width="35.7109375" customWidth="1"/>
    <col min="8396" max="8396" width="44.7109375" customWidth="1"/>
    <col min="8404" max="8404" width="88.7109375" customWidth="1"/>
    <col min="8638" max="8639" width="35.7109375" customWidth="1"/>
    <col min="8640" max="8640" width="25.7109375" customWidth="1"/>
    <col min="8645" max="8645" width="3" customWidth="1"/>
    <col min="8646" max="8646" width="39.7109375" customWidth="1"/>
    <col min="8647" max="8647" width="5.7109375" customWidth="1"/>
    <col min="8648" max="8648" width="35.7109375" customWidth="1"/>
    <col min="8652" max="8652" width="44.7109375" customWidth="1"/>
    <col min="8660" max="8660" width="88.7109375" customWidth="1"/>
    <col min="8894" max="8895" width="35.7109375" customWidth="1"/>
    <col min="8896" max="8896" width="25.7109375" customWidth="1"/>
    <col min="8901" max="8901" width="3" customWidth="1"/>
    <col min="8902" max="8902" width="39.7109375" customWidth="1"/>
    <col min="8903" max="8903" width="5.7109375" customWidth="1"/>
    <col min="8904" max="8904" width="35.7109375" customWidth="1"/>
    <col min="8908" max="8908" width="44.7109375" customWidth="1"/>
    <col min="8916" max="8916" width="88.7109375" customWidth="1"/>
    <col min="9150" max="9151" width="35.7109375" customWidth="1"/>
    <col min="9152" max="9152" width="25.7109375" customWidth="1"/>
    <col min="9157" max="9157" width="3" customWidth="1"/>
    <col min="9158" max="9158" width="39.7109375" customWidth="1"/>
    <col min="9159" max="9159" width="5.7109375" customWidth="1"/>
    <col min="9160" max="9160" width="35.7109375" customWidth="1"/>
    <col min="9164" max="9164" width="44.7109375" customWidth="1"/>
    <col min="9172" max="9172" width="88.7109375" customWidth="1"/>
    <col min="9406" max="9407" width="35.7109375" customWidth="1"/>
    <col min="9408" max="9408" width="25.7109375" customWidth="1"/>
    <col min="9413" max="9413" width="3" customWidth="1"/>
    <col min="9414" max="9414" width="39.7109375" customWidth="1"/>
    <col min="9415" max="9415" width="5.7109375" customWidth="1"/>
    <col min="9416" max="9416" width="35.7109375" customWidth="1"/>
    <col min="9420" max="9420" width="44.7109375" customWidth="1"/>
    <col min="9428" max="9428" width="88.7109375" customWidth="1"/>
    <col min="9662" max="9663" width="35.7109375" customWidth="1"/>
    <col min="9664" max="9664" width="25.7109375" customWidth="1"/>
    <col min="9669" max="9669" width="3" customWidth="1"/>
    <col min="9670" max="9670" width="39.7109375" customWidth="1"/>
    <col min="9671" max="9671" width="5.7109375" customWidth="1"/>
    <col min="9672" max="9672" width="35.7109375" customWidth="1"/>
    <col min="9676" max="9676" width="44.7109375" customWidth="1"/>
    <col min="9684" max="9684" width="88.7109375" customWidth="1"/>
    <col min="9918" max="9919" width="35.7109375" customWidth="1"/>
    <col min="9920" max="9920" width="25.7109375" customWidth="1"/>
    <col min="9925" max="9925" width="3" customWidth="1"/>
    <col min="9926" max="9926" width="39.7109375" customWidth="1"/>
    <col min="9927" max="9927" width="5.7109375" customWidth="1"/>
    <col min="9928" max="9928" width="35.7109375" customWidth="1"/>
    <col min="9932" max="9932" width="44.7109375" customWidth="1"/>
    <col min="9940" max="9940" width="88.7109375" customWidth="1"/>
    <col min="10174" max="10175" width="35.7109375" customWidth="1"/>
    <col min="10176" max="10176" width="25.7109375" customWidth="1"/>
    <col min="10181" max="10181" width="3" customWidth="1"/>
    <col min="10182" max="10182" width="39.7109375" customWidth="1"/>
    <col min="10183" max="10183" width="5.7109375" customWidth="1"/>
    <col min="10184" max="10184" width="35.7109375" customWidth="1"/>
    <col min="10188" max="10188" width="44.7109375" customWidth="1"/>
    <col min="10196" max="10196" width="88.7109375" customWidth="1"/>
    <col min="10430" max="10431" width="35.7109375" customWidth="1"/>
    <col min="10432" max="10432" width="25.7109375" customWidth="1"/>
    <col min="10437" max="10437" width="3" customWidth="1"/>
    <col min="10438" max="10438" width="39.7109375" customWidth="1"/>
    <col min="10439" max="10439" width="5.7109375" customWidth="1"/>
    <col min="10440" max="10440" width="35.7109375" customWidth="1"/>
    <col min="10444" max="10444" width="44.7109375" customWidth="1"/>
    <col min="10452" max="10452" width="88.7109375" customWidth="1"/>
    <col min="10686" max="10687" width="35.7109375" customWidth="1"/>
    <col min="10688" max="10688" width="25.7109375" customWidth="1"/>
    <col min="10693" max="10693" width="3" customWidth="1"/>
    <col min="10694" max="10694" width="39.7109375" customWidth="1"/>
    <col min="10695" max="10695" width="5.7109375" customWidth="1"/>
    <col min="10696" max="10696" width="35.7109375" customWidth="1"/>
    <col min="10700" max="10700" width="44.7109375" customWidth="1"/>
    <col min="10708" max="10708" width="88.7109375" customWidth="1"/>
    <col min="10942" max="10943" width="35.7109375" customWidth="1"/>
    <col min="10944" max="10944" width="25.7109375" customWidth="1"/>
    <col min="10949" max="10949" width="3" customWidth="1"/>
    <col min="10950" max="10950" width="39.7109375" customWidth="1"/>
    <col min="10951" max="10951" width="5.7109375" customWidth="1"/>
    <col min="10952" max="10952" width="35.7109375" customWidth="1"/>
    <col min="10956" max="10956" width="44.7109375" customWidth="1"/>
    <col min="10964" max="10964" width="88.7109375" customWidth="1"/>
    <col min="11198" max="11199" width="35.7109375" customWidth="1"/>
    <col min="11200" max="11200" width="25.7109375" customWidth="1"/>
    <col min="11205" max="11205" width="3" customWidth="1"/>
    <col min="11206" max="11206" width="39.7109375" customWidth="1"/>
    <col min="11207" max="11207" width="5.7109375" customWidth="1"/>
    <col min="11208" max="11208" width="35.7109375" customWidth="1"/>
    <col min="11212" max="11212" width="44.7109375" customWidth="1"/>
    <col min="11220" max="11220" width="88.7109375" customWidth="1"/>
    <col min="11454" max="11455" width="35.7109375" customWidth="1"/>
    <col min="11456" max="11456" width="25.7109375" customWidth="1"/>
    <col min="11461" max="11461" width="3" customWidth="1"/>
    <col min="11462" max="11462" width="39.7109375" customWidth="1"/>
    <col min="11463" max="11463" width="5.7109375" customWidth="1"/>
    <col min="11464" max="11464" width="35.7109375" customWidth="1"/>
    <col min="11468" max="11468" width="44.7109375" customWidth="1"/>
    <col min="11476" max="11476" width="88.7109375" customWidth="1"/>
    <col min="11710" max="11711" width="35.7109375" customWidth="1"/>
    <col min="11712" max="11712" width="25.7109375" customWidth="1"/>
    <col min="11717" max="11717" width="3" customWidth="1"/>
    <col min="11718" max="11718" width="39.7109375" customWidth="1"/>
    <col min="11719" max="11719" width="5.7109375" customWidth="1"/>
    <col min="11720" max="11720" width="35.7109375" customWidth="1"/>
    <col min="11724" max="11724" width="44.7109375" customWidth="1"/>
    <col min="11732" max="11732" width="88.7109375" customWidth="1"/>
    <col min="11966" max="11967" width="35.7109375" customWidth="1"/>
    <col min="11968" max="11968" width="25.7109375" customWidth="1"/>
    <col min="11973" max="11973" width="3" customWidth="1"/>
    <col min="11974" max="11974" width="39.7109375" customWidth="1"/>
    <col min="11975" max="11975" width="5.7109375" customWidth="1"/>
    <col min="11976" max="11976" width="35.7109375" customWidth="1"/>
    <col min="11980" max="11980" width="44.7109375" customWidth="1"/>
    <col min="11988" max="11988" width="88.7109375" customWidth="1"/>
    <col min="12222" max="12223" width="35.7109375" customWidth="1"/>
    <col min="12224" max="12224" width="25.7109375" customWidth="1"/>
    <col min="12229" max="12229" width="3" customWidth="1"/>
    <col min="12230" max="12230" width="39.7109375" customWidth="1"/>
    <col min="12231" max="12231" width="5.7109375" customWidth="1"/>
    <col min="12232" max="12232" width="35.7109375" customWidth="1"/>
    <col min="12236" max="12236" width="44.7109375" customWidth="1"/>
    <col min="12244" max="12244" width="88.7109375" customWidth="1"/>
    <col min="12478" max="12479" width="35.7109375" customWidth="1"/>
    <col min="12480" max="12480" width="25.7109375" customWidth="1"/>
    <col min="12485" max="12485" width="3" customWidth="1"/>
    <col min="12486" max="12486" width="39.7109375" customWidth="1"/>
    <col min="12487" max="12487" width="5.7109375" customWidth="1"/>
    <col min="12488" max="12488" width="35.7109375" customWidth="1"/>
    <col min="12492" max="12492" width="44.7109375" customWidth="1"/>
    <col min="12500" max="12500" width="88.7109375" customWidth="1"/>
    <col min="12734" max="12735" width="35.7109375" customWidth="1"/>
    <col min="12736" max="12736" width="25.7109375" customWidth="1"/>
    <col min="12741" max="12741" width="3" customWidth="1"/>
    <col min="12742" max="12742" width="39.7109375" customWidth="1"/>
    <col min="12743" max="12743" width="5.7109375" customWidth="1"/>
    <col min="12744" max="12744" width="35.7109375" customWidth="1"/>
    <col min="12748" max="12748" width="44.7109375" customWidth="1"/>
    <col min="12756" max="12756" width="88.7109375" customWidth="1"/>
    <col min="12990" max="12991" width="35.7109375" customWidth="1"/>
    <col min="12992" max="12992" width="25.7109375" customWidth="1"/>
    <col min="12997" max="12997" width="3" customWidth="1"/>
    <col min="12998" max="12998" width="39.7109375" customWidth="1"/>
    <col min="12999" max="12999" width="5.7109375" customWidth="1"/>
    <col min="13000" max="13000" width="35.7109375" customWidth="1"/>
    <col min="13004" max="13004" width="44.7109375" customWidth="1"/>
    <col min="13012" max="13012" width="88.7109375" customWidth="1"/>
    <col min="13246" max="13247" width="35.7109375" customWidth="1"/>
    <col min="13248" max="13248" width="25.7109375" customWidth="1"/>
    <col min="13253" max="13253" width="3" customWidth="1"/>
    <col min="13254" max="13254" width="39.7109375" customWidth="1"/>
    <col min="13255" max="13255" width="5.7109375" customWidth="1"/>
    <col min="13256" max="13256" width="35.7109375" customWidth="1"/>
    <col min="13260" max="13260" width="44.7109375" customWidth="1"/>
    <col min="13268" max="13268" width="88.7109375" customWidth="1"/>
    <col min="13502" max="13503" width="35.7109375" customWidth="1"/>
    <col min="13504" max="13504" width="25.7109375" customWidth="1"/>
    <col min="13509" max="13509" width="3" customWidth="1"/>
    <col min="13510" max="13510" width="39.7109375" customWidth="1"/>
    <col min="13511" max="13511" width="5.7109375" customWidth="1"/>
    <col min="13512" max="13512" width="35.7109375" customWidth="1"/>
    <col min="13516" max="13516" width="44.7109375" customWidth="1"/>
    <col min="13524" max="13524" width="88.7109375" customWidth="1"/>
    <col min="13758" max="13759" width="35.7109375" customWidth="1"/>
    <col min="13760" max="13760" width="25.7109375" customWidth="1"/>
    <col min="13765" max="13765" width="3" customWidth="1"/>
    <col min="13766" max="13766" width="39.7109375" customWidth="1"/>
    <col min="13767" max="13767" width="5.7109375" customWidth="1"/>
    <col min="13768" max="13768" width="35.7109375" customWidth="1"/>
    <col min="13772" max="13772" width="44.7109375" customWidth="1"/>
    <col min="13780" max="13780" width="88.7109375" customWidth="1"/>
    <col min="14014" max="14015" width="35.7109375" customWidth="1"/>
    <col min="14016" max="14016" width="25.7109375" customWidth="1"/>
    <col min="14021" max="14021" width="3" customWidth="1"/>
    <col min="14022" max="14022" width="39.7109375" customWidth="1"/>
    <col min="14023" max="14023" width="5.7109375" customWidth="1"/>
    <col min="14024" max="14024" width="35.7109375" customWidth="1"/>
    <col min="14028" max="14028" width="44.7109375" customWidth="1"/>
    <col min="14036" max="14036" width="88.7109375" customWidth="1"/>
    <col min="14270" max="14271" width="35.7109375" customWidth="1"/>
    <col min="14272" max="14272" width="25.7109375" customWidth="1"/>
    <col min="14277" max="14277" width="3" customWidth="1"/>
    <col min="14278" max="14278" width="39.7109375" customWidth="1"/>
    <col min="14279" max="14279" width="5.7109375" customWidth="1"/>
    <col min="14280" max="14280" width="35.7109375" customWidth="1"/>
    <col min="14284" max="14284" width="44.7109375" customWidth="1"/>
    <col min="14292" max="14292" width="88.7109375" customWidth="1"/>
    <col min="14526" max="14527" width="35.7109375" customWidth="1"/>
    <col min="14528" max="14528" width="25.7109375" customWidth="1"/>
    <col min="14533" max="14533" width="3" customWidth="1"/>
    <col min="14534" max="14534" width="39.7109375" customWidth="1"/>
    <col min="14535" max="14535" width="5.7109375" customWidth="1"/>
    <col min="14536" max="14536" width="35.7109375" customWidth="1"/>
    <col min="14540" max="14540" width="44.7109375" customWidth="1"/>
    <col min="14548" max="14548" width="88.7109375" customWidth="1"/>
    <col min="14782" max="14783" width="35.7109375" customWidth="1"/>
    <col min="14784" max="14784" width="25.7109375" customWidth="1"/>
    <col min="14789" max="14789" width="3" customWidth="1"/>
    <col min="14790" max="14790" width="39.7109375" customWidth="1"/>
    <col min="14791" max="14791" width="5.7109375" customWidth="1"/>
    <col min="14792" max="14792" width="35.7109375" customWidth="1"/>
    <col min="14796" max="14796" width="44.7109375" customWidth="1"/>
    <col min="14804" max="14804" width="88.7109375" customWidth="1"/>
    <col min="15038" max="15039" width="35.7109375" customWidth="1"/>
    <col min="15040" max="15040" width="25.7109375" customWidth="1"/>
    <col min="15045" max="15045" width="3" customWidth="1"/>
    <col min="15046" max="15046" width="39.7109375" customWidth="1"/>
    <col min="15047" max="15047" width="5.7109375" customWidth="1"/>
    <col min="15048" max="15048" width="35.7109375" customWidth="1"/>
    <col min="15052" max="15052" width="44.7109375" customWidth="1"/>
    <col min="15060" max="15060" width="88.7109375" customWidth="1"/>
    <col min="15294" max="15295" width="35.7109375" customWidth="1"/>
    <col min="15296" max="15296" width="25.7109375" customWidth="1"/>
    <col min="15301" max="15301" width="3" customWidth="1"/>
    <col min="15302" max="15302" width="39.7109375" customWidth="1"/>
    <col min="15303" max="15303" width="5.7109375" customWidth="1"/>
    <col min="15304" max="15304" width="35.7109375" customWidth="1"/>
    <col min="15308" max="15308" width="44.7109375" customWidth="1"/>
    <col min="15316" max="15316" width="88.7109375" customWidth="1"/>
    <col min="15550" max="15551" width="35.7109375" customWidth="1"/>
    <col min="15552" max="15552" width="25.7109375" customWidth="1"/>
    <col min="15557" max="15557" width="3" customWidth="1"/>
    <col min="15558" max="15558" width="39.7109375" customWidth="1"/>
    <col min="15559" max="15559" width="5.7109375" customWidth="1"/>
    <col min="15560" max="15560" width="35.7109375" customWidth="1"/>
    <col min="15564" max="15564" width="44.7109375" customWidth="1"/>
    <col min="15572" max="15572" width="88.7109375" customWidth="1"/>
    <col min="15806" max="15807" width="35.7109375" customWidth="1"/>
    <col min="15808" max="15808" width="25.7109375" customWidth="1"/>
    <col min="15813" max="15813" width="3" customWidth="1"/>
    <col min="15814" max="15814" width="39.7109375" customWidth="1"/>
    <col min="15815" max="15815" width="5.7109375" customWidth="1"/>
    <col min="15816" max="15816" width="35.7109375" customWidth="1"/>
    <col min="15820" max="15820" width="44.7109375" customWidth="1"/>
    <col min="15828" max="15828" width="88.7109375" customWidth="1"/>
    <col min="16062" max="16063" width="35.7109375" customWidth="1"/>
    <col min="16064" max="16064" width="25.7109375" customWidth="1"/>
    <col min="16069" max="16069" width="3" customWidth="1"/>
    <col min="16070" max="16070" width="39.7109375" customWidth="1"/>
    <col min="16071" max="16071" width="5.7109375" customWidth="1"/>
    <col min="16072" max="16072" width="35.7109375" customWidth="1"/>
    <col min="16076" max="16076" width="44.7109375" customWidth="1"/>
    <col min="16084" max="16084" width="88.7109375" customWidth="1"/>
  </cols>
  <sheetData>
    <row r="1" spans="1:6" ht="18.399999999999999" customHeight="1">
      <c r="A1" s="435" t="s">
        <v>799</v>
      </c>
      <c r="C1" s="582" t="str">
        <f>+'jobinfo(2)'!C1</f>
        <v>Brownlee. LAVERNE</v>
      </c>
      <c r="D1" s="1044" t="str">
        <f>+'jobinfo(2)'!C2</f>
        <v>13509 Alvin Ave</v>
      </c>
      <c r="E1" s="1044"/>
      <c r="F1" s="584"/>
    </row>
    <row r="2" spans="1:6" ht="18.399999999999999" customHeight="1">
      <c r="B2" s="444" t="s">
        <v>800</v>
      </c>
      <c r="C2" s="585" t="str">
        <f>+'jobinfo(2)'!C53</f>
        <v>FOYER/TRAVEL ROOM</v>
      </c>
      <c r="D2" s="586" t="str">
        <f>+'jobinfo(2)'!C54</f>
        <v>GUEST CLOSET</v>
      </c>
      <c r="E2" s="587" t="str">
        <f>+'jobinfo(2)'!C55</f>
        <v>GUEST BATHROOM</v>
      </c>
      <c r="F2" s="586" t="str">
        <f>+'jobinfo(2)'!C56</f>
        <v xml:space="preserve"> Dining Room TRAVEL</v>
      </c>
    </row>
    <row r="3" spans="1:6" ht="18.399999999999999" customHeight="1">
      <c r="A3" s="1050" t="s">
        <v>759</v>
      </c>
      <c r="B3" s="567" t="s">
        <v>801</v>
      </c>
      <c r="C3" s="588">
        <f>+'jobinfo(2)'!A53</f>
        <v>1</v>
      </c>
      <c r="D3" s="588">
        <f>+'jobinfo(2)'!A54</f>
        <v>2</v>
      </c>
      <c r="E3" s="588">
        <f>+'jobinfo(2)'!A55</f>
        <v>3</v>
      </c>
      <c r="F3" s="588">
        <f>+'jobinfo(2)'!$A$56</f>
        <v>4</v>
      </c>
    </row>
    <row r="4" spans="1:6" ht="18.399999999999999" customHeight="1">
      <c r="A4" s="1050"/>
      <c r="B4" s="446" t="s">
        <v>761</v>
      </c>
      <c r="C4" s="589"/>
      <c r="D4" s="590"/>
      <c r="E4" s="589"/>
      <c r="F4" s="590"/>
    </row>
    <row r="5" spans="1:6" ht="18.399999999999999" customHeight="1">
      <c r="A5" s="1050"/>
      <c r="B5" s="446" t="s">
        <v>802</v>
      </c>
      <c r="C5" s="590"/>
      <c r="D5" s="591"/>
      <c r="E5" s="590"/>
      <c r="F5" s="591"/>
    </row>
    <row r="6" spans="1:6" ht="18.399999999999999" customHeight="1">
      <c r="A6" s="1050"/>
      <c r="B6" s="447" t="s">
        <v>803</v>
      </c>
      <c r="C6" s="589"/>
      <c r="D6" s="590"/>
      <c r="E6" s="589"/>
      <c r="F6" s="590"/>
    </row>
    <row r="7" spans="1:6" ht="18.399999999999999" customHeight="1">
      <c r="A7" s="1050"/>
      <c r="B7" s="448" t="s">
        <v>804</v>
      </c>
      <c r="C7" s="592" t="s">
        <v>58</v>
      </c>
      <c r="D7" s="593" t="s">
        <v>58</v>
      </c>
      <c r="E7" s="592" t="s">
        <v>58</v>
      </c>
      <c r="F7" s="593" t="s">
        <v>58</v>
      </c>
    </row>
    <row r="8" spans="1:6" ht="18.399999999999999" customHeight="1">
      <c r="A8" s="1050"/>
      <c r="B8" s="446" t="s">
        <v>805</v>
      </c>
      <c r="C8" s="594" t="s">
        <v>765</v>
      </c>
      <c r="D8" s="595" t="s">
        <v>765</v>
      </c>
      <c r="E8" s="594" t="s">
        <v>765</v>
      </c>
      <c r="F8" s="595" t="s">
        <v>765</v>
      </c>
    </row>
    <row r="9" spans="1:6" ht="18.399999999999999" customHeight="1">
      <c r="A9" s="1050"/>
      <c r="B9" s="449" t="s">
        <v>806</v>
      </c>
      <c r="C9" s="590"/>
      <c r="D9" s="591"/>
      <c r="E9" s="590"/>
      <c r="F9" s="591"/>
    </row>
    <row r="10" spans="1:6" ht="18.399999999999999" customHeight="1">
      <c r="A10" s="1050"/>
      <c r="B10" s="447" t="s">
        <v>807</v>
      </c>
      <c r="C10" s="589"/>
      <c r="D10" s="590"/>
      <c r="E10" s="589"/>
      <c r="F10" s="590"/>
    </row>
    <row r="11" spans="1:6" ht="18.399999999999999" customHeight="1">
      <c r="A11" s="1050"/>
      <c r="B11" s="449" t="s">
        <v>808</v>
      </c>
      <c r="C11" s="592" t="s">
        <v>58</v>
      </c>
      <c r="D11" s="593" t="s">
        <v>58</v>
      </c>
      <c r="E11" s="592" t="s">
        <v>58</v>
      </c>
      <c r="F11" s="593" t="s">
        <v>58</v>
      </c>
    </row>
    <row r="12" spans="1:6" ht="18.399999999999999" customHeight="1">
      <c r="A12" s="1050"/>
      <c r="B12" s="450" t="s">
        <v>809</v>
      </c>
      <c r="C12" s="596" t="s">
        <v>765</v>
      </c>
      <c r="D12" s="595" t="s">
        <v>765</v>
      </c>
      <c r="E12" s="596" t="s">
        <v>765</v>
      </c>
      <c r="F12" s="595" t="s">
        <v>765</v>
      </c>
    </row>
    <row r="13" spans="1:6" ht="18.399999999999999" customHeight="1">
      <c r="A13" s="425"/>
      <c r="B13" s="450" t="s">
        <v>810</v>
      </c>
      <c r="C13" s="596"/>
      <c r="D13" s="595"/>
      <c r="E13" s="596"/>
      <c r="F13" s="595"/>
    </row>
    <row r="14" spans="1:6" ht="18.399999999999999" customHeight="1">
      <c r="B14" s="451" t="s">
        <v>811</v>
      </c>
      <c r="C14" s="597" t="s">
        <v>812</v>
      </c>
      <c r="D14" s="598" t="s">
        <v>812</v>
      </c>
      <c r="E14" s="597" t="s">
        <v>812</v>
      </c>
      <c r="F14" s="598" t="s">
        <v>812</v>
      </c>
    </row>
    <row r="15" spans="1:6" ht="18.399999999999999" customHeight="1">
      <c r="A15" s="1052" t="s">
        <v>122</v>
      </c>
      <c r="B15" s="446" t="s">
        <v>813</v>
      </c>
      <c r="C15" s="589"/>
      <c r="D15" s="590"/>
      <c r="E15" s="589"/>
      <c r="F15" s="590"/>
    </row>
    <row r="16" spans="1:6" ht="18.399999999999999" customHeight="1">
      <c r="A16" s="1052"/>
      <c r="B16" s="446" t="s">
        <v>814</v>
      </c>
      <c r="C16" s="590"/>
      <c r="D16" s="591"/>
      <c r="E16" s="590"/>
      <c r="F16" s="591"/>
    </row>
    <row r="17" spans="1:6" ht="18.399999999999999" customHeight="1">
      <c r="A17" s="1052"/>
      <c r="B17" s="447" t="s">
        <v>803</v>
      </c>
      <c r="C17" s="589"/>
      <c r="D17" s="590"/>
      <c r="E17" s="589"/>
      <c r="F17" s="590"/>
    </row>
    <row r="18" spans="1:6" s="154" customFormat="1" ht="18.399999999999999" customHeight="1">
      <c r="A18" s="1052"/>
      <c r="B18" s="448" t="s">
        <v>804</v>
      </c>
      <c r="C18" s="592" t="s">
        <v>58</v>
      </c>
      <c r="D18" s="593" t="s">
        <v>58</v>
      </c>
      <c r="E18" s="592" t="s">
        <v>58</v>
      </c>
      <c r="F18" s="593" t="s">
        <v>58</v>
      </c>
    </row>
    <row r="19" spans="1:6" s="154" customFormat="1" ht="18.399999999999999" customHeight="1">
      <c r="A19" s="1052"/>
      <c r="B19" s="446" t="s">
        <v>815</v>
      </c>
      <c r="C19" s="596" t="s">
        <v>765</v>
      </c>
      <c r="D19" s="595" t="s">
        <v>765</v>
      </c>
      <c r="E19" s="596" t="s">
        <v>765</v>
      </c>
      <c r="F19" s="595" t="s">
        <v>765</v>
      </c>
    </row>
    <row r="20" spans="1:6" s="154" customFormat="1" ht="18.399999999999999" customHeight="1">
      <c r="A20" s="1052"/>
      <c r="B20" s="449" t="s">
        <v>816</v>
      </c>
      <c r="C20" s="590"/>
      <c r="D20" s="591"/>
      <c r="E20" s="590"/>
      <c r="F20" s="591"/>
    </row>
    <row r="21" spans="1:6" s="154" customFormat="1" ht="18.399999999999999" customHeight="1">
      <c r="A21" s="1052"/>
      <c r="B21" s="452" t="s">
        <v>817</v>
      </c>
      <c r="C21" s="589"/>
      <c r="D21" s="590"/>
      <c r="E21" s="589"/>
      <c r="F21" s="590"/>
    </row>
    <row r="22" spans="1:6" s="154" customFormat="1" ht="18.399999999999999" customHeight="1">
      <c r="A22" s="1052"/>
      <c r="B22" s="449" t="s">
        <v>818</v>
      </c>
      <c r="C22" s="592" t="s">
        <v>58</v>
      </c>
      <c r="D22" s="593" t="s">
        <v>58</v>
      </c>
      <c r="E22" s="592" t="s">
        <v>58</v>
      </c>
      <c r="F22" s="593" t="s">
        <v>58</v>
      </c>
    </row>
    <row r="23" spans="1:6" s="154" customFormat="1" ht="18.399999999999999" customHeight="1">
      <c r="A23" s="1052"/>
      <c r="B23" s="447" t="s">
        <v>819</v>
      </c>
      <c r="C23" s="594" t="s">
        <v>765</v>
      </c>
      <c r="D23" s="595" t="s">
        <v>765</v>
      </c>
      <c r="E23" s="594" t="s">
        <v>765</v>
      </c>
      <c r="F23" s="595" t="s">
        <v>765</v>
      </c>
    </row>
    <row r="24" spans="1:6" s="154" customFormat="1" ht="18.399999999999999" customHeight="1">
      <c r="A24" s="1051" t="s">
        <v>128</v>
      </c>
      <c r="B24" s="451" t="s">
        <v>820</v>
      </c>
      <c r="C24" s="590"/>
      <c r="D24" s="591"/>
      <c r="E24" s="590"/>
      <c r="F24" s="591"/>
    </row>
    <row r="25" spans="1:6" s="154" customFormat="1" ht="18.399999999999999" customHeight="1">
      <c r="A25" s="1051"/>
      <c r="B25" s="453" t="s">
        <v>821</v>
      </c>
      <c r="C25" s="589"/>
      <c r="D25" s="590"/>
      <c r="E25" s="589"/>
      <c r="F25" s="590"/>
    </row>
    <row r="26" spans="1:6" s="154" customFormat="1" ht="18.399999999999999" customHeight="1">
      <c r="A26" s="1051"/>
      <c r="B26" s="446" t="s">
        <v>822</v>
      </c>
      <c r="C26" s="592" t="s">
        <v>58</v>
      </c>
      <c r="D26" s="593" t="s">
        <v>58</v>
      </c>
      <c r="E26" s="592" t="s">
        <v>58</v>
      </c>
      <c r="F26" s="593" t="s">
        <v>58</v>
      </c>
    </row>
    <row r="27" spans="1:6" s="154" customFormat="1" ht="18.399999999999999" customHeight="1">
      <c r="A27" s="1051"/>
      <c r="B27" s="447" t="s">
        <v>823</v>
      </c>
      <c r="C27" s="596" t="s">
        <v>765</v>
      </c>
      <c r="D27" s="595" t="s">
        <v>765</v>
      </c>
      <c r="E27" s="596" t="s">
        <v>765</v>
      </c>
      <c r="F27" s="595" t="s">
        <v>765</v>
      </c>
    </row>
    <row r="28" spans="1:6" s="154" customFormat="1" ht="18.399999999999999" customHeight="1">
      <c r="A28" s="1047" t="s">
        <v>824</v>
      </c>
      <c r="B28" s="564" t="s">
        <v>825</v>
      </c>
      <c r="C28" s="596"/>
      <c r="D28" s="595"/>
      <c r="E28" s="596"/>
      <c r="F28" s="595"/>
    </row>
    <row r="29" spans="1:6" s="154" customFormat="1" ht="18.399999999999999" customHeight="1">
      <c r="A29" s="1047"/>
      <c r="B29" s="447" t="s">
        <v>826</v>
      </c>
      <c r="C29" s="597" t="s">
        <v>812</v>
      </c>
      <c r="D29" s="598" t="s">
        <v>812</v>
      </c>
      <c r="E29" s="597" t="s">
        <v>812</v>
      </c>
      <c r="F29" s="598" t="s">
        <v>812</v>
      </c>
    </row>
    <row r="30" spans="1:6" s="154" customFormat="1" ht="18.399999999999999" customHeight="1">
      <c r="A30" s="1047"/>
      <c r="B30" s="447" t="s">
        <v>827</v>
      </c>
      <c r="C30" s="589"/>
      <c r="D30" s="590"/>
      <c r="E30" s="589"/>
      <c r="F30" s="590"/>
    </row>
    <row r="31" spans="1:6" s="154" customFormat="1" ht="18.399999999999999" customHeight="1">
      <c r="A31" s="1047"/>
      <c r="B31" s="447" t="s">
        <v>828</v>
      </c>
      <c r="C31" s="590"/>
      <c r="D31" s="591"/>
      <c r="E31" s="590"/>
      <c r="F31" s="591"/>
    </row>
    <row r="32" spans="1:6" s="154" customFormat="1" ht="18.399999999999999" customHeight="1">
      <c r="A32" s="1048" t="s">
        <v>789</v>
      </c>
      <c r="B32" s="454" t="s">
        <v>829</v>
      </c>
      <c r="C32" s="589"/>
      <c r="D32" s="590"/>
      <c r="E32" s="589"/>
      <c r="F32" s="590"/>
    </row>
    <row r="33" spans="1:7" s="154" customFormat="1" ht="18.399999999999999" customHeight="1">
      <c r="A33" s="1048"/>
      <c r="B33" s="455" t="s">
        <v>830</v>
      </c>
      <c r="C33" s="592" t="s">
        <v>58</v>
      </c>
      <c r="D33" s="593" t="s">
        <v>58</v>
      </c>
      <c r="E33" s="592" t="s">
        <v>58</v>
      </c>
      <c r="F33" s="593" t="s">
        <v>58</v>
      </c>
    </row>
    <row r="34" spans="1:7" s="154" customFormat="1" ht="18.399999999999999" customHeight="1">
      <c r="A34" s="1048"/>
      <c r="B34" s="449" t="s">
        <v>831</v>
      </c>
      <c r="C34" s="596" t="s">
        <v>765</v>
      </c>
      <c r="D34" s="595" t="s">
        <v>765</v>
      </c>
      <c r="E34" s="596" t="s">
        <v>765</v>
      </c>
      <c r="F34" s="595" t="s">
        <v>765</v>
      </c>
    </row>
    <row r="35" spans="1:7" s="154" customFormat="1" ht="18.399999999999999" customHeight="1">
      <c r="A35" s="1048"/>
      <c r="B35" s="447" t="s">
        <v>826</v>
      </c>
      <c r="C35" s="595"/>
      <c r="D35" s="594"/>
      <c r="E35" s="595"/>
      <c r="F35" s="594"/>
    </row>
    <row r="36" spans="1:7" s="154" customFormat="1" ht="18.399999999999999" customHeight="1">
      <c r="A36" s="1048"/>
      <c r="B36" s="452" t="s">
        <v>832</v>
      </c>
      <c r="C36" s="596" t="s">
        <v>765</v>
      </c>
      <c r="D36" s="595" t="s">
        <v>765</v>
      </c>
      <c r="E36" s="596" t="s">
        <v>765</v>
      </c>
      <c r="F36" s="595" t="s">
        <v>765</v>
      </c>
    </row>
    <row r="37" spans="1:7" ht="18.399999999999999" customHeight="1">
      <c r="A37" s="1049" t="s">
        <v>121</v>
      </c>
      <c r="B37" s="478" t="s">
        <v>833</v>
      </c>
      <c r="C37" s="599" t="s">
        <v>765</v>
      </c>
      <c r="D37" s="600" t="s">
        <v>765</v>
      </c>
      <c r="E37" s="599" t="s">
        <v>765</v>
      </c>
      <c r="F37" s="600" t="s">
        <v>765</v>
      </c>
      <c r="G37" s="457">
        <f>C3</f>
        <v>1</v>
      </c>
    </row>
    <row r="38" spans="1:7" ht="18.399999999999999" customHeight="1">
      <c r="A38" s="1049"/>
      <c r="B38" s="447" t="s">
        <v>826</v>
      </c>
      <c r="C38" s="596"/>
      <c r="D38" s="595"/>
      <c r="E38" s="596"/>
      <c r="F38" s="595"/>
    </row>
    <row r="39" spans="1:7" ht="18.399999999999999" customHeight="1">
      <c r="A39" s="1049"/>
      <c r="B39" s="456" t="s">
        <v>834</v>
      </c>
      <c r="C39" s="595"/>
      <c r="D39" s="594"/>
      <c r="E39" s="595"/>
      <c r="F39" s="594"/>
    </row>
    <row r="40" spans="1:7" ht="18.399999999999999" customHeight="1">
      <c r="A40" s="1049"/>
      <c r="B40" s="483"/>
      <c r="C40" s="594"/>
      <c r="D40" s="595"/>
      <c r="E40" s="594"/>
      <c r="F40" s="595"/>
    </row>
    <row r="41" spans="1:7" ht="18.399999999999999" customHeight="1">
      <c r="A41" s="560" t="str">
        <f>A1</f>
        <v>Interior Work SCOPE(Quick Version)</v>
      </c>
      <c r="B41" s="435"/>
      <c r="C41" s="582" t="str">
        <f>+C1</f>
        <v>Brownlee. LAVERNE</v>
      </c>
      <c r="D41" s="1044" t="str">
        <f>+D1</f>
        <v>13509 Alvin Ave</v>
      </c>
      <c r="E41" s="1044"/>
    </row>
    <row r="42" spans="1:7" ht="18.399999999999999" customHeight="1">
      <c r="B42" s="440" t="s">
        <v>800</v>
      </c>
      <c r="C42" s="575" t="str">
        <f>+'jobinfo(2)'!C57</f>
        <v>Living Room TRAVEL</v>
      </c>
      <c r="D42" s="576" t="e">
        <f>+'jobinfo(2)'!#REF!</f>
        <v>#REF!</v>
      </c>
      <c r="E42" s="577" t="e">
        <f>+'jobinfo(2)'!#REF!</f>
        <v>#REF!</v>
      </c>
      <c r="F42" s="578" t="str">
        <f>+'jobinfo(2)'!C58</f>
        <v>STAIRS UP TRAVEL</v>
      </c>
    </row>
    <row r="43" spans="1:7" ht="18.399999999999999" customHeight="1">
      <c r="A43" s="1050" t="s">
        <v>759</v>
      </c>
      <c r="B43" s="442" t="str">
        <f>B3</f>
        <v>CEILING FLT/VLT/PK/CTH/Tray/Open</v>
      </c>
      <c r="C43" s="588">
        <f>+'jobinfo(2)'!$A$57</f>
        <v>5</v>
      </c>
      <c r="D43" s="588">
        <f>+'jobinfo(2)'!$A$58</f>
        <v>6</v>
      </c>
      <c r="E43" s="588">
        <f>+'jobinfo(2)'!$A$59</f>
        <v>7</v>
      </c>
      <c r="F43" s="588">
        <f>+'jobinfo(2)'!$A$60</f>
        <v>8</v>
      </c>
    </row>
    <row r="44" spans="1:7" ht="18.399999999999999" customHeight="1">
      <c r="A44" s="1050"/>
      <c r="B44" s="565" t="str">
        <f t="shared" ref="B44:B80" si="0">B4</f>
        <v>DRY / PLA / ACT / PNL / T&amp;G / Other</v>
      </c>
      <c r="C44" s="589"/>
      <c r="D44" s="590"/>
      <c r="E44" s="589"/>
      <c r="F44" s="590"/>
    </row>
    <row r="45" spans="1:7" ht="18.399999999999999" customHeight="1">
      <c r="A45" s="1050"/>
      <c r="B45" s="565" t="str">
        <f t="shared" si="0"/>
        <v>Smooth / Texture/ Heavy</v>
      </c>
      <c r="C45" s="590"/>
      <c r="D45" s="591"/>
      <c r="E45" s="590"/>
      <c r="F45" s="591"/>
    </row>
    <row r="46" spans="1:7" ht="18.399999999999999" customHeight="1">
      <c r="A46" s="1050"/>
      <c r="B46" s="565" t="str">
        <f t="shared" si="0"/>
        <v>Repair MIN / Al l / Sf / Other</v>
      </c>
      <c r="C46" s="589"/>
      <c r="D46" s="590"/>
      <c r="E46" s="589"/>
      <c r="F46" s="590"/>
    </row>
    <row r="47" spans="1:7" ht="18.399999999999999" customHeight="1">
      <c r="A47" s="1050"/>
      <c r="B47" s="565" t="str">
        <f t="shared" si="0"/>
        <v>CLN /S++/PNT</v>
      </c>
      <c r="C47" s="592" t="s">
        <v>58</v>
      </c>
      <c r="D47" s="593" t="s">
        <v>58</v>
      </c>
      <c r="E47" s="592" t="s">
        <v>58</v>
      </c>
      <c r="F47" s="593" t="s">
        <v>58</v>
      </c>
    </row>
    <row r="48" spans="1:7" ht="18.399999999999999" customHeight="1">
      <c r="A48" s="1050"/>
      <c r="B48" s="565" t="str">
        <f t="shared" si="0"/>
        <v>INS SF= R= / Batt / Loose</v>
      </c>
      <c r="C48" s="594" t="s">
        <v>765</v>
      </c>
      <c r="D48" s="595" t="s">
        <v>765</v>
      </c>
      <c r="E48" s="594" t="s">
        <v>765</v>
      </c>
      <c r="F48" s="595" t="s">
        <v>765</v>
      </c>
    </row>
    <row r="49" spans="1:6" ht="18.399999999999999" customHeight="1">
      <c r="A49" s="1050"/>
      <c r="B49" s="565" t="str">
        <f t="shared" si="0"/>
        <v>MOLDINGS/Casing/Crown_Other</v>
      </c>
      <c r="C49" s="590"/>
      <c r="D49" s="591"/>
      <c r="E49" s="590"/>
      <c r="F49" s="591"/>
    </row>
    <row r="50" spans="1:6" ht="18.399999999999999" customHeight="1">
      <c r="A50" s="1050"/>
      <c r="B50" s="565" t="str">
        <f t="shared" si="0"/>
        <v>R&amp;R/D&amp;R/MSK/CLN/PNT</v>
      </c>
      <c r="C50" s="589"/>
      <c r="D50" s="590"/>
      <c r="E50" s="589"/>
      <c r="F50" s="590"/>
    </row>
    <row r="51" spans="1:6" ht="18.399999999999999" customHeight="1">
      <c r="A51" s="1050"/>
      <c r="B51" s="565" t="str">
        <f t="shared" si="0"/>
        <v>ELE;LIT/Fan/Chndlr//R&amp;R/D&amp;R/MSK</v>
      </c>
      <c r="C51" s="592" t="s">
        <v>58</v>
      </c>
      <c r="D51" s="593" t="s">
        <v>58</v>
      </c>
      <c r="E51" s="592" t="s">
        <v>58</v>
      </c>
      <c r="F51" s="593" t="s">
        <v>58</v>
      </c>
    </row>
    <row r="52" spans="1:6" ht="18.399999999999999" customHeight="1">
      <c r="A52" s="1050"/>
      <c r="B52" s="565" t="str">
        <f t="shared" si="0"/>
        <v>HVAC/Vent/DuCT/R&amp;R/D&amp;R/MSK</v>
      </c>
      <c r="C52" s="596" t="s">
        <v>765</v>
      </c>
      <c r="D52" s="595" t="s">
        <v>765</v>
      </c>
      <c r="E52" s="596" t="s">
        <v>765</v>
      </c>
      <c r="F52" s="595" t="s">
        <v>765</v>
      </c>
    </row>
    <row r="53" spans="1:6" ht="18.399999999999999" customHeight="1">
      <c r="A53" s="425"/>
      <c r="B53" s="565" t="str">
        <f t="shared" si="0"/>
        <v>Smoke/Alarm/Chime//R&amp;R/D&amp;R/MSK</v>
      </c>
      <c r="C53" s="596"/>
      <c r="D53" s="595"/>
      <c r="E53" s="596"/>
      <c r="F53" s="595"/>
    </row>
    <row r="54" spans="1:6" s="154" customFormat="1" ht="18.399999999999999" customHeight="1">
      <c r="A54" s="368"/>
      <c r="B54" s="442" t="str">
        <f t="shared" si="0"/>
        <v>WALLS  Damage N_S_E_W / WALL#</v>
      </c>
      <c r="C54" s="597" t="s">
        <v>812</v>
      </c>
      <c r="D54" s="598" t="s">
        <v>812</v>
      </c>
      <c r="E54" s="597" t="s">
        <v>812</v>
      </c>
      <c r="F54" s="598" t="s">
        <v>812</v>
      </c>
    </row>
    <row r="55" spans="1:6" s="154" customFormat="1" ht="18.399999999999999" customHeight="1">
      <c r="A55" s="1052" t="s">
        <v>122</v>
      </c>
      <c r="B55" s="566" t="str">
        <f t="shared" si="0"/>
        <v>DRY/PLA/MIR/PNL/T&amp;G/WPR</v>
      </c>
      <c r="C55" s="589"/>
      <c r="D55" s="590"/>
      <c r="E55" s="589"/>
      <c r="F55" s="590"/>
    </row>
    <row r="56" spans="1:6" s="154" customFormat="1" ht="18.399999999999999" customHeight="1">
      <c r="A56" s="1052"/>
      <c r="B56" s="566" t="str">
        <f t="shared" si="0"/>
        <v>Smooth/Texture/Heavy</v>
      </c>
      <c r="C56" s="590"/>
      <c r="D56" s="591"/>
      <c r="E56" s="590"/>
      <c r="F56" s="591"/>
    </row>
    <row r="57" spans="1:6" s="154" customFormat="1" ht="18.399999999999999" customHeight="1">
      <c r="A57" s="1052"/>
      <c r="B57" s="566" t="str">
        <f t="shared" si="0"/>
        <v>Repair MIN / Al l / Sf / Other</v>
      </c>
      <c r="C57" s="589"/>
      <c r="D57" s="590"/>
      <c r="E57" s="589"/>
      <c r="F57" s="590"/>
    </row>
    <row r="58" spans="1:6" s="154" customFormat="1" ht="18.399999999999999" customHeight="1">
      <c r="A58" s="1052"/>
      <c r="B58" s="566" t="str">
        <f t="shared" si="0"/>
        <v>CLN /S++/PNT</v>
      </c>
      <c r="C58" s="592" t="s">
        <v>58</v>
      </c>
      <c r="D58" s="593" t="s">
        <v>58</v>
      </c>
      <c r="E58" s="592" t="s">
        <v>58</v>
      </c>
      <c r="F58" s="593" t="s">
        <v>58</v>
      </c>
    </row>
    <row r="59" spans="1:6" s="154" customFormat="1" ht="18.399999999999999" customHeight="1">
      <c r="A59" s="1052"/>
      <c r="B59" s="566" t="str">
        <f t="shared" si="0"/>
        <v>INS SF= R=__ / Batt / Loose</v>
      </c>
      <c r="C59" s="596" t="s">
        <v>765</v>
      </c>
      <c r="D59" s="595" t="s">
        <v>765</v>
      </c>
      <c r="E59" s="596" t="s">
        <v>765</v>
      </c>
      <c r="F59" s="595" t="s">
        <v>765</v>
      </c>
    </row>
    <row r="60" spans="1:6" s="154" customFormat="1" ht="18.399999999999999" customHeight="1">
      <c r="A60" s="1052"/>
      <c r="B60" s="566" t="str">
        <f t="shared" si="0"/>
        <v>MOLDINGS Type/CHAIRRAIL / Other</v>
      </c>
      <c r="C60" s="590"/>
      <c r="D60" s="591"/>
      <c r="E60" s="590"/>
      <c r="F60" s="591"/>
    </row>
    <row r="61" spans="1:6" s="154" customFormat="1" ht="18.399999999999999" customHeight="1">
      <c r="A61" s="1052"/>
      <c r="B61" s="566" t="str">
        <f t="shared" si="0"/>
        <v xml:space="preserve">   R&amp;R/D&amp;R/MSK/CLN /S++/PNT</v>
      </c>
      <c r="C61" s="589"/>
      <c r="D61" s="590"/>
      <c r="E61" s="589"/>
      <c r="F61" s="590"/>
    </row>
    <row r="62" spans="1:6" s="154" customFormat="1" ht="18.399999999999999" customHeight="1">
      <c r="A62" s="1052"/>
      <c r="B62" s="566" t="str">
        <f t="shared" si="0"/>
        <v>ELE LlT/OS/SW--/R&amp;R/D&amp;R/MSK/CLN</v>
      </c>
      <c r="C62" s="592" t="s">
        <v>58</v>
      </c>
      <c r="D62" s="593" t="s">
        <v>58</v>
      </c>
      <c r="E62" s="592" t="s">
        <v>58</v>
      </c>
      <c r="F62" s="593" t="s">
        <v>58</v>
      </c>
    </row>
    <row r="63" spans="1:6" s="154" customFormat="1" ht="18.399999999999999" customHeight="1">
      <c r="A63" s="1052"/>
      <c r="B63" s="566" t="str">
        <f t="shared" si="0"/>
        <v>HVAC/Vent/Duct/Smoke/Alarm/Chime</v>
      </c>
      <c r="C63" s="594" t="s">
        <v>765</v>
      </c>
      <c r="D63" s="595" t="s">
        <v>765</v>
      </c>
      <c r="E63" s="594" t="s">
        <v>765</v>
      </c>
      <c r="F63" s="595" t="s">
        <v>765</v>
      </c>
    </row>
    <row r="64" spans="1:6" s="154" customFormat="1" ht="18.399999999999999" customHeight="1">
      <c r="A64" s="1051" t="s">
        <v>128</v>
      </c>
      <c r="B64" s="442" t="str">
        <f t="shared" si="0"/>
        <v xml:space="preserve"> Window WDW/WDV/WDA/    QTY</v>
      </c>
      <c r="C64" s="590"/>
      <c r="D64" s="591"/>
      <c r="E64" s="590"/>
      <c r="F64" s="591"/>
    </row>
    <row r="65" spans="1:7" s="154" customFormat="1" ht="18.399999999999999" customHeight="1">
      <c r="A65" s="1051"/>
      <c r="B65" s="566" t="str">
        <f t="shared" si="0"/>
        <v>R&amp;R/D&amp;R/MSK/CLN/PNT/S++</v>
      </c>
      <c r="C65" s="589"/>
      <c r="D65" s="590"/>
      <c r="E65" s="589"/>
      <c r="F65" s="590"/>
    </row>
    <row r="66" spans="1:7" s="154" customFormat="1" ht="18.399999999999999" customHeight="1">
      <c r="A66" s="1051"/>
      <c r="B66" s="566" t="str">
        <f t="shared" si="0"/>
        <v>Window treatments Type=_CLN/D&amp;R</v>
      </c>
      <c r="C66" s="592" t="s">
        <v>58</v>
      </c>
      <c r="D66" s="593" t="s">
        <v>58</v>
      </c>
      <c r="E66" s="592" t="s">
        <v>58</v>
      </c>
      <c r="F66" s="593" t="s">
        <v>58</v>
      </c>
    </row>
    <row r="67" spans="1:7" s="154" customFormat="1" ht="18.399999999999999" customHeight="1">
      <c r="A67" s="1051"/>
      <c r="B67" s="566" t="str">
        <f t="shared" si="0"/>
        <v>Hardware;R&amp;R/D&amp;R/MSK/CLN</v>
      </c>
      <c r="C67" s="596" t="s">
        <v>765</v>
      </c>
      <c r="D67" s="595" t="s">
        <v>765</v>
      </c>
      <c r="E67" s="596" t="s">
        <v>765</v>
      </c>
      <c r="F67" s="595" t="s">
        <v>765</v>
      </c>
    </row>
    <row r="68" spans="1:7" s="154" customFormat="1" ht="18.399999999999999" customHeight="1">
      <c r="A68" s="1047" t="s">
        <v>824</v>
      </c>
      <c r="B68" s="566" t="str">
        <f t="shared" si="0"/>
        <v>DOORS QTY / STD/Bifold/MIR/BYPASS</v>
      </c>
      <c r="C68" s="596"/>
      <c r="D68" s="595"/>
      <c r="E68" s="596"/>
      <c r="F68" s="595"/>
    </row>
    <row r="69" spans="1:7" s="154" customFormat="1" ht="18.399999999999999" customHeight="1">
      <c r="A69" s="1047"/>
      <c r="B69" s="566" t="str">
        <f t="shared" si="0"/>
        <v>R&amp;R/D&amp;R/MSK/CLN/S++/PNT</v>
      </c>
      <c r="C69" s="597" t="s">
        <v>812</v>
      </c>
      <c r="D69" s="598" t="s">
        <v>812</v>
      </c>
      <c r="E69" s="597" t="s">
        <v>812</v>
      </c>
      <c r="F69" s="598" t="s">
        <v>812</v>
      </c>
    </row>
    <row r="70" spans="1:7" s="154" customFormat="1" ht="18.399999999999999" customHeight="1">
      <c r="A70" s="1047"/>
      <c r="B70" s="566" t="str">
        <f t="shared" si="0"/>
        <v>CASINGS R&amp;R/D&amp;R/MSK/CLN/S++/PNT</v>
      </c>
      <c r="C70" s="589"/>
      <c r="D70" s="590"/>
      <c r="E70" s="589"/>
      <c r="F70" s="590"/>
    </row>
    <row r="71" spans="1:7" s="154" customFormat="1" ht="18.399999999999999" customHeight="1">
      <c r="A71" s="1047"/>
      <c r="B71" s="566" t="str">
        <f t="shared" si="0"/>
        <v>HDWE R&amp;R/D&amp;R/MSK/CLN</v>
      </c>
      <c r="C71" s="590"/>
      <c r="D71" s="591"/>
      <c r="E71" s="590"/>
      <c r="F71" s="591"/>
    </row>
    <row r="72" spans="1:7" s="154" customFormat="1" ht="18.399999999999999" customHeight="1">
      <c r="A72" s="1048" t="s">
        <v>789</v>
      </c>
      <c r="B72" s="442" t="str">
        <f t="shared" si="0"/>
        <v>FLOOR FCC/FCW/LAM/FCS/FCT</v>
      </c>
      <c r="C72" s="589"/>
      <c r="D72" s="590"/>
      <c r="E72" s="589"/>
      <c r="F72" s="590"/>
    </row>
    <row r="73" spans="1:7" s="154" customFormat="1" ht="18.399999999999999" customHeight="1">
      <c r="A73" s="1048"/>
      <c r="B73" s="566" t="str">
        <f t="shared" si="0"/>
        <v>R&amp;R / MSK /CLN / SAND</v>
      </c>
      <c r="C73" s="592" t="s">
        <v>58</v>
      </c>
      <c r="D73" s="593" t="s">
        <v>58</v>
      </c>
      <c r="E73" s="592" t="s">
        <v>58</v>
      </c>
      <c r="F73" s="593" t="s">
        <v>58</v>
      </c>
    </row>
    <row r="74" spans="1:7" s="154" customFormat="1" ht="18.399999999999999" customHeight="1">
      <c r="A74" s="1048"/>
      <c r="B74" s="566" t="str">
        <f t="shared" si="0"/>
        <v>BASEBOARD  HT - MULTI   .</v>
      </c>
      <c r="C74" s="596" t="s">
        <v>765</v>
      </c>
      <c r="D74" s="595" t="s">
        <v>765</v>
      </c>
      <c r="E74" s="596" t="s">
        <v>765</v>
      </c>
      <c r="F74" s="595" t="s">
        <v>765</v>
      </c>
    </row>
    <row r="75" spans="1:7" s="154" customFormat="1" ht="18.399999999999999" customHeight="1">
      <c r="A75" s="1048"/>
      <c r="B75" s="566" t="str">
        <f t="shared" si="0"/>
        <v>R&amp;R/D&amp;R/MSK/CLN/S++/PNT</v>
      </c>
      <c r="C75" s="595"/>
      <c r="D75" s="594"/>
      <c r="E75" s="595"/>
      <c r="F75" s="594"/>
    </row>
    <row r="76" spans="1:7" s="154" customFormat="1" ht="18.399999999999999" customHeight="1">
      <c r="A76" s="1048"/>
      <c r="B76" s="566" t="str">
        <f t="shared" si="0"/>
        <v>QTR RND BASE/R&amp;R/S++/PNT</v>
      </c>
      <c r="C76" s="596" t="s">
        <v>765</v>
      </c>
      <c r="D76" s="595" t="s">
        <v>765</v>
      </c>
      <c r="E76" s="596" t="s">
        <v>765</v>
      </c>
      <c r="F76" s="595" t="s">
        <v>765</v>
      </c>
    </row>
    <row r="77" spans="1:7" s="154" customFormat="1" ht="18.399999999999999" customHeight="1">
      <c r="A77" s="1049" t="s">
        <v>121</v>
      </c>
      <c r="B77" s="442" t="str">
        <f t="shared" si="0"/>
        <v>Closet;SHELF/ROD LF= WOOD/WIRE</v>
      </c>
      <c r="C77" s="599" t="s">
        <v>765</v>
      </c>
      <c r="D77" s="600" t="s">
        <v>765</v>
      </c>
      <c r="E77" s="599" t="s">
        <v>765</v>
      </c>
      <c r="F77" s="600" t="s">
        <v>765</v>
      </c>
    </row>
    <row r="78" spans="1:7" s="154" customFormat="1" ht="18.399999999999999" customHeight="1">
      <c r="A78" s="1049"/>
      <c r="B78" s="566" t="str">
        <f t="shared" si="0"/>
        <v>R&amp;R/D&amp;R/MSK/CLN/S++/PNT</v>
      </c>
      <c r="C78" s="596"/>
      <c r="D78" s="595"/>
      <c r="E78" s="596"/>
      <c r="F78" s="595"/>
      <c r="G78" s="154" t="e">
        <f>#REF!</f>
        <v>#REF!</v>
      </c>
    </row>
    <row r="79" spans="1:7" s="154" customFormat="1" ht="18.399999999999999" customHeight="1">
      <c r="A79" s="1049"/>
      <c r="B79" s="566" t="str">
        <f t="shared" si="0"/>
        <v>Work Notes:________________________________________________________________________________</v>
      </c>
      <c r="C79" s="595"/>
      <c r="D79" s="594"/>
      <c r="E79" s="595"/>
      <c r="F79" s="594"/>
    </row>
    <row r="80" spans="1:7" s="154" customFormat="1" ht="18.399999999999999" customHeight="1">
      <c r="A80" s="1049"/>
      <c r="B80" s="566">
        <f t="shared" si="0"/>
        <v>0</v>
      </c>
      <c r="C80" s="596"/>
      <c r="D80" s="595"/>
      <c r="E80" s="596"/>
      <c r="F80" s="595"/>
      <c r="G80" s="479" t="e">
        <f>G78+#REF!</f>
        <v>#REF!</v>
      </c>
    </row>
    <row r="81" spans="1:7" s="154" customFormat="1" ht="18.399999999999999" customHeight="1">
      <c r="A81" s="561" t="str">
        <f>A1</f>
        <v>Interior Work SCOPE(Quick Version)</v>
      </c>
      <c r="C81" s="582" t="str">
        <f>+C41</f>
        <v>Brownlee. LAVERNE</v>
      </c>
      <c r="D81" s="1046" t="str">
        <f>+D41</f>
        <v>13509 Alvin Ave</v>
      </c>
      <c r="E81" s="1046"/>
      <c r="F81" s="582"/>
      <c r="G81" t="e">
        <f>1+#REF!</f>
        <v>#REF!</v>
      </c>
    </row>
    <row r="82" spans="1:7" s="154" customFormat="1" ht="18.399999999999999" customHeight="1">
      <c r="A82" s="368"/>
      <c r="B82" s="444" t="s">
        <v>800</v>
      </c>
      <c r="C82" s="579" t="str">
        <f>+'jobinfo(2)'!C59</f>
        <v>HALL UP TRAVEL</v>
      </c>
      <c r="D82" s="579" t="e">
        <f>+'jobinfo(2)'!#REF!</f>
        <v>#REF!</v>
      </c>
      <c r="E82" s="580" t="e">
        <f>+'jobinfo(2)'!#REF!</f>
        <v>#REF!</v>
      </c>
      <c r="F82" s="579" t="str">
        <f>+'jobinfo(2)'!C60</f>
        <v xml:space="preserve"> BR1 UP </v>
      </c>
    </row>
    <row r="83" spans="1:7" s="154" customFormat="1" ht="18.399999999999999" customHeight="1">
      <c r="A83" s="1031" t="s">
        <v>759</v>
      </c>
      <c r="B83" s="445" t="s">
        <v>801</v>
      </c>
      <c r="C83" s="601">
        <f>1+F43</f>
        <v>9</v>
      </c>
      <c r="D83" s="602">
        <f>1+C83</f>
        <v>10</v>
      </c>
      <c r="E83" s="603">
        <f>1+D83</f>
        <v>11</v>
      </c>
      <c r="F83" s="601">
        <f>1+E83</f>
        <v>12</v>
      </c>
    </row>
    <row r="84" spans="1:7" s="154" customFormat="1" ht="18.399999999999999" customHeight="1">
      <c r="A84" s="1031"/>
      <c r="B84" s="446" t="s">
        <v>761</v>
      </c>
      <c r="C84" s="604"/>
      <c r="D84" s="605"/>
      <c r="E84" s="606"/>
      <c r="F84" s="605"/>
    </row>
    <row r="85" spans="1:7" s="154" customFormat="1" ht="18.399999999999999" customHeight="1">
      <c r="A85" s="1031"/>
      <c r="B85" s="446" t="s">
        <v>802</v>
      </c>
      <c r="C85" s="607"/>
      <c r="D85" s="608"/>
      <c r="E85" s="609"/>
      <c r="F85" s="608"/>
    </row>
    <row r="86" spans="1:7" s="154" customFormat="1" ht="18.399999999999999" customHeight="1">
      <c r="A86" s="1031"/>
      <c r="B86" s="447" t="s">
        <v>803</v>
      </c>
      <c r="C86" s="610"/>
      <c r="D86" s="609"/>
      <c r="E86" s="608"/>
      <c r="F86" s="609"/>
    </row>
    <row r="87" spans="1:7" s="154" customFormat="1" ht="18.399999999999999" customHeight="1">
      <c r="A87" s="1031"/>
      <c r="B87" s="448" t="s">
        <v>804</v>
      </c>
      <c r="C87" s="611" t="s">
        <v>58</v>
      </c>
      <c r="D87" s="612" t="s">
        <v>58</v>
      </c>
      <c r="E87" s="613" t="s">
        <v>58</v>
      </c>
      <c r="F87" s="612" t="s">
        <v>58</v>
      </c>
    </row>
    <row r="88" spans="1:7" s="154" customFormat="1" ht="18.399999999999999" customHeight="1">
      <c r="A88" s="1031"/>
      <c r="B88" s="446" t="s">
        <v>805</v>
      </c>
      <c r="C88" s="614" t="s">
        <v>765</v>
      </c>
      <c r="D88" s="615" t="s">
        <v>765</v>
      </c>
      <c r="E88" s="616" t="s">
        <v>765</v>
      </c>
      <c r="F88" s="615" t="s">
        <v>765</v>
      </c>
    </row>
    <row r="89" spans="1:7" s="154" customFormat="1" ht="18.399999999999999" customHeight="1">
      <c r="A89" s="1031"/>
      <c r="B89" s="449" t="s">
        <v>806</v>
      </c>
      <c r="C89" s="607"/>
      <c r="D89" s="608"/>
      <c r="E89" s="609"/>
      <c r="F89" s="608"/>
    </row>
    <row r="90" spans="1:7" s="154" customFormat="1" ht="18.399999999999999" customHeight="1">
      <c r="A90" s="1031"/>
      <c r="B90" s="447" t="s">
        <v>807</v>
      </c>
      <c r="C90" s="610"/>
      <c r="D90" s="609"/>
      <c r="E90" s="608"/>
      <c r="F90" s="609"/>
    </row>
    <row r="91" spans="1:7" s="154" customFormat="1" ht="18.399999999999999" customHeight="1">
      <c r="A91" s="1031"/>
      <c r="B91" s="449" t="s">
        <v>808</v>
      </c>
      <c r="C91" s="611" t="s">
        <v>58</v>
      </c>
      <c r="D91" s="612" t="s">
        <v>58</v>
      </c>
      <c r="E91" s="613" t="s">
        <v>58</v>
      </c>
      <c r="F91" s="612" t="s">
        <v>58</v>
      </c>
    </row>
    <row r="92" spans="1:7" s="154" customFormat="1" ht="18.399999999999999" customHeight="1">
      <c r="A92" s="1031"/>
      <c r="B92" s="450" t="s">
        <v>809</v>
      </c>
      <c r="C92" s="617" t="s">
        <v>765</v>
      </c>
      <c r="D92" s="615" t="s">
        <v>765</v>
      </c>
      <c r="E92" s="618" t="s">
        <v>765</v>
      </c>
      <c r="F92" s="615" t="s">
        <v>765</v>
      </c>
    </row>
    <row r="93" spans="1:7" s="154" customFormat="1" ht="18.399999999999999" customHeight="1">
      <c r="A93" s="1032" t="s">
        <v>773</v>
      </c>
      <c r="B93" s="450" t="s">
        <v>810</v>
      </c>
      <c r="C93" s="617"/>
      <c r="D93" s="615"/>
      <c r="E93" s="618"/>
      <c r="F93" s="615"/>
    </row>
    <row r="94" spans="1:7" s="154" customFormat="1" ht="18.399999999999999" customHeight="1">
      <c r="A94" s="1032"/>
      <c r="B94" s="451" t="s">
        <v>811</v>
      </c>
      <c r="C94" s="611" t="s">
        <v>812</v>
      </c>
      <c r="D94" s="612" t="s">
        <v>812</v>
      </c>
      <c r="E94" s="613" t="s">
        <v>812</v>
      </c>
      <c r="F94" s="612" t="s">
        <v>812</v>
      </c>
    </row>
    <row r="95" spans="1:7" s="154" customFormat="1" ht="18.399999999999999" customHeight="1">
      <c r="A95" s="1032"/>
      <c r="B95" s="446" t="s">
        <v>813</v>
      </c>
      <c r="C95" s="610"/>
      <c r="D95" s="609"/>
      <c r="E95" s="608"/>
      <c r="F95" s="609"/>
    </row>
    <row r="96" spans="1:7" s="154" customFormat="1" ht="18.399999999999999" customHeight="1">
      <c r="A96" s="1032"/>
      <c r="B96" s="446" t="s">
        <v>814</v>
      </c>
      <c r="C96" s="607"/>
      <c r="D96" s="608"/>
      <c r="E96" s="609"/>
      <c r="F96" s="608"/>
    </row>
    <row r="97" spans="1:6" s="154" customFormat="1" ht="18.399999999999999" customHeight="1">
      <c r="A97" s="1032"/>
      <c r="B97" s="447" t="s">
        <v>803</v>
      </c>
      <c r="C97" s="610"/>
      <c r="D97" s="609"/>
      <c r="E97" s="608"/>
      <c r="F97" s="609"/>
    </row>
    <row r="98" spans="1:6" s="154" customFormat="1" ht="18.399999999999999" customHeight="1">
      <c r="A98" s="1032"/>
      <c r="B98" s="448" t="s">
        <v>804</v>
      </c>
      <c r="C98" s="611" t="s">
        <v>58</v>
      </c>
      <c r="D98" s="612" t="s">
        <v>58</v>
      </c>
      <c r="E98" s="613" t="s">
        <v>58</v>
      </c>
      <c r="F98" s="612" t="s">
        <v>58</v>
      </c>
    </row>
    <row r="99" spans="1:6" s="154" customFormat="1" ht="18.399999999999999" customHeight="1">
      <c r="A99" s="1032"/>
      <c r="B99" s="446" t="s">
        <v>815</v>
      </c>
      <c r="C99" s="617" t="s">
        <v>765</v>
      </c>
      <c r="D99" s="615" t="s">
        <v>765</v>
      </c>
      <c r="E99" s="618" t="s">
        <v>765</v>
      </c>
      <c r="F99" s="615" t="s">
        <v>765</v>
      </c>
    </row>
    <row r="100" spans="1:6" s="154" customFormat="1" ht="18.399999999999999" customHeight="1">
      <c r="A100" s="1032"/>
      <c r="B100" s="449" t="s">
        <v>816</v>
      </c>
      <c r="C100" s="607"/>
      <c r="D100" s="608"/>
      <c r="E100" s="609"/>
      <c r="F100" s="608"/>
    </row>
    <row r="101" spans="1:6" s="154" customFormat="1" ht="18.399999999999999" customHeight="1">
      <c r="A101" s="1032"/>
      <c r="B101" s="452" t="s">
        <v>817</v>
      </c>
      <c r="C101" s="610"/>
      <c r="D101" s="609"/>
      <c r="E101" s="608"/>
      <c r="F101" s="609"/>
    </row>
    <row r="102" spans="1:6" s="154" customFormat="1" ht="18.399999999999999" customHeight="1">
      <c r="A102" s="1032"/>
      <c r="B102" s="449" t="s">
        <v>818</v>
      </c>
      <c r="C102" s="611" t="s">
        <v>58</v>
      </c>
      <c r="D102" s="612" t="s">
        <v>58</v>
      </c>
      <c r="E102" s="613" t="s">
        <v>58</v>
      </c>
      <c r="F102" s="612" t="s">
        <v>58</v>
      </c>
    </row>
    <row r="103" spans="1:6" s="154" customFormat="1" ht="18.399999999999999" customHeight="1">
      <c r="A103" s="1033" t="s">
        <v>797</v>
      </c>
      <c r="B103" s="447" t="s">
        <v>819</v>
      </c>
      <c r="C103" s="614" t="s">
        <v>765</v>
      </c>
      <c r="D103" s="615" t="s">
        <v>765</v>
      </c>
      <c r="E103" s="616" t="s">
        <v>765</v>
      </c>
      <c r="F103" s="615" t="s">
        <v>765</v>
      </c>
    </row>
    <row r="104" spans="1:6" s="154" customFormat="1" ht="18.399999999999999" customHeight="1">
      <c r="A104" s="1033"/>
      <c r="B104" s="451" t="s">
        <v>835</v>
      </c>
      <c r="C104" s="607"/>
      <c r="D104" s="608"/>
      <c r="E104" s="609"/>
      <c r="F104" s="608"/>
    </row>
    <row r="105" spans="1:6" s="154" customFormat="1" ht="18.399999999999999" customHeight="1">
      <c r="A105" s="1033"/>
      <c r="B105" s="453" t="s">
        <v>821</v>
      </c>
      <c r="C105" s="610"/>
      <c r="D105" s="609"/>
      <c r="E105" s="608"/>
      <c r="F105" s="609"/>
    </row>
    <row r="106" spans="1:6" s="154" customFormat="1" ht="18.399999999999999" customHeight="1">
      <c r="A106" s="1033"/>
      <c r="B106" s="446" t="s">
        <v>836</v>
      </c>
      <c r="C106" s="611" t="s">
        <v>58</v>
      </c>
      <c r="D106" s="612" t="s">
        <v>58</v>
      </c>
      <c r="E106" s="613" t="s">
        <v>58</v>
      </c>
      <c r="F106" s="612" t="s">
        <v>58</v>
      </c>
    </row>
    <row r="107" spans="1:6" s="154" customFormat="1" ht="18.399999999999999" customHeight="1">
      <c r="A107" s="1034" t="s">
        <v>785</v>
      </c>
      <c r="B107" s="447" t="s">
        <v>823</v>
      </c>
      <c r="C107" s="617" t="s">
        <v>765</v>
      </c>
      <c r="D107" s="615" t="s">
        <v>765</v>
      </c>
      <c r="E107" s="618" t="s">
        <v>765</v>
      </c>
      <c r="F107" s="615" t="s">
        <v>765</v>
      </c>
    </row>
    <row r="108" spans="1:6" s="154" customFormat="1" ht="18.399999999999999" customHeight="1">
      <c r="A108" s="1034"/>
      <c r="B108" s="562" t="s">
        <v>825</v>
      </c>
      <c r="C108" s="617"/>
      <c r="D108" s="615"/>
      <c r="E108" s="618"/>
      <c r="F108" s="615"/>
    </row>
    <row r="109" spans="1:6" s="154" customFormat="1" ht="18.399999999999999" customHeight="1">
      <c r="A109" s="1029" t="s">
        <v>789</v>
      </c>
      <c r="B109" s="447" t="s">
        <v>826</v>
      </c>
      <c r="C109" s="611" t="s">
        <v>812</v>
      </c>
      <c r="D109" s="612" t="s">
        <v>812</v>
      </c>
      <c r="E109" s="613" t="s">
        <v>812</v>
      </c>
      <c r="F109" s="612" t="s">
        <v>812</v>
      </c>
    </row>
    <row r="110" spans="1:6" s="154" customFormat="1" ht="18.399999999999999" customHeight="1">
      <c r="A110" s="1029"/>
      <c r="B110" s="447" t="s">
        <v>827</v>
      </c>
      <c r="C110" s="610"/>
      <c r="D110" s="609"/>
      <c r="E110" s="608"/>
      <c r="F110" s="609"/>
    </row>
    <row r="111" spans="1:6" s="154" customFormat="1" ht="18.399999999999999" customHeight="1">
      <c r="A111" s="1029"/>
      <c r="B111" s="447" t="s">
        <v>828</v>
      </c>
      <c r="C111" s="607"/>
      <c r="D111" s="608"/>
      <c r="E111" s="609"/>
      <c r="F111" s="608"/>
    </row>
    <row r="112" spans="1:6" s="154" customFormat="1" ht="18.399999999999999" customHeight="1">
      <c r="A112" s="1029"/>
      <c r="B112" s="477" t="s">
        <v>837</v>
      </c>
      <c r="C112" s="610"/>
      <c r="D112" s="609"/>
      <c r="E112" s="608"/>
      <c r="F112" s="609"/>
    </row>
    <row r="113" spans="1:7" s="154" customFormat="1" ht="18.399999999999999" customHeight="1">
      <c r="A113" s="1030" t="s">
        <v>121</v>
      </c>
      <c r="B113" s="455" t="s">
        <v>830</v>
      </c>
      <c r="C113" s="611" t="s">
        <v>58</v>
      </c>
      <c r="D113" s="612" t="s">
        <v>58</v>
      </c>
      <c r="E113" s="613" t="s">
        <v>58</v>
      </c>
      <c r="F113" s="612" t="s">
        <v>58</v>
      </c>
    </row>
    <row r="114" spans="1:7" s="154" customFormat="1" ht="18.399999999999999" customHeight="1">
      <c r="A114" s="1030"/>
      <c r="B114" s="449" t="s">
        <v>831</v>
      </c>
      <c r="C114" s="617" t="s">
        <v>765</v>
      </c>
      <c r="D114" s="615" t="s">
        <v>765</v>
      </c>
      <c r="E114" s="618" t="s">
        <v>765</v>
      </c>
      <c r="F114" s="615" t="s">
        <v>765</v>
      </c>
    </row>
    <row r="115" spans="1:7" s="154" customFormat="1" ht="18.399999999999999" customHeight="1">
      <c r="A115" s="1030"/>
      <c r="B115" s="447" t="s">
        <v>826</v>
      </c>
      <c r="C115" s="619"/>
      <c r="D115" s="616"/>
      <c r="E115" s="615"/>
      <c r="F115" s="616"/>
    </row>
    <row r="116" spans="1:7" s="154" customFormat="1" ht="18.399999999999999" customHeight="1">
      <c r="A116" s="264"/>
      <c r="B116" s="452" t="s">
        <v>832</v>
      </c>
      <c r="C116" s="617" t="s">
        <v>765</v>
      </c>
      <c r="D116" s="615" t="s">
        <v>765</v>
      </c>
      <c r="E116" s="618" t="s">
        <v>765</v>
      </c>
      <c r="F116" s="615" t="s">
        <v>765</v>
      </c>
    </row>
    <row r="117" spans="1:7" s="154" customFormat="1" ht="18.399999999999999" customHeight="1">
      <c r="A117" s="264"/>
      <c r="B117" s="478" t="s">
        <v>833</v>
      </c>
      <c r="C117" s="615" t="s">
        <v>765</v>
      </c>
      <c r="D117" s="616" t="s">
        <v>765</v>
      </c>
      <c r="E117" s="615" t="s">
        <v>765</v>
      </c>
      <c r="F117" s="616" t="s">
        <v>765</v>
      </c>
      <c r="G117" s="154" t="e">
        <f>G80</f>
        <v>#REF!</v>
      </c>
    </row>
    <row r="118" spans="1:7" s="154" customFormat="1" ht="18.399999999999999" customHeight="1">
      <c r="A118" s="264"/>
      <c r="B118" s="447" t="s">
        <v>826</v>
      </c>
      <c r="C118" s="617"/>
      <c r="D118" s="615"/>
      <c r="E118" s="618"/>
      <c r="F118" s="615"/>
    </row>
    <row r="119" spans="1:7" s="154" customFormat="1" ht="18.399999999999999" customHeight="1">
      <c r="A119" s="264"/>
      <c r="B119" s="456" t="s">
        <v>834</v>
      </c>
      <c r="C119" s="619"/>
      <c r="D119" s="616"/>
      <c r="E119" s="615"/>
      <c r="F119" s="616"/>
      <c r="G119" s="479" t="e">
        <f>G117+G120</f>
        <v>#REF!</v>
      </c>
    </row>
    <row r="120" spans="1:7" s="154" customFormat="1" ht="18.399999999999999" customHeight="1">
      <c r="A120" s="264"/>
      <c r="B120" s="456"/>
      <c r="C120" s="619"/>
      <c r="D120" s="616"/>
      <c r="E120" s="615"/>
      <c r="F120" s="616"/>
      <c r="G120" s="479" t="e">
        <f>G117*D42</f>
        <v>#REF!</v>
      </c>
    </row>
    <row r="121" spans="1:7" s="154" customFormat="1" ht="18.399999999999999" customHeight="1">
      <c r="A121" s="560" t="str">
        <f>A1</f>
        <v>Interior Work SCOPE(Quick Version)</v>
      </c>
      <c r="B121" s="443"/>
      <c r="C121" s="582" t="str">
        <f>+$C$1</f>
        <v>Brownlee. LAVERNE</v>
      </c>
      <c r="D121" s="1046" t="str">
        <f>+$D$1</f>
        <v>13509 Alvin Ave</v>
      </c>
      <c r="E121" s="1046"/>
      <c r="F121" s="582"/>
    </row>
    <row r="122" spans="1:7" s="154" customFormat="1" ht="18.399999999999999" customHeight="1">
      <c r="A122" s="368"/>
      <c r="B122" s="444" t="s">
        <v>800</v>
      </c>
      <c r="C122" s="620" t="str">
        <f>+'jobinfo(2)'!C61</f>
        <v xml:space="preserve"> BR1 UP CLOSET </v>
      </c>
      <c r="D122" s="578" t="str">
        <f>+'jobinfo(2)'!C62</f>
        <v xml:space="preserve"> BR1 UP CLOSET 2</v>
      </c>
      <c r="E122" s="620" t="str">
        <f>+'jobinfo(2)'!C63</f>
        <v>BR2 UP</v>
      </c>
      <c r="F122" s="620" t="str">
        <f>+'jobinfo(2)'!C68</f>
        <v>RFG GARAGE</v>
      </c>
    </row>
    <row r="123" spans="1:7" s="154" customFormat="1" ht="18.399999999999999" customHeight="1">
      <c r="A123" s="1031" t="s">
        <v>759</v>
      </c>
      <c r="B123" s="567" t="s">
        <v>801</v>
      </c>
      <c r="C123" s="602">
        <f>+F83+1</f>
        <v>13</v>
      </c>
      <c r="D123" s="603">
        <f>1+C123</f>
        <v>14</v>
      </c>
      <c r="E123" s="601">
        <f>1+D123</f>
        <v>15</v>
      </c>
      <c r="F123" s="601">
        <f>1+E123</f>
        <v>16</v>
      </c>
    </row>
    <row r="124" spans="1:7" s="154" customFormat="1" ht="18.399999999999999" customHeight="1">
      <c r="A124" s="1031"/>
      <c r="B124" s="446" t="s">
        <v>761</v>
      </c>
      <c r="C124" s="604"/>
      <c r="D124" s="605"/>
      <c r="E124" s="606"/>
      <c r="F124" s="605"/>
    </row>
    <row r="125" spans="1:7" s="154" customFormat="1" ht="18.399999999999999" customHeight="1">
      <c r="A125" s="1031"/>
      <c r="B125" s="446" t="s">
        <v>802</v>
      </c>
      <c r="C125" s="607"/>
      <c r="D125" s="608"/>
      <c r="E125" s="609"/>
      <c r="F125" s="608"/>
    </row>
    <row r="126" spans="1:7" s="154" customFormat="1" ht="18.399999999999999" customHeight="1">
      <c r="A126" s="1031"/>
      <c r="B126" s="447" t="s">
        <v>803</v>
      </c>
      <c r="C126" s="610"/>
      <c r="D126" s="609"/>
      <c r="E126" s="608"/>
      <c r="F126" s="609"/>
    </row>
    <row r="127" spans="1:7" s="154" customFormat="1" ht="18.399999999999999" customHeight="1">
      <c r="A127" s="1031"/>
      <c r="B127" s="448" t="s">
        <v>804</v>
      </c>
      <c r="C127" s="611" t="s">
        <v>58</v>
      </c>
      <c r="D127" s="612" t="s">
        <v>58</v>
      </c>
      <c r="E127" s="613" t="s">
        <v>58</v>
      </c>
      <c r="F127" s="612" t="s">
        <v>58</v>
      </c>
    </row>
    <row r="128" spans="1:7" s="154" customFormat="1" ht="18.399999999999999" customHeight="1">
      <c r="A128" s="1031"/>
      <c r="B128" s="446" t="s">
        <v>805</v>
      </c>
      <c r="C128" s="614" t="s">
        <v>765</v>
      </c>
      <c r="D128" s="615" t="s">
        <v>765</v>
      </c>
      <c r="E128" s="616" t="s">
        <v>765</v>
      </c>
      <c r="F128" s="615" t="s">
        <v>765</v>
      </c>
    </row>
    <row r="129" spans="1:6" s="154" customFormat="1" ht="18.399999999999999" customHeight="1">
      <c r="A129" s="1031"/>
      <c r="B129" s="449" t="s">
        <v>806</v>
      </c>
      <c r="C129" s="607"/>
      <c r="D129" s="608"/>
      <c r="E129" s="609"/>
      <c r="F129" s="608"/>
    </row>
    <row r="130" spans="1:6" s="154" customFormat="1" ht="18.399999999999999" customHeight="1">
      <c r="A130" s="1031"/>
      <c r="B130" s="447" t="s">
        <v>807</v>
      </c>
      <c r="C130" s="610"/>
      <c r="D130" s="609"/>
      <c r="E130" s="608"/>
      <c r="F130" s="609"/>
    </row>
    <row r="131" spans="1:6" s="154" customFormat="1" ht="18.399999999999999" customHeight="1">
      <c r="A131" s="1031"/>
      <c r="B131" s="449" t="s">
        <v>808</v>
      </c>
      <c r="C131" s="611" t="s">
        <v>58</v>
      </c>
      <c r="D131" s="612" t="s">
        <v>58</v>
      </c>
      <c r="E131" s="613" t="s">
        <v>58</v>
      </c>
      <c r="F131" s="612" t="s">
        <v>58</v>
      </c>
    </row>
    <row r="132" spans="1:6" s="154" customFormat="1" ht="18.399999999999999" customHeight="1">
      <c r="A132" s="1031"/>
      <c r="B132" s="450" t="s">
        <v>809</v>
      </c>
      <c r="C132" s="617" t="s">
        <v>765</v>
      </c>
      <c r="D132" s="615" t="s">
        <v>765</v>
      </c>
      <c r="E132" s="618" t="s">
        <v>765</v>
      </c>
      <c r="F132" s="615" t="s">
        <v>765</v>
      </c>
    </row>
    <row r="133" spans="1:6" s="154" customFormat="1" ht="18.399999999999999" customHeight="1">
      <c r="A133" s="1032" t="s">
        <v>773</v>
      </c>
      <c r="B133" s="450" t="s">
        <v>810</v>
      </c>
      <c r="C133" s="617"/>
      <c r="D133" s="615"/>
      <c r="E133" s="618"/>
      <c r="F133" s="615"/>
    </row>
    <row r="134" spans="1:6" s="154" customFormat="1" ht="18.399999999999999" customHeight="1">
      <c r="A134" s="1032"/>
      <c r="B134" s="451" t="s">
        <v>811</v>
      </c>
      <c r="C134" s="611" t="s">
        <v>812</v>
      </c>
      <c r="D134" s="612" t="s">
        <v>812</v>
      </c>
      <c r="E134" s="613" t="s">
        <v>812</v>
      </c>
      <c r="F134" s="612" t="s">
        <v>812</v>
      </c>
    </row>
    <row r="135" spans="1:6" s="154" customFormat="1" ht="18.399999999999999" customHeight="1">
      <c r="A135" s="1032"/>
      <c r="B135" s="446" t="s">
        <v>813</v>
      </c>
      <c r="C135" s="610"/>
      <c r="D135" s="609"/>
      <c r="E135" s="608"/>
      <c r="F135" s="609"/>
    </row>
    <row r="136" spans="1:6" s="154" customFormat="1" ht="18.399999999999999" customHeight="1">
      <c r="A136" s="1032"/>
      <c r="B136" s="446" t="s">
        <v>814</v>
      </c>
      <c r="C136" s="607"/>
      <c r="D136" s="608"/>
      <c r="E136" s="609"/>
      <c r="F136" s="608"/>
    </row>
    <row r="137" spans="1:6" s="154" customFormat="1" ht="18.399999999999999" customHeight="1">
      <c r="A137" s="1032"/>
      <c r="B137" s="447" t="s">
        <v>803</v>
      </c>
      <c r="C137" s="610"/>
      <c r="D137" s="609"/>
      <c r="E137" s="608"/>
      <c r="F137" s="609"/>
    </row>
    <row r="138" spans="1:6" s="154" customFormat="1" ht="18.399999999999999" customHeight="1">
      <c r="A138" s="1032"/>
      <c r="B138" s="448" t="s">
        <v>804</v>
      </c>
      <c r="C138" s="611" t="s">
        <v>58</v>
      </c>
      <c r="D138" s="612" t="s">
        <v>58</v>
      </c>
      <c r="E138" s="613" t="s">
        <v>58</v>
      </c>
      <c r="F138" s="612" t="s">
        <v>58</v>
      </c>
    </row>
    <row r="139" spans="1:6" s="154" customFormat="1" ht="18.399999999999999" customHeight="1">
      <c r="A139" s="1032"/>
      <c r="B139" s="446" t="s">
        <v>815</v>
      </c>
      <c r="C139" s="617" t="s">
        <v>765</v>
      </c>
      <c r="D139" s="615" t="s">
        <v>765</v>
      </c>
      <c r="E139" s="618" t="s">
        <v>765</v>
      </c>
      <c r="F139" s="615" t="s">
        <v>765</v>
      </c>
    </row>
    <row r="140" spans="1:6" s="154" customFormat="1" ht="18.399999999999999" customHeight="1">
      <c r="A140" s="1032"/>
      <c r="B140" s="449" t="s">
        <v>816</v>
      </c>
      <c r="C140" s="607"/>
      <c r="D140" s="608"/>
      <c r="E140" s="609"/>
      <c r="F140" s="608"/>
    </row>
    <row r="141" spans="1:6" s="154" customFormat="1" ht="18.399999999999999" customHeight="1">
      <c r="A141" s="1032"/>
      <c r="B141" s="452" t="s">
        <v>817</v>
      </c>
      <c r="C141" s="610"/>
      <c r="D141" s="609"/>
      <c r="E141" s="608"/>
      <c r="F141" s="609"/>
    </row>
    <row r="142" spans="1:6" s="154" customFormat="1" ht="18.399999999999999" customHeight="1">
      <c r="A142" s="1032"/>
      <c r="B142" s="449" t="s">
        <v>818</v>
      </c>
      <c r="C142" s="611" t="s">
        <v>58</v>
      </c>
      <c r="D142" s="612" t="s">
        <v>58</v>
      </c>
      <c r="E142" s="613" t="s">
        <v>58</v>
      </c>
      <c r="F142" s="612" t="s">
        <v>58</v>
      </c>
    </row>
    <row r="143" spans="1:6" s="154" customFormat="1" ht="18.399999999999999" customHeight="1">
      <c r="A143" s="1032"/>
      <c r="B143" s="447" t="s">
        <v>819</v>
      </c>
      <c r="C143" s="614" t="s">
        <v>765</v>
      </c>
      <c r="D143" s="615" t="s">
        <v>765</v>
      </c>
      <c r="E143" s="616" t="s">
        <v>765</v>
      </c>
      <c r="F143" s="615" t="s">
        <v>765</v>
      </c>
    </row>
    <row r="144" spans="1:6" s="154" customFormat="1" ht="18.399999999999999" customHeight="1">
      <c r="A144" s="1032"/>
      <c r="B144" s="451" t="s">
        <v>835</v>
      </c>
      <c r="C144" s="607"/>
      <c r="D144" s="608"/>
      <c r="E144" s="609"/>
      <c r="F144" s="608"/>
    </row>
    <row r="145" spans="1:7" ht="18.399999999999999" customHeight="1">
      <c r="A145" s="1033" t="s">
        <v>797</v>
      </c>
      <c r="B145" s="453" t="s">
        <v>821</v>
      </c>
      <c r="C145" s="610"/>
      <c r="D145" s="609"/>
      <c r="E145" s="608"/>
      <c r="F145" s="609"/>
    </row>
    <row r="146" spans="1:7" ht="18.399999999999999" customHeight="1">
      <c r="A146" s="1033"/>
      <c r="B146" s="446" t="s">
        <v>836</v>
      </c>
      <c r="C146" s="611" t="s">
        <v>58</v>
      </c>
      <c r="D146" s="612" t="s">
        <v>58</v>
      </c>
      <c r="E146" s="613" t="s">
        <v>58</v>
      </c>
      <c r="F146" s="612" t="s">
        <v>58</v>
      </c>
    </row>
    <row r="147" spans="1:7" ht="18.399999999999999" customHeight="1">
      <c r="A147" s="1033"/>
      <c r="B147" s="447" t="s">
        <v>823</v>
      </c>
      <c r="C147" s="617" t="s">
        <v>765</v>
      </c>
      <c r="D147" s="615" t="s">
        <v>765</v>
      </c>
      <c r="E147" s="618" t="s">
        <v>765</v>
      </c>
      <c r="F147" s="615" t="s">
        <v>765</v>
      </c>
    </row>
    <row r="148" spans="1:7" ht="18.399999999999999" customHeight="1">
      <c r="A148" s="1033"/>
      <c r="B148" s="564" t="s">
        <v>825</v>
      </c>
      <c r="C148" s="617"/>
      <c r="D148" s="615"/>
      <c r="E148" s="618"/>
      <c r="F148" s="615"/>
    </row>
    <row r="149" spans="1:7" ht="18.399999999999999" customHeight="1">
      <c r="A149" s="1034" t="s">
        <v>785</v>
      </c>
      <c r="B149" s="447" t="s">
        <v>826</v>
      </c>
      <c r="C149" s="611" t="s">
        <v>812</v>
      </c>
      <c r="D149" s="612" t="s">
        <v>812</v>
      </c>
      <c r="E149" s="613" t="s">
        <v>812</v>
      </c>
      <c r="F149" s="612" t="s">
        <v>812</v>
      </c>
    </row>
    <row r="150" spans="1:7" ht="18.399999999999999" customHeight="1">
      <c r="A150" s="1034"/>
      <c r="B150" s="447" t="s">
        <v>827</v>
      </c>
      <c r="C150" s="610"/>
      <c r="D150" s="609"/>
      <c r="E150" s="608"/>
      <c r="F150" s="609"/>
    </row>
    <row r="151" spans="1:7" ht="18.399999999999999" customHeight="1">
      <c r="A151" s="1029" t="s">
        <v>789</v>
      </c>
      <c r="B151" s="447" t="s">
        <v>828</v>
      </c>
      <c r="C151" s="607"/>
      <c r="D151" s="608"/>
      <c r="E151" s="609"/>
      <c r="F151" s="608"/>
    </row>
    <row r="152" spans="1:7" ht="18.399999999999999" customHeight="1">
      <c r="A152" s="1029"/>
      <c r="B152" s="477" t="s">
        <v>837</v>
      </c>
      <c r="C152" s="610"/>
      <c r="D152" s="609"/>
      <c r="E152" s="608"/>
      <c r="F152" s="609"/>
    </row>
    <row r="153" spans="1:7" ht="18.399999999999999" customHeight="1">
      <c r="A153" s="1029"/>
      <c r="B153" s="455" t="s">
        <v>830</v>
      </c>
      <c r="C153" s="611" t="s">
        <v>58</v>
      </c>
      <c r="D153" s="612" t="s">
        <v>58</v>
      </c>
      <c r="E153" s="613" t="s">
        <v>58</v>
      </c>
      <c r="F153" s="612" t="s">
        <v>58</v>
      </c>
    </row>
    <row r="154" spans="1:7" ht="18.399999999999999" customHeight="1">
      <c r="A154" s="1029"/>
      <c r="B154" s="449" t="s">
        <v>831</v>
      </c>
      <c r="C154" s="617" t="s">
        <v>765</v>
      </c>
      <c r="D154" s="615" t="s">
        <v>765</v>
      </c>
      <c r="E154" s="618" t="s">
        <v>765</v>
      </c>
      <c r="F154" s="615" t="s">
        <v>765</v>
      </c>
    </row>
    <row r="155" spans="1:7" ht="18.399999999999999" customHeight="1">
      <c r="A155" s="470" t="s">
        <v>121</v>
      </c>
      <c r="B155" s="447" t="s">
        <v>826</v>
      </c>
      <c r="C155" s="619"/>
      <c r="D155" s="616"/>
      <c r="E155" s="615"/>
      <c r="F155" s="616"/>
    </row>
    <row r="156" spans="1:7" ht="18.399999999999999" customHeight="1">
      <c r="A156" s="470"/>
      <c r="B156" s="452" t="s">
        <v>832</v>
      </c>
      <c r="C156" s="617" t="s">
        <v>765</v>
      </c>
      <c r="D156" s="615" t="s">
        <v>765</v>
      </c>
      <c r="E156" s="618" t="s">
        <v>765</v>
      </c>
      <c r="F156" s="615" t="s">
        <v>765</v>
      </c>
    </row>
    <row r="157" spans="1:7" ht="18.399999999999999" customHeight="1">
      <c r="A157" s="470"/>
      <c r="B157" s="451" t="s">
        <v>833</v>
      </c>
      <c r="C157" s="615" t="s">
        <v>765</v>
      </c>
      <c r="D157" s="616" t="s">
        <v>765</v>
      </c>
      <c r="E157" s="615" t="s">
        <v>765</v>
      </c>
      <c r="F157" s="616" t="s">
        <v>765</v>
      </c>
      <c r="G157" s="154" t="e">
        <f>#REF!</f>
        <v>#REF!</v>
      </c>
    </row>
    <row r="158" spans="1:7" ht="18.399999999999999" customHeight="1">
      <c r="A158" s="470"/>
      <c r="B158" s="447" t="s">
        <v>826</v>
      </c>
      <c r="C158" s="617"/>
      <c r="D158" s="615"/>
      <c r="E158" s="618"/>
      <c r="F158" s="615"/>
      <c r="G158" s="154" t="e">
        <f>#REF!</f>
        <v>#REF!</v>
      </c>
    </row>
    <row r="159" spans="1:7" ht="18.399999999999999" customHeight="1">
      <c r="A159" s="470"/>
      <c r="B159" s="456" t="s">
        <v>834</v>
      </c>
      <c r="C159" s="619"/>
      <c r="D159" s="616"/>
      <c r="E159" s="615"/>
      <c r="F159" s="616"/>
      <c r="G159" s="154" t="e">
        <f>#REF!+G158</f>
        <v>#REF!</v>
      </c>
    </row>
    <row r="160" spans="1:7" ht="18.399999999999999" customHeight="1">
      <c r="A160" s="470"/>
      <c r="B160" s="447"/>
      <c r="C160" s="617"/>
      <c r="D160" s="615"/>
      <c r="E160" s="618"/>
      <c r="F160" s="615"/>
    </row>
    <row r="161" spans="1:6" ht="18.399999999999999" customHeight="1">
      <c r="A161" s="563" t="str">
        <f>A1</f>
        <v>Interior Work SCOPE(Quick Version)</v>
      </c>
      <c r="C161" s="582" t="str">
        <f>C1</f>
        <v>Brownlee. LAVERNE</v>
      </c>
      <c r="D161" s="1044" t="str">
        <f>D1</f>
        <v>13509 Alvin Ave</v>
      </c>
      <c r="E161" s="1044"/>
    </row>
    <row r="162" spans="1:6" ht="18.399999999999999" customHeight="1">
      <c r="B162" s="444" t="s">
        <v>800</v>
      </c>
      <c r="C162" s="621">
        <f>+'jobinfo(2)'!C69</f>
        <v>0</v>
      </c>
      <c r="D162" s="622">
        <f>+'jobinfo(2)'!C70</f>
        <v>0</v>
      </c>
      <c r="E162" s="621">
        <f>+'jobinfo(2)'!C71</f>
        <v>0</v>
      </c>
      <c r="F162" s="621">
        <f>+'jobinfo(2)'!C72</f>
        <v>0</v>
      </c>
    </row>
    <row r="163" spans="1:6" ht="18.399999999999999" customHeight="1">
      <c r="B163" s="445" t="s">
        <v>801</v>
      </c>
      <c r="C163" s="623">
        <f>+'jobinfo(2)'!A69</f>
        <v>17</v>
      </c>
      <c r="D163" s="623">
        <f>+'jobinfo(2)'!A70</f>
        <v>18</v>
      </c>
      <c r="E163" s="588">
        <f>+'jobinfo(2)'!A71</f>
        <v>19</v>
      </c>
      <c r="F163" s="588">
        <f>+'jobinfo(2)'!A72</f>
        <v>20</v>
      </c>
    </row>
    <row r="164" spans="1:6" ht="18.399999999999999" customHeight="1">
      <c r="A164" s="1031" t="s">
        <v>759</v>
      </c>
      <c r="B164" s="446" t="s">
        <v>761</v>
      </c>
      <c r="C164" s="604"/>
      <c r="D164" s="605"/>
      <c r="E164" s="606"/>
      <c r="F164" s="605"/>
    </row>
    <row r="165" spans="1:6" ht="18.399999999999999" customHeight="1">
      <c r="A165" s="1031"/>
      <c r="B165" s="446" t="s">
        <v>802</v>
      </c>
      <c r="C165" s="607"/>
      <c r="D165" s="608"/>
      <c r="E165" s="609"/>
      <c r="F165" s="608"/>
    </row>
    <row r="166" spans="1:6" ht="18.399999999999999" customHeight="1">
      <c r="A166" s="1031"/>
      <c r="B166" s="447" t="s">
        <v>803</v>
      </c>
      <c r="C166" s="610"/>
      <c r="D166" s="609"/>
      <c r="E166" s="608"/>
      <c r="F166" s="609"/>
    </row>
    <row r="167" spans="1:6" ht="18.399999999999999" customHeight="1">
      <c r="A167" s="1031"/>
      <c r="B167" s="448" t="s">
        <v>804</v>
      </c>
      <c r="C167" s="611" t="s">
        <v>58</v>
      </c>
      <c r="D167" s="612" t="s">
        <v>58</v>
      </c>
      <c r="E167" s="613" t="s">
        <v>58</v>
      </c>
      <c r="F167" s="612" t="s">
        <v>58</v>
      </c>
    </row>
    <row r="168" spans="1:6" ht="18.399999999999999" customHeight="1">
      <c r="A168" s="1031"/>
      <c r="B168" s="446" t="s">
        <v>805</v>
      </c>
      <c r="C168" s="614" t="s">
        <v>765</v>
      </c>
      <c r="D168" s="615" t="s">
        <v>765</v>
      </c>
      <c r="E168" s="616" t="s">
        <v>765</v>
      </c>
      <c r="F168" s="615" t="s">
        <v>765</v>
      </c>
    </row>
    <row r="169" spans="1:6" ht="18.399999999999999" customHeight="1">
      <c r="A169" s="1031"/>
      <c r="B169" s="449" t="s">
        <v>806</v>
      </c>
      <c r="C169" s="607"/>
      <c r="D169" s="608"/>
      <c r="E169" s="609"/>
      <c r="F169" s="608"/>
    </row>
    <row r="170" spans="1:6" ht="18.399999999999999" customHeight="1">
      <c r="A170" s="1031"/>
      <c r="B170" s="447" t="s">
        <v>807</v>
      </c>
      <c r="C170" s="610"/>
      <c r="D170" s="609"/>
      <c r="E170" s="608"/>
      <c r="F170" s="609"/>
    </row>
    <row r="171" spans="1:6" ht="18.399999999999999" customHeight="1">
      <c r="A171" s="1031"/>
      <c r="B171" s="449" t="s">
        <v>808</v>
      </c>
      <c r="C171" s="611" t="s">
        <v>58</v>
      </c>
      <c r="D171" s="612" t="s">
        <v>58</v>
      </c>
      <c r="E171" s="613" t="s">
        <v>58</v>
      </c>
      <c r="F171" s="612" t="s">
        <v>58</v>
      </c>
    </row>
    <row r="172" spans="1:6" ht="18.399999999999999" customHeight="1">
      <c r="A172" s="1031"/>
      <c r="B172" s="450" t="s">
        <v>809</v>
      </c>
      <c r="C172" s="617" t="s">
        <v>765</v>
      </c>
      <c r="D172" s="615" t="s">
        <v>765</v>
      </c>
      <c r="E172" s="618" t="s">
        <v>765</v>
      </c>
      <c r="F172" s="615" t="s">
        <v>765</v>
      </c>
    </row>
    <row r="173" spans="1:6" ht="18.399999999999999" customHeight="1">
      <c r="A173" s="1031"/>
      <c r="B173" s="450" t="s">
        <v>810</v>
      </c>
      <c r="C173" s="617"/>
      <c r="D173" s="615"/>
      <c r="E173" s="618"/>
      <c r="F173" s="615"/>
    </row>
    <row r="174" spans="1:6" ht="18.399999999999999" customHeight="1">
      <c r="A174" s="1032" t="s">
        <v>773</v>
      </c>
      <c r="B174" s="451" t="s">
        <v>811</v>
      </c>
      <c r="C174" s="611" t="s">
        <v>812</v>
      </c>
      <c r="D174" s="612" t="s">
        <v>812</v>
      </c>
      <c r="E174" s="613" t="s">
        <v>812</v>
      </c>
      <c r="F174" s="612" t="s">
        <v>812</v>
      </c>
    </row>
    <row r="175" spans="1:6" ht="18.399999999999999" customHeight="1">
      <c r="A175" s="1032"/>
      <c r="B175" s="446" t="s">
        <v>813</v>
      </c>
      <c r="C175" s="610"/>
      <c r="D175" s="609"/>
      <c r="E175" s="608"/>
      <c r="F175" s="609"/>
    </row>
    <row r="176" spans="1:6" ht="18.399999999999999" customHeight="1">
      <c r="A176" s="1032"/>
      <c r="B176" s="446" t="s">
        <v>814</v>
      </c>
      <c r="C176" s="607"/>
      <c r="D176" s="608"/>
      <c r="E176" s="609"/>
      <c r="F176" s="608"/>
    </row>
    <row r="177" spans="1:6" ht="18.399999999999999" customHeight="1">
      <c r="A177" s="1032"/>
      <c r="B177" s="447" t="s">
        <v>803</v>
      </c>
      <c r="C177" s="610"/>
      <c r="D177" s="609"/>
      <c r="E177" s="608"/>
      <c r="F177" s="609"/>
    </row>
    <row r="178" spans="1:6" ht="18.399999999999999" customHeight="1">
      <c r="A178" s="1032"/>
      <c r="B178" s="448" t="s">
        <v>804</v>
      </c>
      <c r="C178" s="611" t="s">
        <v>58</v>
      </c>
      <c r="D178" s="612" t="s">
        <v>58</v>
      </c>
      <c r="E178" s="613" t="s">
        <v>58</v>
      </c>
      <c r="F178" s="612" t="s">
        <v>58</v>
      </c>
    </row>
    <row r="179" spans="1:6" ht="18.399999999999999" customHeight="1">
      <c r="A179" s="1032"/>
      <c r="B179" s="446" t="s">
        <v>815</v>
      </c>
      <c r="C179" s="617" t="s">
        <v>765</v>
      </c>
      <c r="D179" s="615" t="s">
        <v>765</v>
      </c>
      <c r="E179" s="618" t="s">
        <v>765</v>
      </c>
      <c r="F179" s="615" t="s">
        <v>765</v>
      </c>
    </row>
    <row r="180" spans="1:6" ht="18.399999999999999" customHeight="1">
      <c r="A180" s="1032"/>
      <c r="B180" s="449" t="s">
        <v>816</v>
      </c>
      <c r="C180" s="607"/>
      <c r="D180" s="608"/>
      <c r="E180" s="609"/>
      <c r="F180" s="608"/>
    </row>
    <row r="181" spans="1:6" ht="18.399999999999999" customHeight="1">
      <c r="A181" s="1032"/>
      <c r="B181" s="452" t="s">
        <v>817</v>
      </c>
      <c r="C181" s="610"/>
      <c r="D181" s="609"/>
      <c r="E181" s="608"/>
      <c r="F181" s="609"/>
    </row>
    <row r="182" spans="1:6" ht="18.399999999999999" customHeight="1">
      <c r="A182" s="1032"/>
      <c r="B182" s="449" t="s">
        <v>818</v>
      </c>
      <c r="C182" s="611" t="s">
        <v>58</v>
      </c>
      <c r="D182" s="612" t="s">
        <v>58</v>
      </c>
      <c r="E182" s="613" t="s">
        <v>58</v>
      </c>
      <c r="F182" s="612" t="s">
        <v>58</v>
      </c>
    </row>
    <row r="183" spans="1:6" ht="18.399999999999999" customHeight="1">
      <c r="A183" s="1032"/>
      <c r="B183" s="447" t="s">
        <v>819</v>
      </c>
      <c r="C183" s="614" t="s">
        <v>765</v>
      </c>
      <c r="D183" s="615" t="s">
        <v>765</v>
      </c>
      <c r="E183" s="616" t="s">
        <v>765</v>
      </c>
      <c r="F183" s="615" t="s">
        <v>765</v>
      </c>
    </row>
    <row r="184" spans="1:6" ht="18.399999999999999" customHeight="1">
      <c r="A184" s="1033" t="s">
        <v>797</v>
      </c>
      <c r="B184" s="451" t="s">
        <v>835</v>
      </c>
      <c r="C184" s="607"/>
      <c r="D184" s="608"/>
      <c r="E184" s="609"/>
      <c r="F184" s="608"/>
    </row>
    <row r="185" spans="1:6" ht="18.399999999999999" customHeight="1">
      <c r="A185" s="1033"/>
      <c r="B185" s="453" t="s">
        <v>821</v>
      </c>
      <c r="C185" s="610"/>
      <c r="D185" s="609"/>
      <c r="E185" s="608"/>
      <c r="F185" s="609"/>
    </row>
    <row r="186" spans="1:6" ht="18.399999999999999" customHeight="1">
      <c r="A186" s="1033"/>
      <c r="B186" s="446" t="s">
        <v>836</v>
      </c>
      <c r="C186" s="611" t="s">
        <v>58</v>
      </c>
      <c r="D186" s="612" t="s">
        <v>58</v>
      </c>
      <c r="E186" s="613" t="s">
        <v>58</v>
      </c>
      <c r="F186" s="612" t="s">
        <v>58</v>
      </c>
    </row>
    <row r="187" spans="1:6" ht="18.399999999999999" customHeight="1">
      <c r="A187" s="1033"/>
      <c r="B187" s="447" t="s">
        <v>823</v>
      </c>
      <c r="C187" s="617" t="s">
        <v>765</v>
      </c>
      <c r="D187" s="615" t="s">
        <v>765</v>
      </c>
      <c r="E187" s="618" t="s">
        <v>765</v>
      </c>
      <c r="F187" s="615" t="s">
        <v>765</v>
      </c>
    </row>
    <row r="188" spans="1:6" ht="18.399999999999999" customHeight="1">
      <c r="A188" s="1034" t="s">
        <v>785</v>
      </c>
      <c r="B188" s="568" t="s">
        <v>825</v>
      </c>
      <c r="C188" s="617"/>
      <c r="D188" s="615"/>
      <c r="E188" s="618"/>
      <c r="F188" s="615"/>
    </row>
    <row r="189" spans="1:6" ht="18.399999999999999" customHeight="1">
      <c r="A189" s="1034"/>
      <c r="B189" s="447" t="s">
        <v>826</v>
      </c>
      <c r="C189" s="611" t="s">
        <v>812</v>
      </c>
      <c r="D189" s="612" t="s">
        <v>812</v>
      </c>
      <c r="E189" s="613" t="s">
        <v>812</v>
      </c>
      <c r="F189" s="612" t="s">
        <v>812</v>
      </c>
    </row>
    <row r="190" spans="1:6" ht="18.399999999999999" customHeight="1">
      <c r="A190" s="1029" t="s">
        <v>789</v>
      </c>
      <c r="B190" s="447" t="s">
        <v>827</v>
      </c>
      <c r="C190" s="610"/>
      <c r="D190" s="609"/>
      <c r="E190" s="608"/>
      <c r="F190" s="609"/>
    </row>
    <row r="191" spans="1:6" ht="18.399999999999999" customHeight="1">
      <c r="A191" s="1029"/>
      <c r="B191" s="447" t="s">
        <v>828</v>
      </c>
      <c r="C191" s="607"/>
      <c r="D191" s="608"/>
      <c r="E191" s="609"/>
      <c r="F191" s="608"/>
    </row>
    <row r="192" spans="1:6" ht="18.399999999999999" customHeight="1">
      <c r="A192" s="1029"/>
      <c r="B192" s="477" t="s">
        <v>837</v>
      </c>
      <c r="C192" s="610"/>
      <c r="D192" s="609"/>
      <c r="E192" s="608"/>
      <c r="F192" s="609"/>
    </row>
    <row r="193" spans="1:7" ht="18.399999999999999" customHeight="1">
      <c r="A193" s="1029"/>
      <c r="B193" s="455" t="s">
        <v>830</v>
      </c>
      <c r="C193" s="611" t="s">
        <v>58</v>
      </c>
      <c r="D193" s="612" t="s">
        <v>58</v>
      </c>
      <c r="E193" s="613" t="s">
        <v>58</v>
      </c>
      <c r="F193" s="612" t="s">
        <v>58</v>
      </c>
    </row>
    <row r="194" spans="1:7" ht="18.399999999999999" customHeight="1">
      <c r="A194" s="1030" t="s">
        <v>121</v>
      </c>
      <c r="B194" s="449" t="s">
        <v>831</v>
      </c>
      <c r="C194" s="617" t="s">
        <v>765</v>
      </c>
      <c r="D194" s="615" t="s">
        <v>765</v>
      </c>
      <c r="E194" s="618" t="s">
        <v>765</v>
      </c>
      <c r="F194" s="615" t="s">
        <v>765</v>
      </c>
    </row>
    <row r="195" spans="1:7" ht="18.399999999999999" customHeight="1">
      <c r="A195" s="1030"/>
      <c r="B195" s="447" t="s">
        <v>826</v>
      </c>
      <c r="C195" s="619"/>
      <c r="D195" s="616"/>
      <c r="E195" s="615"/>
      <c r="F195" s="616"/>
    </row>
    <row r="196" spans="1:7" s="154" customFormat="1" ht="18.399999999999999" customHeight="1">
      <c r="A196" s="1030"/>
      <c r="B196" s="452" t="s">
        <v>832</v>
      </c>
      <c r="C196" s="617" t="s">
        <v>765</v>
      </c>
      <c r="D196" s="615" t="s">
        <v>765</v>
      </c>
      <c r="E196" s="618" t="s">
        <v>765</v>
      </c>
      <c r="F196" s="615" t="s">
        <v>765</v>
      </c>
    </row>
    <row r="197" spans="1:7" s="154" customFormat="1" ht="18.399999999999999" customHeight="1">
      <c r="A197" s="368"/>
      <c r="B197" s="478" t="s">
        <v>833</v>
      </c>
      <c r="C197" s="615" t="s">
        <v>765</v>
      </c>
      <c r="D197" s="616" t="s">
        <v>765</v>
      </c>
      <c r="E197" s="615" t="s">
        <v>765</v>
      </c>
      <c r="F197" s="616" t="s">
        <v>765</v>
      </c>
      <c r="G197" s="154">
        <f>G160</f>
        <v>0</v>
      </c>
    </row>
    <row r="198" spans="1:7" s="154" customFormat="1" ht="18.399999999999999" customHeight="1">
      <c r="A198" s="368"/>
      <c r="B198" s="447" t="s">
        <v>826</v>
      </c>
      <c r="C198" s="617"/>
      <c r="D198" s="615"/>
      <c r="E198" s="618"/>
      <c r="F198" s="615"/>
      <c r="G198" s="154" t="e">
        <f>G80</f>
        <v>#REF!</v>
      </c>
    </row>
    <row r="199" spans="1:7" s="154" customFormat="1" ht="18.399999999999999" customHeight="1">
      <c r="B199" s="456" t="s">
        <v>834</v>
      </c>
      <c r="C199" s="619"/>
      <c r="D199" s="616"/>
      <c r="E199" s="615"/>
      <c r="F199" s="616"/>
      <c r="G199" s="154" t="e">
        <f>G160+G198</f>
        <v>#REF!</v>
      </c>
    </row>
    <row r="200" spans="1:7" s="154" customFormat="1" ht="18.399999999999999" customHeight="1">
      <c r="A200" s="481"/>
      <c r="B200" s="447"/>
      <c r="C200" s="619"/>
      <c r="D200" s="616"/>
      <c r="E200" s="615"/>
      <c r="F200" s="616"/>
    </row>
    <row r="201" spans="1:7" s="154" customFormat="1" ht="18.399999999999999" customHeight="1">
      <c r="A201" s="476" t="e">
        <f>#REF!</f>
        <v>#REF!</v>
      </c>
      <c r="B201" s="480" t="str">
        <f>A1</f>
        <v>Interior Work SCOPE(Quick Version)</v>
      </c>
      <c r="C201" s="624" t="str">
        <f>$C$1</f>
        <v>Brownlee. LAVERNE</v>
      </c>
      <c r="D201" s="624" t="str">
        <f>$D$1</f>
        <v>13509 Alvin Ave</v>
      </c>
      <c r="E201" s="615"/>
      <c r="F201" s="625"/>
    </row>
    <row r="202" spans="1:7" s="154" customFormat="1" ht="18.399999999999999" customHeight="1">
      <c r="A202" s="481"/>
      <c r="B202" s="482" t="str">
        <f>B2</f>
        <v>ROOM =</v>
      </c>
      <c r="C202" s="621">
        <f>+'jobinfo(2)'!C73</f>
        <v>0</v>
      </c>
      <c r="D202" s="626">
        <f>+'jobinfo(2)'!C74</f>
        <v>0</v>
      </c>
      <c r="E202" s="627">
        <f>+'jobinfo(2)'!C75</f>
        <v>0</v>
      </c>
      <c r="F202" s="627">
        <f>+'jobinfo(2)'!C76</f>
        <v>0</v>
      </c>
    </row>
    <row r="203" spans="1:7" s="154" customFormat="1" ht="18.399999999999999" customHeight="1">
      <c r="A203" s="481"/>
      <c r="B203" s="484" t="s">
        <v>801</v>
      </c>
      <c r="C203" s="603">
        <f>1+F163</f>
        <v>21</v>
      </c>
      <c r="D203" s="602">
        <f>1+C203</f>
        <v>22</v>
      </c>
      <c r="E203" s="603">
        <f>1+D203</f>
        <v>23</v>
      </c>
      <c r="F203" s="603">
        <f>1+E203</f>
        <v>24</v>
      </c>
    </row>
    <row r="204" spans="1:7" s="154" customFormat="1" ht="18.399999999999999" customHeight="1">
      <c r="A204" s="1031" t="s">
        <v>759</v>
      </c>
      <c r="B204" s="446" t="s">
        <v>761</v>
      </c>
      <c r="C204" s="592" t="s">
        <v>58</v>
      </c>
      <c r="D204" s="593" t="s">
        <v>58</v>
      </c>
      <c r="E204" s="592" t="s">
        <v>58</v>
      </c>
      <c r="F204" s="592" t="s">
        <v>58</v>
      </c>
    </row>
    <row r="205" spans="1:7" s="154" customFormat="1" ht="18.399999999999999" customHeight="1">
      <c r="A205" s="1031"/>
      <c r="B205" s="446" t="s">
        <v>802</v>
      </c>
      <c r="C205" s="594" t="s">
        <v>765</v>
      </c>
      <c r="D205" s="595" t="s">
        <v>765</v>
      </c>
      <c r="E205" s="594" t="s">
        <v>765</v>
      </c>
      <c r="F205" s="594" t="s">
        <v>765</v>
      </c>
    </row>
    <row r="206" spans="1:7" s="154" customFormat="1" ht="18.399999999999999" customHeight="1">
      <c r="A206" s="1031"/>
      <c r="B206" s="447" t="s">
        <v>803</v>
      </c>
      <c r="C206" s="590"/>
      <c r="D206" s="591"/>
      <c r="E206" s="590"/>
      <c r="F206" s="590"/>
    </row>
    <row r="207" spans="1:7" s="154" customFormat="1" ht="18.399999999999999" customHeight="1">
      <c r="A207" s="1031"/>
      <c r="B207" s="448" t="s">
        <v>804</v>
      </c>
      <c r="C207" s="589"/>
      <c r="D207" s="590"/>
      <c r="E207" s="589"/>
      <c r="F207" s="589"/>
    </row>
    <row r="208" spans="1:7" s="154" customFormat="1" ht="18.399999999999999" customHeight="1">
      <c r="A208" s="1031"/>
      <c r="B208" s="446" t="s">
        <v>805</v>
      </c>
      <c r="C208" s="592" t="s">
        <v>58</v>
      </c>
      <c r="D208" s="593" t="s">
        <v>58</v>
      </c>
      <c r="E208" s="592" t="s">
        <v>58</v>
      </c>
      <c r="F208" s="592" t="s">
        <v>58</v>
      </c>
    </row>
    <row r="209" spans="1:6" s="154" customFormat="1" ht="18.399999999999999" customHeight="1">
      <c r="A209" s="1031"/>
      <c r="B209" s="449" t="s">
        <v>806</v>
      </c>
      <c r="C209" s="596" t="s">
        <v>765</v>
      </c>
      <c r="D209" s="595" t="s">
        <v>765</v>
      </c>
      <c r="E209" s="596" t="s">
        <v>765</v>
      </c>
      <c r="F209" s="596" t="s">
        <v>765</v>
      </c>
    </row>
    <row r="210" spans="1:6" s="154" customFormat="1" ht="18.399999999999999" customHeight="1">
      <c r="A210" s="1032" t="s">
        <v>773</v>
      </c>
      <c r="B210" s="447" t="s">
        <v>807</v>
      </c>
      <c r="C210" s="597" t="s">
        <v>812</v>
      </c>
      <c r="D210" s="598" t="s">
        <v>812</v>
      </c>
      <c r="E210" s="597" t="s">
        <v>812</v>
      </c>
      <c r="F210" s="597" t="s">
        <v>812</v>
      </c>
    </row>
    <row r="211" spans="1:6" s="154" customFormat="1" ht="18.399999999999999" customHeight="1">
      <c r="A211" s="1032"/>
      <c r="B211" s="449" t="s">
        <v>808</v>
      </c>
      <c r="C211" s="589"/>
      <c r="D211" s="590"/>
      <c r="E211" s="589"/>
      <c r="F211" s="589"/>
    </row>
    <row r="212" spans="1:6" s="154" customFormat="1" ht="18.399999999999999" customHeight="1">
      <c r="A212" s="1032"/>
      <c r="B212" s="450" t="s">
        <v>809</v>
      </c>
      <c r="C212" s="590"/>
      <c r="D212" s="591"/>
      <c r="E212" s="590"/>
      <c r="F212" s="590"/>
    </row>
    <row r="213" spans="1:6" s="154" customFormat="1" ht="18.399999999999999" customHeight="1">
      <c r="A213" s="1032"/>
      <c r="B213" s="450" t="s">
        <v>810</v>
      </c>
      <c r="C213" s="589"/>
      <c r="D213" s="590"/>
      <c r="E213" s="589"/>
      <c r="F213" s="589"/>
    </row>
    <row r="214" spans="1:6" s="154" customFormat="1" ht="18.399999999999999" customHeight="1">
      <c r="A214" s="1032"/>
      <c r="B214" s="451" t="s">
        <v>811</v>
      </c>
      <c r="C214" s="592" t="s">
        <v>58</v>
      </c>
      <c r="D214" s="593" t="s">
        <v>58</v>
      </c>
      <c r="E214" s="592" t="s">
        <v>58</v>
      </c>
      <c r="F214" s="592" t="s">
        <v>58</v>
      </c>
    </row>
    <row r="215" spans="1:6" s="154" customFormat="1" ht="18.399999999999999" customHeight="1">
      <c r="A215" s="1032"/>
      <c r="B215" s="446" t="s">
        <v>813</v>
      </c>
      <c r="C215" s="596" t="s">
        <v>765</v>
      </c>
      <c r="D215" s="595" t="s">
        <v>765</v>
      </c>
      <c r="E215" s="596" t="s">
        <v>765</v>
      </c>
      <c r="F215" s="596" t="s">
        <v>765</v>
      </c>
    </row>
    <row r="216" spans="1:6" s="154" customFormat="1" ht="18.399999999999999" customHeight="1">
      <c r="A216" s="1032"/>
      <c r="B216" s="446" t="s">
        <v>814</v>
      </c>
      <c r="C216" s="590"/>
      <c r="D216" s="591"/>
      <c r="E216" s="590"/>
      <c r="F216" s="590"/>
    </row>
    <row r="217" spans="1:6" s="154" customFormat="1" ht="18.399999999999999" customHeight="1">
      <c r="A217" s="1032"/>
      <c r="B217" s="447" t="s">
        <v>803</v>
      </c>
      <c r="C217" s="589"/>
      <c r="D217" s="590"/>
      <c r="E217" s="589"/>
      <c r="F217" s="589"/>
    </row>
    <row r="218" spans="1:6" s="154" customFormat="1" ht="18.399999999999999" customHeight="1">
      <c r="A218" s="1032"/>
      <c r="B218" s="448" t="s">
        <v>804</v>
      </c>
      <c r="C218" s="592" t="s">
        <v>58</v>
      </c>
      <c r="D218" s="593" t="s">
        <v>58</v>
      </c>
      <c r="E218" s="592" t="s">
        <v>58</v>
      </c>
      <c r="F218" s="592" t="s">
        <v>58</v>
      </c>
    </row>
    <row r="219" spans="1:6" s="154" customFormat="1" ht="18.399999999999999" customHeight="1">
      <c r="A219" s="1032"/>
      <c r="B219" s="446" t="s">
        <v>815</v>
      </c>
      <c r="C219" s="596" t="s">
        <v>765</v>
      </c>
      <c r="D219" s="595" t="s">
        <v>765</v>
      </c>
      <c r="E219" s="596" t="s">
        <v>765</v>
      </c>
      <c r="F219" s="596" t="s">
        <v>765</v>
      </c>
    </row>
    <row r="220" spans="1:6" s="154" customFormat="1" ht="18.399999999999999" customHeight="1">
      <c r="A220" s="1033" t="s">
        <v>797</v>
      </c>
      <c r="B220" s="449" t="s">
        <v>816</v>
      </c>
      <c r="C220" s="590"/>
      <c r="D220" s="591"/>
      <c r="E220" s="590"/>
      <c r="F220" s="590"/>
    </row>
    <row r="221" spans="1:6" s="154" customFormat="1" ht="18.399999999999999" customHeight="1">
      <c r="A221" s="1033"/>
      <c r="B221" s="452" t="s">
        <v>817</v>
      </c>
      <c r="C221" s="596" t="s">
        <v>765</v>
      </c>
      <c r="D221" s="595" t="s">
        <v>765</v>
      </c>
      <c r="E221" s="596" t="s">
        <v>765</v>
      </c>
      <c r="F221" s="596" t="s">
        <v>765</v>
      </c>
    </row>
    <row r="222" spans="1:6" s="154" customFormat="1" ht="18.399999999999999" customHeight="1">
      <c r="A222" s="1033"/>
      <c r="B222" s="449" t="s">
        <v>818</v>
      </c>
      <c r="C222" s="592" t="s">
        <v>58</v>
      </c>
      <c r="D222" s="592" t="s">
        <v>58</v>
      </c>
      <c r="E222" s="592" t="s">
        <v>58</v>
      </c>
      <c r="F222" s="592" t="s">
        <v>58</v>
      </c>
    </row>
    <row r="223" spans="1:6" s="154" customFormat="1" ht="18.399999999999999" customHeight="1">
      <c r="A223" s="1033"/>
      <c r="B223" s="447" t="s">
        <v>819</v>
      </c>
      <c r="C223" s="589"/>
      <c r="D223" s="590"/>
      <c r="E223" s="589"/>
      <c r="F223" s="589"/>
    </row>
    <row r="224" spans="1:6" s="154" customFormat="1" ht="18.399999999999999" customHeight="1">
      <c r="A224" s="1034" t="s">
        <v>785</v>
      </c>
      <c r="B224" s="451" t="s">
        <v>835</v>
      </c>
      <c r="C224" s="594" t="s">
        <v>838</v>
      </c>
      <c r="D224" s="595" t="s">
        <v>838</v>
      </c>
      <c r="E224" s="594" t="s">
        <v>838</v>
      </c>
      <c r="F224" s="594" t="s">
        <v>838</v>
      </c>
    </row>
    <row r="225" spans="1:6" s="154" customFormat="1" ht="18.399999999999999" customHeight="1">
      <c r="A225" s="1034"/>
      <c r="B225" s="453" t="s">
        <v>821</v>
      </c>
      <c r="C225" s="595" t="s">
        <v>765</v>
      </c>
      <c r="D225" s="594" t="s">
        <v>765</v>
      </c>
      <c r="E225" s="596" t="s">
        <v>765</v>
      </c>
      <c r="F225" s="596" t="s">
        <v>765</v>
      </c>
    </row>
    <row r="226" spans="1:6" s="154" customFormat="1" ht="18.399999999999999" customHeight="1">
      <c r="A226" s="1029" t="s">
        <v>789</v>
      </c>
      <c r="B226" s="446" t="s">
        <v>836</v>
      </c>
      <c r="C226" s="589"/>
      <c r="D226" s="590"/>
      <c r="E226" s="589"/>
      <c r="F226" s="589"/>
    </row>
    <row r="227" spans="1:6" s="154" customFormat="1" ht="18.399999999999999" customHeight="1">
      <c r="A227" s="1029"/>
      <c r="B227" s="447" t="s">
        <v>823</v>
      </c>
      <c r="C227" s="590"/>
      <c r="D227" s="591"/>
      <c r="E227" s="590"/>
      <c r="F227" s="590"/>
    </row>
    <row r="228" spans="1:6" s="154" customFormat="1" ht="18.399999999999999" customHeight="1">
      <c r="A228" s="1029"/>
      <c r="B228" s="450" t="s">
        <v>825</v>
      </c>
      <c r="C228" s="604"/>
      <c r="D228" s="605"/>
      <c r="E228" s="606"/>
      <c r="F228" s="606"/>
    </row>
    <row r="229" spans="1:6" s="154" customFormat="1" ht="18.399999999999999" customHeight="1">
      <c r="A229" s="1029"/>
      <c r="B229" s="447" t="s">
        <v>826</v>
      </c>
      <c r="C229" s="595" t="s">
        <v>765</v>
      </c>
      <c r="D229" s="594" t="s">
        <v>765</v>
      </c>
      <c r="E229" s="595" t="s">
        <v>765</v>
      </c>
      <c r="F229" s="595" t="s">
        <v>765</v>
      </c>
    </row>
    <row r="230" spans="1:6" s="154" customFormat="1" ht="18.399999999999999" customHeight="1">
      <c r="A230" s="1030" t="s">
        <v>121</v>
      </c>
      <c r="B230" s="447" t="s">
        <v>827</v>
      </c>
      <c r="C230" s="596" t="s">
        <v>765</v>
      </c>
      <c r="D230" s="595" t="s">
        <v>765</v>
      </c>
      <c r="E230" s="596" t="s">
        <v>765</v>
      </c>
      <c r="F230" s="596" t="s">
        <v>765</v>
      </c>
    </row>
    <row r="231" spans="1:6" s="154" customFormat="1" ht="18.399999999999999" customHeight="1">
      <c r="A231" s="1030"/>
      <c r="B231" s="447" t="s">
        <v>828</v>
      </c>
      <c r="C231" s="595" t="s">
        <v>765</v>
      </c>
      <c r="D231" s="594" t="s">
        <v>765</v>
      </c>
      <c r="E231" s="595" t="s">
        <v>765</v>
      </c>
      <c r="F231" s="595" t="s">
        <v>765</v>
      </c>
    </row>
    <row r="232" spans="1:6" s="154" customFormat="1" ht="18.399999999999999" customHeight="1">
      <c r="A232" s="1030"/>
      <c r="B232" s="454" t="s">
        <v>829</v>
      </c>
      <c r="C232" s="589"/>
      <c r="D232" s="590"/>
      <c r="E232" s="589"/>
      <c r="F232" s="589"/>
    </row>
    <row r="233" spans="1:6" s="154" customFormat="1" ht="18.399999999999999" customHeight="1">
      <c r="A233" s="368"/>
      <c r="B233" s="455" t="s">
        <v>830</v>
      </c>
      <c r="C233" s="582"/>
      <c r="D233" s="582"/>
      <c r="E233" s="582"/>
      <c r="F233" s="582"/>
    </row>
    <row r="234" spans="1:6" s="154" customFormat="1" ht="18.399999999999999" customHeight="1">
      <c r="A234" s="368"/>
      <c r="B234" s="449" t="s">
        <v>831</v>
      </c>
      <c r="C234" s="582"/>
      <c r="D234" s="583"/>
      <c r="E234" s="583"/>
      <c r="F234" s="582"/>
    </row>
    <row r="235" spans="1:6" s="154" customFormat="1" ht="18.399999999999999" customHeight="1">
      <c r="A235" s="368"/>
      <c r="B235" s="447" t="s">
        <v>826</v>
      </c>
      <c r="C235" s="582" t="str">
        <f>+'jobinfo(2)'!$C$1</f>
        <v>Brownlee. LAVERNE</v>
      </c>
      <c r="D235" s="1044" t="str">
        <f>+'jobinfo(2)'!$C$2</f>
        <v>13509 Alvin Ave</v>
      </c>
      <c r="E235" s="1044"/>
      <c r="F235" s="582"/>
    </row>
    <row r="236" spans="1:6" s="154" customFormat="1" ht="18.399999999999999" customHeight="1">
      <c r="A236" s="368"/>
      <c r="B236" s="452" t="s">
        <v>832</v>
      </c>
      <c r="C236" s="582"/>
      <c r="D236" s="582"/>
      <c r="E236" s="582"/>
      <c r="F236" s="582"/>
    </row>
    <row r="237" spans="1:6" s="154" customFormat="1" ht="18.399999999999999" customHeight="1">
      <c r="A237" s="1031" t="s">
        <v>759</v>
      </c>
      <c r="B237" s="456" t="s">
        <v>833</v>
      </c>
      <c r="C237" s="582"/>
      <c r="D237" s="582"/>
      <c r="E237" s="582"/>
      <c r="F237" s="582"/>
    </row>
    <row r="238" spans="1:6" s="154" customFormat="1" ht="18.399999999999999" customHeight="1">
      <c r="A238" s="1031"/>
      <c r="B238" s="447" t="s">
        <v>826</v>
      </c>
      <c r="C238" s="589"/>
      <c r="D238" s="590"/>
      <c r="E238" s="589"/>
      <c r="F238" s="582"/>
    </row>
    <row r="239" spans="1:6" s="154" customFormat="1" ht="18.399999999999999" customHeight="1">
      <c r="A239" s="1031"/>
      <c r="B239" s="456" t="s">
        <v>834</v>
      </c>
      <c r="C239" s="590"/>
      <c r="D239" s="591"/>
      <c r="E239" s="590"/>
      <c r="F239" s="582"/>
    </row>
    <row r="240" spans="1:6" s="154" customFormat="1" ht="18.399999999999999" customHeight="1">
      <c r="A240" s="1031"/>
      <c r="C240" s="589"/>
      <c r="D240" s="590"/>
      <c r="E240" s="589"/>
      <c r="F240" s="582"/>
    </row>
    <row r="241" spans="1:6" s="154" customFormat="1" ht="18.399999999999999" customHeight="1">
      <c r="A241" s="1031"/>
      <c r="B241" s="443" t="str">
        <f>A1</f>
        <v>Interior Work SCOPE(Quick Version)</v>
      </c>
      <c r="C241" s="582" t="str">
        <f>+'jobinfo(2)'!$C$1</f>
        <v>Brownlee. LAVERNE</v>
      </c>
      <c r="D241" s="1044" t="str">
        <f>+'jobinfo(2)'!$C$2</f>
        <v>13509 Alvin Ave</v>
      </c>
      <c r="E241" s="1044"/>
      <c r="F241" s="582"/>
    </row>
    <row r="242" spans="1:6" s="154" customFormat="1" ht="18.399999999999999" customHeight="1">
      <c r="A242" s="1031"/>
      <c r="B242" s="444" t="s">
        <v>800</v>
      </c>
      <c r="C242" s="581">
        <f>+'jobinfo(2)'!C77</f>
        <v>0</v>
      </c>
      <c r="D242" s="578">
        <f>+'jobinfo(2)'!C78</f>
        <v>0</v>
      </c>
      <c r="E242" s="578">
        <f>+'jobinfo(2)'!C79</f>
        <v>0</v>
      </c>
      <c r="F242" s="626">
        <f>+'jobinfo(2)'!C80</f>
        <v>0</v>
      </c>
    </row>
    <row r="243" spans="1:6" s="154" customFormat="1" ht="18.399999999999999" customHeight="1">
      <c r="A243" s="1031"/>
      <c r="B243" s="445" t="s">
        <v>801</v>
      </c>
      <c r="C243" s="602">
        <f>1+F203</f>
        <v>25</v>
      </c>
      <c r="D243" s="603">
        <f>1+C243</f>
        <v>26</v>
      </c>
      <c r="E243" s="603">
        <f>1+D243</f>
        <v>27</v>
      </c>
      <c r="F243" s="603">
        <f>1+E243</f>
        <v>28</v>
      </c>
    </row>
    <row r="244" spans="1:6" s="154" customFormat="1" ht="18.399999999999999" customHeight="1">
      <c r="A244" s="1031"/>
      <c r="B244" s="446" t="s">
        <v>761</v>
      </c>
      <c r="C244" s="589"/>
      <c r="D244" s="590"/>
      <c r="E244" s="589"/>
      <c r="F244" s="597" t="s">
        <v>58</v>
      </c>
    </row>
    <row r="245" spans="1:6" s="154" customFormat="1" ht="18.399999999999999" customHeight="1">
      <c r="A245" s="1031"/>
      <c r="B245" s="446" t="s">
        <v>802</v>
      </c>
      <c r="C245" s="592" t="s">
        <v>58</v>
      </c>
      <c r="D245" s="593" t="s">
        <v>58</v>
      </c>
      <c r="E245" s="592" t="s">
        <v>58</v>
      </c>
      <c r="F245" s="614" t="s">
        <v>765</v>
      </c>
    </row>
    <row r="246" spans="1:6" s="154" customFormat="1" ht="18.399999999999999" customHeight="1">
      <c r="A246" s="1031"/>
      <c r="B246" s="447" t="s">
        <v>803</v>
      </c>
      <c r="C246" s="596" t="s">
        <v>765</v>
      </c>
      <c r="D246" s="595" t="s">
        <v>765</v>
      </c>
      <c r="E246" s="596" t="s">
        <v>765</v>
      </c>
      <c r="F246" s="607"/>
    </row>
    <row r="247" spans="1:6" s="154" customFormat="1" ht="18.399999999999999" customHeight="1">
      <c r="A247" s="1032" t="s">
        <v>773</v>
      </c>
      <c r="B247" s="448" t="s">
        <v>804</v>
      </c>
      <c r="C247" s="597" t="s">
        <v>812</v>
      </c>
      <c r="D247" s="598" t="s">
        <v>812</v>
      </c>
      <c r="E247" s="597" t="s">
        <v>812</v>
      </c>
      <c r="F247" s="610"/>
    </row>
    <row r="248" spans="1:6" s="154" customFormat="1" ht="18.399999999999999" customHeight="1">
      <c r="A248" s="1032"/>
      <c r="B248" s="446" t="s">
        <v>805</v>
      </c>
      <c r="C248" s="589"/>
      <c r="D248" s="590"/>
      <c r="E248" s="589"/>
      <c r="F248" s="611" t="s">
        <v>58</v>
      </c>
    </row>
    <row r="249" spans="1:6" s="154" customFormat="1" ht="18.399999999999999" customHeight="1">
      <c r="A249" s="1032"/>
      <c r="B249" s="449" t="s">
        <v>806</v>
      </c>
      <c r="C249" s="590"/>
      <c r="D249" s="591"/>
      <c r="E249" s="590"/>
      <c r="F249" s="617" t="s">
        <v>765</v>
      </c>
    </row>
    <row r="250" spans="1:6" s="154" customFormat="1" ht="18.399999999999999" customHeight="1">
      <c r="A250" s="1032"/>
      <c r="B250" s="447" t="s">
        <v>807</v>
      </c>
      <c r="C250" s="589"/>
      <c r="D250" s="590"/>
      <c r="E250" s="589"/>
      <c r="F250" s="611" t="s">
        <v>812</v>
      </c>
    </row>
    <row r="251" spans="1:6" s="154" customFormat="1" ht="18.399999999999999" customHeight="1">
      <c r="A251" s="1032"/>
      <c r="B251" s="449" t="s">
        <v>808</v>
      </c>
      <c r="C251" s="592" t="s">
        <v>58</v>
      </c>
      <c r="D251" s="593" t="s">
        <v>58</v>
      </c>
      <c r="E251" s="592" t="s">
        <v>58</v>
      </c>
      <c r="F251" s="610"/>
    </row>
    <row r="252" spans="1:6" s="154" customFormat="1" ht="18.399999999999999" customHeight="1">
      <c r="A252" s="1032"/>
      <c r="B252" s="450" t="s">
        <v>809</v>
      </c>
      <c r="C252" s="596" t="s">
        <v>765</v>
      </c>
      <c r="D252" s="595" t="s">
        <v>765</v>
      </c>
      <c r="E252" s="596" t="s">
        <v>765</v>
      </c>
      <c r="F252" s="607"/>
    </row>
    <row r="253" spans="1:6" s="154" customFormat="1" ht="18.399999999999999" customHeight="1">
      <c r="A253" s="1032"/>
      <c r="B253" s="450" t="s">
        <v>810</v>
      </c>
      <c r="C253" s="590"/>
      <c r="D253" s="591"/>
      <c r="E253" s="590"/>
      <c r="F253" s="610"/>
    </row>
    <row r="254" spans="1:6" s="154" customFormat="1" ht="18.399999999999999" customHeight="1">
      <c r="A254" s="1032"/>
      <c r="B254" s="451" t="s">
        <v>811</v>
      </c>
      <c r="C254" s="589"/>
      <c r="D254" s="590"/>
      <c r="E254" s="589"/>
      <c r="F254" s="611" t="s">
        <v>58</v>
      </c>
    </row>
    <row r="255" spans="1:6" s="154" customFormat="1" ht="18.399999999999999" customHeight="1">
      <c r="A255" s="1032"/>
      <c r="B255" s="446" t="s">
        <v>813</v>
      </c>
      <c r="C255" s="592" t="s">
        <v>58</v>
      </c>
      <c r="D255" s="593" t="s">
        <v>58</v>
      </c>
      <c r="E255" s="592" t="s">
        <v>58</v>
      </c>
      <c r="F255" s="617" t="s">
        <v>765</v>
      </c>
    </row>
    <row r="256" spans="1:6" s="154" customFormat="1" ht="18.399999999999999" customHeight="1">
      <c r="A256" s="1032"/>
      <c r="B256" s="446" t="s">
        <v>814</v>
      </c>
      <c r="C256" s="596" t="s">
        <v>765</v>
      </c>
      <c r="D256" s="595" t="s">
        <v>765</v>
      </c>
      <c r="E256" s="596" t="s">
        <v>765</v>
      </c>
      <c r="F256" s="607"/>
    </row>
    <row r="257" spans="1:6" s="154" customFormat="1" ht="18.399999999999999" customHeight="1">
      <c r="A257" s="1033" t="s">
        <v>797</v>
      </c>
      <c r="B257" s="447" t="s">
        <v>803</v>
      </c>
      <c r="C257" s="590"/>
      <c r="D257" s="591"/>
      <c r="E257" s="590"/>
      <c r="F257" s="610"/>
    </row>
    <row r="258" spans="1:6" s="154" customFormat="1" ht="18.399999999999999" customHeight="1">
      <c r="A258" s="1033"/>
      <c r="B258" s="448" t="s">
        <v>804</v>
      </c>
      <c r="C258" s="596" t="s">
        <v>765</v>
      </c>
      <c r="D258" s="595" t="s">
        <v>765</v>
      </c>
      <c r="E258" s="596" t="s">
        <v>765</v>
      </c>
      <c r="F258" s="611" t="s">
        <v>58</v>
      </c>
    </row>
    <row r="259" spans="1:6" s="154" customFormat="1" ht="18.399999999999999" customHeight="1">
      <c r="A259" s="1033"/>
      <c r="B259" s="446" t="s">
        <v>815</v>
      </c>
      <c r="C259" s="592" t="s">
        <v>58</v>
      </c>
      <c r="D259" s="592" t="s">
        <v>58</v>
      </c>
      <c r="E259" s="592" t="s">
        <v>58</v>
      </c>
      <c r="F259" s="617" t="s">
        <v>765</v>
      </c>
    </row>
    <row r="260" spans="1:6" s="154" customFormat="1" ht="18.399999999999999" customHeight="1">
      <c r="A260" s="1033"/>
      <c r="B260" s="449" t="s">
        <v>816</v>
      </c>
      <c r="C260" s="589"/>
      <c r="D260" s="590"/>
      <c r="E260" s="589"/>
      <c r="F260" s="607"/>
    </row>
    <row r="261" spans="1:6" s="154" customFormat="1" ht="18.399999999999999" customHeight="1">
      <c r="A261" s="1034" t="s">
        <v>785</v>
      </c>
      <c r="B261" s="452" t="s">
        <v>817</v>
      </c>
      <c r="C261" s="594" t="s">
        <v>838</v>
      </c>
      <c r="D261" s="595" t="s">
        <v>838</v>
      </c>
      <c r="E261" s="594" t="s">
        <v>838</v>
      </c>
      <c r="F261" s="617" t="s">
        <v>765</v>
      </c>
    </row>
    <row r="262" spans="1:6" s="154" customFormat="1" ht="18.399999999999999" customHeight="1">
      <c r="A262" s="1034"/>
      <c r="B262" s="449" t="s">
        <v>818</v>
      </c>
      <c r="C262" s="595" t="s">
        <v>765</v>
      </c>
      <c r="D262" s="594" t="s">
        <v>765</v>
      </c>
      <c r="E262" s="596" t="s">
        <v>765</v>
      </c>
      <c r="F262" s="611" t="s">
        <v>58</v>
      </c>
    </row>
    <row r="263" spans="1:6" ht="18.399999999999999" customHeight="1">
      <c r="A263" s="1029" t="s">
        <v>789</v>
      </c>
      <c r="B263" s="447" t="s">
        <v>819</v>
      </c>
      <c r="C263" s="589"/>
      <c r="D263" s="590"/>
      <c r="E263" s="589"/>
      <c r="F263" s="610"/>
    </row>
    <row r="264" spans="1:6" ht="18.399999999999999" customHeight="1">
      <c r="A264" s="1029"/>
      <c r="B264" s="451" t="s">
        <v>835</v>
      </c>
      <c r="C264" s="590"/>
      <c r="D264" s="591"/>
      <c r="E264" s="590"/>
      <c r="F264" s="614" t="s">
        <v>838</v>
      </c>
    </row>
    <row r="265" spans="1:6" ht="18.399999999999999" customHeight="1">
      <c r="A265" s="1029"/>
      <c r="B265" s="453" t="s">
        <v>821</v>
      </c>
      <c r="C265" s="604"/>
      <c r="D265" s="605"/>
      <c r="E265" s="606"/>
      <c r="F265" s="617" t="s">
        <v>765</v>
      </c>
    </row>
    <row r="266" spans="1:6" ht="18.399999999999999" customHeight="1">
      <c r="A266" s="1029"/>
      <c r="B266" s="446" t="s">
        <v>836</v>
      </c>
      <c r="C266" s="595" t="s">
        <v>765</v>
      </c>
      <c r="D266" s="594" t="s">
        <v>765</v>
      </c>
      <c r="E266" s="595" t="s">
        <v>765</v>
      </c>
      <c r="F266" s="610"/>
    </row>
    <row r="267" spans="1:6" ht="18.399999999999999" customHeight="1">
      <c r="A267" s="1030" t="s">
        <v>121</v>
      </c>
      <c r="B267" s="447" t="s">
        <v>823</v>
      </c>
      <c r="C267" s="596" t="s">
        <v>765</v>
      </c>
      <c r="D267" s="595" t="s">
        <v>765</v>
      </c>
      <c r="E267" s="596" t="s">
        <v>765</v>
      </c>
      <c r="F267" s="607"/>
    </row>
    <row r="268" spans="1:6" ht="18.399999999999999" customHeight="1">
      <c r="A268" s="1030"/>
      <c r="B268" s="450" t="s">
        <v>825</v>
      </c>
      <c r="C268" s="595" t="s">
        <v>765</v>
      </c>
      <c r="D268" s="594" t="s">
        <v>765</v>
      </c>
      <c r="E268" s="595" t="s">
        <v>765</v>
      </c>
      <c r="F268" s="608"/>
    </row>
    <row r="269" spans="1:6" ht="18.399999999999999" customHeight="1">
      <c r="A269" s="1030"/>
      <c r="B269" s="447" t="s">
        <v>826</v>
      </c>
      <c r="C269" s="590"/>
      <c r="D269" s="591"/>
      <c r="E269" s="590"/>
      <c r="F269" s="619" t="s">
        <v>765</v>
      </c>
    </row>
    <row r="270" spans="1:6" ht="18.399999999999999" customHeight="1">
      <c r="A270" s="264"/>
      <c r="B270" s="447" t="s">
        <v>827</v>
      </c>
      <c r="C270" s="590"/>
      <c r="D270" s="591"/>
      <c r="E270" s="590"/>
      <c r="F270" s="617" t="s">
        <v>765</v>
      </c>
    </row>
    <row r="271" spans="1:6" ht="18.399999999999999" customHeight="1">
      <c r="B271" s="447" t="s">
        <v>828</v>
      </c>
      <c r="F271" s="619" t="s">
        <v>765</v>
      </c>
    </row>
    <row r="272" spans="1:6" ht="18.399999999999999" customHeight="1">
      <c r="B272" s="454" t="s">
        <v>837</v>
      </c>
      <c r="F272" s="610"/>
    </row>
    <row r="273" spans="1:6" ht="18.399999999999999" customHeight="1">
      <c r="A273" s="1031" t="s">
        <v>759</v>
      </c>
      <c r="B273" s="455" t="s">
        <v>830</v>
      </c>
      <c r="F273" s="628"/>
    </row>
    <row r="274" spans="1:6" ht="18.399999999999999" customHeight="1">
      <c r="A274" s="1031"/>
      <c r="B274" s="449" t="s">
        <v>831</v>
      </c>
      <c r="C274" s="589"/>
      <c r="D274" s="590"/>
      <c r="E274" s="589"/>
    </row>
    <row r="275" spans="1:6" ht="18.399999999999999" customHeight="1">
      <c r="A275" s="1031"/>
      <c r="B275" s="447" t="s">
        <v>826</v>
      </c>
      <c r="C275" s="590"/>
      <c r="D275" s="591"/>
      <c r="E275" s="590"/>
    </row>
    <row r="276" spans="1:6" ht="18.399999999999999" customHeight="1">
      <c r="A276" s="1031"/>
      <c r="B276" s="452" t="s">
        <v>832</v>
      </c>
      <c r="C276" s="589"/>
      <c r="D276" s="590"/>
      <c r="E276" s="589"/>
    </row>
    <row r="277" spans="1:6" ht="18.399999999999999" customHeight="1">
      <c r="A277" s="1031"/>
      <c r="B277" s="456" t="s">
        <v>833</v>
      </c>
      <c r="C277" s="592" t="s">
        <v>58</v>
      </c>
      <c r="D277" s="593" t="s">
        <v>58</v>
      </c>
      <c r="E277" s="592" t="s">
        <v>58</v>
      </c>
    </row>
    <row r="278" spans="1:6" ht="18.399999999999999" customHeight="1">
      <c r="A278" s="1031"/>
      <c r="B278" s="447" t="s">
        <v>826</v>
      </c>
      <c r="C278" s="594" t="s">
        <v>765</v>
      </c>
      <c r="D278" s="595" t="s">
        <v>765</v>
      </c>
      <c r="E278" s="594" t="s">
        <v>765</v>
      </c>
    </row>
    <row r="279" spans="1:6" s="154" customFormat="1" ht="18.399999999999999" customHeight="1">
      <c r="A279" s="1031"/>
      <c r="B279" s="456" t="s">
        <v>834</v>
      </c>
      <c r="C279" s="590"/>
      <c r="D279" s="591"/>
      <c r="E279" s="590"/>
      <c r="F279" s="582"/>
    </row>
    <row r="280" spans="1:6" s="154" customFormat="1" ht="18.399999999999999" customHeight="1">
      <c r="A280" s="1031"/>
      <c r="C280" s="589"/>
      <c r="D280" s="590"/>
      <c r="E280" s="589"/>
      <c r="F280" s="582"/>
    </row>
    <row r="281" spans="1:6" s="154" customFormat="1" ht="18.399999999999999" customHeight="1">
      <c r="A281" s="1031"/>
      <c r="B281" s="441" t="str">
        <f t="shared" ref="B281:B319" si="1">B241</f>
        <v>Interior Work SCOPE(Quick Version)</v>
      </c>
      <c r="C281" s="582" t="str">
        <f>+'jobinfo(2)'!$C$1</f>
        <v>Brownlee. LAVERNE</v>
      </c>
      <c r="D281" s="1044" t="str">
        <f>+'jobinfo(2)'!$C$2</f>
        <v>13509 Alvin Ave</v>
      </c>
      <c r="E281" s="1044"/>
      <c r="F281" s="582"/>
    </row>
    <row r="282" spans="1:6" s="154" customFormat="1" ht="18.399999999999999" customHeight="1">
      <c r="A282" s="1031"/>
      <c r="B282" s="485" t="str">
        <f t="shared" si="1"/>
        <v>ROOM =</v>
      </c>
      <c r="C282" s="627">
        <f>+'jobinfo(2)'!C81</f>
        <v>0</v>
      </c>
      <c r="D282" s="627">
        <f>+'jobinfo(2)'!C82</f>
        <v>0</v>
      </c>
      <c r="E282" s="578">
        <f>+'jobinfo(2)'!C83</f>
        <v>0</v>
      </c>
      <c r="F282" s="578">
        <f>+'jobinfo(2)'!C84</f>
        <v>0</v>
      </c>
    </row>
    <row r="283" spans="1:6" s="154" customFormat="1" ht="18.399999999999999" customHeight="1">
      <c r="A283" s="1032" t="s">
        <v>773</v>
      </c>
      <c r="B283" s="441" t="str">
        <f t="shared" si="1"/>
        <v>CEILING FLT/VLT/PK/CTH/Tray/Open</v>
      </c>
      <c r="C283" s="627">
        <f>+'jobinfo(2)'!A81</f>
        <v>29</v>
      </c>
      <c r="D283" s="627">
        <f>1+C283</f>
        <v>30</v>
      </c>
      <c r="E283" s="627">
        <f>1+D283</f>
        <v>31</v>
      </c>
      <c r="F283" s="627">
        <f>1+E283</f>
        <v>32</v>
      </c>
    </row>
    <row r="284" spans="1:6" s="154" customFormat="1" ht="18.399999999999999" customHeight="1">
      <c r="A284" s="1032"/>
      <c r="B284" s="441" t="str">
        <f t="shared" si="1"/>
        <v>DRY / PLA / ACT / PNL / T&amp;G / Other</v>
      </c>
      <c r="C284" s="589"/>
      <c r="D284" s="590"/>
      <c r="E284" s="589"/>
      <c r="F284" s="597" t="s">
        <v>58</v>
      </c>
    </row>
    <row r="285" spans="1:6" s="154" customFormat="1" ht="18.399999999999999" customHeight="1">
      <c r="A285" s="1032"/>
      <c r="B285" s="441" t="str">
        <f t="shared" si="1"/>
        <v>Smooth / Texture/ Heavy</v>
      </c>
      <c r="C285" s="590"/>
      <c r="D285" s="591"/>
      <c r="E285" s="590"/>
      <c r="F285" s="614" t="s">
        <v>765</v>
      </c>
    </row>
    <row r="286" spans="1:6" s="154" customFormat="1" ht="18.399999999999999" customHeight="1">
      <c r="A286" s="1032"/>
      <c r="B286" s="441" t="str">
        <f t="shared" si="1"/>
        <v>Repair MIN / Al l / Sf / Other</v>
      </c>
      <c r="C286" s="589"/>
      <c r="D286" s="590"/>
      <c r="E286" s="589"/>
      <c r="F286" s="607"/>
    </row>
    <row r="287" spans="1:6" s="154" customFormat="1" ht="18.399999999999999" customHeight="1">
      <c r="A287" s="1032"/>
      <c r="B287" s="441" t="str">
        <f t="shared" si="1"/>
        <v>CLN /S++/PNT</v>
      </c>
      <c r="C287" s="592" t="s">
        <v>58</v>
      </c>
      <c r="D287" s="593" t="s">
        <v>58</v>
      </c>
      <c r="E287" s="592" t="s">
        <v>58</v>
      </c>
      <c r="F287" s="610"/>
    </row>
    <row r="288" spans="1:6" s="154" customFormat="1" ht="18.399999999999999" customHeight="1">
      <c r="A288" s="1032"/>
      <c r="B288" s="441" t="str">
        <f t="shared" si="1"/>
        <v>INS SF= R= / Batt / Loose</v>
      </c>
      <c r="C288" s="596" t="s">
        <v>765</v>
      </c>
      <c r="D288" s="595" t="s">
        <v>765</v>
      </c>
      <c r="E288" s="596" t="s">
        <v>765</v>
      </c>
      <c r="F288" s="611" t="s">
        <v>58</v>
      </c>
    </row>
    <row r="289" spans="1:6" s="154" customFormat="1" ht="18.399999999999999" customHeight="1">
      <c r="A289" s="1032"/>
      <c r="B289" s="441" t="str">
        <f t="shared" si="1"/>
        <v>MOLDINGS/Casing/Crown_Other</v>
      </c>
      <c r="C289" s="590"/>
      <c r="D289" s="591"/>
      <c r="E289" s="590"/>
      <c r="F289" s="617" t="s">
        <v>765</v>
      </c>
    </row>
    <row r="290" spans="1:6" s="154" customFormat="1" ht="18.399999999999999" customHeight="1">
      <c r="A290" s="1032"/>
      <c r="B290" s="441" t="str">
        <f t="shared" si="1"/>
        <v>R&amp;R/D&amp;R/MSK/CLN/PNT</v>
      </c>
      <c r="C290" s="589"/>
      <c r="D290" s="590"/>
      <c r="E290" s="589"/>
      <c r="F290" s="611" t="s">
        <v>812</v>
      </c>
    </row>
    <row r="291" spans="1:6" s="154" customFormat="1" ht="18.399999999999999" customHeight="1">
      <c r="A291" s="1032"/>
      <c r="B291" s="441" t="str">
        <f t="shared" si="1"/>
        <v>ELE;LIT/Fan/Chndlr//R&amp;R/D&amp;R/MSK</v>
      </c>
      <c r="C291" s="592" t="s">
        <v>58</v>
      </c>
      <c r="D291" s="593" t="s">
        <v>58</v>
      </c>
      <c r="E291" s="592" t="s">
        <v>58</v>
      </c>
      <c r="F291" s="610"/>
    </row>
    <row r="292" spans="1:6" s="154" customFormat="1" ht="18.399999999999999" customHeight="1">
      <c r="A292" s="1032"/>
      <c r="B292" s="441" t="str">
        <f t="shared" si="1"/>
        <v>HVAC/Vent/DuCT/R&amp;R/D&amp;R/MSK</v>
      </c>
      <c r="C292" s="596" t="s">
        <v>765</v>
      </c>
      <c r="D292" s="595" t="s">
        <v>765</v>
      </c>
      <c r="E292" s="596" t="s">
        <v>765</v>
      </c>
      <c r="F292" s="607"/>
    </row>
    <row r="293" spans="1:6" s="154" customFormat="1" ht="18.399999999999999" customHeight="1">
      <c r="A293" s="1033" t="s">
        <v>797</v>
      </c>
      <c r="B293" s="441" t="str">
        <f t="shared" si="1"/>
        <v>Smoke/Alarm/Chime//R&amp;R/D&amp;R/MSK</v>
      </c>
      <c r="C293" s="590"/>
      <c r="D293" s="591"/>
      <c r="E293" s="590"/>
      <c r="F293" s="610"/>
    </row>
    <row r="294" spans="1:6" s="154" customFormat="1" ht="18.399999999999999" customHeight="1">
      <c r="A294" s="1033"/>
      <c r="B294" s="441" t="str">
        <f t="shared" si="1"/>
        <v>WALLS  Damage N_S_E_W / WALL#</v>
      </c>
      <c r="C294" s="596" t="s">
        <v>765</v>
      </c>
      <c r="D294" s="595" t="s">
        <v>765</v>
      </c>
      <c r="E294" s="596" t="s">
        <v>765</v>
      </c>
      <c r="F294" s="611" t="s">
        <v>58</v>
      </c>
    </row>
    <row r="295" spans="1:6" s="154" customFormat="1" ht="18.399999999999999" customHeight="1">
      <c r="A295" s="1033"/>
      <c r="B295" s="441" t="str">
        <f t="shared" si="1"/>
        <v>DRY/PLA/MIR/PNL/T&amp;G/WPR</v>
      </c>
      <c r="C295" s="592" t="s">
        <v>58</v>
      </c>
      <c r="D295" s="592" t="s">
        <v>58</v>
      </c>
      <c r="E295" s="592" t="s">
        <v>58</v>
      </c>
      <c r="F295" s="617" t="s">
        <v>765</v>
      </c>
    </row>
    <row r="296" spans="1:6" s="154" customFormat="1" ht="18.399999999999999" customHeight="1">
      <c r="A296" s="1033"/>
      <c r="B296" s="441" t="str">
        <f t="shared" si="1"/>
        <v>Smooth/Texture/Heavy</v>
      </c>
      <c r="C296" s="589"/>
      <c r="D296" s="590"/>
      <c r="E296" s="589"/>
      <c r="F296" s="607"/>
    </row>
    <row r="297" spans="1:6" s="154" customFormat="1" ht="18.399999999999999" customHeight="1">
      <c r="A297" s="1034" t="s">
        <v>785</v>
      </c>
      <c r="B297" s="441" t="str">
        <f t="shared" si="1"/>
        <v>Repair MIN / Al l / Sf / Other</v>
      </c>
      <c r="C297" s="594" t="s">
        <v>838</v>
      </c>
      <c r="D297" s="595" t="s">
        <v>838</v>
      </c>
      <c r="E297" s="594" t="s">
        <v>838</v>
      </c>
      <c r="F297" s="610"/>
    </row>
    <row r="298" spans="1:6" s="154" customFormat="1" ht="18.399999999999999" customHeight="1">
      <c r="A298" s="1034"/>
      <c r="B298" s="441" t="str">
        <f t="shared" si="1"/>
        <v>CLN /S++/PNT</v>
      </c>
      <c r="C298" s="595" t="s">
        <v>765</v>
      </c>
      <c r="D298" s="594" t="s">
        <v>765</v>
      </c>
      <c r="E298" s="596" t="s">
        <v>765</v>
      </c>
      <c r="F298" s="611" t="s">
        <v>58</v>
      </c>
    </row>
    <row r="299" spans="1:6" s="154" customFormat="1" ht="18.399999999999999" customHeight="1">
      <c r="A299" s="1029" t="s">
        <v>789</v>
      </c>
      <c r="B299" s="441" t="str">
        <f t="shared" si="1"/>
        <v>INS SF= R=__ / Batt / Loose</v>
      </c>
      <c r="C299" s="589"/>
      <c r="D299" s="590"/>
      <c r="E299" s="589"/>
      <c r="F299" s="617" t="s">
        <v>765</v>
      </c>
    </row>
    <row r="300" spans="1:6" s="154" customFormat="1" ht="18.399999999999999" customHeight="1">
      <c r="A300" s="1029"/>
      <c r="B300" s="441" t="str">
        <f t="shared" si="1"/>
        <v>MOLDINGS Type/CHAIRRAIL / Other</v>
      </c>
      <c r="C300" s="590"/>
      <c r="D300" s="591"/>
      <c r="E300" s="590"/>
      <c r="F300" s="607"/>
    </row>
    <row r="301" spans="1:6" s="154" customFormat="1" ht="18.399999999999999" customHeight="1">
      <c r="A301" s="1029"/>
      <c r="B301" s="441" t="str">
        <f t="shared" si="1"/>
        <v xml:space="preserve">   R&amp;R/D&amp;R/MSK/CLN /S++/PNT</v>
      </c>
      <c r="C301" s="604"/>
      <c r="D301" s="605"/>
      <c r="E301" s="606"/>
      <c r="F301" s="617" t="s">
        <v>765</v>
      </c>
    </row>
    <row r="302" spans="1:6" s="154" customFormat="1" ht="18.399999999999999" customHeight="1">
      <c r="A302" s="1029"/>
      <c r="B302" s="441" t="str">
        <f t="shared" si="1"/>
        <v>ELE LlT/OS/SW--/R&amp;R/D&amp;R/MSK/CLN</v>
      </c>
      <c r="C302" s="595" t="s">
        <v>765</v>
      </c>
      <c r="D302" s="594" t="s">
        <v>765</v>
      </c>
      <c r="E302" s="595" t="s">
        <v>765</v>
      </c>
      <c r="F302" s="611" t="s">
        <v>58</v>
      </c>
    </row>
    <row r="303" spans="1:6" s="154" customFormat="1" ht="18.399999999999999" customHeight="1">
      <c r="A303" s="1030" t="s">
        <v>121</v>
      </c>
      <c r="B303" s="441" t="str">
        <f t="shared" si="1"/>
        <v>HVAC/Vent/Duct/Smoke/Alarm/Chime</v>
      </c>
      <c r="C303" s="596" t="s">
        <v>765</v>
      </c>
      <c r="D303" s="595" t="s">
        <v>765</v>
      </c>
      <c r="E303" s="596" t="s">
        <v>765</v>
      </c>
      <c r="F303" s="610"/>
    </row>
    <row r="304" spans="1:6" s="154" customFormat="1" ht="18.399999999999999" customHeight="1">
      <c r="A304" s="1030"/>
      <c r="B304" s="441" t="str">
        <f t="shared" si="1"/>
        <v xml:space="preserve"> Window WDW/WDV/WDA/ QTY</v>
      </c>
      <c r="C304" s="595" t="s">
        <v>765</v>
      </c>
      <c r="D304" s="594" t="s">
        <v>765</v>
      </c>
      <c r="E304" s="595" t="s">
        <v>765</v>
      </c>
      <c r="F304" s="614" t="s">
        <v>838</v>
      </c>
    </row>
    <row r="305" spans="1:6" s="154" customFormat="1" ht="18.399999999999999" customHeight="1">
      <c r="A305" s="1030"/>
      <c r="B305" s="441" t="str">
        <f t="shared" si="1"/>
        <v>R&amp;R/D&amp;R/MSK/CLN/PNT/S++</v>
      </c>
      <c r="C305" s="590"/>
      <c r="D305" s="591"/>
      <c r="E305" s="590"/>
      <c r="F305" s="617" t="s">
        <v>765</v>
      </c>
    </row>
    <row r="306" spans="1:6" s="154" customFormat="1" ht="18.399999999999999" customHeight="1">
      <c r="A306" s="368"/>
      <c r="B306" s="441" t="str">
        <f t="shared" si="1"/>
        <v>Window treatments Type=_CLN/ R / D</v>
      </c>
      <c r="C306" s="582"/>
      <c r="D306" s="582"/>
      <c r="E306" s="582"/>
      <c r="F306" s="610"/>
    </row>
    <row r="307" spans="1:6" s="154" customFormat="1" ht="18.399999999999999" customHeight="1">
      <c r="A307" s="368"/>
      <c r="B307" s="441" t="str">
        <f t="shared" si="1"/>
        <v>Hardware;R&amp;R/D&amp;R/MSK/CLN</v>
      </c>
      <c r="C307" s="582"/>
      <c r="D307" s="582"/>
      <c r="E307" s="582"/>
      <c r="F307" s="607"/>
    </row>
    <row r="308" spans="1:6" s="154" customFormat="1" ht="18.399999999999999" customHeight="1">
      <c r="A308" s="1031" t="s">
        <v>759</v>
      </c>
      <c r="B308" s="441" t="str">
        <f t="shared" si="1"/>
        <v>DOORS QTY / STD/Bifold/MIR/BYPASS</v>
      </c>
      <c r="C308" s="582"/>
      <c r="D308" s="582"/>
      <c r="E308" s="582"/>
      <c r="F308" s="608"/>
    </row>
    <row r="309" spans="1:6" s="154" customFormat="1" ht="18.399999999999999" customHeight="1">
      <c r="A309" s="1031"/>
      <c r="B309" s="441" t="str">
        <f t="shared" si="1"/>
        <v>R&amp;R/D&amp;R/MSK/CLN/S++/PNT</v>
      </c>
      <c r="C309" s="589"/>
      <c r="D309" s="590"/>
      <c r="E309" s="589"/>
      <c r="F309" s="619" t="s">
        <v>765</v>
      </c>
    </row>
    <row r="310" spans="1:6" s="154" customFormat="1" ht="18.399999999999999" customHeight="1">
      <c r="A310" s="1031"/>
      <c r="B310" s="441" t="str">
        <f t="shared" si="1"/>
        <v>CASINGS R&amp;R/D&amp;R/MSK/CLN/S++/PNT</v>
      </c>
      <c r="C310" s="590"/>
      <c r="D310" s="591"/>
      <c r="E310" s="590"/>
      <c r="F310" s="617" t="s">
        <v>765</v>
      </c>
    </row>
    <row r="311" spans="1:6" s="154" customFormat="1" ht="18.399999999999999" customHeight="1">
      <c r="A311" s="1031"/>
      <c r="B311" s="441" t="str">
        <f t="shared" si="1"/>
        <v>HDWE R&amp;R/D&amp;R/MSK/CLN</v>
      </c>
      <c r="C311" s="589"/>
      <c r="D311" s="590"/>
      <c r="E311" s="589"/>
      <c r="F311" s="619" t="s">
        <v>765</v>
      </c>
    </row>
    <row r="312" spans="1:6" s="154" customFormat="1" ht="18.399999999999999" customHeight="1">
      <c r="A312" s="1031"/>
      <c r="B312" s="441" t="str">
        <f t="shared" si="1"/>
        <v>FLOOR FCC/FCW/FCS/FCT</v>
      </c>
      <c r="C312" s="592" t="s">
        <v>58</v>
      </c>
      <c r="D312" s="593" t="s">
        <v>58</v>
      </c>
      <c r="E312" s="592" t="s">
        <v>58</v>
      </c>
      <c r="F312" s="610"/>
    </row>
    <row r="313" spans="1:6" s="154" customFormat="1" ht="18.399999999999999" customHeight="1">
      <c r="A313" s="1031"/>
      <c r="B313" s="441" t="str">
        <f t="shared" si="1"/>
        <v>R&amp;R / MSK /CLN / SAND</v>
      </c>
      <c r="C313" s="594" t="s">
        <v>765</v>
      </c>
      <c r="D313" s="595" t="s">
        <v>765</v>
      </c>
      <c r="E313" s="594" t="s">
        <v>765</v>
      </c>
      <c r="F313" s="628"/>
    </row>
    <row r="314" spans="1:6" s="154" customFormat="1" ht="18.399999999999999" customHeight="1">
      <c r="A314" s="1031"/>
      <c r="B314" s="441" t="str">
        <f t="shared" si="1"/>
        <v>BASEBOARD  HT - MULTI   .</v>
      </c>
      <c r="C314" s="590"/>
      <c r="D314" s="591"/>
      <c r="E314" s="590"/>
      <c r="F314" s="582"/>
    </row>
    <row r="315" spans="1:6" s="154" customFormat="1" ht="18.399999999999999" customHeight="1">
      <c r="A315" s="1031"/>
      <c r="B315" s="441" t="str">
        <f t="shared" si="1"/>
        <v>R&amp;R/D&amp;R/MSK/CLN/S++/PNT</v>
      </c>
      <c r="C315" s="589"/>
      <c r="D315" s="590"/>
      <c r="E315" s="589"/>
      <c r="F315" s="582"/>
    </row>
    <row r="316" spans="1:6" s="154" customFormat="1" ht="18.399999999999999" customHeight="1">
      <c r="A316" s="1031"/>
      <c r="B316" s="441" t="str">
        <f t="shared" si="1"/>
        <v>QTR RND BASE/R&amp;R/S++/PNT</v>
      </c>
      <c r="C316" s="592" t="s">
        <v>58</v>
      </c>
      <c r="D316" s="593" t="s">
        <v>58</v>
      </c>
      <c r="E316" s="592" t="s">
        <v>58</v>
      </c>
      <c r="F316" s="582"/>
    </row>
    <row r="317" spans="1:6" s="154" customFormat="1" ht="18.399999999999999" customHeight="1">
      <c r="A317" s="1031"/>
      <c r="B317" s="441" t="str">
        <f t="shared" si="1"/>
        <v>Closet;SHELF/ROD LF= WOOD/WIRE</v>
      </c>
      <c r="C317" s="596" t="s">
        <v>765</v>
      </c>
      <c r="D317" s="595" t="s">
        <v>765</v>
      </c>
      <c r="E317" s="596" t="s">
        <v>765</v>
      </c>
      <c r="F317" s="582"/>
    </row>
    <row r="318" spans="1:6" s="154" customFormat="1" ht="18.399999999999999" customHeight="1">
      <c r="A318" s="1032" t="s">
        <v>773</v>
      </c>
      <c r="B318" s="441" t="str">
        <f t="shared" si="1"/>
        <v>R&amp;R/D&amp;R/MSK/CLN/S++/PNT</v>
      </c>
      <c r="C318" s="597" t="s">
        <v>812</v>
      </c>
      <c r="D318" s="598" t="s">
        <v>812</v>
      </c>
      <c r="E318" s="597" t="s">
        <v>812</v>
      </c>
      <c r="F318" s="582"/>
    </row>
    <row r="319" spans="1:6" s="154" customFormat="1" ht="18.399999999999999" customHeight="1">
      <c r="A319" s="1032"/>
      <c r="B319" s="441" t="str">
        <f t="shared" si="1"/>
        <v>Work Notes:________________________________________________________________________________</v>
      </c>
      <c r="C319" s="589"/>
      <c r="D319" s="590"/>
      <c r="E319" s="589"/>
      <c r="F319" s="582"/>
    </row>
    <row r="320" spans="1:6" s="154" customFormat="1" ht="18.399999999999999" customHeight="1">
      <c r="A320" s="1032"/>
      <c r="B320" s="441" t="str">
        <f t="shared" ref="B320:B351" si="2">B281</f>
        <v>Interior Work SCOPE(Quick Version)</v>
      </c>
      <c r="C320" s="590"/>
      <c r="D320" s="591"/>
      <c r="E320" s="590"/>
      <c r="F320" s="582"/>
    </row>
    <row r="321" spans="1:6" s="154" customFormat="1" ht="18.399999999999999" customHeight="1">
      <c r="A321" s="1032"/>
      <c r="B321" s="441" t="str">
        <f t="shared" si="2"/>
        <v>ROOM =</v>
      </c>
      <c r="C321" s="582" t="str">
        <f>+'jobinfo(2)'!$C$1</f>
        <v>Brownlee. LAVERNE</v>
      </c>
      <c r="D321" s="1044" t="str">
        <f>+'jobinfo(2)'!$C$2</f>
        <v>13509 Alvin Ave</v>
      </c>
      <c r="E321" s="1044"/>
      <c r="F321" s="582"/>
    </row>
    <row r="322" spans="1:6" s="154" customFormat="1" ht="18.399999999999999" customHeight="1">
      <c r="A322" s="1032"/>
      <c r="B322" s="441" t="str">
        <f t="shared" si="2"/>
        <v>CEILING FLT/VLT/PK/CTH/Tray/Open</v>
      </c>
      <c r="C322" s="578">
        <f>+'jobinfo(2)'!C85</f>
        <v>0</v>
      </c>
      <c r="D322" s="626">
        <f>+'jobinfo(2)'!C86</f>
        <v>0</v>
      </c>
      <c r="E322" s="626">
        <f>+'jobinfo(2)'!C87</f>
        <v>0</v>
      </c>
      <c r="F322" s="626">
        <f>+'jobinfo(2)'!C88</f>
        <v>0</v>
      </c>
    </row>
    <row r="323" spans="1:6" s="154" customFormat="1" ht="18.399999999999999" customHeight="1">
      <c r="A323" s="1032"/>
      <c r="B323" s="441" t="str">
        <f t="shared" si="2"/>
        <v>DRY / PLA / ACT / PNL / T&amp;G / Other</v>
      </c>
      <c r="C323" s="578"/>
      <c r="D323" s="595" t="s">
        <v>765</v>
      </c>
      <c r="E323" s="596" t="s">
        <v>765</v>
      </c>
      <c r="F323" s="597" t="s">
        <v>58</v>
      </c>
    </row>
    <row r="324" spans="1:6" s="154" customFormat="1" ht="18.399999999999999" customHeight="1">
      <c r="A324" s="1032"/>
      <c r="B324" s="441" t="str">
        <f t="shared" si="2"/>
        <v>Smooth / Texture/ Heavy</v>
      </c>
      <c r="C324" s="590"/>
      <c r="D324" s="591"/>
      <c r="E324" s="590"/>
      <c r="F324" s="614" t="s">
        <v>765</v>
      </c>
    </row>
    <row r="325" spans="1:6" s="154" customFormat="1" ht="18.399999999999999" customHeight="1">
      <c r="A325" s="1032"/>
      <c r="B325" s="441" t="str">
        <f t="shared" si="2"/>
        <v>Repair MIN / Al l / Sf / Other</v>
      </c>
      <c r="C325" s="589"/>
      <c r="D325" s="590"/>
      <c r="E325" s="589"/>
      <c r="F325" s="607"/>
    </row>
    <row r="326" spans="1:6" s="154" customFormat="1" ht="18.399999999999999" customHeight="1">
      <c r="A326" s="1032"/>
      <c r="B326" s="441" t="str">
        <f t="shared" si="2"/>
        <v>CLN /S++/PNT</v>
      </c>
      <c r="C326" s="592" t="s">
        <v>58</v>
      </c>
      <c r="D326" s="593" t="s">
        <v>58</v>
      </c>
      <c r="E326" s="592" t="s">
        <v>58</v>
      </c>
      <c r="F326" s="610"/>
    </row>
    <row r="327" spans="1:6" s="154" customFormat="1" ht="18.399999999999999" customHeight="1">
      <c r="A327" s="1032"/>
      <c r="B327" s="441" t="str">
        <f t="shared" si="2"/>
        <v>INS SF= R= / Batt / Loose</v>
      </c>
      <c r="C327" s="596" t="s">
        <v>765</v>
      </c>
      <c r="D327" s="595" t="s">
        <v>765</v>
      </c>
      <c r="E327" s="596" t="s">
        <v>765</v>
      </c>
      <c r="F327" s="611" t="s">
        <v>58</v>
      </c>
    </row>
    <row r="328" spans="1:6" s="154" customFormat="1" ht="18.399999999999999" customHeight="1">
      <c r="A328" s="1033" t="s">
        <v>797</v>
      </c>
      <c r="B328" s="441" t="str">
        <f t="shared" si="2"/>
        <v>MOLDINGS/Casing/Crown_Other</v>
      </c>
      <c r="C328" s="590"/>
      <c r="D328" s="591"/>
      <c r="E328" s="590"/>
      <c r="F328" s="617" t="s">
        <v>765</v>
      </c>
    </row>
    <row r="329" spans="1:6" s="154" customFormat="1" ht="18.399999999999999" customHeight="1">
      <c r="A329" s="1033"/>
      <c r="B329" s="441" t="str">
        <f t="shared" si="2"/>
        <v>R&amp;R/D&amp;R/MSK/CLN/PNT</v>
      </c>
      <c r="C329" s="596" t="s">
        <v>765</v>
      </c>
      <c r="D329" s="595" t="s">
        <v>765</v>
      </c>
      <c r="E329" s="596" t="s">
        <v>765</v>
      </c>
      <c r="F329" s="611" t="s">
        <v>812</v>
      </c>
    </row>
    <row r="330" spans="1:6" s="154" customFormat="1" ht="18.399999999999999" customHeight="1">
      <c r="A330" s="1033"/>
      <c r="B330" s="441" t="str">
        <f t="shared" si="2"/>
        <v>ELE;LIT/Fan/Chndlr//R&amp;R/D&amp;R/MSK</v>
      </c>
      <c r="C330" s="592" t="s">
        <v>58</v>
      </c>
      <c r="D330" s="592" t="s">
        <v>58</v>
      </c>
      <c r="E330" s="592" t="s">
        <v>58</v>
      </c>
      <c r="F330" s="610"/>
    </row>
    <row r="331" spans="1:6" s="154" customFormat="1" ht="18.399999999999999" customHeight="1">
      <c r="A331" s="1033"/>
      <c r="B331" s="441" t="str">
        <f t="shared" si="2"/>
        <v>HVAC/Vent/DuCT/R&amp;R/D&amp;R/MSK</v>
      </c>
      <c r="C331" s="589"/>
      <c r="D331" s="590"/>
      <c r="E331" s="589"/>
      <c r="F331" s="607"/>
    </row>
    <row r="332" spans="1:6" s="154" customFormat="1" ht="18.399999999999999" customHeight="1">
      <c r="A332" s="1034" t="s">
        <v>785</v>
      </c>
      <c r="B332" s="441" t="str">
        <f t="shared" si="2"/>
        <v>Smoke/Alarm/Chime//R&amp;R/D&amp;R/MSK</v>
      </c>
      <c r="C332" s="594" t="s">
        <v>838</v>
      </c>
      <c r="D332" s="595" t="s">
        <v>838</v>
      </c>
      <c r="E332" s="594" t="s">
        <v>838</v>
      </c>
      <c r="F332" s="610"/>
    </row>
    <row r="333" spans="1:6" s="154" customFormat="1" ht="18.399999999999999" customHeight="1">
      <c r="A333" s="1034"/>
      <c r="B333" s="441" t="str">
        <f t="shared" si="2"/>
        <v>WALLS  Damage N_S_E_W / WALL#</v>
      </c>
      <c r="C333" s="595" t="s">
        <v>765</v>
      </c>
      <c r="D333" s="594" t="s">
        <v>765</v>
      </c>
      <c r="E333" s="596" t="s">
        <v>765</v>
      </c>
      <c r="F333" s="611" t="s">
        <v>58</v>
      </c>
    </row>
    <row r="334" spans="1:6" s="154" customFormat="1" ht="18.399999999999999" customHeight="1">
      <c r="A334" s="1029" t="s">
        <v>789</v>
      </c>
      <c r="B334" s="441" t="str">
        <f t="shared" si="2"/>
        <v>DRY/PLA/MIR/PNL/T&amp;G/WPR</v>
      </c>
      <c r="C334" s="589"/>
      <c r="D334" s="590"/>
      <c r="E334" s="589"/>
      <c r="F334" s="617" t="s">
        <v>765</v>
      </c>
    </row>
    <row r="335" spans="1:6" s="154" customFormat="1" ht="18.399999999999999" customHeight="1">
      <c r="A335" s="1029"/>
      <c r="B335" s="441" t="str">
        <f t="shared" si="2"/>
        <v>Smooth/Texture/Heavy</v>
      </c>
      <c r="C335" s="590"/>
      <c r="D335" s="591"/>
      <c r="E335" s="590"/>
      <c r="F335" s="607"/>
    </row>
    <row r="336" spans="1:6" s="154" customFormat="1" ht="18.399999999999999" customHeight="1">
      <c r="A336" s="1029"/>
      <c r="B336" s="441" t="str">
        <f t="shared" si="2"/>
        <v>Repair MIN / Al l / Sf / Other</v>
      </c>
      <c r="C336" s="604"/>
      <c r="D336" s="605"/>
      <c r="E336" s="606"/>
      <c r="F336" s="610"/>
    </row>
    <row r="337" spans="1:6" s="154" customFormat="1" ht="18.399999999999999" customHeight="1">
      <c r="A337" s="1029"/>
      <c r="B337" s="441" t="str">
        <f t="shared" si="2"/>
        <v>CLN /S++/PNT</v>
      </c>
      <c r="C337" s="595" t="s">
        <v>765</v>
      </c>
      <c r="D337" s="594" t="s">
        <v>765</v>
      </c>
      <c r="E337" s="595" t="s">
        <v>765</v>
      </c>
      <c r="F337" s="611" t="s">
        <v>58</v>
      </c>
    </row>
    <row r="338" spans="1:6" s="154" customFormat="1" ht="18.399999999999999" customHeight="1">
      <c r="A338" s="1030" t="s">
        <v>121</v>
      </c>
      <c r="B338" s="441" t="str">
        <f t="shared" si="2"/>
        <v>INS SF= R=__ / Batt / Loose</v>
      </c>
      <c r="C338" s="596" t="s">
        <v>765</v>
      </c>
      <c r="D338" s="595" t="s">
        <v>765</v>
      </c>
      <c r="E338" s="596" t="s">
        <v>765</v>
      </c>
      <c r="F338" s="617" t="s">
        <v>765</v>
      </c>
    </row>
    <row r="339" spans="1:6" s="154" customFormat="1" ht="18.399999999999999" customHeight="1">
      <c r="A339" s="1030"/>
      <c r="B339" s="441" t="str">
        <f t="shared" si="2"/>
        <v>MOLDINGS Type/CHAIRRAIL / Other</v>
      </c>
      <c r="C339" s="595" t="s">
        <v>765</v>
      </c>
      <c r="D339" s="594" t="s">
        <v>765</v>
      </c>
      <c r="E339" s="595" t="s">
        <v>765</v>
      </c>
      <c r="F339" s="607"/>
    </row>
    <row r="340" spans="1:6" s="154" customFormat="1" ht="18.399999999999999" customHeight="1">
      <c r="A340" s="1030"/>
      <c r="B340" s="441" t="str">
        <f t="shared" si="2"/>
        <v xml:space="preserve">   R&amp;R/D&amp;R/MSK/CLN /S++/PNT</v>
      </c>
      <c r="C340" s="590"/>
      <c r="D340" s="591"/>
      <c r="E340" s="590"/>
      <c r="F340" s="617" t="s">
        <v>765</v>
      </c>
    </row>
    <row r="341" spans="1:6" s="154" customFormat="1" ht="18.399999999999999" customHeight="1">
      <c r="A341" s="368"/>
      <c r="B341" s="441" t="str">
        <f t="shared" si="2"/>
        <v>ELE LlT/OS/SW--/R&amp;R/D&amp;R/MSK/CLN</v>
      </c>
      <c r="C341" s="582"/>
      <c r="D341" s="582"/>
      <c r="E341" s="582"/>
      <c r="F341" s="611" t="s">
        <v>58</v>
      </c>
    </row>
    <row r="342" spans="1:6" s="154" customFormat="1" ht="18.399999999999999" customHeight="1">
      <c r="A342" s="368"/>
      <c r="B342" s="441" t="str">
        <f t="shared" si="2"/>
        <v>HVAC/Vent/Duct/Smoke/Alarm/Chime</v>
      </c>
      <c r="C342" s="582"/>
      <c r="D342" s="582"/>
      <c r="E342" s="582"/>
      <c r="F342" s="610"/>
    </row>
    <row r="343" spans="1:6" s="154" customFormat="1" ht="18.399999999999999" customHeight="1">
      <c r="A343" s="1031" t="s">
        <v>759</v>
      </c>
      <c r="B343" s="441" t="str">
        <f t="shared" si="2"/>
        <v xml:space="preserve"> Window WDW/WDV/WDA/ QTY</v>
      </c>
      <c r="C343" s="582"/>
      <c r="D343" s="582"/>
      <c r="E343" s="582"/>
      <c r="F343" s="614" t="s">
        <v>838</v>
      </c>
    </row>
    <row r="344" spans="1:6" s="154" customFormat="1" ht="18.399999999999999" customHeight="1">
      <c r="A344" s="1031"/>
      <c r="B344" s="441" t="str">
        <f t="shared" si="2"/>
        <v>R&amp;R/D&amp;R/MSK/CLN/PNT/S++</v>
      </c>
      <c r="C344" s="582"/>
      <c r="D344" s="582"/>
      <c r="E344" s="582"/>
      <c r="F344" s="617" t="s">
        <v>765</v>
      </c>
    </row>
    <row r="345" spans="1:6" s="154" customFormat="1" ht="18.399999999999999" customHeight="1">
      <c r="A345" s="1031"/>
      <c r="B345" s="441" t="str">
        <f t="shared" si="2"/>
        <v>Window treatments Type=_CLN/ R / D</v>
      </c>
      <c r="C345" s="590"/>
      <c r="D345" s="591"/>
      <c r="E345" s="590"/>
      <c r="F345" s="610"/>
    </row>
    <row r="346" spans="1:6" s="154" customFormat="1" ht="18.399999999999999" customHeight="1">
      <c r="A346" s="1031"/>
      <c r="B346" s="441" t="str">
        <f t="shared" si="2"/>
        <v>Hardware;R&amp;R/D&amp;R/MSK/CLN</v>
      </c>
      <c r="C346" s="589"/>
      <c r="D346" s="590"/>
      <c r="E346" s="589"/>
      <c r="F346" s="607"/>
    </row>
    <row r="347" spans="1:6" s="154" customFormat="1" ht="18.399999999999999" customHeight="1">
      <c r="A347" s="1031"/>
      <c r="B347" s="441" t="str">
        <f t="shared" si="2"/>
        <v>DOORS QTY / STD/Bifold/MIR/BYPASS</v>
      </c>
      <c r="C347" s="592" t="s">
        <v>58</v>
      </c>
      <c r="D347" s="593" t="s">
        <v>58</v>
      </c>
      <c r="E347" s="592" t="s">
        <v>58</v>
      </c>
      <c r="F347" s="608"/>
    </row>
    <row r="348" spans="1:6" s="154" customFormat="1" ht="18.399999999999999" customHeight="1">
      <c r="A348" s="1031"/>
      <c r="B348" s="441" t="str">
        <f t="shared" si="2"/>
        <v>R&amp;R/D&amp;R/MSK/CLN/S++/PNT</v>
      </c>
      <c r="C348" s="594" t="s">
        <v>765</v>
      </c>
      <c r="D348" s="595" t="s">
        <v>765</v>
      </c>
      <c r="E348" s="594" t="s">
        <v>765</v>
      </c>
      <c r="F348" s="619" t="s">
        <v>765</v>
      </c>
    </row>
    <row r="349" spans="1:6" s="154" customFormat="1" ht="18.399999999999999" customHeight="1">
      <c r="A349" s="1031"/>
      <c r="B349" s="441" t="str">
        <f t="shared" si="2"/>
        <v>CASINGS R&amp;R/D&amp;R/MSK/CLN/S++/PNT</v>
      </c>
      <c r="C349" s="590"/>
      <c r="D349" s="591"/>
      <c r="E349" s="590"/>
      <c r="F349" s="617" t="s">
        <v>765</v>
      </c>
    </row>
    <row r="350" spans="1:6" s="154" customFormat="1" ht="18.399999999999999" customHeight="1">
      <c r="A350" s="1031"/>
      <c r="B350" s="441" t="str">
        <f t="shared" si="2"/>
        <v>HDWE R&amp;R/D&amp;R/MSK/CLN</v>
      </c>
      <c r="C350" s="589"/>
      <c r="D350" s="590"/>
      <c r="E350" s="589"/>
      <c r="F350" s="619" t="s">
        <v>765</v>
      </c>
    </row>
    <row r="351" spans="1:6" s="154" customFormat="1" ht="18.399999999999999" customHeight="1">
      <c r="A351" s="1031"/>
      <c r="B351" s="441" t="str">
        <f t="shared" si="2"/>
        <v>FLOOR FCC/FCW/FCS/FCT</v>
      </c>
      <c r="C351" s="592" t="s">
        <v>58</v>
      </c>
      <c r="D351" s="593" t="s">
        <v>58</v>
      </c>
      <c r="E351" s="592" t="s">
        <v>58</v>
      </c>
      <c r="F351" s="610"/>
    </row>
    <row r="352" spans="1:6" s="154" customFormat="1" ht="18.399999999999999" customHeight="1">
      <c r="A352" s="1031"/>
      <c r="B352" s="441" t="str">
        <f t="shared" ref="B352:B372" si="3">B313</f>
        <v>R&amp;R / MSK /CLN / SAND</v>
      </c>
      <c r="C352" s="596" t="s">
        <v>765</v>
      </c>
      <c r="D352" s="595" t="s">
        <v>765</v>
      </c>
      <c r="E352" s="596" t="s">
        <v>765</v>
      </c>
      <c r="F352" s="628"/>
    </row>
    <row r="353" spans="1:6" s="154" customFormat="1" ht="18.399999999999999" customHeight="1">
      <c r="A353" s="1032" t="s">
        <v>773</v>
      </c>
      <c r="B353" s="441" t="str">
        <f t="shared" si="3"/>
        <v>BASEBOARD  HT - MULTI   .</v>
      </c>
      <c r="C353" s="597" t="s">
        <v>812</v>
      </c>
      <c r="D353" s="598" t="s">
        <v>812</v>
      </c>
      <c r="E353" s="597" t="s">
        <v>812</v>
      </c>
      <c r="F353" s="582"/>
    </row>
    <row r="354" spans="1:6" s="154" customFormat="1" ht="18.399999999999999" customHeight="1">
      <c r="A354" s="1032"/>
      <c r="B354" s="441" t="str">
        <f t="shared" si="3"/>
        <v>R&amp;R/D&amp;R/MSK/CLN/S++/PNT</v>
      </c>
      <c r="C354" s="589"/>
      <c r="D354" s="590"/>
      <c r="E354" s="589"/>
      <c r="F354" s="582"/>
    </row>
    <row r="355" spans="1:6" s="154" customFormat="1" ht="18.399999999999999" customHeight="1">
      <c r="A355" s="1032"/>
      <c r="B355" s="441" t="str">
        <f t="shared" si="3"/>
        <v>QTR RND BASE/R&amp;R/S++/PNT</v>
      </c>
      <c r="C355" s="590"/>
      <c r="D355" s="591"/>
      <c r="E355" s="590"/>
      <c r="F355" s="582"/>
    </row>
    <row r="356" spans="1:6" s="154" customFormat="1" ht="18.399999999999999" customHeight="1">
      <c r="A356" s="1032"/>
      <c r="B356" s="441" t="str">
        <f t="shared" si="3"/>
        <v>Closet;SHELF/ROD LF= WOOD/WIRE</v>
      </c>
      <c r="C356" s="589"/>
      <c r="D356" s="590"/>
      <c r="E356" s="589"/>
      <c r="F356" s="582"/>
    </row>
    <row r="357" spans="1:6" s="154" customFormat="1" ht="18.399999999999999" customHeight="1">
      <c r="A357" s="1032"/>
      <c r="B357" s="441" t="str">
        <f t="shared" si="3"/>
        <v>R&amp;R/D&amp;R/MSK/CLN/S++/PNT</v>
      </c>
      <c r="C357" s="592" t="s">
        <v>58</v>
      </c>
      <c r="D357" s="593" t="s">
        <v>58</v>
      </c>
      <c r="E357" s="592" t="s">
        <v>58</v>
      </c>
      <c r="F357" s="582"/>
    </row>
    <row r="358" spans="1:6" s="154" customFormat="1" ht="18.399999999999999" customHeight="1">
      <c r="A358" s="1032"/>
      <c r="B358" s="441" t="str">
        <f t="shared" si="3"/>
        <v>Work Notes:________________________________________________________________________________</v>
      </c>
      <c r="C358" s="596" t="s">
        <v>765</v>
      </c>
      <c r="D358" s="595" t="s">
        <v>765</v>
      </c>
      <c r="E358" s="596" t="s">
        <v>765</v>
      </c>
      <c r="F358" s="582"/>
    </row>
    <row r="359" spans="1:6" s="154" customFormat="1" ht="18.399999999999999" customHeight="1">
      <c r="A359" s="1032"/>
      <c r="B359" s="441" t="str">
        <f t="shared" si="3"/>
        <v>Interior Work SCOPE(Quick Version)</v>
      </c>
      <c r="C359" s="590"/>
      <c r="D359" s="591"/>
      <c r="E359" s="590"/>
      <c r="F359" s="582"/>
    </row>
    <row r="360" spans="1:6" s="154" customFormat="1" ht="18.399999999999999" customHeight="1">
      <c r="A360" s="1032"/>
      <c r="B360" s="441" t="str">
        <f t="shared" si="3"/>
        <v>ROOM =</v>
      </c>
      <c r="C360" s="589"/>
      <c r="D360" s="590"/>
      <c r="E360" s="589"/>
      <c r="F360" s="582"/>
    </row>
    <row r="361" spans="1:6" s="154" customFormat="1" ht="18.399999999999999" customHeight="1">
      <c r="A361" s="1032"/>
      <c r="B361" s="441" t="str">
        <f t="shared" si="3"/>
        <v>CEILING FLT/VLT/PK/CTH/Tray/Open</v>
      </c>
      <c r="C361" s="582" t="str">
        <f>+'jobinfo(2)'!$C$1</f>
        <v>Brownlee. LAVERNE</v>
      </c>
      <c r="D361" s="1044" t="str">
        <f>+'jobinfo(2)'!$C$2</f>
        <v>13509 Alvin Ave</v>
      </c>
      <c r="E361" s="1044"/>
      <c r="F361" s="582"/>
    </row>
    <row r="362" spans="1:6" s="154" customFormat="1" ht="18.399999999999999" customHeight="1">
      <c r="A362" s="1032"/>
      <c r="B362" s="441" t="str">
        <f t="shared" si="3"/>
        <v>DRY / PLA / ACT / PNL / T&amp;G / Other</v>
      </c>
      <c r="C362" s="596" t="s">
        <v>765</v>
      </c>
      <c r="D362" s="595" t="s">
        <v>765</v>
      </c>
      <c r="E362" s="596" t="s">
        <v>765</v>
      </c>
      <c r="F362" s="597" t="s">
        <v>58</v>
      </c>
    </row>
    <row r="363" spans="1:6" s="154" customFormat="1" ht="18.399999999999999" customHeight="1">
      <c r="A363" s="1033" t="s">
        <v>797</v>
      </c>
      <c r="B363" s="441" t="str">
        <f t="shared" si="3"/>
        <v>Smooth / Texture/ Heavy</v>
      </c>
      <c r="C363" s="590"/>
      <c r="D363" s="591"/>
      <c r="E363" s="590"/>
      <c r="F363" s="614" t="s">
        <v>765</v>
      </c>
    </row>
    <row r="364" spans="1:6" s="154" customFormat="1" ht="18.399999999999999" customHeight="1">
      <c r="A364" s="1033"/>
      <c r="B364" s="441" t="str">
        <f t="shared" si="3"/>
        <v>Repair MIN / Al l / Sf / Other</v>
      </c>
      <c r="C364" s="596" t="s">
        <v>765</v>
      </c>
      <c r="D364" s="595" t="s">
        <v>765</v>
      </c>
      <c r="E364" s="596" t="s">
        <v>765</v>
      </c>
      <c r="F364" s="607"/>
    </row>
    <row r="365" spans="1:6" s="154" customFormat="1" ht="18.399999999999999" customHeight="1">
      <c r="A365" s="1033"/>
      <c r="B365" s="441" t="str">
        <f t="shared" si="3"/>
        <v>CLN /S++/PNT</v>
      </c>
      <c r="C365" s="592" t="s">
        <v>58</v>
      </c>
      <c r="D365" s="592" t="s">
        <v>58</v>
      </c>
      <c r="E365" s="592" t="s">
        <v>58</v>
      </c>
      <c r="F365" s="610"/>
    </row>
    <row r="366" spans="1:6" s="154" customFormat="1" ht="18.399999999999999" customHeight="1">
      <c r="A366" s="1033"/>
      <c r="B366" s="441" t="str">
        <f t="shared" si="3"/>
        <v>INS SF= R= / Batt / Loose</v>
      </c>
      <c r="C366" s="589"/>
      <c r="D366" s="590"/>
      <c r="E366" s="589"/>
      <c r="F366" s="611" t="s">
        <v>58</v>
      </c>
    </row>
    <row r="367" spans="1:6" s="154" customFormat="1" ht="18.399999999999999" customHeight="1">
      <c r="A367" s="1034" t="s">
        <v>785</v>
      </c>
      <c r="B367" s="441" t="str">
        <f t="shared" si="3"/>
        <v>MOLDINGS/Casing/Crown_Other</v>
      </c>
      <c r="C367" s="594" t="s">
        <v>838</v>
      </c>
      <c r="D367" s="595" t="s">
        <v>838</v>
      </c>
      <c r="E367" s="594" t="s">
        <v>838</v>
      </c>
      <c r="F367" s="617" t="s">
        <v>765</v>
      </c>
    </row>
    <row r="368" spans="1:6" s="154" customFormat="1" ht="18.399999999999999" customHeight="1">
      <c r="A368" s="1034"/>
      <c r="B368" s="441" t="str">
        <f t="shared" si="3"/>
        <v>R&amp;R/D&amp;R/MSK/CLN/PNT</v>
      </c>
      <c r="C368" s="595" t="s">
        <v>765</v>
      </c>
      <c r="D368" s="594" t="s">
        <v>765</v>
      </c>
      <c r="E368" s="596" t="s">
        <v>765</v>
      </c>
      <c r="F368" s="611" t="s">
        <v>812</v>
      </c>
    </row>
    <row r="369" spans="1:6" s="154" customFormat="1" ht="18.399999999999999" customHeight="1">
      <c r="A369" s="1029" t="s">
        <v>789</v>
      </c>
      <c r="B369" s="441" t="str">
        <f t="shared" si="3"/>
        <v>ELE;LIT/Fan/Chndlr//R&amp;R/D&amp;R/MSK</v>
      </c>
      <c r="C369" s="589"/>
      <c r="D369" s="590"/>
      <c r="E369" s="589"/>
      <c r="F369" s="610"/>
    </row>
    <row r="370" spans="1:6" s="154" customFormat="1" ht="18.399999999999999" customHeight="1">
      <c r="A370" s="1029"/>
      <c r="B370" s="441" t="str">
        <f t="shared" si="3"/>
        <v>HVAC/Vent/DuCT/R&amp;R/D&amp;R/MSK</v>
      </c>
      <c r="C370" s="590"/>
      <c r="D370" s="591"/>
      <c r="E370" s="590"/>
      <c r="F370" s="607"/>
    </row>
    <row r="371" spans="1:6" s="154" customFormat="1" ht="18.399999999999999" customHeight="1">
      <c r="A371" s="1029"/>
      <c r="B371" s="441" t="str">
        <f t="shared" si="3"/>
        <v>Smoke/Alarm/Chime//R&amp;R/D&amp;R/MSK</v>
      </c>
      <c r="C371" s="604"/>
      <c r="D371" s="605"/>
      <c r="E371" s="606"/>
      <c r="F371" s="610"/>
    </row>
    <row r="372" spans="1:6" s="154" customFormat="1" ht="18.399999999999999" customHeight="1">
      <c r="A372" s="1029"/>
      <c r="B372" s="441" t="str">
        <f t="shared" si="3"/>
        <v>WALLS  Damage N_S_E_W / WALL#</v>
      </c>
      <c r="C372" s="595" t="s">
        <v>765</v>
      </c>
      <c r="D372" s="594" t="s">
        <v>765</v>
      </c>
      <c r="E372" s="595" t="s">
        <v>765</v>
      </c>
      <c r="F372" s="611" t="s">
        <v>58</v>
      </c>
    </row>
    <row r="373" spans="1:6" s="154" customFormat="1" ht="18.399999999999999" customHeight="1">
      <c r="A373" s="1030" t="s">
        <v>121</v>
      </c>
      <c r="B373" s="441" t="str">
        <f t="shared" ref="B373:B436" si="4">B334</f>
        <v>DRY/PLA/MIR/PNL/T&amp;G/WPR</v>
      </c>
      <c r="C373" s="596" t="s">
        <v>765</v>
      </c>
      <c r="D373" s="595" t="s">
        <v>765</v>
      </c>
      <c r="E373" s="596" t="s">
        <v>765</v>
      </c>
      <c r="F373" s="617" t="s">
        <v>765</v>
      </c>
    </row>
    <row r="374" spans="1:6" s="154" customFormat="1" ht="18.399999999999999" customHeight="1">
      <c r="A374" s="1030"/>
      <c r="B374" s="441" t="str">
        <f t="shared" si="4"/>
        <v>Smooth/Texture/Heavy</v>
      </c>
      <c r="C374" s="595" t="s">
        <v>765</v>
      </c>
      <c r="D374" s="594" t="s">
        <v>765</v>
      </c>
      <c r="E374" s="595" t="s">
        <v>765</v>
      </c>
      <c r="F374" s="607"/>
    </row>
    <row r="375" spans="1:6" s="154" customFormat="1" ht="18.399999999999999" customHeight="1">
      <c r="A375" s="1030"/>
      <c r="B375" s="441" t="str">
        <f t="shared" si="4"/>
        <v>Repair MIN / Al l / Sf / Other</v>
      </c>
      <c r="C375" s="590"/>
      <c r="D375" s="591"/>
      <c r="E375" s="590"/>
      <c r="F375" s="610"/>
    </row>
    <row r="376" spans="1:6" s="154" customFormat="1" ht="18.399999999999999" customHeight="1">
      <c r="A376" s="368"/>
      <c r="B376" s="441" t="str">
        <f t="shared" si="4"/>
        <v>CLN /S++/PNT</v>
      </c>
      <c r="C376" s="596" t="s">
        <v>765</v>
      </c>
      <c r="D376" s="595" t="s">
        <v>765</v>
      </c>
      <c r="E376" s="596" t="s">
        <v>765</v>
      </c>
      <c r="F376" s="617" t="s">
        <v>765</v>
      </c>
    </row>
    <row r="377" spans="1:6" s="154" customFormat="1" ht="18.399999999999999" customHeight="1">
      <c r="A377" s="368"/>
      <c r="B377" s="441" t="str">
        <f t="shared" si="4"/>
        <v>INS SF= R=__ / Batt / Loose</v>
      </c>
      <c r="C377" s="595" t="s">
        <v>765</v>
      </c>
      <c r="D377" s="594" t="s">
        <v>765</v>
      </c>
      <c r="E377" s="595" t="s">
        <v>765</v>
      </c>
      <c r="F377" s="607"/>
    </row>
    <row r="378" spans="1:6" s="154" customFormat="1" ht="18.399999999999999" customHeight="1">
      <c r="A378" s="437"/>
      <c r="B378" s="441" t="str">
        <f t="shared" si="4"/>
        <v>MOLDINGS Type/CHAIRRAIL / Other</v>
      </c>
      <c r="C378" s="602"/>
      <c r="D378" s="603"/>
      <c r="E378" s="603"/>
      <c r="F378" s="607"/>
    </row>
    <row r="379" spans="1:6" s="154" customFormat="1" ht="18.399999999999999" customHeight="1">
      <c r="A379" s="437"/>
      <c r="B379" s="441" t="str">
        <f t="shared" si="4"/>
        <v xml:space="preserve">   R&amp;R/D&amp;R/MSK/CLN /S++/PNT</v>
      </c>
      <c r="C379" s="596" t="s">
        <v>765</v>
      </c>
      <c r="D379" s="595" t="s">
        <v>765</v>
      </c>
      <c r="E379" s="596" t="s">
        <v>765</v>
      </c>
      <c r="F379" s="617" t="s">
        <v>765</v>
      </c>
    </row>
    <row r="380" spans="1:6" s="154" customFormat="1" ht="18.399999999999999" customHeight="1">
      <c r="A380" s="426"/>
      <c r="B380" s="441" t="str">
        <f t="shared" si="4"/>
        <v>ELE LlT/OS/SW--/R&amp;R/D&amp;R/MSK/CLN</v>
      </c>
      <c r="C380" s="595" t="s">
        <v>765</v>
      </c>
      <c r="D380" s="594" t="s">
        <v>765</v>
      </c>
      <c r="E380" s="595" t="s">
        <v>765</v>
      </c>
      <c r="F380" s="607"/>
    </row>
    <row r="381" spans="1:6" s="154" customFormat="1" ht="18.399999999999999" customHeight="1">
      <c r="A381" s="1031" t="s">
        <v>759</v>
      </c>
      <c r="B381" s="441" t="str">
        <f t="shared" si="4"/>
        <v>HVAC/Vent/Duct/Smoke/Alarm/Chime</v>
      </c>
      <c r="C381" s="589"/>
      <c r="D381" s="590"/>
      <c r="E381" s="589"/>
      <c r="F381" s="610"/>
    </row>
    <row r="382" spans="1:6" s="154" customFormat="1" ht="18.399999999999999" customHeight="1">
      <c r="A382" s="1031"/>
      <c r="B382" s="441" t="str">
        <f t="shared" si="4"/>
        <v xml:space="preserve"> Window WDW/WDV/WDA/ QTY</v>
      </c>
      <c r="C382" s="592" t="s">
        <v>58</v>
      </c>
      <c r="D382" s="593" t="s">
        <v>58</v>
      </c>
      <c r="E382" s="592" t="s">
        <v>58</v>
      </c>
      <c r="F382" s="614" t="s">
        <v>838</v>
      </c>
    </row>
    <row r="383" spans="1:6" s="154" customFormat="1" ht="18.399999999999999" customHeight="1">
      <c r="A383" s="1031"/>
      <c r="B383" s="441" t="str">
        <f t="shared" si="4"/>
        <v>R&amp;R/D&amp;R/MSK/CLN/PNT/S++</v>
      </c>
      <c r="C383" s="594" t="s">
        <v>765</v>
      </c>
      <c r="D383" s="595" t="s">
        <v>765</v>
      </c>
      <c r="E383" s="594" t="s">
        <v>765</v>
      </c>
      <c r="F383" s="617" t="s">
        <v>765</v>
      </c>
    </row>
    <row r="384" spans="1:6" s="154" customFormat="1" ht="18.399999999999999" customHeight="1">
      <c r="A384" s="1031"/>
      <c r="B384" s="441" t="str">
        <f t="shared" si="4"/>
        <v>Window treatments Type=_CLN/ R / D</v>
      </c>
      <c r="C384" s="590"/>
      <c r="D384" s="591"/>
      <c r="E384" s="590"/>
      <c r="F384" s="610"/>
    </row>
    <row r="385" spans="1:6" s="154" customFormat="1" ht="18.399999999999999" customHeight="1">
      <c r="A385" s="1031"/>
      <c r="B385" s="441" t="str">
        <f t="shared" si="4"/>
        <v>Hardware;R&amp;R/D&amp;R/MSK/CLN</v>
      </c>
      <c r="C385" s="589"/>
      <c r="D385" s="590"/>
      <c r="E385" s="589"/>
      <c r="F385" s="607"/>
    </row>
    <row r="386" spans="1:6" s="154" customFormat="1" ht="18.399999999999999" customHeight="1">
      <c r="A386" s="1031"/>
      <c r="B386" s="441" t="str">
        <f t="shared" si="4"/>
        <v>DOORS QTY / STD/Bifold/MIR/BYPASS</v>
      </c>
      <c r="C386" s="592" t="s">
        <v>58</v>
      </c>
      <c r="D386" s="593" t="s">
        <v>58</v>
      </c>
      <c r="E386" s="592" t="s">
        <v>58</v>
      </c>
      <c r="F386" s="608"/>
    </row>
    <row r="387" spans="1:6" s="154" customFormat="1" ht="18.399999999999999" customHeight="1">
      <c r="A387" s="1031"/>
      <c r="B387" s="441" t="str">
        <f t="shared" si="4"/>
        <v>R&amp;R/D&amp;R/MSK/CLN/S++/PNT</v>
      </c>
      <c r="C387" s="596" t="s">
        <v>765</v>
      </c>
      <c r="D387" s="595" t="s">
        <v>765</v>
      </c>
      <c r="E387" s="596" t="s">
        <v>765</v>
      </c>
      <c r="F387" s="619" t="s">
        <v>765</v>
      </c>
    </row>
    <row r="388" spans="1:6" s="154" customFormat="1" ht="18.399999999999999" customHeight="1">
      <c r="A388" s="1031"/>
      <c r="B388" s="441" t="str">
        <f t="shared" si="4"/>
        <v>CASINGS R&amp;R/D&amp;R/MSK/CLN/S++/PNT</v>
      </c>
      <c r="C388" s="597" t="s">
        <v>812</v>
      </c>
      <c r="D388" s="598" t="s">
        <v>812</v>
      </c>
      <c r="E388" s="597" t="s">
        <v>812</v>
      </c>
      <c r="F388" s="617" t="s">
        <v>765</v>
      </c>
    </row>
    <row r="389" spans="1:6" s="154" customFormat="1" ht="18.399999999999999" customHeight="1">
      <c r="A389" s="1031"/>
      <c r="B389" s="441" t="str">
        <f t="shared" si="4"/>
        <v>HDWE R&amp;R/D&amp;R/MSK/CLN</v>
      </c>
      <c r="C389" s="589"/>
      <c r="D389" s="590"/>
      <c r="E389" s="589"/>
      <c r="F389" s="619" t="s">
        <v>765</v>
      </c>
    </row>
    <row r="390" spans="1:6" s="154" customFormat="1" ht="18.399999999999999" customHeight="1">
      <c r="A390" s="1031"/>
      <c r="B390" s="441" t="str">
        <f t="shared" si="4"/>
        <v>FLOOR FCC/FCW/FCS/FCT</v>
      </c>
      <c r="C390" s="590"/>
      <c r="D390" s="591"/>
      <c r="E390" s="590"/>
      <c r="F390" s="610"/>
    </row>
    <row r="391" spans="1:6" s="154" customFormat="1" ht="18.399999999999999" customHeight="1">
      <c r="A391" s="1031"/>
      <c r="B391" s="441" t="str">
        <f t="shared" si="4"/>
        <v>R&amp;R / MSK /CLN / SAND</v>
      </c>
      <c r="C391" s="589"/>
      <c r="D391" s="590"/>
      <c r="E391" s="589"/>
      <c r="F391" s="590"/>
    </row>
    <row r="392" spans="1:6" s="154" customFormat="1" ht="18.399999999999999" customHeight="1">
      <c r="A392" s="1032" t="s">
        <v>773</v>
      </c>
      <c r="B392" s="441" t="str">
        <f t="shared" si="4"/>
        <v>BASEBOARD  HT - MULTI   .</v>
      </c>
      <c r="C392" s="592" t="s">
        <v>58</v>
      </c>
      <c r="D392" s="593" t="s">
        <v>58</v>
      </c>
      <c r="E392" s="592" t="s">
        <v>58</v>
      </c>
      <c r="F392" s="593" t="s">
        <v>58</v>
      </c>
    </row>
    <row r="393" spans="1:6" s="154" customFormat="1" ht="18.399999999999999" customHeight="1">
      <c r="A393" s="1032"/>
      <c r="B393" s="441" t="str">
        <f t="shared" si="4"/>
        <v>R&amp;R/D&amp;R/MSK/CLN/S++/PNT</v>
      </c>
      <c r="C393" s="596" t="s">
        <v>765</v>
      </c>
      <c r="D393" s="595" t="s">
        <v>765</v>
      </c>
      <c r="E393" s="596" t="s">
        <v>765</v>
      </c>
      <c r="F393" s="595" t="s">
        <v>765</v>
      </c>
    </row>
    <row r="394" spans="1:6" s="154" customFormat="1" ht="18.399999999999999" customHeight="1">
      <c r="A394" s="1032"/>
      <c r="B394" s="441" t="str">
        <f t="shared" si="4"/>
        <v>QTR RND BASE/R&amp;R/S++/PNT</v>
      </c>
      <c r="C394" s="590"/>
      <c r="D394" s="591"/>
      <c r="E394" s="590"/>
      <c r="F394" s="591"/>
    </row>
    <row r="395" spans="1:6" s="154" customFormat="1" ht="18.399999999999999" customHeight="1">
      <c r="A395" s="1032"/>
      <c r="B395" s="441" t="str">
        <f t="shared" si="4"/>
        <v>Closet;SHELF/ROD LF= WOOD/WIRE</v>
      </c>
      <c r="C395" s="589"/>
      <c r="D395" s="590"/>
      <c r="E395" s="589"/>
      <c r="F395" s="590"/>
    </row>
    <row r="396" spans="1:6" s="154" customFormat="1" ht="18.399999999999999" customHeight="1">
      <c r="A396" s="1032"/>
      <c r="B396" s="441" t="str">
        <f t="shared" si="4"/>
        <v>R&amp;R/D&amp;R/MSK/CLN/S++/PNT</v>
      </c>
      <c r="C396" s="592" t="s">
        <v>58</v>
      </c>
      <c r="D396" s="593" t="s">
        <v>58</v>
      </c>
      <c r="E396" s="592" t="s">
        <v>58</v>
      </c>
      <c r="F396" s="593" t="s">
        <v>58</v>
      </c>
    </row>
    <row r="397" spans="1:6" s="154" customFormat="1" ht="18.399999999999999" customHeight="1">
      <c r="A397" s="1032"/>
      <c r="B397" s="441" t="str">
        <f t="shared" si="4"/>
        <v>Work Notes:________________________________________________________________________________</v>
      </c>
      <c r="C397" s="596" t="s">
        <v>765</v>
      </c>
      <c r="D397" s="595" t="s">
        <v>765</v>
      </c>
      <c r="E397" s="596" t="s">
        <v>765</v>
      </c>
      <c r="F397" s="595" t="s">
        <v>765</v>
      </c>
    </row>
    <row r="398" spans="1:6" s="154" customFormat="1" ht="18.399999999999999" customHeight="1">
      <c r="A398" s="1032"/>
      <c r="B398" s="441" t="str">
        <f t="shared" si="4"/>
        <v>Interior Work SCOPE(Quick Version)</v>
      </c>
      <c r="C398" s="590"/>
      <c r="D398" s="591"/>
      <c r="E398" s="590"/>
      <c r="F398" s="591"/>
    </row>
    <row r="399" spans="1:6" s="154" customFormat="1" ht="18.399999999999999" customHeight="1">
      <c r="A399" s="1032"/>
      <c r="B399" s="441" t="str">
        <f t="shared" si="4"/>
        <v>ROOM =</v>
      </c>
      <c r="C399" s="596" t="s">
        <v>765</v>
      </c>
      <c r="D399" s="595" t="s">
        <v>765</v>
      </c>
      <c r="E399" s="596" t="s">
        <v>765</v>
      </c>
      <c r="F399" s="595" t="s">
        <v>765</v>
      </c>
    </row>
    <row r="400" spans="1:6" s="154" customFormat="1" ht="18.399999999999999" customHeight="1">
      <c r="A400" s="1032"/>
      <c r="B400" s="441" t="str">
        <f t="shared" si="4"/>
        <v>CEILING FLT/VLT/PK/CTH/Tray/Open</v>
      </c>
      <c r="C400" s="592" t="s">
        <v>58</v>
      </c>
      <c r="D400" s="592" t="s">
        <v>58</v>
      </c>
      <c r="E400" s="592" t="s">
        <v>58</v>
      </c>
      <c r="F400" s="592" t="s">
        <v>58</v>
      </c>
    </row>
    <row r="401" spans="1:6" s="154" customFormat="1" ht="18.399999999999999" customHeight="1">
      <c r="A401" s="1032"/>
      <c r="B401" s="441" t="str">
        <f t="shared" si="4"/>
        <v>DRY / PLA / ACT / PNL / T&amp;G / Other</v>
      </c>
      <c r="C401" s="589"/>
      <c r="D401" s="590"/>
      <c r="E401" s="589"/>
      <c r="F401" s="582"/>
    </row>
    <row r="402" spans="1:6" s="154" customFormat="1" ht="18.399999999999999" customHeight="1">
      <c r="A402" s="1033" t="s">
        <v>797</v>
      </c>
      <c r="B402" s="441" t="str">
        <f t="shared" si="4"/>
        <v>Smooth / Texture/ Heavy</v>
      </c>
      <c r="C402" s="594" t="s">
        <v>838</v>
      </c>
      <c r="D402" s="595" t="s">
        <v>838</v>
      </c>
      <c r="E402" s="594" t="s">
        <v>838</v>
      </c>
      <c r="F402" s="582"/>
    </row>
    <row r="403" spans="1:6" s="154" customFormat="1" ht="18.399999999999999" customHeight="1">
      <c r="A403" s="1033"/>
      <c r="B403" s="441" t="str">
        <f t="shared" si="4"/>
        <v>Repair MIN / Al l / Sf / Other</v>
      </c>
      <c r="C403" s="595" t="s">
        <v>765</v>
      </c>
      <c r="D403" s="594" t="s">
        <v>765</v>
      </c>
      <c r="E403" s="596" t="s">
        <v>765</v>
      </c>
      <c r="F403" s="582"/>
    </row>
    <row r="404" spans="1:6" s="154" customFormat="1" ht="18.399999999999999" customHeight="1">
      <c r="A404" s="1033"/>
      <c r="B404" s="441" t="str">
        <f t="shared" si="4"/>
        <v>CLN /S++/PNT</v>
      </c>
      <c r="C404" s="589"/>
      <c r="D404" s="590"/>
      <c r="E404" s="589"/>
      <c r="F404" s="582"/>
    </row>
    <row r="405" spans="1:6" s="154" customFormat="1" ht="18.399999999999999" customHeight="1">
      <c r="A405" s="1033"/>
      <c r="B405" s="441" t="str">
        <f t="shared" si="4"/>
        <v>INS SF= R= / Batt / Loose</v>
      </c>
      <c r="C405" s="590"/>
      <c r="D405" s="591"/>
      <c r="E405" s="590"/>
      <c r="F405" s="582"/>
    </row>
    <row r="406" spans="1:6" s="154" customFormat="1" ht="18.399999999999999" customHeight="1">
      <c r="A406" s="1045" t="s">
        <v>785</v>
      </c>
      <c r="B406" s="441" t="str">
        <f t="shared" si="4"/>
        <v>MOLDINGS/Casing/Crown_Other</v>
      </c>
      <c r="C406" s="604"/>
      <c r="D406" s="605"/>
      <c r="E406" s="606"/>
      <c r="F406" s="582"/>
    </row>
    <row r="407" spans="1:6" s="154" customFormat="1" ht="18.399999999999999" customHeight="1">
      <c r="A407" s="1045"/>
      <c r="B407" s="441" t="str">
        <f t="shared" si="4"/>
        <v>R&amp;R/D&amp;R/MSK/CLN/PNT</v>
      </c>
      <c r="C407" s="595" t="s">
        <v>765</v>
      </c>
      <c r="D407" s="594" t="s">
        <v>765</v>
      </c>
      <c r="E407" s="595" t="s">
        <v>765</v>
      </c>
      <c r="F407" s="582"/>
    </row>
    <row r="408" spans="1:6" s="154" customFormat="1" ht="18.399999999999999" customHeight="1">
      <c r="A408" s="1029" t="s">
        <v>789</v>
      </c>
      <c r="B408" s="441" t="str">
        <f t="shared" si="4"/>
        <v>ELE;LIT/Fan/Chndlr//R&amp;R/D&amp;R/MSK</v>
      </c>
      <c r="C408" s="596" t="s">
        <v>765</v>
      </c>
      <c r="D408" s="595" t="s">
        <v>765</v>
      </c>
      <c r="E408" s="596" t="s">
        <v>765</v>
      </c>
      <c r="F408" s="582"/>
    </row>
    <row r="409" spans="1:6" s="154" customFormat="1" ht="18.399999999999999" customHeight="1">
      <c r="A409" s="1029"/>
      <c r="B409" s="441" t="str">
        <f t="shared" si="4"/>
        <v>HVAC/Vent/DuCT/R&amp;R/D&amp;R/MSK</v>
      </c>
      <c r="C409" s="595" t="s">
        <v>765</v>
      </c>
      <c r="D409" s="594" t="s">
        <v>765</v>
      </c>
      <c r="E409" s="595" t="s">
        <v>765</v>
      </c>
      <c r="F409" s="582"/>
    </row>
    <row r="410" spans="1:6" s="154" customFormat="1" ht="18.399999999999999" customHeight="1">
      <c r="A410" s="1029"/>
      <c r="B410" s="441" t="str">
        <f t="shared" si="4"/>
        <v>Smoke/Alarm/Chime//R&amp;R/D&amp;R/MSK</v>
      </c>
      <c r="C410" s="590"/>
      <c r="D410" s="591"/>
      <c r="E410" s="590"/>
      <c r="F410" s="582"/>
    </row>
    <row r="411" spans="1:6" ht="18.399999999999999" customHeight="1">
      <c r="A411" s="1029"/>
      <c r="B411" s="441" t="str">
        <f t="shared" si="4"/>
        <v>WALLS  Damage N_S_E_W / WALL#</v>
      </c>
      <c r="C411" s="595" t="s">
        <v>765</v>
      </c>
      <c r="D411" s="594" t="s">
        <v>765</v>
      </c>
      <c r="E411" s="595" t="s">
        <v>765</v>
      </c>
    </row>
    <row r="412" spans="1:6" ht="18.399999999999999" customHeight="1">
      <c r="A412" s="1030" t="s">
        <v>121</v>
      </c>
      <c r="B412" s="441" t="str">
        <f t="shared" si="4"/>
        <v>DRY/PLA/MIR/PNL/T&amp;G/WPR</v>
      </c>
      <c r="C412" s="590"/>
      <c r="D412" s="591"/>
      <c r="E412" s="590"/>
    </row>
    <row r="413" spans="1:6" ht="18.399999999999999" customHeight="1">
      <c r="A413" s="1030"/>
      <c r="B413" s="441" t="str">
        <f t="shared" si="4"/>
        <v>Smooth/Texture/Heavy</v>
      </c>
      <c r="C413" s="595" t="s">
        <v>765</v>
      </c>
      <c r="D413" s="594" t="s">
        <v>765</v>
      </c>
      <c r="E413" s="595" t="s">
        <v>765</v>
      </c>
    </row>
    <row r="414" spans="1:6" ht="18.399999999999999" customHeight="1">
      <c r="A414" s="1030"/>
      <c r="B414" s="441" t="str">
        <f t="shared" si="4"/>
        <v>Repair MIN / Al l / Sf / Other</v>
      </c>
      <c r="C414" s="590"/>
      <c r="D414" s="591"/>
      <c r="E414" s="590"/>
    </row>
    <row r="415" spans="1:6" ht="18.399999999999999" customHeight="1">
      <c r="A415" s="1031" t="s">
        <v>759</v>
      </c>
      <c r="B415" s="441" t="str">
        <f t="shared" si="4"/>
        <v>CLN /S++/PNT</v>
      </c>
      <c r="C415" s="582" t="str">
        <f>+'jobinfo(2)'!$C$1</f>
        <v>Brownlee. LAVERNE</v>
      </c>
      <c r="D415" s="1044" t="str">
        <f>+'jobinfo(2)'!$C$2</f>
        <v>13509 Alvin Ave</v>
      </c>
      <c r="E415" s="1044"/>
    </row>
    <row r="416" spans="1:6" ht="18.399999999999999" customHeight="1">
      <c r="A416" s="1031"/>
      <c r="B416" s="441" t="str">
        <f t="shared" si="4"/>
        <v>INS SF= R=__ / Batt / Loose</v>
      </c>
      <c r="C416" s="626">
        <f>+'jobinfo(2)'!C86</f>
        <v>0</v>
      </c>
      <c r="D416" s="626">
        <f>+'jobinfo(2)'!C87</f>
        <v>0</v>
      </c>
      <c r="E416" s="627">
        <f>+'jobinfo(2)'!C88</f>
        <v>0</v>
      </c>
    </row>
    <row r="417" spans="1:5" ht="18.399999999999999" customHeight="1">
      <c r="A417" s="1031"/>
      <c r="B417" s="441" t="str">
        <f t="shared" si="4"/>
        <v>MOLDINGS Type/CHAIRRAIL / Other</v>
      </c>
      <c r="C417" s="590"/>
      <c r="D417" s="591"/>
      <c r="E417" s="590"/>
    </row>
    <row r="418" spans="1:5" ht="18.399999999999999" customHeight="1">
      <c r="A418" s="1031"/>
      <c r="B418" s="441" t="str">
        <f t="shared" si="4"/>
        <v xml:space="preserve">   R&amp;R/D&amp;R/MSK/CLN /S++/PNT</v>
      </c>
      <c r="C418" s="589"/>
      <c r="D418" s="590"/>
      <c r="E418" s="589"/>
    </row>
    <row r="419" spans="1:5" ht="18.399999999999999" customHeight="1">
      <c r="A419" s="1031"/>
      <c r="B419" s="441" t="str">
        <f t="shared" si="4"/>
        <v>ELE LlT/OS/SW--/R&amp;R/D&amp;R/MSK/CLN</v>
      </c>
      <c r="C419" s="592" t="s">
        <v>58</v>
      </c>
      <c r="D419" s="593" t="s">
        <v>58</v>
      </c>
      <c r="E419" s="592" t="s">
        <v>58</v>
      </c>
    </row>
    <row r="420" spans="1:5" ht="18.399999999999999" customHeight="1">
      <c r="A420" s="1031"/>
      <c r="B420" s="441" t="str">
        <f t="shared" si="4"/>
        <v>HVAC/Vent/Duct/Smoke/Alarm/Chime</v>
      </c>
      <c r="C420" s="594" t="s">
        <v>765</v>
      </c>
      <c r="D420" s="595" t="s">
        <v>765</v>
      </c>
      <c r="E420" s="594" t="s">
        <v>765</v>
      </c>
    </row>
    <row r="421" spans="1:5" ht="18.399999999999999" customHeight="1">
      <c r="A421" s="1031"/>
      <c r="B421" s="441" t="str">
        <f t="shared" si="4"/>
        <v xml:space="preserve"> Window WDW/WDV/WDA/ QTY</v>
      </c>
      <c r="C421" s="590"/>
      <c r="D421" s="591"/>
      <c r="E421" s="590"/>
    </row>
    <row r="422" spans="1:5" ht="18.399999999999999" customHeight="1">
      <c r="A422" s="1031"/>
      <c r="B422" s="441" t="str">
        <f t="shared" si="4"/>
        <v>R&amp;R/D&amp;R/MSK/CLN/PNT/S++</v>
      </c>
      <c r="C422" s="589"/>
      <c r="D422" s="590"/>
      <c r="E422" s="589"/>
    </row>
    <row r="423" spans="1:5" ht="18.399999999999999" customHeight="1">
      <c r="A423" s="1031"/>
      <c r="B423" s="441" t="str">
        <f t="shared" si="4"/>
        <v>Window treatments Type=_CLN/ R / D</v>
      </c>
      <c r="C423" s="592" t="s">
        <v>58</v>
      </c>
      <c r="D423" s="593" t="s">
        <v>58</v>
      </c>
      <c r="E423" s="592" t="s">
        <v>58</v>
      </c>
    </row>
    <row r="424" spans="1:5" ht="18.399999999999999" customHeight="1">
      <c r="A424" s="1031"/>
      <c r="B424" s="441" t="str">
        <f t="shared" si="4"/>
        <v>Hardware;R&amp;R/D&amp;R/MSK/CLN</v>
      </c>
      <c r="C424" s="596" t="s">
        <v>765</v>
      </c>
      <c r="D424" s="595" t="s">
        <v>765</v>
      </c>
      <c r="E424" s="596" t="s">
        <v>765</v>
      </c>
    </row>
    <row r="425" spans="1:5" ht="18.399999999999999" customHeight="1">
      <c r="A425" s="1032" t="s">
        <v>773</v>
      </c>
      <c r="B425" s="441" t="str">
        <f t="shared" si="4"/>
        <v>DOORS QTY / STD/Bifold/MIR/BYPASS</v>
      </c>
      <c r="C425" s="597" t="s">
        <v>812</v>
      </c>
      <c r="D425" s="598" t="s">
        <v>812</v>
      </c>
      <c r="E425" s="597" t="s">
        <v>812</v>
      </c>
    </row>
    <row r="426" spans="1:5" ht="18.399999999999999" customHeight="1">
      <c r="A426" s="1032"/>
      <c r="B426" s="441" t="str">
        <f t="shared" si="4"/>
        <v>R&amp;R/D&amp;R/MSK/CLN/S++/PNT</v>
      </c>
      <c r="C426" s="589"/>
      <c r="D426" s="590"/>
      <c r="E426" s="589"/>
    </row>
    <row r="427" spans="1:5" ht="18.399999999999999" customHeight="1">
      <c r="A427" s="1032"/>
      <c r="B427" s="441" t="str">
        <f t="shared" si="4"/>
        <v>CASINGS R&amp;R/D&amp;R/MSK/CLN/S++/PNT</v>
      </c>
      <c r="C427" s="590"/>
      <c r="D427" s="591"/>
      <c r="E427" s="590"/>
    </row>
    <row r="428" spans="1:5" ht="18.399999999999999" customHeight="1">
      <c r="A428" s="1032"/>
      <c r="B428" s="441" t="str">
        <f t="shared" si="4"/>
        <v>HDWE R&amp;R/D&amp;R/MSK/CLN</v>
      </c>
      <c r="C428" s="589"/>
      <c r="D428" s="590"/>
      <c r="E428" s="589"/>
    </row>
    <row r="429" spans="1:5" ht="18.399999999999999" customHeight="1">
      <c r="A429" s="1032"/>
      <c r="B429" s="441" t="str">
        <f t="shared" si="4"/>
        <v>FLOOR FCC/FCW/FCS/FCT</v>
      </c>
      <c r="C429" s="592" t="s">
        <v>58</v>
      </c>
      <c r="D429" s="593" t="s">
        <v>58</v>
      </c>
      <c r="E429" s="592" t="s">
        <v>58</v>
      </c>
    </row>
    <row r="430" spans="1:5" ht="18.399999999999999" customHeight="1">
      <c r="A430" s="1032"/>
      <c r="B430" s="441" t="str">
        <f t="shared" si="4"/>
        <v>R&amp;R / MSK /CLN / SAND</v>
      </c>
      <c r="C430" s="596" t="s">
        <v>765</v>
      </c>
      <c r="D430" s="595" t="s">
        <v>765</v>
      </c>
      <c r="E430" s="596" t="s">
        <v>765</v>
      </c>
    </row>
    <row r="431" spans="1:5" ht="18.399999999999999" customHeight="1">
      <c r="A431" s="1032"/>
      <c r="B431" s="441" t="str">
        <f t="shared" si="4"/>
        <v>BASEBOARD  HT - MULTI   .</v>
      </c>
      <c r="C431" s="590"/>
      <c r="D431" s="591"/>
      <c r="E431" s="590"/>
    </row>
    <row r="432" spans="1:5" ht="18.399999999999999" customHeight="1">
      <c r="A432" s="1032"/>
      <c r="B432" s="441" t="str">
        <f t="shared" si="4"/>
        <v>R&amp;R/D&amp;R/MSK/CLN/S++/PNT</v>
      </c>
      <c r="C432" s="589"/>
      <c r="D432" s="590"/>
      <c r="E432" s="589"/>
    </row>
    <row r="433" spans="1:5" ht="18.399999999999999" customHeight="1">
      <c r="A433" s="1032"/>
      <c r="B433" s="441" t="str">
        <f t="shared" si="4"/>
        <v>QTR RND BASE/R&amp;R/S++/PNT</v>
      </c>
      <c r="C433" s="592" t="s">
        <v>58</v>
      </c>
      <c r="D433" s="593" t="s">
        <v>58</v>
      </c>
      <c r="E433" s="592" t="s">
        <v>58</v>
      </c>
    </row>
    <row r="434" spans="1:5" ht="18.399999999999999" customHeight="1">
      <c r="A434" s="1032"/>
      <c r="B434" s="441" t="str">
        <f t="shared" si="4"/>
        <v>Closet;SHELF/ROD LF= WOOD/WIRE</v>
      </c>
      <c r="C434" s="596" t="s">
        <v>765</v>
      </c>
      <c r="D434" s="595" t="s">
        <v>765</v>
      </c>
      <c r="E434" s="596" t="s">
        <v>765</v>
      </c>
    </row>
    <row r="435" spans="1:5" ht="18.399999999999999" customHeight="1">
      <c r="A435" s="1033" t="s">
        <v>797</v>
      </c>
      <c r="B435" s="441" t="str">
        <f t="shared" si="4"/>
        <v>R&amp;R/D&amp;R/MSK/CLN/S++/PNT</v>
      </c>
      <c r="C435" s="590"/>
      <c r="D435" s="591"/>
      <c r="E435" s="590"/>
    </row>
    <row r="436" spans="1:5" ht="18.399999999999999" customHeight="1">
      <c r="A436" s="1033"/>
      <c r="B436" s="441" t="str">
        <f t="shared" si="4"/>
        <v>Work Notes:________________________________________________________________________________</v>
      </c>
      <c r="C436" s="596" t="s">
        <v>765</v>
      </c>
      <c r="D436" s="595" t="s">
        <v>765</v>
      </c>
      <c r="E436" s="596" t="s">
        <v>765</v>
      </c>
    </row>
    <row r="437" spans="1:5" ht="18.399999999999999" customHeight="1">
      <c r="A437" s="1033"/>
      <c r="B437" s="441" t="str">
        <f t="shared" ref="B437:B487" si="5">B398</f>
        <v>Interior Work SCOPE(Quick Version)</v>
      </c>
      <c r="C437" s="592" t="s">
        <v>58</v>
      </c>
      <c r="D437" s="592" t="s">
        <v>58</v>
      </c>
      <c r="E437" s="592" t="s">
        <v>58</v>
      </c>
    </row>
    <row r="438" spans="1:5" ht="18.399999999999999" customHeight="1">
      <c r="A438" s="1033"/>
      <c r="B438" s="441" t="str">
        <f t="shared" si="5"/>
        <v>ROOM =</v>
      </c>
      <c r="C438" s="589"/>
      <c r="D438" s="590"/>
      <c r="E438" s="589"/>
    </row>
    <row r="439" spans="1:5" ht="18.399999999999999" customHeight="1">
      <c r="A439" s="1034" t="s">
        <v>785</v>
      </c>
      <c r="B439" s="441" t="str">
        <f t="shared" si="5"/>
        <v>CEILING FLT/VLT/PK/CTH/Tray/Open</v>
      </c>
      <c r="C439" s="594" t="s">
        <v>838</v>
      </c>
      <c r="D439" s="595" t="s">
        <v>838</v>
      </c>
      <c r="E439" s="594" t="s">
        <v>838</v>
      </c>
    </row>
    <row r="440" spans="1:5" ht="18.399999999999999" customHeight="1">
      <c r="A440" s="1034"/>
      <c r="B440" s="441" t="str">
        <f t="shared" si="5"/>
        <v>DRY / PLA / ACT / PNL / T&amp;G / Other</v>
      </c>
      <c r="C440" s="595" t="s">
        <v>765</v>
      </c>
      <c r="D440" s="594" t="s">
        <v>765</v>
      </c>
      <c r="E440" s="596" t="s">
        <v>765</v>
      </c>
    </row>
    <row r="441" spans="1:5" ht="18.399999999999999" customHeight="1">
      <c r="A441" s="1029" t="s">
        <v>789</v>
      </c>
      <c r="B441" s="441" t="str">
        <f t="shared" si="5"/>
        <v>Smooth / Texture/ Heavy</v>
      </c>
      <c r="C441" s="582" t="str">
        <f>+'jobinfo(2)'!$C$1</f>
        <v>Brownlee. LAVERNE</v>
      </c>
      <c r="D441" s="1044" t="str">
        <f>+'jobinfo(2)'!$C$2</f>
        <v>13509 Alvin Ave</v>
      </c>
      <c r="E441" s="1044"/>
    </row>
    <row r="442" spans="1:5" ht="18.399999999999999" customHeight="1">
      <c r="A442" s="1029"/>
      <c r="B442" s="441" t="str">
        <f t="shared" si="5"/>
        <v>Repair MIN / Al l / Sf / Other</v>
      </c>
      <c r="C442" s="578">
        <f>+'jobinfo(2)'!C89</f>
        <v>0</v>
      </c>
      <c r="D442" s="626">
        <f>+'jobinfo(2)'!C90</f>
        <v>0</v>
      </c>
      <c r="E442" s="626">
        <f>+'jobinfo(2)'!C91</f>
        <v>0</v>
      </c>
    </row>
    <row r="443" spans="1:5" ht="18.399999999999999" customHeight="1">
      <c r="A443" s="1029"/>
      <c r="B443" s="441" t="str">
        <f t="shared" si="5"/>
        <v>CLN /S++/PNT</v>
      </c>
      <c r="C443" s="604"/>
      <c r="D443" s="605"/>
      <c r="E443" s="606"/>
    </row>
    <row r="444" spans="1:5" ht="18.399999999999999" customHeight="1">
      <c r="A444" s="1029"/>
      <c r="B444" s="441" t="str">
        <f t="shared" si="5"/>
        <v>INS SF= R= / Batt / Loose</v>
      </c>
      <c r="C444" s="595" t="s">
        <v>765</v>
      </c>
      <c r="D444" s="594" t="s">
        <v>765</v>
      </c>
      <c r="E444" s="595" t="s">
        <v>765</v>
      </c>
    </row>
    <row r="445" spans="1:5" ht="18.399999999999999" customHeight="1">
      <c r="A445" s="1030" t="s">
        <v>121</v>
      </c>
      <c r="B445" s="441" t="str">
        <f t="shared" si="5"/>
        <v>MOLDINGS/Casing/Crown_Other</v>
      </c>
      <c r="C445" s="596" t="s">
        <v>765</v>
      </c>
      <c r="D445" s="595" t="s">
        <v>765</v>
      </c>
      <c r="E445" s="596" t="s">
        <v>765</v>
      </c>
    </row>
    <row r="446" spans="1:5" ht="18.399999999999999" customHeight="1">
      <c r="A446" s="1030"/>
      <c r="B446" s="441" t="str">
        <f t="shared" si="5"/>
        <v>R&amp;R/D&amp;R/MSK/CLN/PNT</v>
      </c>
      <c r="C446" s="595" t="s">
        <v>765</v>
      </c>
      <c r="D446" s="594" t="s">
        <v>765</v>
      </c>
      <c r="E446" s="595" t="s">
        <v>765</v>
      </c>
    </row>
    <row r="447" spans="1:5" ht="18.399999999999999" customHeight="1">
      <c r="A447" s="1030"/>
      <c r="B447" s="441" t="str">
        <f t="shared" si="5"/>
        <v>ELE;LIT/Fan/Chndlr//R&amp;R/D&amp;R/MSK</v>
      </c>
      <c r="C447" s="590"/>
      <c r="D447" s="591"/>
      <c r="E447" s="590"/>
    </row>
    <row r="448" spans="1:5" ht="18.399999999999999" customHeight="1">
      <c r="B448" s="441" t="str">
        <f t="shared" si="5"/>
        <v>HVAC/Vent/DuCT/R&amp;R/D&amp;R/MSK</v>
      </c>
    </row>
    <row r="449" spans="1:5" ht="18.399999999999999" customHeight="1">
      <c r="B449" s="441" t="str">
        <f t="shared" si="5"/>
        <v>Smoke/Alarm/Chime//R&amp;R/D&amp;R/MSK</v>
      </c>
      <c r="C449" s="581"/>
      <c r="D449" s="578"/>
      <c r="E449" s="578"/>
    </row>
    <row r="450" spans="1:5" ht="18.399999999999999" customHeight="1">
      <c r="A450" s="437"/>
      <c r="B450" s="441" t="str">
        <f t="shared" si="5"/>
        <v>WALLS  Damage N_S_E_W / WALL#</v>
      </c>
      <c r="C450" s="602"/>
      <c r="D450" s="603"/>
      <c r="E450" s="603"/>
    </row>
    <row r="451" spans="1:5" ht="18.399999999999999" customHeight="1">
      <c r="A451" s="437"/>
      <c r="B451" s="441" t="str">
        <f t="shared" si="5"/>
        <v>DRY/PLA/MIR/PNL/T&amp;G/WPR</v>
      </c>
    </row>
    <row r="452" spans="1:5" ht="18.399999999999999" customHeight="1">
      <c r="A452" s="426"/>
      <c r="B452" s="441" t="str">
        <f t="shared" si="5"/>
        <v>Smooth/Texture/Heavy</v>
      </c>
    </row>
    <row r="453" spans="1:5" ht="18.399999999999999" customHeight="1">
      <c r="A453" s="1031" t="s">
        <v>759</v>
      </c>
      <c r="B453" s="441" t="str">
        <f t="shared" si="5"/>
        <v>Repair MIN / Al l / Sf / Other</v>
      </c>
      <c r="C453" s="589"/>
      <c r="D453" s="590"/>
      <c r="E453" s="589"/>
    </row>
    <row r="454" spans="1:5" ht="18.399999999999999" customHeight="1">
      <c r="A454" s="1031"/>
      <c r="B454" s="441" t="str">
        <f t="shared" si="5"/>
        <v>CLN /S++/PNT</v>
      </c>
      <c r="C454" s="592" t="s">
        <v>58</v>
      </c>
      <c r="D454" s="593" t="s">
        <v>58</v>
      </c>
      <c r="E454" s="592" t="s">
        <v>58</v>
      </c>
    </row>
    <row r="455" spans="1:5" ht="18.399999999999999" customHeight="1">
      <c r="A455" s="1031"/>
      <c r="B455" s="441" t="str">
        <f t="shared" si="5"/>
        <v>INS SF= R=__ / Batt / Loose</v>
      </c>
      <c r="C455" s="594" t="s">
        <v>765</v>
      </c>
      <c r="D455" s="595" t="s">
        <v>765</v>
      </c>
      <c r="E455" s="594" t="s">
        <v>765</v>
      </c>
    </row>
    <row r="456" spans="1:5" ht="18.399999999999999" customHeight="1">
      <c r="A456" s="1031"/>
      <c r="B456" s="441" t="str">
        <f t="shared" si="5"/>
        <v>MOLDINGS Type/CHAIRRAIL / Other</v>
      </c>
      <c r="C456" s="590"/>
      <c r="D456" s="591"/>
      <c r="E456" s="590"/>
    </row>
    <row r="457" spans="1:5" ht="18.399999999999999" customHeight="1">
      <c r="A457" s="1031"/>
      <c r="B457" s="441" t="str">
        <f t="shared" si="5"/>
        <v xml:space="preserve">   R&amp;R/D&amp;R/MSK/CLN /S++/PNT</v>
      </c>
      <c r="C457" s="589"/>
      <c r="D457" s="590"/>
      <c r="E457" s="589"/>
    </row>
    <row r="458" spans="1:5" ht="18.399999999999999" customHeight="1">
      <c r="A458" s="1031"/>
      <c r="B458" s="441" t="str">
        <f t="shared" si="5"/>
        <v>ELE LlT/OS/SW--/R&amp;R/D&amp;R/MSK/CLN</v>
      </c>
      <c r="C458" s="592" t="s">
        <v>58</v>
      </c>
      <c r="D458" s="593" t="s">
        <v>58</v>
      </c>
      <c r="E458" s="592" t="s">
        <v>58</v>
      </c>
    </row>
    <row r="459" spans="1:5" ht="18.399999999999999" customHeight="1">
      <c r="A459" s="1031"/>
      <c r="B459" s="441" t="str">
        <f t="shared" si="5"/>
        <v>HVAC/Vent/Duct/Smoke/Alarm/Chime</v>
      </c>
      <c r="C459" s="596" t="s">
        <v>765</v>
      </c>
      <c r="D459" s="595" t="s">
        <v>765</v>
      </c>
      <c r="E459" s="596" t="s">
        <v>765</v>
      </c>
    </row>
    <row r="460" spans="1:5" ht="18.399999999999999" customHeight="1">
      <c r="A460" s="1031"/>
      <c r="B460" s="441" t="str">
        <f t="shared" si="5"/>
        <v xml:space="preserve"> Window WDW/WDV/WDA/ QTY</v>
      </c>
      <c r="C460" s="597" t="s">
        <v>812</v>
      </c>
      <c r="D460" s="598" t="s">
        <v>812</v>
      </c>
      <c r="E460" s="597" t="s">
        <v>812</v>
      </c>
    </row>
    <row r="461" spans="1:5" ht="18.399999999999999" customHeight="1">
      <c r="A461" s="1031"/>
      <c r="B461" s="441" t="str">
        <f t="shared" si="5"/>
        <v>R&amp;R/D&amp;R/MSK/CLN/PNT/S++</v>
      </c>
      <c r="C461" s="589"/>
      <c r="D461" s="590"/>
      <c r="E461" s="589"/>
    </row>
    <row r="462" spans="1:5" ht="18.399999999999999" customHeight="1">
      <c r="A462" s="1031"/>
      <c r="B462" s="441" t="str">
        <f t="shared" si="5"/>
        <v>Window treatments Type=_CLN/ R / D</v>
      </c>
      <c r="C462" s="590"/>
      <c r="D462" s="591"/>
      <c r="E462" s="590"/>
    </row>
    <row r="463" spans="1:5" ht="18.399999999999999" customHeight="1">
      <c r="A463" s="1031"/>
      <c r="B463" s="441" t="str">
        <f t="shared" si="5"/>
        <v>Hardware;R&amp;R/D&amp;R/MSK/CLN</v>
      </c>
      <c r="C463" s="589"/>
      <c r="D463" s="590"/>
      <c r="E463" s="589"/>
    </row>
    <row r="464" spans="1:5" ht="18.399999999999999" customHeight="1">
      <c r="A464" s="1032" t="s">
        <v>773</v>
      </c>
      <c r="B464" s="441" t="str">
        <f t="shared" si="5"/>
        <v>DOORS QTY / STD/Bifold/MIR/BYPASS</v>
      </c>
      <c r="C464" s="592" t="s">
        <v>58</v>
      </c>
      <c r="D464" s="593" t="s">
        <v>58</v>
      </c>
      <c r="E464" s="592" t="s">
        <v>58</v>
      </c>
    </row>
    <row r="465" spans="1:5" ht="18.399999999999999" customHeight="1">
      <c r="A465" s="1032"/>
      <c r="B465" s="441" t="str">
        <f t="shared" si="5"/>
        <v>R&amp;R/D&amp;R/MSK/CLN/S++/PNT</v>
      </c>
      <c r="C465" s="596" t="s">
        <v>765</v>
      </c>
      <c r="D465" s="595" t="s">
        <v>765</v>
      </c>
      <c r="E465" s="596" t="s">
        <v>765</v>
      </c>
    </row>
    <row r="466" spans="1:5" ht="18.399999999999999" customHeight="1">
      <c r="A466" s="1032"/>
      <c r="B466" s="441" t="str">
        <f t="shared" si="5"/>
        <v>CASINGS R&amp;R/D&amp;R/MSK/CLN/S++/PNT</v>
      </c>
      <c r="C466" s="590"/>
      <c r="D466" s="591"/>
      <c r="E466" s="590"/>
    </row>
    <row r="467" spans="1:5" ht="18.399999999999999" customHeight="1">
      <c r="A467" s="1032"/>
      <c r="B467" s="441" t="str">
        <f t="shared" si="5"/>
        <v>HDWE R&amp;R/D&amp;R/MSK/CLN</v>
      </c>
      <c r="C467" s="589"/>
      <c r="D467" s="590"/>
      <c r="E467" s="589"/>
    </row>
    <row r="468" spans="1:5" ht="18.399999999999999" customHeight="1">
      <c r="A468" s="1032"/>
      <c r="B468" s="441" t="str">
        <f t="shared" si="5"/>
        <v>FLOOR FCC/FCW/FCS/FCT</v>
      </c>
      <c r="C468" s="592" t="s">
        <v>58</v>
      </c>
      <c r="D468" s="593" t="s">
        <v>58</v>
      </c>
      <c r="E468" s="592" t="s">
        <v>58</v>
      </c>
    </row>
    <row r="469" spans="1:5" ht="18.399999999999999" customHeight="1">
      <c r="A469" s="1032"/>
      <c r="B469" s="441" t="str">
        <f t="shared" si="5"/>
        <v>R&amp;R / MSK /CLN / SAND</v>
      </c>
      <c r="C469" s="596" t="s">
        <v>765</v>
      </c>
      <c r="D469" s="595" t="s">
        <v>765</v>
      </c>
      <c r="E469" s="596" t="s">
        <v>765</v>
      </c>
    </row>
    <row r="470" spans="1:5" ht="18.399999999999999" customHeight="1">
      <c r="A470" s="1032"/>
      <c r="B470" s="441" t="str">
        <f t="shared" si="5"/>
        <v>BASEBOARD  HT - MULTI   .</v>
      </c>
      <c r="C470" s="590"/>
      <c r="D470" s="591"/>
      <c r="E470" s="590"/>
    </row>
    <row r="471" spans="1:5" ht="18.399999999999999" customHeight="1">
      <c r="A471" s="1032"/>
      <c r="B471" s="441" t="str">
        <f t="shared" si="5"/>
        <v>R&amp;R/D&amp;R/MSK/CLN/S++/PNT</v>
      </c>
      <c r="C471" s="596" t="s">
        <v>765</v>
      </c>
      <c r="D471" s="595" t="s">
        <v>765</v>
      </c>
      <c r="E471" s="596" t="s">
        <v>765</v>
      </c>
    </row>
    <row r="472" spans="1:5" ht="18.399999999999999" customHeight="1">
      <c r="A472" s="1032"/>
      <c r="B472" s="441" t="str">
        <f t="shared" si="5"/>
        <v>QTR RND BASE/R&amp;R/S++/PNT</v>
      </c>
      <c r="C472" s="592" t="s">
        <v>58</v>
      </c>
      <c r="D472" s="592" t="s">
        <v>58</v>
      </c>
      <c r="E472" s="592" t="s">
        <v>58</v>
      </c>
    </row>
    <row r="473" spans="1:5" ht="18.399999999999999" customHeight="1">
      <c r="A473" s="1032"/>
      <c r="B473" s="441" t="str">
        <f t="shared" si="5"/>
        <v>Closet;SHELF/ROD LF= WOOD/WIRE</v>
      </c>
      <c r="C473" s="589"/>
      <c r="D473" s="590"/>
      <c r="E473" s="589"/>
    </row>
    <row r="474" spans="1:5" ht="18.399999999999999" customHeight="1">
      <c r="A474" s="1033" t="s">
        <v>797</v>
      </c>
      <c r="B474" s="441" t="str">
        <f t="shared" si="5"/>
        <v>R&amp;R/D&amp;R/MSK/CLN/S++/PNT</v>
      </c>
      <c r="C474" s="594" t="s">
        <v>838</v>
      </c>
      <c r="D474" s="595" t="s">
        <v>838</v>
      </c>
      <c r="E474" s="594" t="s">
        <v>838</v>
      </c>
    </row>
    <row r="475" spans="1:5" ht="18.399999999999999" customHeight="1">
      <c r="A475" s="1033"/>
      <c r="B475" s="441" t="str">
        <f t="shared" si="5"/>
        <v>Work Notes:________________________________________________________________________________</v>
      </c>
      <c r="C475" s="595" t="s">
        <v>765</v>
      </c>
      <c r="D475" s="594" t="s">
        <v>765</v>
      </c>
      <c r="E475" s="596" t="s">
        <v>765</v>
      </c>
    </row>
    <row r="476" spans="1:5" ht="18.399999999999999" customHeight="1">
      <c r="A476" s="1033"/>
      <c r="B476" s="441" t="str">
        <f t="shared" si="5"/>
        <v>Interior Work SCOPE(Quick Version)</v>
      </c>
      <c r="C476" s="589"/>
      <c r="D476" s="590"/>
      <c r="E476" s="589"/>
    </row>
    <row r="477" spans="1:5" ht="18.399999999999999" customHeight="1">
      <c r="A477" s="1033"/>
      <c r="B477" s="441" t="str">
        <f t="shared" si="5"/>
        <v>ROOM =</v>
      </c>
      <c r="C477" s="590"/>
      <c r="D477" s="591"/>
      <c r="E477" s="590"/>
    </row>
    <row r="478" spans="1:5" ht="18.399999999999999" customHeight="1">
      <c r="A478" s="1045" t="s">
        <v>785</v>
      </c>
      <c r="B478" s="441" t="str">
        <f t="shared" si="5"/>
        <v>CEILING FLT/VLT/PK/CTH/Tray/Open</v>
      </c>
      <c r="C478" s="604"/>
      <c r="D478" s="605"/>
      <c r="E478" s="606"/>
    </row>
    <row r="479" spans="1:5" ht="18.399999999999999" customHeight="1">
      <c r="A479" s="1045"/>
      <c r="B479" s="441" t="str">
        <f t="shared" si="5"/>
        <v>DRY / PLA / ACT / PNL / T&amp;G / Other</v>
      </c>
      <c r="C479" s="595" t="s">
        <v>765</v>
      </c>
      <c r="D479" s="594" t="s">
        <v>765</v>
      </c>
      <c r="E479" s="595" t="s">
        <v>765</v>
      </c>
    </row>
    <row r="480" spans="1:5" ht="18.399999999999999" customHeight="1">
      <c r="A480" s="1029" t="s">
        <v>789</v>
      </c>
      <c r="B480" s="441" t="str">
        <f t="shared" si="5"/>
        <v>Smooth / Texture/ Heavy</v>
      </c>
      <c r="C480" s="596" t="s">
        <v>765</v>
      </c>
      <c r="D480" s="595" t="s">
        <v>765</v>
      </c>
      <c r="E480" s="596" t="s">
        <v>765</v>
      </c>
    </row>
    <row r="481" spans="1:5" ht="18.399999999999999" customHeight="1">
      <c r="A481" s="1029"/>
      <c r="B481" s="441" t="str">
        <f t="shared" si="5"/>
        <v>Repair MIN / Al l / Sf / Other</v>
      </c>
      <c r="C481" s="595" t="s">
        <v>765</v>
      </c>
      <c r="D481" s="594" t="s">
        <v>765</v>
      </c>
      <c r="E481" s="595" t="s">
        <v>765</v>
      </c>
    </row>
    <row r="482" spans="1:5" ht="18.399999999999999" customHeight="1">
      <c r="A482" s="1029"/>
      <c r="B482" s="441" t="str">
        <f t="shared" si="5"/>
        <v>CLN /S++/PNT</v>
      </c>
      <c r="C482" s="590"/>
      <c r="D482" s="591"/>
      <c r="E482" s="590"/>
    </row>
    <row r="483" spans="1:5" ht="18.399999999999999" customHeight="1">
      <c r="A483" s="1029"/>
      <c r="B483" s="441" t="str">
        <f t="shared" si="5"/>
        <v>INS SF= R= / Batt / Loose</v>
      </c>
      <c r="C483" s="595" t="s">
        <v>765</v>
      </c>
      <c r="D483" s="594" t="s">
        <v>765</v>
      </c>
      <c r="E483" s="595" t="s">
        <v>765</v>
      </c>
    </row>
    <row r="484" spans="1:5" ht="18.399999999999999" customHeight="1">
      <c r="A484" s="1030" t="s">
        <v>121</v>
      </c>
      <c r="B484" s="441" t="str">
        <f t="shared" si="5"/>
        <v>MOLDINGS/Casing/Crown_Other</v>
      </c>
      <c r="C484" s="590"/>
      <c r="D484" s="591"/>
      <c r="E484" s="590"/>
    </row>
    <row r="485" spans="1:5" ht="18.399999999999999" customHeight="1">
      <c r="A485" s="1030"/>
      <c r="B485" s="441" t="str">
        <f t="shared" si="5"/>
        <v>R&amp;R/D&amp;R/MSK/CLN/PNT</v>
      </c>
      <c r="C485" s="595" t="s">
        <v>765</v>
      </c>
      <c r="D485" s="594" t="s">
        <v>765</v>
      </c>
      <c r="E485" s="595" t="s">
        <v>765</v>
      </c>
    </row>
    <row r="486" spans="1:5" ht="18.399999999999999" customHeight="1">
      <c r="A486" s="1030"/>
      <c r="B486" s="441" t="str">
        <f t="shared" si="5"/>
        <v>ELE;LIT/Fan/Chndlr//R&amp;R/D&amp;R/MSK</v>
      </c>
      <c r="C486" s="590"/>
      <c r="D486" s="591"/>
      <c r="E486" s="590"/>
    </row>
    <row r="487" spans="1:5" ht="18.399999999999999" customHeight="1">
      <c r="B487" s="441" t="str">
        <f t="shared" si="5"/>
        <v>HVAC/Vent/DuCT/R&amp;R/D&amp;R/MSK</v>
      </c>
    </row>
  </sheetData>
  <mergeCells count="89">
    <mergeCell ref="A68:A71"/>
    <mergeCell ref="A72:A76"/>
    <mergeCell ref="A77:A80"/>
    <mergeCell ref="D1:E1"/>
    <mergeCell ref="A3:A12"/>
    <mergeCell ref="A24:A27"/>
    <mergeCell ref="A28:A31"/>
    <mergeCell ref="A32:A36"/>
    <mergeCell ref="A15:A23"/>
    <mergeCell ref="A37:A40"/>
    <mergeCell ref="D41:E41"/>
    <mergeCell ref="A43:A52"/>
    <mergeCell ref="A55:A63"/>
    <mergeCell ref="A64:A67"/>
    <mergeCell ref="A133:A144"/>
    <mergeCell ref="D81:E81"/>
    <mergeCell ref="A83:A92"/>
    <mergeCell ref="A93:A102"/>
    <mergeCell ref="A103:A106"/>
    <mergeCell ref="A107:A108"/>
    <mergeCell ref="A109:A112"/>
    <mergeCell ref="A113:A115"/>
    <mergeCell ref="D121:E121"/>
    <mergeCell ref="A123:A132"/>
    <mergeCell ref="A184:A187"/>
    <mergeCell ref="A188:A189"/>
    <mergeCell ref="A190:A193"/>
    <mergeCell ref="A194:A196"/>
    <mergeCell ref="D161:E161"/>
    <mergeCell ref="A145:A148"/>
    <mergeCell ref="A149:A150"/>
    <mergeCell ref="A151:A154"/>
    <mergeCell ref="A164:A173"/>
    <mergeCell ref="A174:A183"/>
    <mergeCell ref="D241:E241"/>
    <mergeCell ref="A308:A317"/>
    <mergeCell ref="A318:A327"/>
    <mergeCell ref="D235:E235"/>
    <mergeCell ref="A237:A246"/>
    <mergeCell ref="A247:A256"/>
    <mergeCell ref="A257:A260"/>
    <mergeCell ref="A261:A262"/>
    <mergeCell ref="A263:A266"/>
    <mergeCell ref="D281:E281"/>
    <mergeCell ref="A267:A269"/>
    <mergeCell ref="A273:A282"/>
    <mergeCell ref="A283:A292"/>
    <mergeCell ref="A293:A296"/>
    <mergeCell ref="A297:A298"/>
    <mergeCell ref="A299:A302"/>
    <mergeCell ref="D361:E361"/>
    <mergeCell ref="A408:A411"/>
    <mergeCell ref="A412:A414"/>
    <mergeCell ref="A303:A305"/>
    <mergeCell ref="D321:E321"/>
    <mergeCell ref="A332:A333"/>
    <mergeCell ref="A334:A337"/>
    <mergeCell ref="A338:A340"/>
    <mergeCell ref="A363:A366"/>
    <mergeCell ref="A367:A368"/>
    <mergeCell ref="A369:A372"/>
    <mergeCell ref="A373:A375"/>
    <mergeCell ref="A353:A362"/>
    <mergeCell ref="A381:A391"/>
    <mergeCell ref="A392:A401"/>
    <mergeCell ref="A204:A209"/>
    <mergeCell ref="A484:A486"/>
    <mergeCell ref="A445:A447"/>
    <mergeCell ref="A402:A405"/>
    <mergeCell ref="A406:A407"/>
    <mergeCell ref="A343:A352"/>
    <mergeCell ref="A328:A331"/>
    <mergeCell ref="A210:A219"/>
    <mergeCell ref="A220:A223"/>
    <mergeCell ref="A224:A225"/>
    <mergeCell ref="A226:A229"/>
    <mergeCell ref="A230:A232"/>
    <mergeCell ref="D415:E415"/>
    <mergeCell ref="A425:A434"/>
    <mergeCell ref="A435:A438"/>
    <mergeCell ref="A439:A440"/>
    <mergeCell ref="A480:A483"/>
    <mergeCell ref="A441:A444"/>
    <mergeCell ref="D441:E441"/>
    <mergeCell ref="A453:A463"/>
    <mergeCell ref="A464:A473"/>
    <mergeCell ref="A474:A477"/>
    <mergeCell ref="A478:A479"/>
    <mergeCell ref="A415:A424"/>
  </mergeCells>
  <printOptions horizontalCentered="1" verticalCentered="1"/>
  <pageMargins left="0.28999999999999998" right="0.25" top="0.17" bottom="0.28000000000000003" header="0.14000000000000001" footer="7.0000000000000007E-2"/>
  <pageSetup orientation="portrait" r:id="rId1"/>
  <headerFooter>
    <oddFooter>&amp;L&amp;A&amp;C
&amp;R
Page  #  &amp;P         &amp;F</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83C28-3675-4682-91A3-0EFF691C1831}">
  <sheetPr codeName="Sheet9"/>
  <dimension ref="A1:J23"/>
  <sheetViews>
    <sheetView topLeftCell="A23" zoomScale="158" zoomScaleNormal="158" workbookViewId="0">
      <selection activeCell="B31" sqref="B31"/>
    </sheetView>
  </sheetViews>
  <sheetFormatPr defaultRowHeight="15"/>
  <cols>
    <col min="3" max="3" width="1.7109375" customWidth="1"/>
    <col min="9" max="9" width="35.7109375" customWidth="1"/>
  </cols>
  <sheetData>
    <row r="1" spans="1:10" ht="88.5">
      <c r="D1" s="863" t="s">
        <v>873</v>
      </c>
    </row>
    <row r="2" spans="1:10" ht="88.5">
      <c r="D2" s="863" t="s">
        <v>872</v>
      </c>
    </row>
    <row r="3" spans="1:10" ht="43.9" customHeight="1"/>
    <row r="4" spans="1:10" ht="66" customHeight="1">
      <c r="D4" s="1055" t="s">
        <v>874</v>
      </c>
      <c r="E4" s="1055"/>
      <c r="F4" s="1055"/>
      <c r="G4" s="1055"/>
      <c r="H4" s="1055"/>
    </row>
    <row r="5" spans="1:10" ht="66" customHeight="1">
      <c r="D5" s="1055"/>
      <c r="E5" s="1055"/>
      <c r="F5" s="1055"/>
      <c r="G5" s="1055"/>
      <c r="H5" s="1055"/>
    </row>
    <row r="6" spans="1:10" ht="66" customHeight="1">
      <c r="D6" s="1055"/>
      <c r="E6" s="1055"/>
      <c r="F6" s="1055"/>
      <c r="G6" s="1055"/>
      <c r="H6" s="1055"/>
    </row>
    <row r="10" spans="1:10" ht="144" customHeight="1">
      <c r="D10" s="859" t="s">
        <v>839</v>
      </c>
    </row>
    <row r="11" spans="1:10" ht="60">
      <c r="D11" s="858"/>
    </row>
    <row r="12" spans="1:10" ht="200.1" customHeight="1">
      <c r="A12" s="860"/>
      <c r="B12" s="860"/>
      <c r="C12" s="860"/>
      <c r="D12" s="863" t="s">
        <v>840</v>
      </c>
      <c r="E12" s="860"/>
      <c r="F12" s="860"/>
      <c r="G12" s="860"/>
      <c r="H12" s="860"/>
      <c r="I12" s="860"/>
      <c r="J12" s="860"/>
    </row>
    <row r="13" spans="1:10" ht="44.1" customHeight="1">
      <c r="A13" s="860"/>
      <c r="B13" s="860"/>
      <c r="C13" s="860"/>
      <c r="D13" s="1054" t="s">
        <v>841</v>
      </c>
      <c r="E13" s="1054"/>
      <c r="F13" s="1054"/>
      <c r="G13" s="1054"/>
      <c r="H13" s="1054"/>
      <c r="I13" s="1054"/>
      <c r="J13" s="860"/>
    </row>
    <row r="14" spans="1:10" ht="188.1" customHeight="1">
      <c r="A14" s="860"/>
      <c r="B14" s="860"/>
      <c r="C14" s="860"/>
      <c r="D14" s="1053" t="s">
        <v>842</v>
      </c>
      <c r="E14" s="1053"/>
      <c r="F14" s="1053"/>
      <c r="G14" s="1053"/>
      <c r="H14" s="1053"/>
      <c r="I14" s="1053"/>
      <c r="J14" s="860"/>
    </row>
    <row r="15" spans="1:10" ht="188.1" customHeight="1">
      <c r="A15" s="860"/>
      <c r="B15" s="860"/>
      <c r="C15" s="860"/>
      <c r="D15" s="864"/>
      <c r="E15" s="864"/>
      <c r="F15" s="864"/>
      <c r="G15" s="864"/>
      <c r="H15" s="864"/>
      <c r="I15" s="864"/>
      <c r="J15" s="860"/>
    </row>
    <row r="16" spans="1:10" ht="92.25">
      <c r="A16" s="860"/>
      <c r="B16" s="860"/>
      <c r="C16" s="860"/>
      <c r="D16" s="861" t="s">
        <v>840</v>
      </c>
      <c r="E16" s="860"/>
      <c r="F16" s="860"/>
      <c r="G16" s="860"/>
      <c r="H16" s="860"/>
      <c r="I16" s="860"/>
      <c r="J16" s="860"/>
    </row>
    <row r="17" spans="1:10" ht="92.25">
      <c r="A17" s="860"/>
      <c r="B17" s="860"/>
      <c r="C17" s="860"/>
      <c r="D17" s="859" t="s">
        <v>843</v>
      </c>
      <c r="E17" s="860"/>
      <c r="F17" s="860"/>
      <c r="G17" s="860"/>
      <c r="H17" s="860"/>
      <c r="I17" s="860"/>
      <c r="J17" s="860"/>
    </row>
    <row r="18" spans="1:10" ht="144" customHeight="1">
      <c r="A18" s="860"/>
      <c r="B18" s="860"/>
      <c r="C18" s="860"/>
      <c r="D18" s="1053" t="s">
        <v>844</v>
      </c>
      <c r="E18" s="1053"/>
      <c r="F18" s="1053"/>
      <c r="G18" s="1053"/>
      <c r="H18" s="1053"/>
      <c r="I18" s="1053"/>
      <c r="J18" s="860"/>
    </row>
    <row r="19" spans="1:10" ht="92.25">
      <c r="A19" s="860"/>
      <c r="B19" s="860"/>
      <c r="C19" s="860"/>
      <c r="D19" s="861"/>
      <c r="E19" s="860"/>
      <c r="F19" s="860"/>
      <c r="G19" s="860"/>
      <c r="H19" s="860"/>
      <c r="I19" s="860"/>
      <c r="J19" s="860"/>
    </row>
    <row r="20" spans="1:10" ht="188.1" customHeight="1">
      <c r="D20" s="863" t="s">
        <v>845</v>
      </c>
    </row>
    <row r="21" spans="1:10" ht="88.5">
      <c r="D21" s="862" t="s">
        <v>846</v>
      </c>
    </row>
    <row r="22" spans="1:10" ht="144" customHeight="1">
      <c r="D22" s="858"/>
    </row>
    <row r="23" spans="1:10" ht="144" customHeight="1">
      <c r="D23" s="859" t="s">
        <v>847</v>
      </c>
    </row>
  </sheetData>
  <mergeCells count="4">
    <mergeCell ref="D14:I14"/>
    <mergeCell ref="D13:I13"/>
    <mergeCell ref="D18:I18"/>
    <mergeCell ref="D4:H6"/>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A557C-A0F9-414A-A7B0-ACB88E3CBE5D}">
  <sheetPr codeName="Sheet10"/>
  <dimension ref="A1"/>
  <sheetViews>
    <sheetView workbookViewId="0"/>
  </sheetViews>
  <sheetFormatPr defaultRowHeight="15"/>
  <sheetData>
    <row r="1" spans="1:1">
      <c r="A1" s="769" t="s">
        <v>875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5E3FB1-3469-4CF7-8CE6-080819300985}">
  <sheetPr codeName="Sheet23">
    <tabColor rgb="FFFFFF00"/>
  </sheetPr>
  <dimension ref="A1:U44"/>
  <sheetViews>
    <sheetView view="pageBreakPreview" topLeftCell="B1" zoomScaleNormal="100" zoomScaleSheetLayoutView="100" workbookViewId="0">
      <selection activeCell="B11" sqref="B11"/>
    </sheetView>
  </sheetViews>
  <sheetFormatPr defaultRowHeight="22.9" customHeight="1"/>
  <cols>
    <col min="1" max="1" width="4.7109375" hidden="1" customWidth="1"/>
    <col min="2" max="2" width="26.140625" customWidth="1"/>
    <col min="3" max="3" width="19.140625" customWidth="1"/>
    <col min="4" max="4" width="17.7109375" customWidth="1"/>
    <col min="5" max="5" width="18.7109375" customWidth="1"/>
    <col min="6" max="6" width="17.85546875" customWidth="1"/>
    <col min="200" max="201" width="35.7109375" customWidth="1"/>
    <col min="202" max="202" width="25.7109375" customWidth="1"/>
    <col min="207" max="207" width="3" customWidth="1"/>
    <col min="208" max="208" width="39.7109375" customWidth="1"/>
    <col min="209" max="209" width="5.7109375" customWidth="1"/>
    <col min="210" max="210" width="35.7109375" customWidth="1"/>
    <col min="214" max="214" width="44.7109375" customWidth="1"/>
    <col min="222" max="222" width="88.7109375" customWidth="1"/>
    <col min="456" max="457" width="35.7109375" customWidth="1"/>
    <col min="458" max="458" width="25.7109375" customWidth="1"/>
    <col min="463" max="463" width="3" customWidth="1"/>
    <col min="464" max="464" width="39.7109375" customWidth="1"/>
    <col min="465" max="465" width="5.7109375" customWidth="1"/>
    <col min="466" max="466" width="35.7109375" customWidth="1"/>
    <col min="470" max="470" width="44.7109375" customWidth="1"/>
    <col min="478" max="478" width="88.7109375" customWidth="1"/>
    <col min="712" max="713" width="35.7109375" customWidth="1"/>
    <col min="714" max="714" width="25.7109375" customWidth="1"/>
    <col min="719" max="719" width="3" customWidth="1"/>
    <col min="720" max="720" width="39.7109375" customWidth="1"/>
    <col min="721" max="721" width="5.7109375" customWidth="1"/>
    <col min="722" max="722" width="35.7109375" customWidth="1"/>
    <col min="726" max="726" width="44.7109375" customWidth="1"/>
    <col min="734" max="734" width="88.7109375" customWidth="1"/>
    <col min="968" max="969" width="35.7109375" customWidth="1"/>
    <col min="970" max="970" width="25.7109375" customWidth="1"/>
    <col min="975" max="975" width="3" customWidth="1"/>
    <col min="976" max="976" width="39.7109375" customWidth="1"/>
    <col min="977" max="977" width="5.7109375" customWidth="1"/>
    <col min="978" max="978" width="35.7109375" customWidth="1"/>
    <col min="982" max="982" width="44.7109375" customWidth="1"/>
    <col min="990" max="990" width="88.7109375" customWidth="1"/>
    <col min="1224" max="1225" width="35.7109375" customWidth="1"/>
    <col min="1226" max="1226" width="25.7109375" customWidth="1"/>
    <col min="1231" max="1231" width="3" customWidth="1"/>
    <col min="1232" max="1232" width="39.7109375" customWidth="1"/>
    <col min="1233" max="1233" width="5.7109375" customWidth="1"/>
    <col min="1234" max="1234" width="35.7109375" customWidth="1"/>
    <col min="1238" max="1238" width="44.7109375" customWidth="1"/>
    <col min="1246" max="1246" width="88.7109375" customWidth="1"/>
    <col min="1480" max="1481" width="35.7109375" customWidth="1"/>
    <col min="1482" max="1482" width="25.7109375" customWidth="1"/>
    <col min="1487" max="1487" width="3" customWidth="1"/>
    <col min="1488" max="1488" width="39.7109375" customWidth="1"/>
    <col min="1489" max="1489" width="5.7109375" customWidth="1"/>
    <col min="1490" max="1490" width="35.7109375" customWidth="1"/>
    <col min="1494" max="1494" width="44.7109375" customWidth="1"/>
    <col min="1502" max="1502" width="88.7109375" customWidth="1"/>
    <col min="1736" max="1737" width="35.7109375" customWidth="1"/>
    <col min="1738" max="1738" width="25.7109375" customWidth="1"/>
    <col min="1743" max="1743" width="3" customWidth="1"/>
    <col min="1744" max="1744" width="39.7109375" customWidth="1"/>
    <col min="1745" max="1745" width="5.7109375" customWidth="1"/>
    <col min="1746" max="1746" width="35.7109375" customWidth="1"/>
    <col min="1750" max="1750" width="44.7109375" customWidth="1"/>
    <col min="1758" max="1758" width="88.7109375" customWidth="1"/>
    <col min="1992" max="1993" width="35.7109375" customWidth="1"/>
    <col min="1994" max="1994" width="25.7109375" customWidth="1"/>
    <col min="1999" max="1999" width="3" customWidth="1"/>
    <col min="2000" max="2000" width="39.7109375" customWidth="1"/>
    <col min="2001" max="2001" width="5.7109375" customWidth="1"/>
    <col min="2002" max="2002" width="35.7109375" customWidth="1"/>
    <col min="2006" max="2006" width="44.7109375" customWidth="1"/>
    <col min="2014" max="2014" width="88.7109375" customWidth="1"/>
    <col min="2248" max="2249" width="35.7109375" customWidth="1"/>
    <col min="2250" max="2250" width="25.7109375" customWidth="1"/>
    <col min="2255" max="2255" width="3" customWidth="1"/>
    <col min="2256" max="2256" width="39.7109375" customWidth="1"/>
    <col min="2257" max="2257" width="5.7109375" customWidth="1"/>
    <col min="2258" max="2258" width="35.7109375" customWidth="1"/>
    <col min="2262" max="2262" width="44.7109375" customWidth="1"/>
    <col min="2270" max="2270" width="88.7109375" customWidth="1"/>
    <col min="2504" max="2505" width="35.7109375" customWidth="1"/>
    <col min="2506" max="2506" width="25.7109375" customWidth="1"/>
    <col min="2511" max="2511" width="3" customWidth="1"/>
    <col min="2512" max="2512" width="39.7109375" customWidth="1"/>
    <col min="2513" max="2513" width="5.7109375" customWidth="1"/>
    <col min="2514" max="2514" width="35.7109375" customWidth="1"/>
    <col min="2518" max="2518" width="44.7109375" customWidth="1"/>
    <col min="2526" max="2526" width="88.7109375" customWidth="1"/>
    <col min="2760" max="2761" width="35.7109375" customWidth="1"/>
    <col min="2762" max="2762" width="25.7109375" customWidth="1"/>
    <col min="2767" max="2767" width="3" customWidth="1"/>
    <col min="2768" max="2768" width="39.7109375" customWidth="1"/>
    <col min="2769" max="2769" width="5.7109375" customWidth="1"/>
    <col min="2770" max="2770" width="35.7109375" customWidth="1"/>
    <col min="2774" max="2774" width="44.7109375" customWidth="1"/>
    <col min="2782" max="2782" width="88.7109375" customWidth="1"/>
    <col min="3016" max="3017" width="35.7109375" customWidth="1"/>
    <col min="3018" max="3018" width="25.7109375" customWidth="1"/>
    <col min="3023" max="3023" width="3" customWidth="1"/>
    <col min="3024" max="3024" width="39.7109375" customWidth="1"/>
    <col min="3025" max="3025" width="5.7109375" customWidth="1"/>
    <col min="3026" max="3026" width="35.7109375" customWidth="1"/>
    <col min="3030" max="3030" width="44.7109375" customWidth="1"/>
    <col min="3038" max="3038" width="88.7109375" customWidth="1"/>
    <col min="3272" max="3273" width="35.7109375" customWidth="1"/>
    <col min="3274" max="3274" width="25.7109375" customWidth="1"/>
    <col min="3279" max="3279" width="3" customWidth="1"/>
    <col min="3280" max="3280" width="39.7109375" customWidth="1"/>
    <col min="3281" max="3281" width="5.7109375" customWidth="1"/>
    <col min="3282" max="3282" width="35.7109375" customWidth="1"/>
    <col min="3286" max="3286" width="44.7109375" customWidth="1"/>
    <col min="3294" max="3294" width="88.7109375" customWidth="1"/>
    <col min="3528" max="3529" width="35.7109375" customWidth="1"/>
    <col min="3530" max="3530" width="25.7109375" customWidth="1"/>
    <col min="3535" max="3535" width="3" customWidth="1"/>
    <col min="3536" max="3536" width="39.7109375" customWidth="1"/>
    <col min="3537" max="3537" width="5.7109375" customWidth="1"/>
    <col min="3538" max="3538" width="35.7109375" customWidth="1"/>
    <col min="3542" max="3542" width="44.7109375" customWidth="1"/>
    <col min="3550" max="3550" width="88.7109375" customWidth="1"/>
    <col min="3784" max="3785" width="35.7109375" customWidth="1"/>
    <col min="3786" max="3786" width="25.7109375" customWidth="1"/>
    <col min="3791" max="3791" width="3" customWidth="1"/>
    <col min="3792" max="3792" width="39.7109375" customWidth="1"/>
    <col min="3793" max="3793" width="5.7109375" customWidth="1"/>
    <col min="3794" max="3794" width="35.7109375" customWidth="1"/>
    <col min="3798" max="3798" width="44.7109375" customWidth="1"/>
    <col min="3806" max="3806" width="88.7109375" customWidth="1"/>
    <col min="4040" max="4041" width="35.7109375" customWidth="1"/>
    <col min="4042" max="4042" width="25.7109375" customWidth="1"/>
    <col min="4047" max="4047" width="3" customWidth="1"/>
    <col min="4048" max="4048" width="39.7109375" customWidth="1"/>
    <col min="4049" max="4049" width="5.7109375" customWidth="1"/>
    <col min="4050" max="4050" width="35.7109375" customWidth="1"/>
    <col min="4054" max="4054" width="44.7109375" customWidth="1"/>
    <col min="4062" max="4062" width="88.7109375" customWidth="1"/>
    <col min="4296" max="4297" width="35.7109375" customWidth="1"/>
    <col min="4298" max="4298" width="25.7109375" customWidth="1"/>
    <col min="4303" max="4303" width="3" customWidth="1"/>
    <col min="4304" max="4304" width="39.7109375" customWidth="1"/>
    <col min="4305" max="4305" width="5.7109375" customWidth="1"/>
    <col min="4306" max="4306" width="35.7109375" customWidth="1"/>
    <col min="4310" max="4310" width="44.7109375" customWidth="1"/>
    <col min="4318" max="4318" width="88.7109375" customWidth="1"/>
    <col min="4552" max="4553" width="35.7109375" customWidth="1"/>
    <col min="4554" max="4554" width="25.7109375" customWidth="1"/>
    <col min="4559" max="4559" width="3" customWidth="1"/>
    <col min="4560" max="4560" width="39.7109375" customWidth="1"/>
    <col min="4561" max="4561" width="5.7109375" customWidth="1"/>
    <col min="4562" max="4562" width="35.7109375" customWidth="1"/>
    <col min="4566" max="4566" width="44.7109375" customWidth="1"/>
    <col min="4574" max="4574" width="88.7109375" customWidth="1"/>
    <col min="4808" max="4809" width="35.7109375" customWidth="1"/>
    <col min="4810" max="4810" width="25.7109375" customWidth="1"/>
    <col min="4815" max="4815" width="3" customWidth="1"/>
    <col min="4816" max="4816" width="39.7109375" customWidth="1"/>
    <col min="4817" max="4817" width="5.7109375" customWidth="1"/>
    <col min="4818" max="4818" width="35.7109375" customWidth="1"/>
    <col min="4822" max="4822" width="44.7109375" customWidth="1"/>
    <col min="4830" max="4830" width="88.7109375" customWidth="1"/>
    <col min="5064" max="5065" width="35.7109375" customWidth="1"/>
    <col min="5066" max="5066" width="25.7109375" customWidth="1"/>
    <col min="5071" max="5071" width="3" customWidth="1"/>
    <col min="5072" max="5072" width="39.7109375" customWidth="1"/>
    <col min="5073" max="5073" width="5.7109375" customWidth="1"/>
    <col min="5074" max="5074" width="35.7109375" customWidth="1"/>
    <col min="5078" max="5078" width="44.7109375" customWidth="1"/>
    <col min="5086" max="5086" width="88.7109375" customWidth="1"/>
    <col min="5320" max="5321" width="35.7109375" customWidth="1"/>
    <col min="5322" max="5322" width="25.7109375" customWidth="1"/>
    <col min="5327" max="5327" width="3" customWidth="1"/>
    <col min="5328" max="5328" width="39.7109375" customWidth="1"/>
    <col min="5329" max="5329" width="5.7109375" customWidth="1"/>
    <col min="5330" max="5330" width="35.7109375" customWidth="1"/>
    <col min="5334" max="5334" width="44.7109375" customWidth="1"/>
    <col min="5342" max="5342" width="88.7109375" customWidth="1"/>
    <col min="5576" max="5577" width="35.7109375" customWidth="1"/>
    <col min="5578" max="5578" width="25.7109375" customWidth="1"/>
    <col min="5583" max="5583" width="3" customWidth="1"/>
    <col min="5584" max="5584" width="39.7109375" customWidth="1"/>
    <col min="5585" max="5585" width="5.7109375" customWidth="1"/>
    <col min="5586" max="5586" width="35.7109375" customWidth="1"/>
    <col min="5590" max="5590" width="44.7109375" customWidth="1"/>
    <col min="5598" max="5598" width="88.7109375" customWidth="1"/>
    <col min="5832" max="5833" width="35.7109375" customWidth="1"/>
    <col min="5834" max="5834" width="25.7109375" customWidth="1"/>
    <col min="5839" max="5839" width="3" customWidth="1"/>
    <col min="5840" max="5840" width="39.7109375" customWidth="1"/>
    <col min="5841" max="5841" width="5.7109375" customWidth="1"/>
    <col min="5842" max="5842" width="35.7109375" customWidth="1"/>
    <col min="5846" max="5846" width="44.7109375" customWidth="1"/>
    <col min="5854" max="5854" width="88.7109375" customWidth="1"/>
    <col min="6088" max="6089" width="35.7109375" customWidth="1"/>
    <col min="6090" max="6090" width="25.7109375" customWidth="1"/>
    <col min="6095" max="6095" width="3" customWidth="1"/>
    <col min="6096" max="6096" width="39.7109375" customWidth="1"/>
    <col min="6097" max="6097" width="5.7109375" customWidth="1"/>
    <col min="6098" max="6098" width="35.7109375" customWidth="1"/>
    <col min="6102" max="6102" width="44.7109375" customWidth="1"/>
    <col min="6110" max="6110" width="88.7109375" customWidth="1"/>
    <col min="6344" max="6345" width="35.7109375" customWidth="1"/>
    <col min="6346" max="6346" width="25.7109375" customWidth="1"/>
    <col min="6351" max="6351" width="3" customWidth="1"/>
    <col min="6352" max="6352" width="39.7109375" customWidth="1"/>
    <col min="6353" max="6353" width="5.7109375" customWidth="1"/>
    <col min="6354" max="6354" width="35.7109375" customWidth="1"/>
    <col min="6358" max="6358" width="44.7109375" customWidth="1"/>
    <col min="6366" max="6366" width="88.7109375" customWidth="1"/>
    <col min="6600" max="6601" width="35.7109375" customWidth="1"/>
    <col min="6602" max="6602" width="25.7109375" customWidth="1"/>
    <col min="6607" max="6607" width="3" customWidth="1"/>
    <col min="6608" max="6608" width="39.7109375" customWidth="1"/>
    <col min="6609" max="6609" width="5.7109375" customWidth="1"/>
    <col min="6610" max="6610" width="35.7109375" customWidth="1"/>
    <col min="6614" max="6614" width="44.7109375" customWidth="1"/>
    <col min="6622" max="6622" width="88.7109375" customWidth="1"/>
    <col min="6856" max="6857" width="35.7109375" customWidth="1"/>
    <col min="6858" max="6858" width="25.7109375" customWidth="1"/>
    <col min="6863" max="6863" width="3" customWidth="1"/>
    <col min="6864" max="6864" width="39.7109375" customWidth="1"/>
    <col min="6865" max="6865" width="5.7109375" customWidth="1"/>
    <col min="6866" max="6866" width="35.7109375" customWidth="1"/>
    <col min="6870" max="6870" width="44.7109375" customWidth="1"/>
    <col min="6878" max="6878" width="88.7109375" customWidth="1"/>
    <col min="7112" max="7113" width="35.7109375" customWidth="1"/>
    <col min="7114" max="7114" width="25.7109375" customWidth="1"/>
    <col min="7119" max="7119" width="3" customWidth="1"/>
    <col min="7120" max="7120" width="39.7109375" customWidth="1"/>
    <col min="7121" max="7121" width="5.7109375" customWidth="1"/>
    <col min="7122" max="7122" width="35.7109375" customWidth="1"/>
    <col min="7126" max="7126" width="44.7109375" customWidth="1"/>
    <col min="7134" max="7134" width="88.7109375" customWidth="1"/>
    <col min="7368" max="7369" width="35.7109375" customWidth="1"/>
    <col min="7370" max="7370" width="25.7109375" customWidth="1"/>
    <col min="7375" max="7375" width="3" customWidth="1"/>
    <col min="7376" max="7376" width="39.7109375" customWidth="1"/>
    <col min="7377" max="7377" width="5.7109375" customWidth="1"/>
    <col min="7378" max="7378" width="35.7109375" customWidth="1"/>
    <col min="7382" max="7382" width="44.7109375" customWidth="1"/>
    <col min="7390" max="7390" width="88.7109375" customWidth="1"/>
    <col min="7624" max="7625" width="35.7109375" customWidth="1"/>
    <col min="7626" max="7626" width="25.7109375" customWidth="1"/>
    <col min="7631" max="7631" width="3" customWidth="1"/>
    <col min="7632" max="7632" width="39.7109375" customWidth="1"/>
    <col min="7633" max="7633" width="5.7109375" customWidth="1"/>
    <col min="7634" max="7634" width="35.7109375" customWidth="1"/>
    <col min="7638" max="7638" width="44.7109375" customWidth="1"/>
    <col min="7646" max="7646" width="88.7109375" customWidth="1"/>
    <col min="7880" max="7881" width="35.7109375" customWidth="1"/>
    <col min="7882" max="7882" width="25.7109375" customWidth="1"/>
    <col min="7887" max="7887" width="3" customWidth="1"/>
    <col min="7888" max="7888" width="39.7109375" customWidth="1"/>
    <col min="7889" max="7889" width="5.7109375" customWidth="1"/>
    <col min="7890" max="7890" width="35.7109375" customWidth="1"/>
    <col min="7894" max="7894" width="44.7109375" customWidth="1"/>
    <col min="7902" max="7902" width="88.7109375" customWidth="1"/>
    <col min="8136" max="8137" width="35.7109375" customWidth="1"/>
    <col min="8138" max="8138" width="25.7109375" customWidth="1"/>
    <col min="8143" max="8143" width="3" customWidth="1"/>
    <col min="8144" max="8144" width="39.7109375" customWidth="1"/>
    <col min="8145" max="8145" width="5.7109375" customWidth="1"/>
    <col min="8146" max="8146" width="35.7109375" customWidth="1"/>
    <col min="8150" max="8150" width="44.7109375" customWidth="1"/>
    <col min="8158" max="8158" width="88.7109375" customWidth="1"/>
    <col min="8392" max="8393" width="35.7109375" customWidth="1"/>
    <col min="8394" max="8394" width="25.7109375" customWidth="1"/>
    <col min="8399" max="8399" width="3" customWidth="1"/>
    <col min="8400" max="8400" width="39.7109375" customWidth="1"/>
    <col min="8401" max="8401" width="5.7109375" customWidth="1"/>
    <col min="8402" max="8402" width="35.7109375" customWidth="1"/>
    <col min="8406" max="8406" width="44.7109375" customWidth="1"/>
    <col min="8414" max="8414" width="88.7109375" customWidth="1"/>
    <col min="8648" max="8649" width="35.7109375" customWidth="1"/>
    <col min="8650" max="8650" width="25.7109375" customWidth="1"/>
    <col min="8655" max="8655" width="3" customWidth="1"/>
    <col min="8656" max="8656" width="39.7109375" customWidth="1"/>
    <col min="8657" max="8657" width="5.7109375" customWidth="1"/>
    <col min="8658" max="8658" width="35.7109375" customWidth="1"/>
    <col min="8662" max="8662" width="44.7109375" customWidth="1"/>
    <col min="8670" max="8670" width="88.7109375" customWidth="1"/>
    <col min="8904" max="8905" width="35.7109375" customWidth="1"/>
    <col min="8906" max="8906" width="25.7109375" customWidth="1"/>
    <col min="8911" max="8911" width="3" customWidth="1"/>
    <col min="8912" max="8912" width="39.7109375" customWidth="1"/>
    <col min="8913" max="8913" width="5.7109375" customWidth="1"/>
    <col min="8914" max="8914" width="35.7109375" customWidth="1"/>
    <col min="8918" max="8918" width="44.7109375" customWidth="1"/>
    <col min="8926" max="8926" width="88.7109375" customWidth="1"/>
    <col min="9160" max="9161" width="35.7109375" customWidth="1"/>
    <col min="9162" max="9162" width="25.7109375" customWidth="1"/>
    <col min="9167" max="9167" width="3" customWidth="1"/>
    <col min="9168" max="9168" width="39.7109375" customWidth="1"/>
    <col min="9169" max="9169" width="5.7109375" customWidth="1"/>
    <col min="9170" max="9170" width="35.7109375" customWidth="1"/>
    <col min="9174" max="9174" width="44.7109375" customWidth="1"/>
    <col min="9182" max="9182" width="88.7109375" customWidth="1"/>
    <col min="9416" max="9417" width="35.7109375" customWidth="1"/>
    <col min="9418" max="9418" width="25.7109375" customWidth="1"/>
    <col min="9423" max="9423" width="3" customWidth="1"/>
    <col min="9424" max="9424" width="39.7109375" customWidth="1"/>
    <col min="9425" max="9425" width="5.7109375" customWidth="1"/>
    <col min="9426" max="9426" width="35.7109375" customWidth="1"/>
    <col min="9430" max="9430" width="44.7109375" customWidth="1"/>
    <col min="9438" max="9438" width="88.7109375" customWidth="1"/>
    <col min="9672" max="9673" width="35.7109375" customWidth="1"/>
    <col min="9674" max="9674" width="25.7109375" customWidth="1"/>
    <col min="9679" max="9679" width="3" customWidth="1"/>
    <col min="9680" max="9680" width="39.7109375" customWidth="1"/>
    <col min="9681" max="9681" width="5.7109375" customWidth="1"/>
    <col min="9682" max="9682" width="35.7109375" customWidth="1"/>
    <col min="9686" max="9686" width="44.7109375" customWidth="1"/>
    <col min="9694" max="9694" width="88.7109375" customWidth="1"/>
    <col min="9928" max="9929" width="35.7109375" customWidth="1"/>
    <col min="9930" max="9930" width="25.7109375" customWidth="1"/>
    <col min="9935" max="9935" width="3" customWidth="1"/>
    <col min="9936" max="9936" width="39.7109375" customWidth="1"/>
    <col min="9937" max="9937" width="5.7109375" customWidth="1"/>
    <col min="9938" max="9938" width="35.7109375" customWidth="1"/>
    <col min="9942" max="9942" width="44.7109375" customWidth="1"/>
    <col min="9950" max="9950" width="88.7109375" customWidth="1"/>
    <col min="10184" max="10185" width="35.7109375" customWidth="1"/>
    <col min="10186" max="10186" width="25.7109375" customWidth="1"/>
    <col min="10191" max="10191" width="3" customWidth="1"/>
    <col min="10192" max="10192" width="39.7109375" customWidth="1"/>
    <col min="10193" max="10193" width="5.7109375" customWidth="1"/>
    <col min="10194" max="10194" width="35.7109375" customWidth="1"/>
    <col min="10198" max="10198" width="44.7109375" customWidth="1"/>
    <col min="10206" max="10206" width="88.7109375" customWidth="1"/>
    <col min="10440" max="10441" width="35.7109375" customWidth="1"/>
    <col min="10442" max="10442" width="25.7109375" customWidth="1"/>
    <col min="10447" max="10447" width="3" customWidth="1"/>
    <col min="10448" max="10448" width="39.7109375" customWidth="1"/>
    <col min="10449" max="10449" width="5.7109375" customWidth="1"/>
    <col min="10450" max="10450" width="35.7109375" customWidth="1"/>
    <col min="10454" max="10454" width="44.7109375" customWidth="1"/>
    <col min="10462" max="10462" width="88.7109375" customWidth="1"/>
    <col min="10696" max="10697" width="35.7109375" customWidth="1"/>
    <col min="10698" max="10698" width="25.7109375" customWidth="1"/>
    <col min="10703" max="10703" width="3" customWidth="1"/>
    <col min="10704" max="10704" width="39.7109375" customWidth="1"/>
    <col min="10705" max="10705" width="5.7109375" customWidth="1"/>
    <col min="10706" max="10706" width="35.7109375" customWidth="1"/>
    <col min="10710" max="10710" width="44.7109375" customWidth="1"/>
    <col min="10718" max="10718" width="88.7109375" customWidth="1"/>
    <col min="10952" max="10953" width="35.7109375" customWidth="1"/>
    <col min="10954" max="10954" width="25.7109375" customWidth="1"/>
    <col min="10959" max="10959" width="3" customWidth="1"/>
    <col min="10960" max="10960" width="39.7109375" customWidth="1"/>
    <col min="10961" max="10961" width="5.7109375" customWidth="1"/>
    <col min="10962" max="10962" width="35.7109375" customWidth="1"/>
    <col min="10966" max="10966" width="44.7109375" customWidth="1"/>
    <col min="10974" max="10974" width="88.7109375" customWidth="1"/>
    <col min="11208" max="11209" width="35.7109375" customWidth="1"/>
    <col min="11210" max="11210" width="25.7109375" customWidth="1"/>
    <col min="11215" max="11215" width="3" customWidth="1"/>
    <col min="11216" max="11216" width="39.7109375" customWidth="1"/>
    <col min="11217" max="11217" width="5.7109375" customWidth="1"/>
    <col min="11218" max="11218" width="35.7109375" customWidth="1"/>
    <col min="11222" max="11222" width="44.7109375" customWidth="1"/>
    <col min="11230" max="11230" width="88.7109375" customWidth="1"/>
    <col min="11464" max="11465" width="35.7109375" customWidth="1"/>
    <col min="11466" max="11466" width="25.7109375" customWidth="1"/>
    <col min="11471" max="11471" width="3" customWidth="1"/>
    <col min="11472" max="11472" width="39.7109375" customWidth="1"/>
    <col min="11473" max="11473" width="5.7109375" customWidth="1"/>
    <col min="11474" max="11474" width="35.7109375" customWidth="1"/>
    <col min="11478" max="11478" width="44.7109375" customWidth="1"/>
    <col min="11486" max="11486" width="88.7109375" customWidth="1"/>
    <col min="11720" max="11721" width="35.7109375" customWidth="1"/>
    <col min="11722" max="11722" width="25.7109375" customWidth="1"/>
    <col min="11727" max="11727" width="3" customWidth="1"/>
    <col min="11728" max="11728" width="39.7109375" customWidth="1"/>
    <col min="11729" max="11729" width="5.7109375" customWidth="1"/>
    <col min="11730" max="11730" width="35.7109375" customWidth="1"/>
    <col min="11734" max="11734" width="44.7109375" customWidth="1"/>
    <col min="11742" max="11742" width="88.7109375" customWidth="1"/>
    <col min="11976" max="11977" width="35.7109375" customWidth="1"/>
    <col min="11978" max="11978" width="25.7109375" customWidth="1"/>
    <col min="11983" max="11983" width="3" customWidth="1"/>
    <col min="11984" max="11984" width="39.7109375" customWidth="1"/>
    <col min="11985" max="11985" width="5.7109375" customWidth="1"/>
    <col min="11986" max="11986" width="35.7109375" customWidth="1"/>
    <col min="11990" max="11990" width="44.7109375" customWidth="1"/>
    <col min="11998" max="11998" width="88.7109375" customWidth="1"/>
    <col min="12232" max="12233" width="35.7109375" customWidth="1"/>
    <col min="12234" max="12234" width="25.7109375" customWidth="1"/>
    <col min="12239" max="12239" width="3" customWidth="1"/>
    <col min="12240" max="12240" width="39.7109375" customWidth="1"/>
    <col min="12241" max="12241" width="5.7109375" customWidth="1"/>
    <col min="12242" max="12242" width="35.7109375" customWidth="1"/>
    <col min="12246" max="12246" width="44.7109375" customWidth="1"/>
    <col min="12254" max="12254" width="88.7109375" customWidth="1"/>
    <col min="12488" max="12489" width="35.7109375" customWidth="1"/>
    <col min="12490" max="12490" width="25.7109375" customWidth="1"/>
    <col min="12495" max="12495" width="3" customWidth="1"/>
    <col min="12496" max="12496" width="39.7109375" customWidth="1"/>
    <col min="12497" max="12497" width="5.7109375" customWidth="1"/>
    <col min="12498" max="12498" width="35.7109375" customWidth="1"/>
    <col min="12502" max="12502" width="44.7109375" customWidth="1"/>
    <col min="12510" max="12510" width="88.7109375" customWidth="1"/>
    <col min="12744" max="12745" width="35.7109375" customWidth="1"/>
    <col min="12746" max="12746" width="25.7109375" customWidth="1"/>
    <col min="12751" max="12751" width="3" customWidth="1"/>
    <col min="12752" max="12752" width="39.7109375" customWidth="1"/>
    <col min="12753" max="12753" width="5.7109375" customWidth="1"/>
    <col min="12754" max="12754" width="35.7109375" customWidth="1"/>
    <col min="12758" max="12758" width="44.7109375" customWidth="1"/>
    <col min="12766" max="12766" width="88.7109375" customWidth="1"/>
    <col min="13000" max="13001" width="35.7109375" customWidth="1"/>
    <col min="13002" max="13002" width="25.7109375" customWidth="1"/>
    <col min="13007" max="13007" width="3" customWidth="1"/>
    <col min="13008" max="13008" width="39.7109375" customWidth="1"/>
    <col min="13009" max="13009" width="5.7109375" customWidth="1"/>
    <col min="13010" max="13010" width="35.7109375" customWidth="1"/>
    <col min="13014" max="13014" width="44.7109375" customWidth="1"/>
    <col min="13022" max="13022" width="88.7109375" customWidth="1"/>
    <col min="13256" max="13257" width="35.7109375" customWidth="1"/>
    <col min="13258" max="13258" width="25.7109375" customWidth="1"/>
    <col min="13263" max="13263" width="3" customWidth="1"/>
    <col min="13264" max="13264" width="39.7109375" customWidth="1"/>
    <col min="13265" max="13265" width="5.7109375" customWidth="1"/>
    <col min="13266" max="13266" width="35.7109375" customWidth="1"/>
    <col min="13270" max="13270" width="44.7109375" customWidth="1"/>
    <col min="13278" max="13278" width="88.7109375" customWidth="1"/>
    <col min="13512" max="13513" width="35.7109375" customWidth="1"/>
    <col min="13514" max="13514" width="25.7109375" customWidth="1"/>
    <col min="13519" max="13519" width="3" customWidth="1"/>
    <col min="13520" max="13520" width="39.7109375" customWidth="1"/>
    <col min="13521" max="13521" width="5.7109375" customWidth="1"/>
    <col min="13522" max="13522" width="35.7109375" customWidth="1"/>
    <col min="13526" max="13526" width="44.7109375" customWidth="1"/>
    <col min="13534" max="13534" width="88.7109375" customWidth="1"/>
    <col min="13768" max="13769" width="35.7109375" customWidth="1"/>
    <col min="13770" max="13770" width="25.7109375" customWidth="1"/>
    <col min="13775" max="13775" width="3" customWidth="1"/>
    <col min="13776" max="13776" width="39.7109375" customWidth="1"/>
    <col min="13777" max="13777" width="5.7109375" customWidth="1"/>
    <col min="13778" max="13778" width="35.7109375" customWidth="1"/>
    <col min="13782" max="13782" width="44.7109375" customWidth="1"/>
    <col min="13790" max="13790" width="88.7109375" customWidth="1"/>
    <col min="14024" max="14025" width="35.7109375" customWidth="1"/>
    <col min="14026" max="14026" width="25.7109375" customWidth="1"/>
    <col min="14031" max="14031" width="3" customWidth="1"/>
    <col min="14032" max="14032" width="39.7109375" customWidth="1"/>
    <col min="14033" max="14033" width="5.7109375" customWidth="1"/>
    <col min="14034" max="14034" width="35.7109375" customWidth="1"/>
    <col min="14038" max="14038" width="44.7109375" customWidth="1"/>
    <col min="14046" max="14046" width="88.7109375" customWidth="1"/>
    <col min="14280" max="14281" width="35.7109375" customWidth="1"/>
    <col min="14282" max="14282" width="25.7109375" customWidth="1"/>
    <col min="14287" max="14287" width="3" customWidth="1"/>
    <col min="14288" max="14288" width="39.7109375" customWidth="1"/>
    <col min="14289" max="14289" width="5.7109375" customWidth="1"/>
    <col min="14290" max="14290" width="35.7109375" customWidth="1"/>
    <col min="14294" max="14294" width="44.7109375" customWidth="1"/>
    <col min="14302" max="14302" width="88.7109375" customWidth="1"/>
    <col min="14536" max="14537" width="35.7109375" customWidth="1"/>
    <col min="14538" max="14538" width="25.7109375" customWidth="1"/>
    <col min="14543" max="14543" width="3" customWidth="1"/>
    <col min="14544" max="14544" width="39.7109375" customWidth="1"/>
    <col min="14545" max="14545" width="5.7109375" customWidth="1"/>
    <col min="14546" max="14546" width="35.7109375" customWidth="1"/>
    <col min="14550" max="14550" width="44.7109375" customWidth="1"/>
    <col min="14558" max="14558" width="88.7109375" customWidth="1"/>
    <col min="14792" max="14793" width="35.7109375" customWidth="1"/>
    <col min="14794" max="14794" width="25.7109375" customWidth="1"/>
    <col min="14799" max="14799" width="3" customWidth="1"/>
    <col min="14800" max="14800" width="39.7109375" customWidth="1"/>
    <col min="14801" max="14801" width="5.7109375" customWidth="1"/>
    <col min="14802" max="14802" width="35.7109375" customWidth="1"/>
    <col min="14806" max="14806" width="44.7109375" customWidth="1"/>
    <col min="14814" max="14814" width="88.7109375" customWidth="1"/>
    <col min="15048" max="15049" width="35.7109375" customWidth="1"/>
    <col min="15050" max="15050" width="25.7109375" customWidth="1"/>
    <col min="15055" max="15055" width="3" customWidth="1"/>
    <col min="15056" max="15056" width="39.7109375" customWidth="1"/>
    <col min="15057" max="15057" width="5.7109375" customWidth="1"/>
    <col min="15058" max="15058" width="35.7109375" customWidth="1"/>
    <col min="15062" max="15062" width="44.7109375" customWidth="1"/>
    <col min="15070" max="15070" width="88.7109375" customWidth="1"/>
    <col min="15304" max="15305" width="35.7109375" customWidth="1"/>
    <col min="15306" max="15306" width="25.7109375" customWidth="1"/>
    <col min="15311" max="15311" width="3" customWidth="1"/>
    <col min="15312" max="15312" width="39.7109375" customWidth="1"/>
    <col min="15313" max="15313" width="5.7109375" customWidth="1"/>
    <col min="15314" max="15314" width="35.7109375" customWidth="1"/>
    <col min="15318" max="15318" width="44.7109375" customWidth="1"/>
    <col min="15326" max="15326" width="88.7109375" customWidth="1"/>
    <col min="15560" max="15561" width="35.7109375" customWidth="1"/>
    <col min="15562" max="15562" width="25.7109375" customWidth="1"/>
    <col min="15567" max="15567" width="3" customWidth="1"/>
    <col min="15568" max="15568" width="39.7109375" customWidth="1"/>
    <col min="15569" max="15569" width="5.7109375" customWidth="1"/>
    <col min="15570" max="15570" width="35.7109375" customWidth="1"/>
    <col min="15574" max="15574" width="44.7109375" customWidth="1"/>
    <col min="15582" max="15582" width="88.7109375" customWidth="1"/>
    <col min="15816" max="15817" width="35.7109375" customWidth="1"/>
    <col min="15818" max="15818" width="25.7109375" customWidth="1"/>
    <col min="15823" max="15823" width="3" customWidth="1"/>
    <col min="15824" max="15824" width="39.7109375" customWidth="1"/>
    <col min="15825" max="15825" width="5.7109375" customWidth="1"/>
    <col min="15826" max="15826" width="35.7109375" customWidth="1"/>
    <col min="15830" max="15830" width="44.7109375" customWidth="1"/>
    <col min="15838" max="15838" width="88.7109375" customWidth="1"/>
    <col min="16072" max="16073" width="35.7109375" customWidth="1"/>
    <col min="16074" max="16074" width="25.7109375" customWidth="1"/>
    <col min="16079" max="16079" width="3" customWidth="1"/>
    <col min="16080" max="16080" width="39.7109375" customWidth="1"/>
    <col min="16081" max="16081" width="5.7109375" customWidth="1"/>
    <col min="16082" max="16082" width="35.7109375" customWidth="1"/>
    <col min="16086" max="16086" width="44.7109375" customWidth="1"/>
    <col min="16094" max="16094" width="88.7109375" customWidth="1"/>
  </cols>
  <sheetData>
    <row r="1" spans="1:21" ht="22.9" customHeight="1">
      <c r="B1" s="638" t="str">
        <f>+'jobinfo(2)'!$C$1</f>
        <v>Brownlee. LAVERNE</v>
      </c>
      <c r="C1" s="640" t="str">
        <f>+'jobinfo(2)'!$C$2</f>
        <v>13509 Alvin Ave</v>
      </c>
      <c r="D1" s="640"/>
      <c r="E1" s="642" t="str">
        <f>+'jobinfo(2)'!$C$3</f>
        <v>Garfield Heights 44105</v>
      </c>
      <c r="F1" s="723" t="str">
        <f>'jobinfo(2)'!$C$11</f>
        <v>Wind=Tree</v>
      </c>
      <c r="G1" s="639"/>
      <c r="H1" s="639"/>
      <c r="I1" s="135"/>
      <c r="K1" s="135"/>
      <c r="L1" s="641"/>
      <c r="T1" s="135">
        <f>'jobinfo(2)'!$C$5</f>
        <v>2162403945</v>
      </c>
      <c r="U1" s="135"/>
    </row>
    <row r="2" spans="1:21" ht="22.9" customHeight="1">
      <c r="B2" s="571" t="s">
        <v>285</v>
      </c>
      <c r="C2" s="572" t="s">
        <v>286</v>
      </c>
      <c r="D2" s="572"/>
      <c r="E2" s="573" t="s">
        <v>287</v>
      </c>
      <c r="F2" s="574"/>
      <c r="G2" s="552"/>
    </row>
    <row r="3" spans="1:21" ht="22.9" customHeight="1">
      <c r="B3" s="52" t="s">
        <v>288</v>
      </c>
      <c r="G3" s="552"/>
    </row>
    <row r="4" spans="1:21" ht="22.9" customHeight="1">
      <c r="A4" s="919" t="s">
        <v>289</v>
      </c>
      <c r="C4" s="789" t="s">
        <v>290</v>
      </c>
      <c r="D4" s="789" t="s">
        <v>290</v>
      </c>
      <c r="E4" s="789" t="s">
        <v>290</v>
      </c>
      <c r="F4" s="790" t="s">
        <v>291</v>
      </c>
      <c r="G4" s="791"/>
    </row>
    <row r="5" spans="1:21" ht="22.9" customHeight="1">
      <c r="A5" s="919"/>
      <c r="B5" s="47" t="s">
        <v>292</v>
      </c>
      <c r="C5" s="789" t="s">
        <v>290</v>
      </c>
      <c r="D5" s="789" t="s">
        <v>290</v>
      </c>
      <c r="E5" s="789" t="s">
        <v>290</v>
      </c>
      <c r="F5" s="790"/>
      <c r="G5" s="791"/>
    </row>
    <row r="6" spans="1:21" ht="22.9" customHeight="1">
      <c r="A6" s="919"/>
      <c r="B6" s="47" t="s">
        <v>293</v>
      </c>
      <c r="C6" s="789" t="s">
        <v>290</v>
      </c>
      <c r="D6" s="789" t="s">
        <v>290</v>
      </c>
      <c r="E6" s="789" t="s">
        <v>290</v>
      </c>
      <c r="F6" s="790"/>
      <c r="G6" s="791"/>
    </row>
    <row r="7" spans="1:21" ht="22.9" customHeight="1">
      <c r="A7" s="919"/>
      <c r="B7" s="47" t="s">
        <v>294</v>
      </c>
      <c r="C7" s="789" t="s">
        <v>290</v>
      </c>
      <c r="D7" s="789" t="s">
        <v>290</v>
      </c>
      <c r="E7" s="789" t="s">
        <v>290</v>
      </c>
      <c r="F7" s="790"/>
      <c r="G7" s="791"/>
    </row>
    <row r="8" spans="1:21" ht="22.9" customHeight="1">
      <c r="A8" s="919"/>
      <c r="B8" s="47" t="s">
        <v>295</v>
      </c>
      <c r="C8" s="789" t="s">
        <v>290</v>
      </c>
      <c r="D8" s="789" t="s">
        <v>290</v>
      </c>
      <c r="E8" s="789" t="s">
        <v>290</v>
      </c>
      <c r="F8" s="790"/>
      <c r="G8" s="791"/>
    </row>
    <row r="9" spans="1:21" ht="22.9" customHeight="1">
      <c r="A9" s="919"/>
      <c r="B9" s="47"/>
      <c r="C9" s="789" t="s">
        <v>290</v>
      </c>
      <c r="D9" s="789" t="s">
        <v>290</v>
      </c>
      <c r="E9" s="789" t="s">
        <v>290</v>
      </c>
      <c r="F9" s="790"/>
      <c r="G9" s="791"/>
    </row>
    <row r="10" spans="1:21" ht="22.9" customHeight="1">
      <c r="A10" s="919"/>
      <c r="B10" s="47"/>
      <c r="C10" s="789" t="s">
        <v>290</v>
      </c>
      <c r="D10" s="789" t="s">
        <v>290</v>
      </c>
      <c r="E10" s="789" t="s">
        <v>290</v>
      </c>
      <c r="F10" s="790"/>
      <c r="G10" s="791"/>
    </row>
    <row r="11" spans="1:21" ht="22.9" customHeight="1">
      <c r="B11" s="47" t="s">
        <v>296</v>
      </c>
      <c r="C11" s="789" t="s">
        <v>290</v>
      </c>
      <c r="D11" s="789" t="s">
        <v>290</v>
      </c>
      <c r="E11" s="789" t="s">
        <v>290</v>
      </c>
      <c r="F11" s="790" t="s">
        <v>291</v>
      </c>
      <c r="G11" s="791"/>
    </row>
    <row r="12" spans="1:21" ht="22.9" customHeight="1">
      <c r="B12" s="54" t="s">
        <v>297</v>
      </c>
      <c r="C12" s="789" t="s">
        <v>290</v>
      </c>
      <c r="D12" s="789"/>
      <c r="E12" s="789"/>
      <c r="F12" s="790"/>
      <c r="G12" s="791"/>
    </row>
    <row r="13" spans="1:21" ht="22.9" customHeight="1">
      <c r="B13" s="47"/>
      <c r="C13" s="789" t="s">
        <v>290</v>
      </c>
      <c r="D13" s="789"/>
      <c r="E13" s="789"/>
      <c r="F13" s="790"/>
      <c r="G13" s="791"/>
    </row>
    <row r="14" spans="1:21" ht="22.9" customHeight="1">
      <c r="B14" s="47" t="s">
        <v>298</v>
      </c>
      <c r="C14" s="789" t="s">
        <v>290</v>
      </c>
      <c r="D14" s="789"/>
      <c r="E14" s="789"/>
      <c r="F14" s="790"/>
      <c r="G14" s="791"/>
    </row>
    <row r="15" spans="1:21" ht="22.9" customHeight="1">
      <c r="B15" s="47"/>
      <c r="C15" s="789"/>
      <c r="D15" s="789"/>
      <c r="E15" s="789"/>
      <c r="F15" s="790"/>
      <c r="G15" s="791"/>
    </row>
    <row r="16" spans="1:21" ht="22.9" customHeight="1">
      <c r="B16" s="47" t="s">
        <v>299</v>
      </c>
      <c r="C16" s="789" t="s">
        <v>300</v>
      </c>
      <c r="D16" s="789" t="s">
        <v>301</v>
      </c>
      <c r="E16" s="789" t="s">
        <v>302</v>
      </c>
      <c r="F16" s="790" t="s">
        <v>303</v>
      </c>
      <c r="G16" s="791"/>
    </row>
    <row r="17" spans="2:7" ht="22.9" customHeight="1">
      <c r="C17" s="52" t="s">
        <v>304</v>
      </c>
      <c r="D17" s="789"/>
      <c r="E17" s="789"/>
      <c r="F17" s="790"/>
      <c r="G17" s="791"/>
    </row>
    <row r="18" spans="2:7" ht="22.9" customHeight="1">
      <c r="B18" s="721" t="s">
        <v>305</v>
      </c>
      <c r="C18" s="792"/>
      <c r="D18" s="792"/>
      <c r="E18" s="792"/>
      <c r="F18" s="792"/>
      <c r="G18" s="793"/>
    </row>
    <row r="19" spans="2:7" ht="22.9" customHeight="1">
      <c r="B19" s="47" t="s">
        <v>306</v>
      </c>
      <c r="C19" s="794"/>
      <c r="D19" s="794"/>
      <c r="E19" s="794" t="s">
        <v>307</v>
      </c>
      <c r="F19" s="792"/>
      <c r="G19" s="793"/>
    </row>
    <row r="20" spans="2:7" ht="22.9" customHeight="1">
      <c r="B20" s="47" t="s">
        <v>308</v>
      </c>
      <c r="C20" s="792" t="s">
        <v>309</v>
      </c>
      <c r="D20" s="792"/>
      <c r="E20" s="797" t="s">
        <v>310</v>
      </c>
      <c r="F20" s="792"/>
      <c r="G20" s="793"/>
    </row>
    <row r="21" spans="2:7" ht="22.9" customHeight="1">
      <c r="B21" s="47" t="s">
        <v>311</v>
      </c>
      <c r="C21" s="794" t="s">
        <v>312</v>
      </c>
      <c r="D21" s="794"/>
      <c r="E21" s="798" t="s">
        <v>310</v>
      </c>
      <c r="F21" s="792"/>
      <c r="G21" s="793"/>
    </row>
    <row r="22" spans="2:7" ht="22.9" customHeight="1">
      <c r="B22" s="47" t="s">
        <v>313</v>
      </c>
      <c r="C22" s="792" t="s">
        <v>312</v>
      </c>
      <c r="D22" s="792"/>
      <c r="E22" s="798" t="s">
        <v>310</v>
      </c>
      <c r="F22" s="792"/>
      <c r="G22" s="793"/>
    </row>
    <row r="23" spans="2:7" ht="22.9" customHeight="1">
      <c r="B23" s="47" t="s">
        <v>314</v>
      </c>
      <c r="C23" s="794" t="s">
        <v>312</v>
      </c>
      <c r="D23" s="794"/>
      <c r="E23" s="798" t="s">
        <v>310</v>
      </c>
      <c r="F23" s="792"/>
      <c r="G23" s="793"/>
    </row>
    <row r="24" spans="2:7" ht="22.9" customHeight="1">
      <c r="B24" s="47" t="s">
        <v>315</v>
      </c>
      <c r="C24" s="792"/>
      <c r="D24" s="792"/>
      <c r="E24" s="792"/>
      <c r="F24" s="792"/>
      <c r="G24" s="793"/>
    </row>
    <row r="25" spans="2:7" ht="22.9" customHeight="1">
      <c r="B25" s="47"/>
      <c r="C25" s="792"/>
      <c r="D25" s="792"/>
      <c r="E25" s="792"/>
      <c r="F25" s="792"/>
      <c r="G25" s="793"/>
    </row>
    <row r="26" spans="2:7" ht="22.15" customHeight="1">
      <c r="B26" s="722" t="s">
        <v>316</v>
      </c>
      <c r="C26" s="792"/>
      <c r="D26" s="792"/>
      <c r="E26" s="792"/>
      <c r="F26" s="795"/>
      <c r="G26" s="793"/>
    </row>
    <row r="27" spans="2:7" ht="22.15" customHeight="1">
      <c r="B27" s="800" t="s">
        <v>317</v>
      </c>
      <c r="C27" s="792" t="s">
        <v>318</v>
      </c>
      <c r="D27" s="792" t="s">
        <v>319</v>
      </c>
      <c r="E27" s="799" t="s">
        <v>320</v>
      </c>
      <c r="F27" s="795"/>
      <c r="G27" s="793"/>
    </row>
    <row r="28" spans="2:7" ht="22.9" customHeight="1">
      <c r="B28" s="553" t="s">
        <v>321</v>
      </c>
      <c r="C28" s="792" t="s">
        <v>322</v>
      </c>
      <c r="D28" s="792"/>
      <c r="E28" s="792"/>
      <c r="F28" s="796"/>
      <c r="G28" s="793"/>
    </row>
    <row r="29" spans="2:7" ht="22.9" customHeight="1">
      <c r="B29" s="46" t="s">
        <v>323</v>
      </c>
      <c r="C29" s="792"/>
      <c r="D29" s="792"/>
      <c r="E29" s="792" t="s">
        <v>312</v>
      </c>
      <c r="F29" s="792" t="s">
        <v>324</v>
      </c>
      <c r="G29" s="793"/>
    </row>
    <row r="30" spans="2:7" ht="22.9" customHeight="1">
      <c r="B30" s="46" t="s">
        <v>325</v>
      </c>
      <c r="C30" s="792" t="s">
        <v>318</v>
      </c>
      <c r="D30" s="792" t="s">
        <v>319</v>
      </c>
      <c r="E30" s="792" t="s">
        <v>312</v>
      </c>
      <c r="F30" s="796"/>
      <c r="G30" s="793"/>
    </row>
    <row r="31" spans="2:7" ht="22.9" customHeight="1">
      <c r="B31" s="46" t="s">
        <v>326</v>
      </c>
      <c r="C31" s="796" t="s">
        <v>327</v>
      </c>
      <c r="D31" s="792"/>
      <c r="E31" s="792"/>
      <c r="F31" s="792"/>
      <c r="G31" s="793"/>
    </row>
    <row r="32" spans="2:7" ht="22.9" customHeight="1">
      <c r="B32" s="46" t="s">
        <v>328</v>
      </c>
      <c r="C32" s="793"/>
      <c r="D32" s="793"/>
      <c r="E32" s="793"/>
      <c r="F32" s="793"/>
      <c r="G32" s="793"/>
    </row>
    <row r="33" spans="3:7" ht="22.9" customHeight="1">
      <c r="C33" s="793"/>
      <c r="D33" s="793"/>
      <c r="E33" s="793"/>
      <c r="F33" s="793"/>
      <c r="G33" s="793"/>
    </row>
    <row r="34" spans="3:7" ht="22.9" customHeight="1">
      <c r="C34" s="793"/>
      <c r="D34" s="793"/>
      <c r="E34" s="793"/>
      <c r="F34" s="793"/>
      <c r="G34" s="793"/>
    </row>
    <row r="35" spans="3:7" ht="22.9" customHeight="1">
      <c r="C35" s="793"/>
      <c r="D35" s="793"/>
      <c r="E35" s="793"/>
      <c r="F35" s="793"/>
      <c r="G35" s="793"/>
    </row>
    <row r="36" spans="3:7" ht="22.9" customHeight="1">
      <c r="C36" s="793"/>
      <c r="D36" s="793"/>
      <c r="E36" s="793"/>
      <c r="F36" s="793"/>
      <c r="G36" s="793"/>
    </row>
    <row r="37" spans="3:7" ht="22.9" customHeight="1">
      <c r="C37" s="793"/>
      <c r="D37" s="793"/>
      <c r="E37" s="793"/>
      <c r="F37" s="793"/>
      <c r="G37" s="793"/>
    </row>
    <row r="38" spans="3:7" ht="22.9" customHeight="1">
      <c r="C38" s="793"/>
      <c r="D38" s="793"/>
      <c r="E38" s="793"/>
      <c r="F38" s="793"/>
      <c r="G38" s="793"/>
    </row>
    <row r="39" spans="3:7" ht="22.9" customHeight="1">
      <c r="C39" s="793"/>
      <c r="D39" s="793"/>
      <c r="E39" s="793"/>
      <c r="F39" s="793"/>
      <c r="G39" s="793"/>
    </row>
    <row r="40" spans="3:7" ht="22.9" customHeight="1">
      <c r="C40" s="793"/>
      <c r="D40" s="793"/>
      <c r="E40" s="793"/>
      <c r="F40" s="793"/>
      <c r="G40" s="793"/>
    </row>
    <row r="41" spans="3:7" ht="22.9" customHeight="1">
      <c r="C41" s="793"/>
      <c r="D41" s="793"/>
      <c r="E41" s="793"/>
      <c r="F41" s="793"/>
      <c r="G41" s="793"/>
    </row>
    <row r="42" spans="3:7" ht="22.9" customHeight="1">
      <c r="C42" s="793"/>
      <c r="D42" s="793"/>
      <c r="E42" s="793"/>
      <c r="F42" s="793"/>
      <c r="G42" s="793"/>
    </row>
    <row r="43" spans="3:7" ht="22.9" customHeight="1">
      <c r="C43" s="793"/>
      <c r="D43" s="793"/>
      <c r="E43" s="793"/>
      <c r="F43" s="793"/>
      <c r="G43" s="793"/>
    </row>
    <row r="44" spans="3:7" ht="22.9" customHeight="1">
      <c r="C44" s="793"/>
      <c r="D44" s="793"/>
      <c r="E44" s="793"/>
      <c r="F44" s="793"/>
      <c r="G44" s="793"/>
    </row>
  </sheetData>
  <mergeCells count="1">
    <mergeCell ref="A4:A10"/>
  </mergeCells>
  <printOptions horizontalCentered="1" verticalCentered="1" gridLines="1"/>
  <pageMargins left="0.25" right="0.25" top="0.19" bottom="0.37" header="0.26" footer="0.21"/>
  <pageSetup orientation="portrait" r:id="rId1"/>
  <headerFooter>
    <oddFooter>&amp;L&amp;A&amp;C
&amp;R
Page  #  &amp;P         &amp;F</oddFooter>
  </headerFooter>
  <colBreaks count="1" manualBreakCount="1">
    <brk id="6" max="31" man="1"/>
  </colBreak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AC063-E2F4-4EC5-AB5B-31779E308B4C}">
  <sheetPr codeName="Sheet22"/>
  <dimension ref="A1:H148"/>
  <sheetViews>
    <sheetView topLeftCell="AGP110" zoomScaleNormal="100" zoomScaleSheetLayoutView="96" workbookViewId="0">
      <selection activeCell="D60" sqref="D60"/>
    </sheetView>
  </sheetViews>
  <sheetFormatPr defaultRowHeight="15.75"/>
  <cols>
    <col min="1" max="1" width="8" style="1" customWidth="1"/>
    <col min="2" max="2" width="23.42578125" style="1" customWidth="1"/>
    <col min="3" max="3" width="29.7109375" customWidth="1"/>
    <col min="4" max="4" width="24.7109375" style="1" customWidth="1"/>
    <col min="5" max="5" width="19.7109375" style="1" customWidth="1"/>
    <col min="6" max="6" width="19" style="1" customWidth="1"/>
    <col min="7" max="7" width="16.140625" style="1" customWidth="1"/>
    <col min="8" max="8" width="11" customWidth="1"/>
    <col min="11" max="11" width="18.5703125" bestFit="1" customWidth="1"/>
    <col min="12" max="12" width="20" bestFit="1" customWidth="1"/>
    <col min="13" max="13" width="21.140625" bestFit="1" customWidth="1"/>
  </cols>
  <sheetData>
    <row r="1" spans="1:7" ht="19.5" customHeight="1" thickTop="1">
      <c r="A1" s="922" t="s">
        <v>533</v>
      </c>
      <c r="B1" s="94" t="s">
        <v>534</v>
      </c>
      <c r="C1" s="768" t="s">
        <v>849</v>
      </c>
      <c r="D1" s="81" t="s">
        <v>535</v>
      </c>
    </row>
    <row r="2" spans="1:7">
      <c r="A2" s="923"/>
      <c r="B2" s="59" t="s">
        <v>536</v>
      </c>
      <c r="C2" s="769" t="s">
        <v>850</v>
      </c>
      <c r="D2" s="927" t="s">
        <v>537</v>
      </c>
    </row>
    <row r="3" spans="1:7" ht="23.25">
      <c r="A3" s="923"/>
      <c r="B3" s="269" t="s">
        <v>538</v>
      </c>
      <c r="C3" s="769" t="s">
        <v>862</v>
      </c>
      <c r="D3" s="927"/>
    </row>
    <row r="4" spans="1:7">
      <c r="A4" s="923"/>
      <c r="B4" s="59" t="s">
        <v>539</v>
      </c>
      <c r="C4" s="769" t="s">
        <v>851</v>
      </c>
      <c r="D4" s="927"/>
    </row>
    <row r="5" spans="1:7" s="631" customFormat="1">
      <c r="A5" s="923"/>
      <c r="B5" s="869" t="s">
        <v>540</v>
      </c>
      <c r="C5" s="870">
        <v>2162403945</v>
      </c>
      <c r="D5" s="927"/>
      <c r="E5" s="871"/>
      <c r="F5" s="871"/>
      <c r="G5" s="871"/>
    </row>
    <row r="6" spans="1:7" ht="18">
      <c r="A6" s="923"/>
      <c r="B6" s="100" t="s">
        <v>541</v>
      </c>
      <c r="C6" s="768" t="s">
        <v>474</v>
      </c>
      <c r="D6" s="927"/>
    </row>
    <row r="7" spans="1:7">
      <c r="A7" s="923"/>
      <c r="B7" s="101" t="s">
        <v>542</v>
      </c>
      <c r="C7" t="s">
        <v>474</v>
      </c>
      <c r="D7" s="927"/>
    </row>
    <row r="8" spans="1:7">
      <c r="A8" s="923"/>
      <c r="B8" s="58" t="s">
        <v>543</v>
      </c>
      <c r="C8" s="769" t="s">
        <v>474</v>
      </c>
      <c r="D8" s="927"/>
      <c r="E8" s="62" t="s">
        <v>544</v>
      </c>
    </row>
    <row r="9" spans="1:7">
      <c r="A9" s="923"/>
      <c r="B9" s="102" t="s">
        <v>545</v>
      </c>
      <c r="C9" s="769" t="s">
        <v>474</v>
      </c>
      <c r="D9" s="927"/>
      <c r="E9" s="1" t="s">
        <v>546</v>
      </c>
    </row>
    <row r="10" spans="1:7">
      <c r="A10" s="923"/>
      <c r="B10" s="58" t="s">
        <v>547</v>
      </c>
      <c r="C10" t="s">
        <v>474</v>
      </c>
      <c r="D10" s="927"/>
      <c r="E10" s="51" t="s">
        <v>548</v>
      </c>
    </row>
    <row r="11" spans="1:7" ht="20.25">
      <c r="A11" s="924" t="s">
        <v>549</v>
      </c>
      <c r="B11" s="103" t="s">
        <v>544</v>
      </c>
      <c r="C11" s="630" t="s">
        <v>550</v>
      </c>
      <c r="D11" s="82" t="s">
        <v>551</v>
      </c>
      <c r="E11" s="49" t="s">
        <v>552</v>
      </c>
    </row>
    <row r="12" spans="1:7" ht="20.25">
      <c r="A12" s="924"/>
      <c r="B12" s="65" t="s">
        <v>553</v>
      </c>
      <c r="C12" s="787">
        <v>45618</v>
      </c>
      <c r="D12" s="83" t="s">
        <v>554</v>
      </c>
      <c r="E12" s="63" t="s">
        <v>555</v>
      </c>
    </row>
    <row r="13" spans="1:7" ht="18">
      <c r="A13" s="924"/>
      <c r="B13" s="64" t="s">
        <v>556</v>
      </c>
      <c r="C13" s="85" t="s">
        <v>557</v>
      </c>
      <c r="D13" s="84" t="s">
        <v>558</v>
      </c>
      <c r="E13" s="63" t="s">
        <v>559</v>
      </c>
    </row>
    <row r="14" spans="1:7" ht="18">
      <c r="A14" s="924"/>
      <c r="B14" s="65" t="s">
        <v>560</v>
      </c>
      <c r="C14" t="s">
        <v>863</v>
      </c>
      <c r="D14" s="85" t="s">
        <v>561</v>
      </c>
      <c r="E14" s="51" t="s">
        <v>562</v>
      </c>
    </row>
    <row r="15" spans="1:7" ht="18">
      <c r="A15" s="924"/>
      <c r="B15" s="64" t="s">
        <v>563</v>
      </c>
      <c r="C15" t="s">
        <v>864</v>
      </c>
      <c r="D15" s="85" t="s">
        <v>564</v>
      </c>
      <c r="E15" s="51" t="s">
        <v>565</v>
      </c>
      <c r="F15" s="63" t="s">
        <v>550</v>
      </c>
    </row>
    <row r="16" spans="1:7" ht="20.25">
      <c r="A16" s="924"/>
      <c r="B16" s="61" t="s">
        <v>566</v>
      </c>
      <c r="C16" s="54" t="s">
        <v>475</v>
      </c>
      <c r="D16" s="82"/>
      <c r="E16" s="51" t="s">
        <v>567</v>
      </c>
    </row>
    <row r="17" spans="1:5" ht="20.25">
      <c r="A17" s="924"/>
      <c r="B17" s="66" t="s">
        <v>568</v>
      </c>
      <c r="C17" s="54" t="s">
        <v>475</v>
      </c>
      <c r="D17" s="82"/>
    </row>
    <row r="18" spans="1:5" ht="20.25">
      <c r="A18" s="924"/>
      <c r="B18" s="104" t="s">
        <v>416</v>
      </c>
      <c r="C18" s="54" t="s">
        <v>569</v>
      </c>
      <c r="D18" s="82"/>
      <c r="E18" s="67" t="s">
        <v>556</v>
      </c>
    </row>
    <row r="19" spans="1:5" ht="20.25">
      <c r="A19" s="925" t="s">
        <v>112</v>
      </c>
      <c r="B19" s="68" t="s">
        <v>570</v>
      </c>
      <c r="C19" s="54" t="s">
        <v>475</v>
      </c>
      <c r="D19" s="82"/>
      <c r="E19" s="65" t="s">
        <v>564</v>
      </c>
    </row>
    <row r="20" spans="1:5" ht="20.25">
      <c r="A20" s="925"/>
      <c r="B20" s="69" t="s">
        <v>571</v>
      </c>
      <c r="C20" s="54" t="s">
        <v>475</v>
      </c>
      <c r="D20" s="82"/>
      <c r="E20" s="65" t="s">
        <v>561</v>
      </c>
    </row>
    <row r="21" spans="1:5" ht="20.25">
      <c r="A21" s="925"/>
      <c r="B21" s="60" t="s">
        <v>572</v>
      </c>
      <c r="C21" s="54" t="s">
        <v>573</v>
      </c>
      <c r="D21" s="82"/>
      <c r="E21" s="65" t="s">
        <v>474</v>
      </c>
    </row>
    <row r="22" spans="1:5" ht="20.25">
      <c r="A22" s="925"/>
      <c r="B22" s="105" t="s">
        <v>574</v>
      </c>
      <c r="C22" s="748">
        <v>45618</v>
      </c>
      <c r="D22" s="82" t="s">
        <v>474</v>
      </c>
      <c r="E22" s="1" t="s">
        <v>558</v>
      </c>
    </row>
    <row r="23" spans="1:5" ht="20.25">
      <c r="A23" s="70"/>
      <c r="B23" s="58" t="s">
        <v>575</v>
      </c>
      <c r="C23" s="54" t="s">
        <v>569</v>
      </c>
      <c r="D23" s="86" t="s">
        <v>576</v>
      </c>
      <c r="E23" s="1" t="s">
        <v>577</v>
      </c>
    </row>
    <row r="24" spans="1:5" ht="20.25">
      <c r="A24" s="70"/>
      <c r="B24" s="60" t="s">
        <v>578</v>
      </c>
      <c r="C24" s="54" t="s">
        <v>474</v>
      </c>
      <c r="D24" s="82" t="s">
        <v>579</v>
      </c>
      <c r="E24" s="1" t="s">
        <v>580</v>
      </c>
    </row>
    <row r="25" spans="1:5" ht="20.25">
      <c r="A25" s="70"/>
      <c r="B25" s="60" t="s">
        <v>479</v>
      </c>
      <c r="C25" s="54" t="s">
        <v>474</v>
      </c>
      <c r="D25" s="82" t="s">
        <v>581</v>
      </c>
    </row>
    <row r="26" spans="1:5">
      <c r="B26" s="106" t="s">
        <v>428</v>
      </c>
      <c r="C26" s="54" t="s">
        <v>852</v>
      </c>
      <c r="D26" s="87"/>
      <c r="E26" s="71" t="s">
        <v>428</v>
      </c>
    </row>
    <row r="27" spans="1:5" ht="17.25">
      <c r="A27" s="926" t="s">
        <v>582</v>
      </c>
      <c r="B27" s="107" t="s">
        <v>583</v>
      </c>
      <c r="C27" t="s">
        <v>853</v>
      </c>
      <c r="D27" s="88"/>
    </row>
    <row r="28" spans="1:5" ht="17.25">
      <c r="A28" s="926"/>
      <c r="B28" s="108" t="s">
        <v>429</v>
      </c>
      <c r="C28" t="s">
        <v>854</v>
      </c>
      <c r="D28" s="88"/>
    </row>
    <row r="29" spans="1:5">
      <c r="A29" s="926"/>
      <c r="B29" s="50" t="s">
        <v>584</v>
      </c>
      <c r="D29" s="99"/>
    </row>
    <row r="30" spans="1:5" ht="18.75">
      <c r="A30" s="926"/>
      <c r="B30" s="109" t="s">
        <v>585</v>
      </c>
      <c r="C30" s="788"/>
      <c r="D30" s="89"/>
    </row>
    <row r="31" spans="1:5" ht="18">
      <c r="A31" s="926"/>
      <c r="B31" s="109" t="s">
        <v>586</v>
      </c>
      <c r="C31" s="788"/>
      <c r="D31" s="55"/>
    </row>
    <row r="32" spans="1:5" ht="18">
      <c r="A32" s="926"/>
      <c r="B32" s="110" t="s">
        <v>587</v>
      </c>
      <c r="C32" s="788"/>
      <c r="D32" s="55"/>
    </row>
    <row r="33" spans="1:4">
      <c r="A33" s="926"/>
      <c r="B33" s="110" t="s">
        <v>588</v>
      </c>
      <c r="D33" s="90"/>
    </row>
    <row r="34" spans="1:4">
      <c r="A34" s="926"/>
      <c r="B34" s="59" t="s">
        <v>589</v>
      </c>
      <c r="D34" s="91"/>
    </row>
    <row r="35" spans="1:4" ht="18">
      <c r="A35" s="926"/>
      <c r="B35" s="50" t="s">
        <v>590</v>
      </c>
      <c r="C35" s="631"/>
      <c r="D35" s="92"/>
    </row>
    <row r="36" spans="1:4">
      <c r="A36" s="926"/>
      <c r="B36" s="50" t="s">
        <v>591</v>
      </c>
      <c r="D36" s="91"/>
    </row>
    <row r="37" spans="1:4">
      <c r="A37" s="926"/>
      <c r="B37" s="110" t="s">
        <v>592</v>
      </c>
      <c r="D37" s="866" t="s">
        <v>859</v>
      </c>
    </row>
    <row r="38" spans="1:4">
      <c r="A38" s="926"/>
      <c r="B38" s="110" t="s">
        <v>593</v>
      </c>
      <c r="C38" s="631"/>
      <c r="D38" s="867" t="s">
        <v>860</v>
      </c>
    </row>
    <row r="39" spans="1:4">
      <c r="A39" s="926"/>
      <c r="B39" s="110" t="s">
        <v>594</v>
      </c>
      <c r="D39" s="868" t="s">
        <v>861</v>
      </c>
    </row>
    <row r="40" spans="1:4">
      <c r="A40" s="926"/>
      <c r="B40" s="50" t="s">
        <v>595</v>
      </c>
      <c r="D40" s="54"/>
    </row>
    <row r="41" spans="1:4">
      <c r="A41" s="926"/>
      <c r="B41" s="50" t="s">
        <v>596</v>
      </c>
      <c r="C41" s="631"/>
      <c r="D41" s="50"/>
    </row>
    <row r="42" spans="1:4">
      <c r="A42" s="926"/>
      <c r="B42" s="50" t="s">
        <v>597</v>
      </c>
      <c r="D42" s="54"/>
    </row>
    <row r="43" spans="1:4">
      <c r="A43" s="926"/>
      <c r="B43" s="110" t="s">
        <v>598</v>
      </c>
      <c r="D43" s="93"/>
    </row>
    <row r="44" spans="1:4">
      <c r="A44" s="926"/>
      <c r="B44" s="110" t="s">
        <v>599</v>
      </c>
      <c r="D44" s="87"/>
    </row>
    <row r="45" spans="1:4">
      <c r="A45" s="926"/>
      <c r="B45" s="110" t="s">
        <v>600</v>
      </c>
      <c r="D45" s="87"/>
    </row>
    <row r="46" spans="1:4">
      <c r="A46" s="926"/>
      <c r="B46" s="109" t="s">
        <v>601</v>
      </c>
      <c r="D46" s="87"/>
    </row>
    <row r="47" spans="1:4">
      <c r="A47" s="926"/>
      <c r="B47" s="110" t="s">
        <v>602</v>
      </c>
      <c r="D47" s="90"/>
    </row>
    <row r="48" spans="1:4">
      <c r="A48" s="926"/>
      <c r="B48" s="110" t="s">
        <v>603</v>
      </c>
      <c r="D48" s="865" t="s">
        <v>858</v>
      </c>
    </row>
    <row r="49" spans="1:7">
      <c r="A49" s="926"/>
      <c r="B49" s="110" t="s">
        <v>604</v>
      </c>
      <c r="D49" s="50"/>
    </row>
    <row r="50" spans="1:7">
      <c r="A50" s="70"/>
      <c r="B50" s="110" t="s">
        <v>605</v>
      </c>
      <c r="D50" s="50"/>
    </row>
    <row r="51" spans="1:7" ht="15" customHeight="1">
      <c r="A51" s="80"/>
      <c r="B51" s="111" t="s">
        <v>471</v>
      </c>
      <c r="C51" t="s">
        <v>855</v>
      </c>
    </row>
    <row r="52" spans="1:7" ht="15" customHeight="1">
      <c r="A52" s="79"/>
      <c r="C52" s="781" t="str">
        <f>C1</f>
        <v>Brownlee. LAVERNE</v>
      </c>
    </row>
    <row r="53" spans="1:7" ht="15" customHeight="1" thickBot="1">
      <c r="A53" s="79">
        <v>1</v>
      </c>
      <c r="B53" s="76" t="s">
        <v>606</v>
      </c>
      <c r="C53" s="874" t="s">
        <v>878</v>
      </c>
      <c r="D53" s="49">
        <v>53</v>
      </c>
      <c r="E53" s="319" t="s">
        <v>469</v>
      </c>
      <c r="F53" s="319"/>
      <c r="G53" s="319"/>
    </row>
    <row r="54" spans="1:7" ht="15" customHeight="1" thickTop="1" thickBot="1">
      <c r="A54" s="79">
        <f t="shared" ref="A54:A75" si="0">1+A53</f>
        <v>2</v>
      </c>
      <c r="B54" s="112" t="s">
        <v>607</v>
      </c>
      <c r="C54" s="874" t="s">
        <v>879</v>
      </c>
      <c r="D54" s="49">
        <f>1+D53</f>
        <v>54</v>
      </c>
      <c r="E54" s="320" t="s">
        <v>609</v>
      </c>
      <c r="F54" s="52" t="s">
        <v>610</v>
      </c>
      <c r="G54" s="321" t="s">
        <v>611</v>
      </c>
    </row>
    <row r="55" spans="1:7" ht="15" customHeight="1" thickTop="1" thickBot="1">
      <c r="A55" s="79">
        <f t="shared" si="0"/>
        <v>3</v>
      </c>
      <c r="B55" s="112" t="s">
        <v>612</v>
      </c>
      <c r="C55" s="875" t="s">
        <v>880</v>
      </c>
      <c r="D55" s="49">
        <f t="shared" ref="D55:D97" si="1">1+D54</f>
        <v>55</v>
      </c>
      <c r="E55" s="322" t="s">
        <v>613</v>
      </c>
      <c r="F55" s="52" t="s">
        <v>614</v>
      </c>
      <c r="G55" s="323" t="s">
        <v>615</v>
      </c>
    </row>
    <row r="56" spans="1:7" ht="15" customHeight="1" thickTop="1" thickBot="1">
      <c r="A56" s="79">
        <f t="shared" si="0"/>
        <v>4</v>
      </c>
      <c r="B56" s="112" t="s">
        <v>616</v>
      </c>
      <c r="C56" s="874" t="s">
        <v>865</v>
      </c>
      <c r="D56" s="49">
        <f t="shared" si="1"/>
        <v>56</v>
      </c>
      <c r="E56" s="324" t="s">
        <v>617</v>
      </c>
      <c r="F56" s="325" t="s">
        <v>618</v>
      </c>
      <c r="G56" s="323" t="s">
        <v>619</v>
      </c>
    </row>
    <row r="57" spans="1:7" ht="15" customHeight="1" thickTop="1" thickBot="1">
      <c r="A57" s="79">
        <f t="shared" si="0"/>
        <v>5</v>
      </c>
      <c r="B57" s="112" t="s">
        <v>620</v>
      </c>
      <c r="C57" s="876" t="s">
        <v>866</v>
      </c>
      <c r="D57" s="49">
        <f t="shared" si="1"/>
        <v>57</v>
      </c>
      <c r="E57" s="78" t="s">
        <v>285</v>
      </c>
      <c r="F57" s="326" t="s">
        <v>621</v>
      </c>
      <c r="G57" s="52" t="s">
        <v>622</v>
      </c>
    </row>
    <row r="58" spans="1:7" ht="15" customHeight="1" thickTop="1" thickBot="1">
      <c r="A58" s="79">
        <f t="shared" si="0"/>
        <v>6</v>
      </c>
      <c r="B58" s="112" t="s">
        <v>623</v>
      </c>
      <c r="C58" s="877" t="s">
        <v>867</v>
      </c>
      <c r="D58" s="49">
        <f t="shared" si="1"/>
        <v>58</v>
      </c>
      <c r="E58" s="324" t="s">
        <v>624</v>
      </c>
      <c r="F58" s="54"/>
      <c r="G58" s="326"/>
    </row>
    <row r="59" spans="1:7" ht="15" customHeight="1" thickTop="1" thickBot="1">
      <c r="A59" s="79">
        <f t="shared" si="0"/>
        <v>7</v>
      </c>
      <c r="B59" s="112" t="s">
        <v>625</v>
      </c>
      <c r="C59" s="877" t="s">
        <v>868</v>
      </c>
      <c r="D59" s="49">
        <f t="shared" si="1"/>
        <v>59</v>
      </c>
      <c r="E59" s="322" t="s">
        <v>626</v>
      </c>
      <c r="F59" s="323"/>
      <c r="G59" s="52"/>
    </row>
    <row r="60" spans="1:7" ht="15" customHeight="1" thickTop="1" thickBot="1">
      <c r="A60" s="79">
        <f t="shared" si="0"/>
        <v>8</v>
      </c>
      <c r="B60" s="112" t="s">
        <v>627</v>
      </c>
      <c r="C60" s="872" t="s">
        <v>628</v>
      </c>
      <c r="D60" s="49">
        <f t="shared" si="1"/>
        <v>60</v>
      </c>
      <c r="E60" s="327" t="s">
        <v>608</v>
      </c>
      <c r="F60" s="328"/>
      <c r="G60" s="329"/>
    </row>
    <row r="61" spans="1:7" ht="15" customHeight="1" thickTop="1" thickBot="1">
      <c r="A61" s="570">
        <f t="shared" si="0"/>
        <v>9</v>
      </c>
      <c r="B61" s="112" t="s">
        <v>629</v>
      </c>
      <c r="C61" s="872" t="s">
        <v>630</v>
      </c>
      <c r="D61" s="49">
        <f t="shared" si="1"/>
        <v>61</v>
      </c>
      <c r="E61" s="330" t="s">
        <v>631</v>
      </c>
      <c r="F61" s="331"/>
      <c r="G61" s="54"/>
    </row>
    <row r="62" spans="1:7" ht="15" customHeight="1" thickTop="1" thickBot="1">
      <c r="A62" s="570">
        <f t="shared" si="0"/>
        <v>10</v>
      </c>
      <c r="B62" s="112" t="s">
        <v>632</v>
      </c>
      <c r="C62" s="872" t="s">
        <v>869</v>
      </c>
      <c r="D62" s="49">
        <f t="shared" si="1"/>
        <v>62</v>
      </c>
      <c r="E62" s="324"/>
      <c r="F62" s="328"/>
      <c r="G62" s="54"/>
    </row>
    <row r="63" spans="1:7" ht="16.149999999999999" customHeight="1" thickTop="1" thickBot="1">
      <c r="A63" s="570">
        <f t="shared" si="0"/>
        <v>11</v>
      </c>
      <c r="B63" s="112" t="s">
        <v>633</v>
      </c>
      <c r="C63" s="872" t="s">
        <v>635</v>
      </c>
      <c r="D63" s="49">
        <f t="shared" si="1"/>
        <v>63</v>
      </c>
      <c r="E63" s="322"/>
      <c r="F63" s="325"/>
      <c r="G63" s="54"/>
    </row>
    <row r="64" spans="1:7" ht="15" customHeight="1" thickTop="1" thickBot="1">
      <c r="A64" s="570">
        <f t="shared" si="0"/>
        <v>12</v>
      </c>
      <c r="B64" s="112" t="s">
        <v>634</v>
      </c>
      <c r="C64" s="872" t="s">
        <v>870</v>
      </c>
      <c r="D64" s="49">
        <f t="shared" si="1"/>
        <v>64</v>
      </c>
      <c r="E64" s="332"/>
      <c r="F64" s="326"/>
      <c r="G64" s="54"/>
    </row>
    <row r="65" spans="1:7" ht="15" customHeight="1" thickTop="1" thickBot="1">
      <c r="A65" s="570">
        <f t="shared" si="0"/>
        <v>13</v>
      </c>
      <c r="B65" s="112" t="s">
        <v>636</v>
      </c>
      <c r="C65" s="872" t="s">
        <v>871</v>
      </c>
      <c r="D65" s="49">
        <f t="shared" si="1"/>
        <v>65</v>
      </c>
      <c r="E65" s="322"/>
      <c r="F65" s="328"/>
      <c r="G65" s="321" t="s">
        <v>637</v>
      </c>
    </row>
    <row r="66" spans="1:7" ht="15" customHeight="1" thickTop="1" thickBot="1">
      <c r="A66" s="570">
        <f t="shared" si="0"/>
        <v>14</v>
      </c>
      <c r="B66" s="112" t="s">
        <v>638</v>
      </c>
      <c r="C66" s="872" t="s">
        <v>856</v>
      </c>
      <c r="D66" s="49">
        <f t="shared" si="1"/>
        <v>66</v>
      </c>
      <c r="E66" s="322"/>
      <c r="F66" s="323"/>
      <c r="G66" s="77" t="s">
        <v>639</v>
      </c>
    </row>
    <row r="67" spans="1:7" ht="15" customHeight="1" thickTop="1" thickBot="1">
      <c r="A67" s="570">
        <f t="shared" si="0"/>
        <v>15</v>
      </c>
      <c r="B67" s="112" t="s">
        <v>640</v>
      </c>
      <c r="C67" s="872" t="s">
        <v>641</v>
      </c>
      <c r="D67" s="49">
        <f t="shared" si="1"/>
        <v>67</v>
      </c>
      <c r="E67" s="78"/>
      <c r="F67" s="326"/>
      <c r="G67" s="333" t="s">
        <v>642</v>
      </c>
    </row>
    <row r="68" spans="1:7" ht="15" customHeight="1" thickTop="1">
      <c r="A68" s="570">
        <f t="shared" si="0"/>
        <v>16</v>
      </c>
      <c r="B68" s="112" t="s">
        <v>643</v>
      </c>
      <c r="C68" s="873" t="s">
        <v>857</v>
      </c>
      <c r="D68" s="49">
        <f t="shared" si="1"/>
        <v>68</v>
      </c>
      <c r="E68" s="78"/>
      <c r="F68" s="54"/>
      <c r="G68" s="52" t="s">
        <v>577</v>
      </c>
    </row>
    <row r="69" spans="1:7" ht="15" customHeight="1">
      <c r="A69" s="570">
        <f t="shared" si="0"/>
        <v>17</v>
      </c>
      <c r="B69" s="112" t="s">
        <v>644</v>
      </c>
      <c r="C69" s="112"/>
      <c r="D69" s="49">
        <f t="shared" si="1"/>
        <v>69</v>
      </c>
      <c r="E69" s="334" t="s">
        <v>645</v>
      </c>
      <c r="F69" s="54"/>
      <c r="G69" s="52" t="s">
        <v>580</v>
      </c>
    </row>
    <row r="70" spans="1:7" ht="15" customHeight="1" thickBot="1">
      <c r="A70" s="570">
        <f t="shared" si="0"/>
        <v>18</v>
      </c>
      <c r="B70" s="112" t="s">
        <v>646</v>
      </c>
      <c r="C70" s="112"/>
      <c r="D70" s="49">
        <f t="shared" si="1"/>
        <v>70</v>
      </c>
      <c r="E70" s="322"/>
      <c r="F70" s="52"/>
      <c r="G70" s="65" t="s">
        <v>564</v>
      </c>
    </row>
    <row r="71" spans="1:7" ht="15" customHeight="1" thickTop="1" thickBot="1">
      <c r="A71" s="570">
        <f t="shared" si="0"/>
        <v>19</v>
      </c>
      <c r="B71" s="112" t="s">
        <v>647</v>
      </c>
      <c r="C71" s="112"/>
      <c r="D71" s="49">
        <f t="shared" si="1"/>
        <v>71</v>
      </c>
      <c r="E71" s="324"/>
      <c r="F71" s="52"/>
      <c r="G71" s="52" t="s">
        <v>648</v>
      </c>
    </row>
    <row r="72" spans="1:7" ht="15" customHeight="1" thickTop="1">
      <c r="A72" s="570">
        <f t="shared" si="0"/>
        <v>20</v>
      </c>
      <c r="B72" s="112" t="s">
        <v>649</v>
      </c>
      <c r="C72" s="112"/>
      <c r="D72" s="49">
        <f t="shared" si="1"/>
        <v>72</v>
      </c>
      <c r="E72" s="78"/>
      <c r="F72" s="54"/>
      <c r="G72" s="335" t="s">
        <v>650</v>
      </c>
    </row>
    <row r="73" spans="1:7" ht="15" customHeight="1" thickBot="1">
      <c r="A73" s="570">
        <f t="shared" si="0"/>
        <v>21</v>
      </c>
      <c r="B73" s="112" t="s">
        <v>651</v>
      </c>
      <c r="C73" s="112"/>
      <c r="D73" s="49">
        <f t="shared" si="1"/>
        <v>73</v>
      </c>
      <c r="E73" s="336"/>
      <c r="F73" s="337"/>
      <c r="G73" s="336"/>
    </row>
    <row r="74" spans="1:7" ht="15" customHeight="1" thickTop="1" thickBot="1">
      <c r="A74" s="570">
        <f t="shared" si="0"/>
        <v>22</v>
      </c>
      <c r="B74" s="112" t="s">
        <v>652</v>
      </c>
      <c r="C74" s="112"/>
      <c r="D74" s="49">
        <f t="shared" si="1"/>
        <v>74</v>
      </c>
      <c r="E74" s="337"/>
      <c r="F74" s="336"/>
      <c r="G74" s="337"/>
    </row>
    <row r="75" spans="1:7" ht="15" customHeight="1" thickTop="1" thickBot="1">
      <c r="A75" s="570">
        <f t="shared" si="0"/>
        <v>23</v>
      </c>
      <c r="B75" s="112" t="s">
        <v>653</v>
      </c>
      <c r="C75" s="112"/>
      <c r="D75" s="49">
        <f t="shared" si="1"/>
        <v>75</v>
      </c>
      <c r="E75" s="336"/>
      <c r="F75" s="337"/>
      <c r="G75" s="336"/>
    </row>
    <row r="76" spans="1:7" ht="15" customHeight="1" thickTop="1" thickBot="1">
      <c r="A76" s="570">
        <f t="shared" ref="A76:A97" si="2">1+A75</f>
        <v>24</v>
      </c>
      <c r="B76" s="112" t="s">
        <v>654</v>
      </c>
      <c r="C76" s="112"/>
      <c r="D76" s="49">
        <f t="shared" si="1"/>
        <v>76</v>
      </c>
      <c r="E76" s="337"/>
      <c r="F76" s="336"/>
      <c r="G76" s="337"/>
    </row>
    <row r="77" spans="1:7" ht="15" customHeight="1" thickTop="1">
      <c r="A77" s="570">
        <f t="shared" si="2"/>
        <v>25</v>
      </c>
      <c r="B77" s="112" t="s">
        <v>655</v>
      </c>
      <c r="C77" s="112"/>
      <c r="D77" s="49">
        <f t="shared" si="1"/>
        <v>77</v>
      </c>
      <c r="E77" s="336"/>
      <c r="F77" s="336"/>
      <c r="G77" s="336"/>
    </row>
    <row r="78" spans="1:7" ht="15" customHeight="1">
      <c r="A78" s="570">
        <f t="shared" si="2"/>
        <v>26</v>
      </c>
      <c r="B78" s="113" t="s">
        <v>656</v>
      </c>
      <c r="D78" s="49">
        <f t="shared" si="1"/>
        <v>78</v>
      </c>
      <c r="E78" s="54"/>
      <c r="F78" s="56"/>
    </row>
    <row r="79" spans="1:7" ht="15" customHeight="1">
      <c r="A79" s="570">
        <f t="shared" si="2"/>
        <v>27</v>
      </c>
      <c r="B79" s="72" t="s">
        <v>657</v>
      </c>
      <c r="D79" s="49">
        <f t="shared" si="1"/>
        <v>79</v>
      </c>
    </row>
    <row r="80" spans="1:7" ht="15" customHeight="1">
      <c r="A80" s="570">
        <f t="shared" si="2"/>
        <v>28</v>
      </c>
      <c r="B80" s="73" t="s">
        <v>658</v>
      </c>
      <c r="D80" s="49">
        <f t="shared" si="1"/>
        <v>80</v>
      </c>
    </row>
    <row r="81" spans="1:4" ht="15" customHeight="1">
      <c r="A81" s="570">
        <f t="shared" si="2"/>
        <v>29</v>
      </c>
      <c r="B81" s="61" t="s">
        <v>659</v>
      </c>
      <c r="D81" s="49">
        <f t="shared" si="1"/>
        <v>81</v>
      </c>
    </row>
    <row r="82" spans="1:4" ht="15" customHeight="1">
      <c r="A82" s="570">
        <f t="shared" si="2"/>
        <v>30</v>
      </c>
      <c r="B82" s="66" t="s">
        <v>660</v>
      </c>
      <c r="D82" s="49">
        <f t="shared" si="1"/>
        <v>82</v>
      </c>
    </row>
    <row r="83" spans="1:4" ht="15" customHeight="1">
      <c r="A83" s="570">
        <f t="shared" si="2"/>
        <v>31</v>
      </c>
      <c r="B83" s="50" t="s">
        <v>661</v>
      </c>
      <c r="D83" s="49">
        <f t="shared" si="1"/>
        <v>83</v>
      </c>
    </row>
    <row r="84" spans="1:4" ht="15" customHeight="1">
      <c r="A84" s="570">
        <f t="shared" si="2"/>
        <v>32</v>
      </c>
      <c r="B84" s="66"/>
      <c r="D84" s="49">
        <f t="shared" si="1"/>
        <v>84</v>
      </c>
    </row>
    <row r="85" spans="1:4" ht="15" customHeight="1">
      <c r="A85" s="570">
        <f t="shared" si="2"/>
        <v>33</v>
      </c>
      <c r="B85" s="74" t="s">
        <v>662</v>
      </c>
      <c r="D85" s="49">
        <f t="shared" si="1"/>
        <v>85</v>
      </c>
    </row>
    <row r="86" spans="1:4" ht="15" customHeight="1">
      <c r="A86" s="570">
        <f t="shared" si="2"/>
        <v>34</v>
      </c>
      <c r="B86" s="66" t="s">
        <v>663</v>
      </c>
      <c r="D86" s="49">
        <f t="shared" si="1"/>
        <v>86</v>
      </c>
    </row>
    <row r="87" spans="1:4" ht="15" customHeight="1">
      <c r="A87" s="570">
        <f t="shared" si="2"/>
        <v>35</v>
      </c>
      <c r="B87" s="61" t="s">
        <v>664</v>
      </c>
      <c r="D87" s="49">
        <f t="shared" si="1"/>
        <v>87</v>
      </c>
    </row>
    <row r="88" spans="1:4" ht="15" customHeight="1">
      <c r="A88" s="570">
        <f t="shared" si="2"/>
        <v>36</v>
      </c>
      <c r="B88" s="61" t="s">
        <v>665</v>
      </c>
      <c r="D88" s="49">
        <f t="shared" si="1"/>
        <v>88</v>
      </c>
    </row>
    <row r="89" spans="1:4" ht="15" customHeight="1">
      <c r="A89" s="570">
        <f t="shared" si="2"/>
        <v>37</v>
      </c>
      <c r="B89" s="66" t="s">
        <v>666</v>
      </c>
      <c r="D89" s="49">
        <f t="shared" si="1"/>
        <v>89</v>
      </c>
    </row>
    <row r="90" spans="1:4" ht="15" customHeight="1">
      <c r="A90" s="570">
        <f t="shared" si="2"/>
        <v>38</v>
      </c>
      <c r="B90" s="66" t="s">
        <v>667</v>
      </c>
      <c r="D90" s="49">
        <f t="shared" si="1"/>
        <v>90</v>
      </c>
    </row>
    <row r="91" spans="1:4" ht="15" customHeight="1">
      <c r="A91" s="570">
        <f t="shared" si="2"/>
        <v>39</v>
      </c>
      <c r="B91" s="61" t="s">
        <v>668</v>
      </c>
      <c r="D91" s="49">
        <f t="shared" si="1"/>
        <v>91</v>
      </c>
    </row>
    <row r="92" spans="1:4" ht="15" customHeight="1">
      <c r="A92" s="570">
        <f t="shared" si="2"/>
        <v>40</v>
      </c>
      <c r="B92" s="58" t="s">
        <v>669</v>
      </c>
      <c r="D92" s="49">
        <f t="shared" si="1"/>
        <v>92</v>
      </c>
    </row>
    <row r="93" spans="1:4" ht="18" customHeight="1">
      <c r="A93" s="570">
        <f t="shared" si="2"/>
        <v>41</v>
      </c>
      <c r="B93" s="58" t="s">
        <v>670</v>
      </c>
      <c r="D93" s="49">
        <f t="shared" si="1"/>
        <v>93</v>
      </c>
    </row>
    <row r="94" spans="1:4" ht="18" customHeight="1">
      <c r="A94" s="570">
        <f t="shared" si="2"/>
        <v>42</v>
      </c>
      <c r="B94" s="52"/>
      <c r="D94" s="49">
        <f t="shared" si="1"/>
        <v>94</v>
      </c>
    </row>
    <row r="95" spans="1:4" ht="18" customHeight="1">
      <c r="A95" s="570">
        <f t="shared" si="2"/>
        <v>43</v>
      </c>
      <c r="B95" s="75" t="s">
        <v>671</v>
      </c>
      <c r="D95" s="49">
        <f t="shared" si="1"/>
        <v>95</v>
      </c>
    </row>
    <row r="96" spans="1:4" ht="18" customHeight="1">
      <c r="A96" s="570">
        <f t="shared" si="2"/>
        <v>44</v>
      </c>
      <c r="B96" s="75" t="s">
        <v>672</v>
      </c>
      <c r="D96" s="49">
        <f t="shared" si="1"/>
        <v>96</v>
      </c>
    </row>
    <row r="97" spans="1:8" ht="18" customHeight="1">
      <c r="A97" s="570">
        <f t="shared" si="2"/>
        <v>45</v>
      </c>
      <c r="B97" s="52" t="s">
        <v>673</v>
      </c>
      <c r="D97" s="49">
        <f t="shared" si="1"/>
        <v>97</v>
      </c>
    </row>
    <row r="98" spans="1:8">
      <c r="B98" s="52"/>
    </row>
    <row r="99" spans="1:8" ht="23.25">
      <c r="B99" s="259" t="s">
        <v>674</v>
      </c>
      <c r="D99" s="259"/>
      <c r="E99" s="259"/>
    </row>
    <row r="100" spans="1:8" ht="18.75">
      <c r="B100" s="114" t="s">
        <v>675</v>
      </c>
      <c r="C100" s="635" t="s">
        <v>676</v>
      </c>
      <c r="D100" s="921" t="s">
        <v>677</v>
      </c>
      <c r="E100" s="921"/>
      <c r="H100" s="274" t="s">
        <v>678</v>
      </c>
    </row>
    <row r="101" spans="1:8" ht="18.75">
      <c r="B101" s="115" t="s">
        <v>679</v>
      </c>
      <c r="C101" s="770" t="s">
        <v>680</v>
      </c>
      <c r="D101" s="150"/>
      <c r="E101" s="95" t="s">
        <v>681</v>
      </c>
      <c r="H101" s="275" t="s">
        <v>682</v>
      </c>
    </row>
    <row r="102" spans="1:8" ht="18.75">
      <c r="B102" s="116" t="s">
        <v>683</v>
      </c>
      <c r="C102" s="770" t="s">
        <v>684</v>
      </c>
      <c r="D102" s="150"/>
      <c r="E102" s="95" t="s">
        <v>685</v>
      </c>
      <c r="H102" s="275" t="s">
        <v>686</v>
      </c>
    </row>
    <row r="103" spans="1:8" ht="18">
      <c r="B103" s="260" t="s">
        <v>687</v>
      </c>
      <c r="C103" s="770" t="s">
        <v>688</v>
      </c>
      <c r="D103" s="260"/>
      <c r="E103" s="260"/>
      <c r="H103" s="274" t="s">
        <v>689</v>
      </c>
    </row>
    <row r="104" spans="1:8" ht="18.75">
      <c r="B104" s="116" t="s">
        <v>690</v>
      </c>
      <c r="C104" s="771" t="s">
        <v>691</v>
      </c>
      <c r="D104" s="920" t="s">
        <v>692</v>
      </c>
      <c r="E104" s="920"/>
      <c r="H104" s="274" t="s">
        <v>693</v>
      </c>
    </row>
    <row r="105" spans="1:8" ht="18.75">
      <c r="B105" s="115" t="s">
        <v>694</v>
      </c>
      <c r="C105" s="195" t="s">
        <v>681</v>
      </c>
      <c r="D105" s="921" t="s">
        <v>695</v>
      </c>
      <c r="E105" s="921"/>
      <c r="H105" s="274">
        <v>0</v>
      </c>
    </row>
    <row r="106" spans="1:8" ht="18.75">
      <c r="B106" s="116" t="s">
        <v>696</v>
      </c>
      <c r="C106" s="772" t="s">
        <v>685</v>
      </c>
      <c r="D106" s="921" t="s">
        <v>697</v>
      </c>
      <c r="E106" s="921"/>
      <c r="H106" s="274"/>
    </row>
    <row r="107" spans="1:8" ht="18.75">
      <c r="B107" s="116" t="s">
        <v>698</v>
      </c>
      <c r="C107" s="635" t="s">
        <v>699</v>
      </c>
      <c r="D107" s="97" t="s">
        <v>700</v>
      </c>
      <c r="E107" s="98" t="s">
        <v>701</v>
      </c>
      <c r="H107" s="275"/>
    </row>
    <row r="108" spans="1:8" ht="18.75">
      <c r="B108" s="116" t="s">
        <v>702</v>
      </c>
      <c r="C108" s="773" t="s">
        <v>703</v>
      </c>
      <c r="H108" s="275"/>
    </row>
    <row r="109" spans="1:8" ht="18.75">
      <c r="B109" s="117" t="s">
        <v>704</v>
      </c>
      <c r="C109" s="635" t="s">
        <v>705</v>
      </c>
      <c r="H109" s="274"/>
    </row>
    <row r="110" spans="1:8" ht="18.75">
      <c r="B110" s="117" t="s">
        <v>706</v>
      </c>
      <c r="C110" s="774" t="s">
        <v>707</v>
      </c>
      <c r="H110" s="274"/>
    </row>
    <row r="111" spans="1:8" ht="30">
      <c r="B111" s="118" t="s">
        <v>708</v>
      </c>
      <c r="C111" s="772" t="s">
        <v>692</v>
      </c>
      <c r="H111" s="274"/>
    </row>
    <row r="112" spans="1:8">
      <c r="B112" s="119" t="s">
        <v>709</v>
      </c>
      <c r="C112" s="775" t="s">
        <v>710</v>
      </c>
      <c r="H112" s="274" t="s">
        <v>711</v>
      </c>
    </row>
    <row r="113" spans="2:8" ht="18.75">
      <c r="B113" s="115" t="s">
        <v>712</v>
      </c>
      <c r="C113" s="776" t="s">
        <v>695</v>
      </c>
      <c r="H113" s="274" t="s">
        <v>686</v>
      </c>
    </row>
    <row r="114" spans="2:8" ht="18.75">
      <c r="B114" s="115" t="s">
        <v>713</v>
      </c>
      <c r="C114" s="772" t="s">
        <v>714</v>
      </c>
      <c r="H114" s="274" t="s">
        <v>711</v>
      </c>
    </row>
    <row r="115" spans="2:8" ht="18.75">
      <c r="B115" s="116" t="s">
        <v>715</v>
      </c>
      <c r="C115" s="772" t="s">
        <v>677</v>
      </c>
      <c r="H115" s="274" t="s">
        <v>716</v>
      </c>
    </row>
    <row r="116" spans="2:8" ht="18.75">
      <c r="B116" s="120" t="s">
        <v>717</v>
      </c>
      <c r="C116" s="777" t="s">
        <v>718</v>
      </c>
      <c r="H116" s="274" t="s">
        <v>719</v>
      </c>
    </row>
    <row r="117" spans="2:8" ht="18.75">
      <c r="B117" s="121" t="s">
        <v>720</v>
      </c>
      <c r="C117" s="635" t="s">
        <v>721</v>
      </c>
      <c r="H117" s="274"/>
    </row>
    <row r="118" spans="2:8" ht="18.75">
      <c r="B118" s="96" t="s">
        <v>722</v>
      </c>
      <c r="C118" s="150" t="s">
        <v>474</v>
      </c>
      <c r="H118" s="274"/>
    </row>
    <row r="119" spans="2:8" ht="18">
      <c r="B119" s="122" t="s">
        <v>723</v>
      </c>
      <c r="C119" s="778" t="s">
        <v>474</v>
      </c>
      <c r="H119" s="275"/>
    </row>
    <row r="120" spans="2:8" ht="18.75">
      <c r="B120" s="96" t="s">
        <v>724</v>
      </c>
      <c r="C120" s="55" t="s">
        <v>474</v>
      </c>
      <c r="H120" s="274"/>
    </row>
    <row r="121" spans="2:8" ht="16.5">
      <c r="B121" s="96" t="s">
        <v>725</v>
      </c>
      <c r="C121" s="559" t="s">
        <v>474</v>
      </c>
      <c r="H121" s="275"/>
    </row>
    <row r="122" spans="2:8" ht="16.5">
      <c r="B122" s="96" t="s">
        <v>726</v>
      </c>
      <c r="C122" s="197" t="s">
        <v>474</v>
      </c>
      <c r="H122" s="274"/>
    </row>
    <row r="123" spans="2:8" ht="16.5">
      <c r="B123" s="96" t="s">
        <v>727</v>
      </c>
      <c r="C123" s="779" t="e">
        <v>#N/A</v>
      </c>
      <c r="H123" s="274"/>
    </row>
    <row r="124" spans="2:8" ht="16.5">
      <c r="B124" s="96" t="s">
        <v>728</v>
      </c>
      <c r="C124" s="779" t="s">
        <v>474</v>
      </c>
      <c r="H124" s="274"/>
    </row>
    <row r="125" spans="2:8" ht="16.5">
      <c r="B125" s="96" t="s">
        <v>729</v>
      </c>
      <c r="C125" s="780"/>
      <c r="H125" s="274"/>
    </row>
    <row r="126" spans="2:8" ht="20.25">
      <c r="B126" s="52"/>
      <c r="C126" s="82"/>
      <c r="H126" s="274"/>
    </row>
    <row r="127" spans="2:8">
      <c r="B127" s="52"/>
      <c r="C127" s="781"/>
      <c r="H127" s="274"/>
    </row>
    <row r="128" spans="2:8" ht="16.5">
      <c r="B128" s="96"/>
      <c r="C128" s="781"/>
      <c r="H128" s="274"/>
    </row>
    <row r="129" spans="2:3" ht="18">
      <c r="B129" s="122"/>
      <c r="C129" s="781"/>
    </row>
    <row r="130" spans="2:3" ht="16.5">
      <c r="B130" s="96"/>
      <c r="C130" s="781"/>
    </row>
    <row r="131" spans="2:3" ht="16.5">
      <c r="B131" s="96"/>
      <c r="C131" s="782"/>
    </row>
    <row r="132" spans="2:3">
      <c r="B132" s="52"/>
      <c r="C132" s="781"/>
    </row>
    <row r="133" spans="2:3">
      <c r="B133" s="52"/>
      <c r="C133" s="783"/>
    </row>
    <row r="134" spans="2:3">
      <c r="B134" s="52"/>
      <c r="C134" s="783"/>
    </row>
    <row r="135" spans="2:3">
      <c r="B135" s="52"/>
      <c r="C135" s="781"/>
    </row>
    <row r="136" spans="2:3">
      <c r="B136" s="52"/>
      <c r="C136" s="781"/>
    </row>
    <row r="137" spans="2:3">
      <c r="B137" s="52"/>
      <c r="C137" s="781"/>
    </row>
    <row r="138" spans="2:3">
      <c r="C138" s="781"/>
    </row>
    <row r="139" spans="2:3">
      <c r="C139" s="781"/>
    </row>
    <row r="140" spans="2:3">
      <c r="C140" s="781"/>
    </row>
    <row r="141" spans="2:3">
      <c r="C141" s="781"/>
    </row>
    <row r="142" spans="2:3">
      <c r="C142" s="781"/>
    </row>
    <row r="143" spans="2:3">
      <c r="C143" s="779"/>
    </row>
    <row r="144" spans="2:3">
      <c r="C144" s="779"/>
    </row>
    <row r="145" spans="3:3">
      <c r="C145" s="779"/>
    </row>
    <row r="146" spans="3:3">
      <c r="C146" s="779"/>
    </row>
    <row r="147" spans="3:3">
      <c r="C147" s="779"/>
    </row>
    <row r="148" spans="3:3" ht="18">
      <c r="C148" s="55"/>
    </row>
  </sheetData>
  <mergeCells count="9">
    <mergeCell ref="D104:E104"/>
    <mergeCell ref="D105:E105"/>
    <mergeCell ref="D106:E106"/>
    <mergeCell ref="D100:E100"/>
    <mergeCell ref="A1:A10"/>
    <mergeCell ref="A11:A18"/>
    <mergeCell ref="A19:A22"/>
    <mergeCell ref="A27:A49"/>
    <mergeCell ref="D2:D10"/>
  </mergeCells>
  <hyperlinks>
    <hyperlink ref="D100" r:id="rId1" display="mailto:info@myapcllc.com" xr:uid="{A667B871-669A-4D01-B505-E61C7EC3E834}"/>
    <hyperlink ref="D105" r:id="rId2" display="mailto:wsbjoe9@gmail.com" xr:uid="{D0F8A386-A472-468D-B0D5-321454FAD1B3}"/>
    <hyperlink ref="D106" r:id="rId3" display="mailto:ddevonJohnson@gmail.com" xr:uid="{1DC7938C-406E-4A80-9D3E-27C03E11DFF0}"/>
    <hyperlink ref="D37" r:id="rId4" display="https://www.notus.org/florida/citizens-hurricane-debby-claims" xr:uid="{1590C961-D268-41C9-87A2-99932D5E761D}"/>
  </hyperlinks>
  <printOptions gridLines="1"/>
  <pageMargins left="0.7" right="0.7" top="0.19" bottom="0.17" header="0.17" footer="0.17"/>
  <pageSetup orientation="portrait" r:id="rId5"/>
  <rowBreaks count="1" manualBreakCount="1">
    <brk id="25" max="2"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6BC9D-0F07-4161-9880-2B524D4003A4}">
  <sheetPr codeName="Sheet2">
    <tabColor rgb="FF002060"/>
  </sheetPr>
  <dimension ref="A1:G35"/>
  <sheetViews>
    <sheetView showGridLines="0" topLeftCell="A19" zoomScaleNormal="100" zoomScaleSheetLayoutView="100" workbookViewId="0">
      <selection activeCell="C3" sqref="C3"/>
    </sheetView>
  </sheetViews>
  <sheetFormatPr defaultRowHeight="20.65" customHeight="1"/>
  <cols>
    <col min="1" max="1" width="6.7109375" style="3" bestFit="1" customWidth="1"/>
    <col min="2" max="2" width="1.5703125" style="12" hidden="1" customWidth="1"/>
    <col min="3" max="3" width="67.28515625" style="12" customWidth="1"/>
    <col min="4" max="4" width="13.7109375" style="12" customWidth="1"/>
    <col min="5" max="5" width="6.5703125" style="12" customWidth="1"/>
    <col min="6" max="6" width="5.28515625" style="12" customWidth="1"/>
  </cols>
  <sheetData>
    <row r="1" spans="1:7" ht="20.65" customHeight="1">
      <c r="A1" s="214" t="s">
        <v>0</v>
      </c>
      <c r="B1" s="214"/>
      <c r="C1" s="265"/>
      <c r="D1" s="192" t="str">
        <f>+'jobinfo(2)'!C2</f>
        <v>13509 Alvin Ave</v>
      </c>
      <c r="E1" s="4"/>
      <c r="F1" s="929" t="s">
        <v>1</v>
      </c>
    </row>
    <row r="2" spans="1:7" ht="20.65" customHeight="1">
      <c r="A2" s="5" t="s">
        <v>2</v>
      </c>
      <c r="B2" s="6"/>
      <c r="C2" s="192" t="str">
        <f>+'jobinfo(2)'!C1</f>
        <v>Brownlee. LAVERNE</v>
      </c>
      <c r="D2" s="6" t="s">
        <v>3</v>
      </c>
      <c r="E2" s="6" t="s">
        <v>4</v>
      </c>
      <c r="F2" s="929"/>
    </row>
    <row r="3" spans="1:7" ht="20.65" customHeight="1">
      <c r="A3" s="267">
        <v>1</v>
      </c>
      <c r="B3" s="8" t="s">
        <v>5</v>
      </c>
      <c r="C3" s="213" t="s">
        <v>5</v>
      </c>
      <c r="D3" s="9" t="s">
        <v>6</v>
      </c>
      <c r="E3" s="10"/>
      <c r="F3" s="10"/>
    </row>
    <row r="4" spans="1:7" ht="20.65" customHeight="1">
      <c r="A4" s="934" t="s">
        <v>7</v>
      </c>
      <c r="B4" s="11"/>
      <c r="C4" s="57" t="s">
        <v>8</v>
      </c>
      <c r="D4" s="210"/>
      <c r="E4" s="13"/>
      <c r="F4" s="14"/>
    </row>
    <row r="5" spans="1:7" ht="20.65" customHeight="1">
      <c r="A5" s="934"/>
      <c r="C5" s="215" t="s">
        <v>9</v>
      </c>
      <c r="D5" s="17"/>
      <c r="E5" s="18"/>
      <c r="F5" s="13"/>
    </row>
    <row r="6" spans="1:7" ht="20.65" customHeight="1">
      <c r="A6" s="934"/>
      <c r="C6" s="19" t="s">
        <v>10</v>
      </c>
      <c r="D6" s="20"/>
      <c r="E6" s="13"/>
      <c r="F6" s="20"/>
    </row>
    <row r="7" spans="1:7" ht="20.65" customHeight="1">
      <c r="A7" s="934"/>
      <c r="C7" s="216" t="s">
        <v>11</v>
      </c>
      <c r="D7" s="17"/>
      <c r="E7" s="18"/>
      <c r="F7" s="13"/>
    </row>
    <row r="8" spans="1:7" ht="20.65" customHeight="1">
      <c r="A8" s="934"/>
      <c r="C8" s="16" t="s">
        <v>12</v>
      </c>
      <c r="D8" s="21"/>
      <c r="E8" s="13"/>
      <c r="F8" s="20"/>
      <c r="G8" t="s">
        <v>13</v>
      </c>
    </row>
    <row r="9" spans="1:7" ht="20.65" customHeight="1">
      <c r="A9" s="266">
        <v>2</v>
      </c>
      <c r="B9" s="22" t="s">
        <v>14</v>
      </c>
      <c r="C9" s="212" t="s">
        <v>15</v>
      </c>
      <c r="D9" s="23"/>
      <c r="E9" s="23"/>
      <c r="F9" s="23"/>
      <c r="G9" t="s">
        <v>16</v>
      </c>
    </row>
    <row r="10" spans="1:7" ht="20.65" customHeight="1">
      <c r="A10" s="935" t="s">
        <v>17</v>
      </c>
      <c r="B10" s="10"/>
      <c r="C10" s="217" t="s">
        <v>18</v>
      </c>
      <c r="D10" s="17"/>
      <c r="E10" s="18"/>
      <c r="F10" s="13"/>
    </row>
    <row r="11" spans="1:7" ht="20.65" customHeight="1">
      <c r="A11" s="935"/>
      <c r="B11" s="10"/>
      <c r="C11" s="24" t="s">
        <v>19</v>
      </c>
      <c r="D11" s="20"/>
      <c r="E11" s="13"/>
      <c r="F11" s="20"/>
      <c r="G11" t="s">
        <v>20</v>
      </c>
    </row>
    <row r="12" spans="1:7" ht="20.65" customHeight="1">
      <c r="A12" s="25"/>
      <c r="B12" s="10"/>
      <c r="C12" s="218" t="s">
        <v>21</v>
      </c>
      <c r="D12" s="17"/>
      <c r="E12" s="18"/>
      <c r="F12" s="13"/>
    </row>
    <row r="13" spans="1:7" ht="20.65" customHeight="1">
      <c r="A13" s="15" t="s">
        <v>22</v>
      </c>
      <c r="B13" s="10"/>
      <c r="C13" s="24" t="s">
        <v>23</v>
      </c>
      <c r="D13" s="17"/>
      <c r="E13" s="18"/>
      <c r="F13" s="13"/>
    </row>
    <row r="14" spans="1:7" ht="16.149999999999999" customHeight="1">
      <c r="A14" s="266">
        <v>3</v>
      </c>
      <c r="C14" s="211" t="s">
        <v>24</v>
      </c>
      <c r="D14" s="21"/>
      <c r="E14" s="13"/>
      <c r="F14" s="20"/>
    </row>
    <row r="15" spans="1:7" ht="20.65" customHeight="1">
      <c r="A15" s="28"/>
      <c r="B15" s="27"/>
      <c r="C15" s="219" t="s">
        <v>25</v>
      </c>
      <c r="D15" s="21"/>
      <c r="E15" s="13"/>
      <c r="F15" s="20"/>
    </row>
    <row r="16" spans="1:7" ht="20.65" customHeight="1" thickBot="1">
      <c r="A16" s="26" t="s">
        <v>26</v>
      </c>
      <c r="B16" s="29" t="s">
        <v>27</v>
      </c>
      <c r="C16" s="658" t="s">
        <v>27</v>
      </c>
      <c r="D16" s="224"/>
      <c r="E16" s="225"/>
      <c r="F16" s="36"/>
    </row>
    <row r="17" spans="1:7" ht="20.65" customHeight="1" thickTop="1" thickBot="1">
      <c r="A17" s="266">
        <v>4</v>
      </c>
      <c r="C17" s="30" t="s">
        <v>28</v>
      </c>
      <c r="D17" s="31"/>
      <c r="E17" s="31"/>
      <c r="F17" s="31"/>
      <c r="G17">
        <v>2</v>
      </c>
    </row>
    <row r="18" spans="1:7" ht="20.65" customHeight="1" thickTop="1" thickBot="1">
      <c r="A18" s="266">
        <v>5</v>
      </c>
      <c r="C18" s="220" t="s">
        <v>29</v>
      </c>
      <c r="D18" s="20"/>
      <c r="E18" s="13"/>
      <c r="F18" s="20"/>
    </row>
    <row r="19" spans="1:7" ht="20.65" customHeight="1" thickTop="1" thickBot="1">
      <c r="A19" s="266">
        <v>6</v>
      </c>
      <c r="C19" s="32" t="s">
        <v>30</v>
      </c>
      <c r="D19" s="17"/>
      <c r="E19" s="18"/>
      <c r="F19" s="13"/>
    </row>
    <row r="20" spans="1:7" ht="20.65" customHeight="1" thickTop="1" thickBot="1">
      <c r="A20" s="266">
        <v>7</v>
      </c>
      <c r="C20" s="221" t="s">
        <v>31</v>
      </c>
      <c r="D20" s="21"/>
      <c r="E20" s="13"/>
      <c r="F20" s="20"/>
    </row>
    <row r="21" spans="1:7" ht="16.899999999999999" customHeight="1" thickTop="1" thickBot="1">
      <c r="A21" s="26" t="s">
        <v>32</v>
      </c>
      <c r="B21" s="33" t="s">
        <v>33</v>
      </c>
      <c r="C21" s="569" t="s">
        <v>33</v>
      </c>
      <c r="D21" s="34"/>
      <c r="E21" s="34"/>
      <c r="F21" s="34"/>
    </row>
    <row r="22" spans="1:7" ht="20.65" customHeight="1" thickTop="1" thickBot="1">
      <c r="A22" s="266">
        <v>8</v>
      </c>
      <c r="B22" s="10"/>
      <c r="C22" s="222" t="s">
        <v>34</v>
      </c>
      <c r="D22" s="35"/>
      <c r="E22" s="36"/>
      <c r="F22" s="37"/>
    </row>
    <row r="23" spans="1:7" ht="20.65" customHeight="1" thickTop="1" thickBot="1">
      <c r="A23" s="7"/>
      <c r="B23" s="10"/>
      <c r="C23" s="38" t="s">
        <v>35</v>
      </c>
      <c r="D23" s="39"/>
      <c r="E23" s="40"/>
      <c r="F23" s="41"/>
    </row>
    <row r="24" spans="1:7" ht="16.899999999999999" customHeight="1" thickTop="1" thickBot="1">
      <c r="B24" s="10"/>
      <c r="C24" s="931" t="s">
        <v>36</v>
      </c>
      <c r="D24" s="932"/>
      <c r="E24" s="932"/>
      <c r="F24" s="933"/>
    </row>
    <row r="25" spans="1:7" ht="20.65" customHeight="1" thickTop="1" thickBot="1">
      <c r="A25" s="7"/>
      <c r="B25" s="10"/>
      <c r="C25" s="44" t="s">
        <v>37</v>
      </c>
      <c r="D25" s="224"/>
      <c r="E25" s="225"/>
      <c r="F25" s="36"/>
    </row>
    <row r="26" spans="1:7" ht="20.65" customHeight="1" thickTop="1" thickBot="1">
      <c r="A26" s="7"/>
      <c r="B26" s="10"/>
      <c r="C26" s="659" t="s">
        <v>38</v>
      </c>
      <c r="D26" s="42"/>
      <c r="E26" s="41"/>
      <c r="F26" s="43"/>
    </row>
    <row r="27" spans="1:7" ht="20.65" customHeight="1" thickTop="1">
      <c r="A27" s="266">
        <v>9</v>
      </c>
      <c r="B27" s="34" t="s">
        <v>39</v>
      </c>
      <c r="C27" s="33" t="s">
        <v>40</v>
      </c>
      <c r="D27" s="34"/>
      <c r="E27" s="34"/>
      <c r="F27" s="34"/>
    </row>
    <row r="28" spans="1:7" ht="20.65" customHeight="1">
      <c r="A28" s="45" t="s">
        <v>41</v>
      </c>
      <c r="B28" s="10"/>
      <c r="C28" s="660" t="s">
        <v>42</v>
      </c>
      <c r="D28" s="42"/>
      <c r="E28" s="41"/>
      <c r="F28" s="43"/>
    </row>
    <row r="29" spans="1:7" ht="20.65" customHeight="1">
      <c r="A29" s="45"/>
      <c r="B29" s="10" t="s">
        <v>43</v>
      </c>
      <c r="C29" s="657" t="s">
        <v>44</v>
      </c>
      <c r="D29" s="654"/>
      <c r="E29" s="655"/>
      <c r="F29" s="656"/>
    </row>
    <row r="30" spans="1:7" ht="20.65" customHeight="1">
      <c r="A30" s="266">
        <v>10</v>
      </c>
      <c r="B30" s="930" t="s">
        <v>45</v>
      </c>
      <c r="C30" s="930"/>
      <c r="D30" s="930"/>
      <c r="E30" s="930"/>
      <c r="F30" s="930"/>
    </row>
    <row r="31" spans="1:7" ht="16.899999999999999" customHeight="1" thickBot="1">
      <c r="A31" s="928" t="s">
        <v>46</v>
      </c>
      <c r="B31" s="34"/>
      <c r="C31" s="223" t="s">
        <v>47</v>
      </c>
      <c r="D31" s="39"/>
      <c r="E31" s="40"/>
      <c r="F31" s="41"/>
    </row>
    <row r="32" spans="1:7" ht="20.65" customHeight="1" thickTop="1" thickBot="1">
      <c r="A32" s="928"/>
      <c r="B32" s="12" t="s">
        <v>27</v>
      </c>
      <c r="C32" s="661" t="s">
        <v>48</v>
      </c>
      <c r="D32" s="42"/>
      <c r="E32" s="41"/>
      <c r="F32" s="43"/>
    </row>
    <row r="33" spans="1:6" ht="20.65" customHeight="1" thickTop="1">
      <c r="A33" s="928"/>
      <c r="B33" s="226" t="s">
        <v>49</v>
      </c>
      <c r="C33" s="662" t="s">
        <v>50</v>
      </c>
      <c r="D33" s="226"/>
      <c r="E33" s="226"/>
      <c r="F33" s="226"/>
    </row>
    <row r="34" spans="1:6" ht="20.65" customHeight="1">
      <c r="A34" s="928"/>
      <c r="B34" s="227" t="s">
        <v>51</v>
      </c>
      <c r="C34" s="663" t="s">
        <v>52</v>
      </c>
      <c r="D34" s="224"/>
      <c r="E34" s="225"/>
      <c r="F34" s="36"/>
    </row>
    <row r="35" spans="1:6" ht="20.65" customHeight="1">
      <c r="A35" s="928"/>
      <c r="B35" s="33" t="s">
        <v>53</v>
      </c>
      <c r="C35" s="664" t="s">
        <v>53</v>
      </c>
      <c r="D35" s="42"/>
      <c r="E35" s="41"/>
      <c r="F35" s="43"/>
    </row>
  </sheetData>
  <mergeCells count="6">
    <mergeCell ref="A31:A35"/>
    <mergeCell ref="F1:F2"/>
    <mergeCell ref="B30:F30"/>
    <mergeCell ref="C24:F24"/>
    <mergeCell ref="A4:A8"/>
    <mergeCell ref="A10:A11"/>
  </mergeCells>
  <pageMargins left="0.32" right="0.27" top="0.25" bottom="0.45" header="0.38" footer="0.11"/>
  <pageSetup orientation="portrait" r:id="rId1"/>
  <headerFooter>
    <oddFooter>&amp;LPage@  &amp;P  &amp;D &amp;T&amp;C&amp;A
&amp;R&amp;F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93883-05C5-4F48-9BBB-A6C204E8A15F}">
  <sheetPr codeName="Sheet3">
    <tabColor rgb="FF002060"/>
  </sheetPr>
  <dimension ref="A1:J73"/>
  <sheetViews>
    <sheetView view="pageBreakPreview" topLeftCell="A20" zoomScaleNormal="100" zoomScaleSheetLayoutView="100" workbookViewId="0">
      <selection activeCell="B23" sqref="B23"/>
    </sheetView>
  </sheetViews>
  <sheetFormatPr defaultRowHeight="25.15" customHeight="1"/>
  <cols>
    <col min="1" max="1" width="3" bestFit="1" customWidth="1"/>
    <col min="2" max="2" width="49.28515625" style="123" customWidth="1"/>
    <col min="3" max="3" width="4.5703125" style="123" customWidth="1"/>
    <col min="4" max="4" width="13.28515625" style="123" customWidth="1"/>
    <col min="5" max="5" width="0.42578125" style="148" hidden="1" customWidth="1"/>
    <col min="6" max="6" width="6.7109375" style="123" customWidth="1"/>
    <col min="7" max="7" width="7.140625" style="123" customWidth="1"/>
    <col min="8" max="8" width="9.5703125" customWidth="1"/>
    <col min="9" max="9" width="7.42578125" customWidth="1"/>
  </cols>
  <sheetData>
    <row r="1" spans="1:10" ht="18" customHeight="1">
      <c r="B1" s="939" t="s">
        <v>54</v>
      </c>
      <c r="C1" s="939"/>
      <c r="D1" s="938" t="str">
        <f>+'jobinfo(2)'!C1</f>
        <v>Brownlee. LAVERNE</v>
      </c>
      <c r="E1" s="938"/>
      <c r="F1" s="938"/>
      <c r="G1" s="417" t="str">
        <f>+'jobinfo(2)'!C2</f>
        <v>13509 Alvin Ave</v>
      </c>
      <c r="H1" s="637"/>
      <c r="I1" s="944" t="str">
        <f>+'jobinfo(2)'!C3</f>
        <v>Garfield Heights 44105</v>
      </c>
    </row>
    <row r="2" spans="1:10" ht="16.899999999999999" customHeight="1">
      <c r="B2" s="675" t="str">
        <f>+'jobinfo(2)'!C11</f>
        <v>Wind=Tree</v>
      </c>
      <c r="C2" s="149" t="str">
        <f>+'jobinfo(2)'!B12</f>
        <v>date of loss</v>
      </c>
      <c r="D2" s="665">
        <f>+'jobinfo(2)'!C12</f>
        <v>45618</v>
      </c>
      <c r="E2" s="276"/>
      <c r="F2" s="941" t="str">
        <f>+'jobinfo(2)'!C26</f>
        <v>State Farm</v>
      </c>
      <c r="G2" s="941"/>
      <c r="H2" s="941"/>
      <c r="I2" s="944"/>
    </row>
    <row r="3" spans="1:10" ht="16.899999999999999" customHeight="1">
      <c r="B3" s="689" t="str">
        <f>+'jobinfo(2)'!C13</f>
        <v>ROOF REPLACE SHINGLES</v>
      </c>
      <c r="C3" s="149" t="str">
        <f>+'jobinfo(2)'!B16</f>
        <v>DEMO</v>
      </c>
      <c r="D3" s="414" t="str">
        <f>+'jobinfo(2)'!C16</f>
        <v>Y</v>
      </c>
      <c r="E3" s="416"/>
      <c r="F3" s="938" t="str">
        <f>+'jobinfo(2)'!C27</f>
        <v>3577Q641P</v>
      </c>
      <c r="G3" s="938"/>
      <c r="H3" s="938"/>
      <c r="I3" s="944"/>
      <c r="J3" s="415"/>
    </row>
    <row r="4" spans="1:10" ht="16.899999999999999" customHeight="1">
      <c r="B4" s="675" t="str">
        <f>+'jobinfo(2)'!C14</f>
        <v>Interior Repairs LEVEL 1</v>
      </c>
      <c r="C4" s="149" t="str">
        <f>+'jobinfo(2)'!B17</f>
        <v>Mitigation</v>
      </c>
      <c r="D4" s="276" t="str">
        <f>+'jobinfo(2)'!C17</f>
        <v>Y</v>
      </c>
      <c r="E4" s="276"/>
      <c r="F4" s="941" t="str">
        <f>+'jobinfo(2)'!C28</f>
        <v>70-CA-H811-3</v>
      </c>
      <c r="G4" s="941"/>
      <c r="H4" s="941"/>
      <c r="I4" s="415"/>
      <c r="J4" s="416"/>
    </row>
    <row r="5" spans="1:10" ht="16.899999999999999" customHeight="1">
      <c r="B5" s="689" t="str">
        <f>+'jobinfo(2)'!C15</f>
        <v>Interior Repairs LEVEL 2 &amp;3</v>
      </c>
      <c r="C5" s="149" t="str">
        <f>+'jobinfo(2)'!B18</f>
        <v>Other Structures</v>
      </c>
      <c r="D5" s="414" t="str">
        <f>+'jobinfo(2)'!C18</f>
        <v>NA</v>
      </c>
      <c r="E5" s="276"/>
      <c r="F5" s="942">
        <f>+'jobinfo(2)'!C29</f>
        <v>0</v>
      </c>
      <c r="G5" s="942"/>
      <c r="H5" s="942"/>
      <c r="I5" s="942"/>
      <c r="J5" s="415"/>
    </row>
    <row r="6" spans="1:10" ht="16.899999999999999" customHeight="1">
      <c r="B6" s="675" t="str">
        <f>+'jobinfo(2)'!C4</f>
        <v>lavernbrownlee107@gmail.com</v>
      </c>
      <c r="C6" s="149" t="str">
        <f>+'jobinfo(2)'!B19</f>
        <v>Replacement</v>
      </c>
      <c r="D6" s="276" t="str">
        <f>+'jobinfo(2)'!C19</f>
        <v>Y</v>
      </c>
      <c r="E6" s="276"/>
      <c r="F6" s="943">
        <f>+'jobinfo(2)'!C30</f>
        <v>0</v>
      </c>
      <c r="G6" s="943"/>
      <c r="H6" s="943"/>
      <c r="I6" s="416"/>
      <c r="J6" s="416"/>
    </row>
    <row r="7" spans="1:10" ht="16.899999999999999" customHeight="1">
      <c r="B7" s="690">
        <f>+'jobinfo(2)'!C5</f>
        <v>2162403945</v>
      </c>
      <c r="C7" s="149" t="str">
        <f>+'jobinfo(2)'!B20</f>
        <v>CPS / CLN / CON/ CGN</v>
      </c>
      <c r="D7" s="414" t="str">
        <f>+'jobinfo(2)'!C20</f>
        <v>Y</v>
      </c>
      <c r="E7" s="276"/>
      <c r="F7" s="940">
        <f>'jobinfo(2)'!C32</f>
        <v>0</v>
      </c>
      <c r="G7" s="940"/>
      <c r="H7" s="940"/>
      <c r="I7" s="416"/>
    </row>
    <row r="8" spans="1:10" ht="1.9" customHeight="1">
      <c r="A8" s="418"/>
      <c r="B8" s="418"/>
      <c r="C8" s="418"/>
      <c r="D8" s="418"/>
      <c r="E8" s="125"/>
      <c r="F8" s="418"/>
      <c r="G8" s="126"/>
      <c r="H8" s="126"/>
      <c r="I8" s="126"/>
    </row>
    <row r="9" spans="1:10" ht="16.899999999999999" customHeight="1">
      <c r="B9" s="671" t="s">
        <v>55</v>
      </c>
      <c r="C9" s="127" t="s">
        <v>56</v>
      </c>
      <c r="D9" s="128" t="s">
        <v>57</v>
      </c>
      <c r="E9" s="129" t="s">
        <v>58</v>
      </c>
      <c r="F9" s="130" t="s">
        <v>59</v>
      </c>
      <c r="G9" s="131" t="s">
        <v>60</v>
      </c>
      <c r="H9" s="128" t="s">
        <v>61</v>
      </c>
      <c r="I9" s="697" t="s">
        <v>62</v>
      </c>
    </row>
    <row r="10" spans="1:10" s="135" customFormat="1" ht="16.899999999999999" customHeight="1">
      <c r="A10" s="135">
        <v>1</v>
      </c>
      <c r="B10" s="672" t="s">
        <v>63</v>
      </c>
      <c r="C10" s="132">
        <v>3</v>
      </c>
      <c r="D10" s="936" t="s">
        <v>64</v>
      </c>
      <c r="E10" s="129" t="s">
        <v>58</v>
      </c>
      <c r="F10" s="133" t="s">
        <v>65</v>
      </c>
      <c r="G10" s="134" t="s">
        <v>65</v>
      </c>
      <c r="H10" s="133" t="s">
        <v>65</v>
      </c>
      <c r="I10" s="697" t="s">
        <v>66</v>
      </c>
    </row>
    <row r="11" spans="1:10" s="135" customFormat="1" ht="16.899999999999999" customHeight="1">
      <c r="A11" s="135">
        <f>1+A10</f>
        <v>2</v>
      </c>
      <c r="B11" s="673" t="s">
        <v>67</v>
      </c>
      <c r="C11" s="136">
        <v>20</v>
      </c>
      <c r="D11" s="936"/>
      <c r="E11" s="129" t="s">
        <v>58</v>
      </c>
      <c r="F11" s="134" t="s">
        <v>65</v>
      </c>
      <c r="G11" s="133" t="s">
        <v>65</v>
      </c>
      <c r="H11" s="134" t="s">
        <v>65</v>
      </c>
      <c r="I11" s="697" t="s">
        <v>66</v>
      </c>
    </row>
    <row r="12" spans="1:10" ht="16.899999999999999" customHeight="1">
      <c r="A12" s="135">
        <f>1+A11</f>
        <v>3</v>
      </c>
      <c r="B12" s="674" t="s">
        <v>68</v>
      </c>
      <c r="C12" s="937">
        <v>25</v>
      </c>
      <c r="D12" s="686" t="s">
        <v>69</v>
      </c>
      <c r="E12" s="129" t="s">
        <v>58</v>
      </c>
      <c r="F12" s="137" t="s">
        <v>65</v>
      </c>
      <c r="G12" s="133" t="s">
        <v>65</v>
      </c>
      <c r="H12" s="137" t="s">
        <v>65</v>
      </c>
      <c r="I12" s="950" t="s">
        <v>70</v>
      </c>
    </row>
    <row r="13" spans="1:10" ht="16.899999999999999" customHeight="1">
      <c r="A13" s="135"/>
      <c r="B13" s="675" t="s">
        <v>71</v>
      </c>
      <c r="C13" s="937"/>
      <c r="D13" s="139" t="s">
        <v>65</v>
      </c>
      <c r="E13" s="129" t="s">
        <v>58</v>
      </c>
      <c r="F13" s="134" t="s">
        <v>65</v>
      </c>
      <c r="G13" s="133" t="s">
        <v>65</v>
      </c>
      <c r="H13" s="134" t="s">
        <v>65</v>
      </c>
      <c r="I13" s="950"/>
    </row>
    <row r="14" spans="1:10" ht="16.899999999999999" customHeight="1">
      <c r="A14" s="135">
        <f>1+A12</f>
        <v>4</v>
      </c>
      <c r="B14" s="674" t="s">
        <v>72</v>
      </c>
      <c r="C14" s="137">
        <v>1</v>
      </c>
      <c r="D14" s="134" t="s">
        <v>65</v>
      </c>
      <c r="E14" s="129" t="s">
        <v>58</v>
      </c>
      <c r="F14" s="137" t="s">
        <v>65</v>
      </c>
      <c r="G14" s="133" t="s">
        <v>65</v>
      </c>
      <c r="H14" s="137" t="s">
        <v>65</v>
      </c>
      <c r="I14" s="950" t="s">
        <v>73</v>
      </c>
    </row>
    <row r="15" spans="1:10" ht="16.899999999999999" customHeight="1">
      <c r="A15" s="135">
        <f>1+A14</f>
        <v>5</v>
      </c>
      <c r="B15" s="674" t="s">
        <v>74</v>
      </c>
      <c r="C15" s="419">
        <v>3</v>
      </c>
      <c r="D15" s="134" t="s">
        <v>65</v>
      </c>
      <c r="E15" s="129" t="s">
        <v>58</v>
      </c>
      <c r="F15" s="137" t="s">
        <v>65</v>
      </c>
      <c r="G15" s="133" t="s">
        <v>65</v>
      </c>
      <c r="H15" s="137" t="s">
        <v>65</v>
      </c>
      <c r="I15" s="950"/>
    </row>
    <row r="16" spans="1:10" s="141" customFormat="1" ht="16.899999999999999" customHeight="1">
      <c r="A16" s="135">
        <f>1+A15</f>
        <v>6</v>
      </c>
      <c r="B16" s="58" t="s">
        <v>75</v>
      </c>
      <c r="C16" s="134">
        <v>6</v>
      </c>
      <c r="D16" s="140" t="s">
        <v>65</v>
      </c>
      <c r="E16" s="129" t="s">
        <v>58</v>
      </c>
      <c r="F16" s="134" t="s">
        <v>65</v>
      </c>
      <c r="G16" s="133" t="s">
        <v>65</v>
      </c>
      <c r="H16" s="134" t="s">
        <v>65</v>
      </c>
      <c r="I16" s="698" t="s">
        <v>76</v>
      </c>
    </row>
    <row r="17" spans="1:10" s="141" customFormat="1" ht="1.9" customHeight="1">
      <c r="A17" s="146"/>
      <c r="B17" s="676"/>
      <c r="C17" s="420"/>
      <c r="D17" s="142"/>
      <c r="E17" s="129" t="s">
        <v>58</v>
      </c>
      <c r="F17" s="418"/>
      <c r="G17" s="418"/>
      <c r="H17" s="418"/>
      <c r="I17" s="421"/>
    </row>
    <row r="18" spans="1:10" ht="16.899999999999999" customHeight="1">
      <c r="A18" s="135">
        <f>1+A16</f>
        <v>7</v>
      </c>
      <c r="B18" s="692" t="s">
        <v>77</v>
      </c>
      <c r="C18" s="143"/>
      <c r="D18" s="687" t="s">
        <v>78</v>
      </c>
      <c r="E18" s="129" t="s">
        <v>58</v>
      </c>
      <c r="F18" s="134" t="s">
        <v>65</v>
      </c>
      <c r="G18" s="133" t="s">
        <v>65</v>
      </c>
      <c r="H18" s="134" t="s">
        <v>65</v>
      </c>
      <c r="I18" s="699" t="s">
        <v>16</v>
      </c>
    </row>
    <row r="19" spans="1:10" ht="18" customHeight="1">
      <c r="A19" s="135">
        <f>1+A18</f>
        <v>8</v>
      </c>
      <c r="B19" s="693" t="s">
        <v>79</v>
      </c>
      <c r="C19" s="138" t="s">
        <v>65</v>
      </c>
      <c r="D19" s="667" t="s">
        <v>80</v>
      </c>
      <c r="E19" s="129" t="s">
        <v>58</v>
      </c>
      <c r="F19" s="133" t="s">
        <v>65</v>
      </c>
      <c r="G19" s="134" t="s">
        <v>65</v>
      </c>
      <c r="H19" s="133" t="s">
        <v>65</v>
      </c>
      <c r="I19" s="695" t="s">
        <v>81</v>
      </c>
    </row>
    <row r="20" spans="1:10" ht="18" customHeight="1">
      <c r="A20" s="135">
        <f>1+A19</f>
        <v>9</v>
      </c>
      <c r="B20" s="675" t="s">
        <v>82</v>
      </c>
      <c r="C20" s="419"/>
      <c r="D20" s="138" t="s">
        <v>65</v>
      </c>
      <c r="E20" s="129" t="s">
        <v>58</v>
      </c>
      <c r="F20" s="133" t="s">
        <v>65</v>
      </c>
      <c r="G20" s="134" t="s">
        <v>65</v>
      </c>
      <c r="H20" s="133" t="s">
        <v>65</v>
      </c>
      <c r="I20" s="696" t="s">
        <v>81</v>
      </c>
    </row>
    <row r="21" spans="1:10" ht="18" customHeight="1">
      <c r="A21" s="135">
        <f>1+A20</f>
        <v>10</v>
      </c>
      <c r="B21" s="674" t="s">
        <v>83</v>
      </c>
      <c r="C21" s="422"/>
      <c r="D21" s="144" t="s">
        <v>65</v>
      </c>
      <c r="E21" s="129" t="s">
        <v>58</v>
      </c>
      <c r="F21" s="134" t="s">
        <v>65</v>
      </c>
      <c r="G21" s="133" t="s">
        <v>65</v>
      </c>
      <c r="H21" s="134" t="s">
        <v>65</v>
      </c>
      <c r="I21" s="696" t="s">
        <v>81</v>
      </c>
    </row>
    <row r="22" spans="1:10" ht="1.9" customHeight="1">
      <c r="A22" s="146"/>
      <c r="B22" s="418"/>
      <c r="C22" s="420"/>
      <c r="D22" s="142"/>
      <c r="E22" s="129" t="s">
        <v>58</v>
      </c>
      <c r="F22" s="418"/>
      <c r="G22" s="418"/>
      <c r="H22" s="418"/>
      <c r="I22" s="418"/>
      <c r="J22" s="141"/>
    </row>
    <row r="23" spans="1:10" ht="22.9" customHeight="1">
      <c r="A23" s="135">
        <f>1+A21</f>
        <v>11</v>
      </c>
      <c r="B23" s="675" t="s">
        <v>84</v>
      </c>
      <c r="C23" s="137" t="s">
        <v>65</v>
      </c>
      <c r="D23" s="145" t="s">
        <v>85</v>
      </c>
      <c r="E23" s="129" t="s">
        <v>58</v>
      </c>
      <c r="F23" s="937" t="s">
        <v>64</v>
      </c>
      <c r="G23" s="134" t="s">
        <v>65</v>
      </c>
      <c r="H23" s="133" t="s">
        <v>65</v>
      </c>
      <c r="I23" s="951" t="s">
        <v>86</v>
      </c>
    </row>
    <row r="24" spans="1:10" ht="16.899999999999999" customHeight="1">
      <c r="A24" s="135">
        <f>1+A23</f>
        <v>12</v>
      </c>
      <c r="B24" s="684" t="s">
        <v>87</v>
      </c>
      <c r="C24" s="137" t="s">
        <v>65</v>
      </c>
      <c r="D24" s="276" t="s">
        <v>88</v>
      </c>
      <c r="E24" s="129" t="s">
        <v>58</v>
      </c>
      <c r="F24" s="937"/>
      <c r="G24" s="133" t="s">
        <v>65</v>
      </c>
      <c r="H24" s="134" t="s">
        <v>65</v>
      </c>
      <c r="I24" s="951"/>
    </row>
    <row r="25" spans="1:10" s="124" customFormat="1" ht="1.9" customHeight="1">
      <c r="A25" s="135">
        <f>1+A24</f>
        <v>13</v>
      </c>
      <c r="B25" s="418"/>
      <c r="C25" s="418"/>
      <c r="D25" s="418"/>
      <c r="E25" s="418"/>
      <c r="F25" s="418"/>
      <c r="G25" s="418"/>
      <c r="H25" s="418"/>
      <c r="I25" s="146"/>
      <c r="J25" s="418"/>
    </row>
    <row r="26" spans="1:10" ht="16.899999999999999" customHeight="1">
      <c r="A26" s="135">
        <f>1+A24</f>
        <v>13</v>
      </c>
      <c r="B26" s="692" t="s">
        <v>89</v>
      </c>
      <c r="C26" s="137" t="s">
        <v>65</v>
      </c>
      <c r="D26" s="667" t="s">
        <v>90</v>
      </c>
      <c r="E26" s="129" t="s">
        <v>58</v>
      </c>
      <c r="F26" s="134" t="s">
        <v>65</v>
      </c>
      <c r="G26" s="133" t="s">
        <v>65</v>
      </c>
      <c r="H26" s="134" t="s">
        <v>65</v>
      </c>
      <c r="I26" s="699" t="s">
        <v>16</v>
      </c>
    </row>
    <row r="27" spans="1:10" ht="1.9" customHeight="1">
      <c r="A27" s="146"/>
      <c r="B27" s="418"/>
      <c r="C27" s="418"/>
      <c r="D27" s="421"/>
      <c r="E27" s="418"/>
      <c r="F27" s="418"/>
      <c r="G27" s="418"/>
      <c r="H27" s="418"/>
      <c r="I27" s="146"/>
    </row>
    <row r="28" spans="1:10" ht="16.899999999999999" customHeight="1">
      <c r="A28" s="135"/>
      <c r="B28" s="691" t="s">
        <v>91</v>
      </c>
      <c r="C28" s="953" t="s">
        <v>61</v>
      </c>
      <c r="D28" s="953"/>
      <c r="E28" s="669"/>
      <c r="F28" s="955" t="s">
        <v>92</v>
      </c>
      <c r="G28" s="955"/>
      <c r="H28" s="955"/>
      <c r="I28" s="951" t="s">
        <v>16</v>
      </c>
    </row>
    <row r="29" spans="1:10" ht="16.149999999999999" customHeight="1">
      <c r="A29" s="135">
        <f>1+A26</f>
        <v>14</v>
      </c>
      <c r="B29" s="670" t="s">
        <v>93</v>
      </c>
      <c r="C29" s="137" t="s">
        <v>65</v>
      </c>
      <c r="D29" s="276"/>
      <c r="E29" s="129" t="s">
        <v>58</v>
      </c>
      <c r="F29" s="954" t="s">
        <v>94</v>
      </c>
      <c r="G29" s="954"/>
      <c r="H29" s="954"/>
      <c r="I29" s="951"/>
    </row>
    <row r="30" spans="1:10" ht="16.149999999999999" customHeight="1">
      <c r="A30" s="135">
        <f>1+A29</f>
        <v>15</v>
      </c>
      <c r="B30" s="670" t="s">
        <v>95</v>
      </c>
      <c r="C30" s="138" t="s">
        <v>65</v>
      </c>
      <c r="D30" s="276"/>
      <c r="E30" s="667"/>
      <c r="F30" s="954"/>
      <c r="G30" s="954"/>
      <c r="H30" s="954"/>
      <c r="I30" s="951"/>
    </row>
    <row r="31" spans="1:10" ht="16.149999999999999" customHeight="1">
      <c r="A31" s="135">
        <f>1+A30</f>
        <v>16</v>
      </c>
      <c r="B31" s="670" t="s">
        <v>96</v>
      </c>
      <c r="C31" s="137" t="s">
        <v>65</v>
      </c>
      <c r="D31" s="276"/>
      <c r="E31" s="668"/>
      <c r="F31" s="954"/>
      <c r="G31" s="954"/>
      <c r="H31" s="954"/>
      <c r="I31" s="951"/>
    </row>
    <row r="32" spans="1:10" ht="16.149999999999999" customHeight="1">
      <c r="A32" s="135">
        <f>1+A31</f>
        <v>17</v>
      </c>
      <c r="B32" s="670" t="s">
        <v>97</v>
      </c>
      <c r="C32" s="138" t="s">
        <v>65</v>
      </c>
      <c r="D32" s="276"/>
      <c r="E32" s="668"/>
      <c r="F32" s="954"/>
      <c r="G32" s="954"/>
      <c r="H32" s="954"/>
      <c r="I32" s="951"/>
    </row>
    <row r="33" spans="1:9" ht="1.9" customHeight="1">
      <c r="A33" s="146"/>
      <c r="B33" s="146"/>
      <c r="C33" s="146"/>
      <c r="D33" s="146"/>
      <c r="E33" s="146"/>
      <c r="F33" s="146"/>
      <c r="G33" s="146"/>
      <c r="H33" s="146"/>
      <c r="I33" s="146"/>
    </row>
    <row r="34" spans="1:9" ht="16.899999999999999" customHeight="1">
      <c r="A34" s="135">
        <f>1+A32</f>
        <v>18</v>
      </c>
      <c r="B34" s="276" t="s">
        <v>98</v>
      </c>
      <c r="C34" s="137" t="s">
        <v>65</v>
      </c>
      <c r="D34" s="952" t="s">
        <v>99</v>
      </c>
      <c r="E34" s="129" t="s">
        <v>58</v>
      </c>
      <c r="F34" s="134" t="s">
        <v>65</v>
      </c>
      <c r="G34" s="133" t="s">
        <v>65</v>
      </c>
      <c r="H34" s="134" t="s">
        <v>65</v>
      </c>
      <c r="I34" s="947" t="s">
        <v>100</v>
      </c>
    </row>
    <row r="35" spans="1:9" ht="16.899999999999999" customHeight="1">
      <c r="A35" s="135">
        <f>1+A34</f>
        <v>19</v>
      </c>
      <c r="B35" s="688" t="s">
        <v>101</v>
      </c>
      <c r="C35" s="134" t="s">
        <v>65</v>
      </c>
      <c r="D35" s="952"/>
      <c r="E35" s="129"/>
      <c r="F35" s="137" t="s">
        <v>65</v>
      </c>
      <c r="G35" s="133" t="s">
        <v>65</v>
      </c>
      <c r="H35" s="137" t="s">
        <v>65</v>
      </c>
      <c r="I35" s="947"/>
    </row>
    <row r="36" spans="1:9" ht="1.9" customHeight="1">
      <c r="A36" s="146"/>
      <c r="B36" s="146"/>
      <c r="C36" s="146"/>
      <c r="D36" s="685"/>
      <c r="E36" s="146"/>
      <c r="F36" s="146"/>
      <c r="G36" s="146"/>
      <c r="H36" s="146"/>
      <c r="I36" s="146"/>
    </row>
    <row r="37" spans="1:9" ht="16.899999999999999" customHeight="1">
      <c r="A37" s="135">
        <f>1+A35</f>
        <v>20</v>
      </c>
      <c r="B37" s="674" t="s">
        <v>102</v>
      </c>
      <c r="C37" s="137" t="s">
        <v>65</v>
      </c>
      <c r="D37" s="946" t="s">
        <v>103</v>
      </c>
      <c r="E37" s="129" t="s">
        <v>58</v>
      </c>
      <c r="F37" s="134" t="s">
        <v>65</v>
      </c>
      <c r="G37" s="133" t="s">
        <v>65</v>
      </c>
      <c r="H37" s="134" t="s">
        <v>65</v>
      </c>
      <c r="I37" s="947" t="s">
        <v>104</v>
      </c>
    </row>
    <row r="38" spans="1:9" ht="16.899999999999999" customHeight="1">
      <c r="A38" s="135">
        <f>1+A37</f>
        <v>21</v>
      </c>
      <c r="B38" s="688" t="s">
        <v>101</v>
      </c>
      <c r="C38" s="133" t="s">
        <v>65</v>
      </c>
      <c r="D38" s="946"/>
      <c r="E38" s="129"/>
      <c r="F38" s="137" t="s">
        <v>65</v>
      </c>
      <c r="G38" s="133" t="s">
        <v>65</v>
      </c>
      <c r="H38" s="137" t="s">
        <v>65</v>
      </c>
      <c r="I38" s="947"/>
    </row>
    <row r="39" spans="1:9" ht="1.9" customHeight="1">
      <c r="A39" s="146"/>
      <c r="B39" s="685"/>
      <c r="C39" s="146"/>
      <c r="D39" s="685"/>
      <c r="E39" s="146"/>
      <c r="F39" s="146"/>
      <c r="G39" s="146"/>
      <c r="H39" s="146"/>
      <c r="I39" s="146"/>
    </row>
    <row r="40" spans="1:9" ht="16.899999999999999" customHeight="1">
      <c r="A40" s="135">
        <f>1+A38</f>
        <v>22</v>
      </c>
      <c r="B40" s="674" t="s">
        <v>105</v>
      </c>
      <c r="C40" s="133" t="s">
        <v>65</v>
      </c>
      <c r="D40" s="686" t="s">
        <v>106</v>
      </c>
      <c r="E40" s="129" t="s">
        <v>58</v>
      </c>
      <c r="F40" s="134" t="s">
        <v>65</v>
      </c>
      <c r="G40" s="133" t="s">
        <v>65</v>
      </c>
      <c r="H40" s="134" t="s">
        <v>65</v>
      </c>
      <c r="I40" s="666"/>
    </row>
    <row r="41" spans="1:9" ht="1.9" customHeight="1">
      <c r="A41" s="135">
        <f>1+A40</f>
        <v>23</v>
      </c>
      <c r="B41" s="146"/>
      <c r="C41" s="146"/>
      <c r="D41" s="685"/>
      <c r="E41" s="146"/>
      <c r="F41" s="146"/>
      <c r="G41" s="146"/>
      <c r="H41" s="146"/>
      <c r="I41" s="146"/>
    </row>
    <row r="42" spans="1:9" ht="16.899999999999999" customHeight="1">
      <c r="A42" s="135">
        <f>1+A40</f>
        <v>23</v>
      </c>
      <c r="B42" s="675" t="s">
        <v>107</v>
      </c>
      <c r="C42" s="134" t="s">
        <v>65</v>
      </c>
      <c r="D42" s="948" t="s">
        <v>108</v>
      </c>
      <c r="E42" s="129" t="s">
        <v>58</v>
      </c>
      <c r="F42" s="137" t="s">
        <v>65</v>
      </c>
      <c r="G42" s="133" t="s">
        <v>65</v>
      </c>
      <c r="H42" s="137" t="s">
        <v>65</v>
      </c>
      <c r="I42" s="949" t="s">
        <v>109</v>
      </c>
    </row>
    <row r="43" spans="1:9" ht="16.899999999999999" customHeight="1">
      <c r="A43" s="135">
        <f>1+A42</f>
        <v>24</v>
      </c>
      <c r="B43" s="694" t="s">
        <v>101</v>
      </c>
      <c r="C43" s="133" t="s">
        <v>65</v>
      </c>
      <c r="D43" s="948"/>
      <c r="E43" s="129"/>
      <c r="F43" s="134" t="s">
        <v>65</v>
      </c>
      <c r="G43" s="133" t="s">
        <v>65</v>
      </c>
      <c r="H43" s="134" t="s">
        <v>65</v>
      </c>
      <c r="I43" s="949"/>
    </row>
    <row r="44" spans="1:9" ht="1.1499999999999999" customHeight="1">
      <c r="A44" s="146"/>
      <c r="B44" s="146"/>
      <c r="C44" s="146"/>
      <c r="D44" s="146"/>
      <c r="E44" s="146"/>
      <c r="F44" s="146"/>
      <c r="G44" s="146"/>
      <c r="H44" s="146"/>
      <c r="I44" s="146"/>
    </row>
    <row r="45" spans="1:9" ht="16.149999999999999" customHeight="1">
      <c r="B45" s="801" t="s">
        <v>44</v>
      </c>
      <c r="C45" s="134" t="s">
        <v>65</v>
      </c>
      <c r="D45" s="276"/>
      <c r="E45" s="55"/>
      <c r="F45" s="276"/>
      <c r="G45" s="276"/>
      <c r="I45" s="55"/>
    </row>
    <row r="46" spans="1:9" ht="16.149999999999999" customHeight="1">
      <c r="A46" s="135">
        <f>1+A43</f>
        <v>25</v>
      </c>
      <c r="B46" s="700" t="s">
        <v>110</v>
      </c>
      <c r="C46" s="134"/>
      <c r="D46" s="700"/>
      <c r="E46" s="55"/>
      <c r="F46" s="276"/>
      <c r="G46" s="276"/>
      <c r="I46" s="55"/>
    </row>
    <row r="47" spans="1:9" ht="16.149999999999999" customHeight="1">
      <c r="A47" s="135">
        <f>1+A46</f>
        <v>26</v>
      </c>
      <c r="B47" s="700" t="s">
        <v>50</v>
      </c>
      <c r="C47" s="133" t="s">
        <v>65</v>
      </c>
      <c r="D47" s="276"/>
      <c r="E47" s="55"/>
      <c r="F47" s="55"/>
      <c r="G47" s="276"/>
      <c r="I47" s="55"/>
    </row>
    <row r="48" spans="1:9" ht="16.149999999999999" customHeight="1">
      <c r="A48" s="135">
        <f>1+A47</f>
        <v>27</v>
      </c>
      <c r="B48" s="700" t="s">
        <v>111</v>
      </c>
      <c r="C48" s="134" t="s">
        <v>65</v>
      </c>
      <c r="D48" s="276"/>
      <c r="E48" s="55"/>
      <c r="F48" s="55"/>
      <c r="G48" s="276"/>
      <c r="I48" s="55"/>
    </row>
    <row r="49" spans="1:9" ht="16.149999999999999" customHeight="1">
      <c r="A49" s="135">
        <f>1+A48</f>
        <v>28</v>
      </c>
      <c r="B49" s="700" t="s">
        <v>112</v>
      </c>
      <c r="C49" s="133" t="s">
        <v>65</v>
      </c>
      <c r="D49" s="276"/>
      <c r="E49" s="55"/>
      <c r="F49" s="55"/>
      <c r="G49" s="135"/>
      <c r="H49" s="55"/>
      <c r="I49" s="55"/>
    </row>
    <row r="50" spans="1:9" ht="16.149999999999999" customHeight="1">
      <c r="A50" s="135">
        <f>1+A49</f>
        <v>29</v>
      </c>
      <c r="B50" s="700" t="s">
        <v>113</v>
      </c>
      <c r="C50" s="134" t="s">
        <v>65</v>
      </c>
      <c r="D50" s="276"/>
      <c r="E50" s="55"/>
      <c r="F50" s="55"/>
      <c r="G50" s="135"/>
      <c r="H50" s="55"/>
      <c r="I50" s="55"/>
    </row>
    <row r="51" spans="1:9" ht="16.149999999999999" customHeight="1">
      <c r="A51" s="135">
        <f>1+A50</f>
        <v>30</v>
      </c>
      <c r="B51" s="700" t="s">
        <v>114</v>
      </c>
      <c r="C51" s="133" t="s">
        <v>65</v>
      </c>
      <c r="D51" s="276"/>
      <c r="E51" s="55"/>
      <c r="F51" s="55"/>
      <c r="G51" s="135"/>
      <c r="H51" s="55"/>
      <c r="I51" s="55"/>
    </row>
    <row r="52" spans="1:9" ht="16.899999999999999" customHeight="1">
      <c r="A52" s="135"/>
      <c r="B52" s="423" t="s">
        <v>115</v>
      </c>
      <c r="C52" s="133"/>
      <c r="D52" s="945"/>
      <c r="E52" s="945"/>
      <c r="F52" s="945"/>
      <c r="G52" s="945"/>
      <c r="H52" s="945"/>
      <c r="I52" s="147"/>
    </row>
    <row r="53" spans="1:9" ht="25.15" customHeight="1">
      <c r="B53" s="276"/>
      <c r="C53" s="276"/>
      <c r="D53" s="276"/>
      <c r="E53" s="424"/>
      <c r="F53" s="276"/>
      <c r="G53" s="276"/>
      <c r="I53" s="147"/>
    </row>
    <row r="54" spans="1:9" ht="25.15" customHeight="1">
      <c r="B54" s="276"/>
      <c r="C54" s="276"/>
      <c r="D54" s="276"/>
      <c r="E54" s="424"/>
      <c r="F54" s="276"/>
      <c r="G54" s="276"/>
      <c r="I54" s="147"/>
    </row>
    <row r="55" spans="1:9" ht="25.15" customHeight="1">
      <c r="B55" s="276"/>
      <c r="C55" s="276"/>
      <c r="D55" s="276"/>
      <c r="E55" s="424"/>
      <c r="F55" s="276"/>
      <c r="G55" s="276"/>
      <c r="I55" s="147"/>
    </row>
    <row r="56" spans="1:9" ht="25.15" customHeight="1">
      <c r="B56" s="276"/>
      <c r="C56" s="276"/>
      <c r="D56" s="276"/>
      <c r="E56" s="424"/>
      <c r="F56" s="276"/>
      <c r="G56" s="276"/>
      <c r="I56" s="147"/>
    </row>
    <row r="57" spans="1:9" ht="25.15" customHeight="1">
      <c r="B57" s="276"/>
      <c r="C57" s="276"/>
      <c r="D57" s="276"/>
      <c r="E57" s="424"/>
      <c r="F57" s="276"/>
      <c r="G57" s="276"/>
      <c r="I57" s="147"/>
    </row>
    <row r="58" spans="1:9" ht="25.15" customHeight="1">
      <c r="B58" s="276"/>
      <c r="C58" s="276"/>
      <c r="D58" s="276"/>
      <c r="E58" s="424"/>
      <c r="F58" s="276"/>
      <c r="G58" s="276"/>
      <c r="I58" s="147"/>
    </row>
    <row r="73" spans="2:2" ht="25.15" customHeight="1">
      <c r="B73" s="276" t="s">
        <v>116</v>
      </c>
    </row>
  </sheetData>
  <mergeCells count="26">
    <mergeCell ref="I14:I15"/>
    <mergeCell ref="I12:I13"/>
    <mergeCell ref="F23:F24"/>
    <mergeCell ref="I23:I24"/>
    <mergeCell ref="D34:D35"/>
    <mergeCell ref="I34:I35"/>
    <mergeCell ref="C28:D28"/>
    <mergeCell ref="F29:H32"/>
    <mergeCell ref="F28:H28"/>
    <mergeCell ref="I28:I32"/>
    <mergeCell ref="D52:H52"/>
    <mergeCell ref="D37:D38"/>
    <mergeCell ref="I37:I38"/>
    <mergeCell ref="D42:D43"/>
    <mergeCell ref="I42:I43"/>
    <mergeCell ref="D10:D11"/>
    <mergeCell ref="C12:C13"/>
    <mergeCell ref="D1:F1"/>
    <mergeCell ref="B1:C1"/>
    <mergeCell ref="F7:H7"/>
    <mergeCell ref="F2:H2"/>
    <mergeCell ref="F3:H3"/>
    <mergeCell ref="F4:H4"/>
    <mergeCell ref="F5:I5"/>
    <mergeCell ref="F6:H6"/>
    <mergeCell ref="I1:I3"/>
  </mergeCells>
  <printOptions gridLines="1"/>
  <pageMargins left="0.34" right="0.24" top="0.17" bottom="0.44" header="0.17" footer="0.17"/>
  <pageSetup orientation="portrait" r:id="rId1"/>
  <headerFooter>
    <oddFooter>&amp;L&amp;D&amp;T&amp;C&amp;A&amp;R&amp;F</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9E1EB3-CE4E-4D9E-8ACF-2C479B28E8F4}">
  <sheetPr codeName="Sheet7"/>
  <dimension ref="A1:F70"/>
  <sheetViews>
    <sheetView showGridLines="0" topLeftCell="A41" zoomScaleNormal="100" zoomScaleSheetLayoutView="100" workbookViewId="0">
      <selection activeCell="A41" sqref="A41"/>
    </sheetView>
  </sheetViews>
  <sheetFormatPr defaultColWidth="8.85546875" defaultRowHeight="21"/>
  <cols>
    <col min="1" max="1" width="4.28515625" style="151" customWidth="1"/>
    <col min="2" max="2" width="70" style="46" customWidth="1"/>
    <col min="3" max="3" width="9.7109375" customWidth="1"/>
    <col min="4" max="4" width="8.5703125" customWidth="1"/>
    <col min="5" max="5" width="7.42578125" customWidth="1"/>
  </cols>
  <sheetData>
    <row r="1" spans="1:5" ht="21.75" thickBot="1">
      <c r="B1" s="280" t="s">
        <v>329</v>
      </c>
      <c r="C1" s="281" t="str">
        <f>+'jobinfo(2)'!C2</f>
        <v>13509 Alvin Ave</v>
      </c>
    </row>
    <row r="2" spans="1:5" ht="46.15" customHeight="1" thickTop="1" thickBot="1">
      <c r="B2" s="281" t="str">
        <f>+'jobinfo(2)'!C1</f>
        <v>Brownlee. LAVERNE</v>
      </c>
      <c r="C2" s="964" t="s">
        <v>330</v>
      </c>
      <c r="D2" s="282" t="s">
        <v>331</v>
      </c>
      <c r="E2" s="966" t="s">
        <v>332</v>
      </c>
    </row>
    <row r="3" spans="1:5" ht="13.9" customHeight="1" thickTop="1" thickBot="1">
      <c r="B3" s="283" t="s">
        <v>333</v>
      </c>
      <c r="C3" s="965"/>
      <c r="D3" s="284"/>
      <c r="E3" s="967"/>
    </row>
    <row r="4" spans="1:5" ht="19.899999999999999" customHeight="1" thickTop="1">
      <c r="B4" s="285" t="s">
        <v>334</v>
      </c>
      <c r="C4" s="286"/>
      <c r="D4" s="286"/>
      <c r="E4" s="59"/>
    </row>
    <row r="5" spans="1:5" ht="18" customHeight="1">
      <c r="B5" s="287" t="s">
        <v>335</v>
      </c>
      <c r="C5" s="968" t="s">
        <v>336</v>
      </c>
      <c r="D5" s="968"/>
      <c r="E5" s="968"/>
    </row>
    <row r="6" spans="1:5" ht="22.15" customHeight="1">
      <c r="B6" s="288" t="s">
        <v>337</v>
      </c>
      <c r="C6" s="968"/>
      <c r="D6" s="968"/>
      <c r="E6" s="968"/>
    </row>
    <row r="7" spans="1:5" ht="10.9" customHeight="1">
      <c r="B7" s="289" t="s">
        <v>338</v>
      </c>
      <c r="C7" s="968"/>
      <c r="D7" s="968"/>
      <c r="E7" s="968"/>
    </row>
    <row r="8" spans="1:5" ht="4.9000000000000004" customHeight="1">
      <c r="B8" s="286"/>
      <c r="C8" s="290"/>
      <c r="D8" s="290"/>
      <c r="E8" s="290"/>
    </row>
    <row r="9" spans="1:5" ht="13.9" customHeight="1" thickBot="1">
      <c r="A9" s="151">
        <v>1</v>
      </c>
      <c r="B9" s="291" t="s">
        <v>339</v>
      </c>
      <c r="C9" s="969"/>
      <c r="D9" s="961"/>
      <c r="E9" s="960"/>
    </row>
    <row r="10" spans="1:5" ht="22.15" customHeight="1" thickTop="1" thickBot="1">
      <c r="B10" s="292" t="s">
        <v>340</v>
      </c>
      <c r="C10" s="969"/>
      <c r="D10" s="961"/>
      <c r="E10" s="960"/>
    </row>
    <row r="11" spans="1:5" ht="22.15" customHeight="1" thickTop="1" thickBot="1">
      <c r="B11" s="292" t="s">
        <v>341</v>
      </c>
      <c r="C11" s="969"/>
      <c r="D11" s="961"/>
      <c r="E11" s="960"/>
    </row>
    <row r="12" spans="1:5" ht="22.15" customHeight="1" thickTop="1">
      <c r="B12" s="295" t="s">
        <v>342</v>
      </c>
      <c r="C12" s="20"/>
      <c r="D12" s="294"/>
      <c r="E12" s="170"/>
    </row>
    <row r="13" spans="1:5" ht="22.15" customHeight="1">
      <c r="A13" s="151">
        <v>2</v>
      </c>
      <c r="B13" s="295" t="s">
        <v>343</v>
      </c>
      <c r="C13" s="20"/>
      <c r="D13" s="294"/>
      <c r="E13" s="170"/>
    </row>
    <row r="14" spans="1:5" ht="24" customHeight="1" thickBot="1">
      <c r="A14" s="151">
        <v>3</v>
      </c>
      <c r="B14" s="296" t="s">
        <v>344</v>
      </c>
      <c r="C14" s="294"/>
      <c r="D14" s="170"/>
      <c r="E14" s="294"/>
    </row>
    <row r="15" spans="1:5" ht="21.75" thickTop="1">
      <c r="B15" s="297" t="s">
        <v>345</v>
      </c>
      <c r="C15" s="294"/>
      <c r="D15" s="170"/>
      <c r="E15" s="294"/>
    </row>
    <row r="16" spans="1:5">
      <c r="B16" s="298" t="s">
        <v>346</v>
      </c>
      <c r="C16" s="294"/>
      <c r="D16" s="170"/>
      <c r="E16" s="294"/>
    </row>
    <row r="17" spans="1:6" ht="21.75" thickBot="1">
      <c r="A17" s="151">
        <v>4</v>
      </c>
      <c r="B17" s="299" t="s">
        <v>347</v>
      </c>
      <c r="C17" s="294"/>
      <c r="D17" s="170"/>
      <c r="E17" s="294"/>
    </row>
    <row r="18" spans="1:6" ht="39" thickTop="1" thickBot="1">
      <c r="B18" s="292" t="s">
        <v>348</v>
      </c>
      <c r="C18" s="294"/>
      <c r="D18" s="170"/>
      <c r="E18" s="294"/>
    </row>
    <row r="19" spans="1:6" ht="22.15" customHeight="1" thickTop="1" thickBot="1">
      <c r="A19" s="151">
        <v>5</v>
      </c>
      <c r="B19" s="300" t="s">
        <v>349</v>
      </c>
      <c r="C19" s="961"/>
      <c r="D19" s="961"/>
      <c r="E19" s="960"/>
    </row>
    <row r="20" spans="1:6" ht="37.15" customHeight="1" thickTop="1" thickBot="1">
      <c r="B20" s="301" t="s">
        <v>350</v>
      </c>
      <c r="C20" s="961"/>
      <c r="D20" s="961"/>
      <c r="E20" s="960"/>
    </row>
    <row r="21" spans="1:6" ht="28.15" customHeight="1" thickTop="1" thickBot="1">
      <c r="A21" s="151">
        <v>6</v>
      </c>
      <c r="B21" s="302" t="s">
        <v>351</v>
      </c>
      <c r="C21" s="970"/>
      <c r="D21" s="972"/>
      <c r="E21" s="970"/>
      <c r="F21" s="303"/>
    </row>
    <row r="22" spans="1:6" ht="18" customHeight="1" thickTop="1" thickBot="1">
      <c r="B22" s="292" t="s">
        <v>352</v>
      </c>
      <c r="C22" s="971"/>
      <c r="D22" s="973"/>
      <c r="E22" s="971"/>
      <c r="F22" s="303"/>
    </row>
    <row r="23" spans="1:6" ht="16.149999999999999" customHeight="1" thickTop="1" thickBot="1">
      <c r="B23" s="304" t="s">
        <v>353</v>
      </c>
      <c r="C23" s="13"/>
      <c r="D23" s="20"/>
      <c r="E23" s="13"/>
      <c r="F23" s="303"/>
    </row>
    <row r="24" spans="1:6" ht="22.5" thickTop="1" thickBot="1">
      <c r="A24" s="151">
        <v>7</v>
      </c>
      <c r="B24" s="291" t="s">
        <v>354</v>
      </c>
      <c r="C24" s="13"/>
      <c r="D24" s="20"/>
      <c r="E24" s="13"/>
      <c r="F24" s="303"/>
    </row>
    <row r="25" spans="1:6" ht="24" customHeight="1" thickTop="1" thickBot="1">
      <c r="A25" s="151">
        <v>8</v>
      </c>
      <c r="B25" s="305" t="s">
        <v>355</v>
      </c>
      <c r="C25" s="960"/>
      <c r="D25" s="961"/>
      <c r="E25" s="960"/>
      <c r="F25" s="303"/>
    </row>
    <row r="26" spans="1:6" ht="18" customHeight="1" thickTop="1" thickBot="1">
      <c r="B26" s="291" t="s">
        <v>356</v>
      </c>
      <c r="C26" s="960"/>
      <c r="D26" s="961"/>
      <c r="E26" s="960"/>
      <c r="F26" s="306"/>
    </row>
    <row r="27" spans="1:6" ht="22.15" customHeight="1" thickTop="1" thickBot="1">
      <c r="A27" s="151">
        <v>9</v>
      </c>
      <c r="B27" s="307" t="s">
        <v>357</v>
      </c>
      <c r="C27" s="959"/>
      <c r="D27" s="960"/>
      <c r="E27" s="961"/>
      <c r="F27" s="303"/>
    </row>
    <row r="28" spans="1:6" ht="16.149999999999999" customHeight="1" thickTop="1" thickBot="1">
      <c r="B28" s="308" t="s">
        <v>358</v>
      </c>
      <c r="C28" s="959"/>
      <c r="D28" s="960"/>
      <c r="E28" s="961"/>
      <c r="F28" s="306"/>
    </row>
    <row r="29" spans="1:6" ht="16.149999999999999" customHeight="1" thickTop="1" thickBot="1">
      <c r="B29" s="308" t="s">
        <v>359</v>
      </c>
      <c r="C29" s="959"/>
      <c r="D29" s="960"/>
      <c r="E29" s="961"/>
      <c r="F29" s="303"/>
    </row>
    <row r="30" spans="1:6" ht="15" customHeight="1" thickTop="1">
      <c r="B30" s="293" t="s">
        <v>360</v>
      </c>
      <c r="C30" s="13"/>
      <c r="D30" s="170"/>
      <c r="E30" s="294"/>
      <c r="F30" s="303"/>
    </row>
    <row r="31" spans="1:6" ht="15" customHeight="1">
      <c r="A31" s="151">
        <v>10</v>
      </c>
      <c r="B31" s="309" t="s">
        <v>361</v>
      </c>
      <c r="C31" s="13"/>
      <c r="D31" s="170"/>
      <c r="E31" s="294"/>
      <c r="F31" s="303"/>
    </row>
    <row r="32" spans="1:6" ht="15" customHeight="1">
      <c r="A32" s="151">
        <v>11</v>
      </c>
      <c r="B32" s="309" t="s">
        <v>362</v>
      </c>
      <c r="C32" s="13"/>
      <c r="D32" s="170"/>
      <c r="E32" s="294"/>
      <c r="F32" s="303"/>
    </row>
    <row r="33" spans="1:5" ht="16.149999999999999" customHeight="1">
      <c r="B33" s="310" t="s">
        <v>363</v>
      </c>
    </row>
    <row r="34" spans="1:5" ht="12" customHeight="1">
      <c r="B34" s="946" t="s">
        <v>364</v>
      </c>
      <c r="C34" s="946"/>
      <c r="D34" s="946"/>
      <c r="E34" s="946"/>
    </row>
    <row r="35" spans="1:5" ht="16.149999999999999" customHeight="1">
      <c r="B35" s="962" t="s">
        <v>365</v>
      </c>
      <c r="C35" s="962"/>
      <c r="D35" s="962"/>
      <c r="E35" s="962"/>
    </row>
    <row r="37" spans="1:5" ht="20.25">
      <c r="A37" s="956" t="s">
        <v>366</v>
      </c>
      <c r="B37" s="956"/>
      <c r="C37" s="956"/>
      <c r="D37" s="956"/>
    </row>
    <row r="38" spans="1:5" ht="15.75">
      <c r="A38" s="957" t="s">
        <v>367</v>
      </c>
      <c r="B38" s="957"/>
      <c r="C38" s="957"/>
      <c r="D38" s="957"/>
    </row>
    <row r="39" spans="1:5" ht="18.75">
      <c r="A39" s="311" t="s">
        <v>368</v>
      </c>
      <c r="B39"/>
      <c r="D39" s="59"/>
    </row>
    <row r="40" spans="1:5" ht="18.75">
      <c r="A40" s="718" t="s">
        <v>369</v>
      </c>
      <c r="C40" s="312"/>
      <c r="D40" s="312"/>
    </row>
    <row r="41" spans="1:5" ht="18.75">
      <c r="A41" s="712" t="s">
        <v>370</v>
      </c>
      <c r="B41" s="312"/>
      <c r="C41" s="312"/>
      <c r="D41" s="312"/>
    </row>
    <row r="42" spans="1:5" ht="18.75">
      <c r="A42" s="313" t="s">
        <v>371</v>
      </c>
      <c r="B42" s="312"/>
      <c r="C42" s="312"/>
      <c r="D42" s="312"/>
    </row>
    <row r="43" spans="1:5" ht="18.75">
      <c r="A43" s="313"/>
      <c r="B43" s="312"/>
      <c r="C43" s="312"/>
      <c r="D43" s="312"/>
    </row>
    <row r="44" spans="1:5" ht="18.75">
      <c r="A44" s="314">
        <v>1</v>
      </c>
      <c r="B44" s="716" t="s">
        <v>372</v>
      </c>
      <c r="C44" s="312"/>
      <c r="D44" s="312"/>
    </row>
    <row r="45" spans="1:5" ht="28.15" customHeight="1">
      <c r="A45" s="314">
        <f>1+A44</f>
        <v>2</v>
      </c>
      <c r="B45" s="315" t="s">
        <v>373</v>
      </c>
      <c r="C45" s="958" t="s">
        <v>374</v>
      </c>
      <c r="D45" s="958"/>
      <c r="E45" s="958"/>
    </row>
    <row r="46" spans="1:5" ht="28.15" customHeight="1">
      <c r="A46" s="314">
        <f>1+A45</f>
        <v>3</v>
      </c>
      <c r="B46" s="409" t="s">
        <v>375</v>
      </c>
      <c r="C46" s="958"/>
      <c r="D46" s="958"/>
      <c r="E46" s="958"/>
    </row>
    <row r="47" spans="1:5" ht="28.15" customHeight="1">
      <c r="A47" s="314">
        <f>1+A46</f>
        <v>4</v>
      </c>
      <c r="B47" s="409" t="s">
        <v>376</v>
      </c>
      <c r="C47" s="316"/>
      <c r="D47" s="316"/>
    </row>
    <row r="48" spans="1:5" ht="28.15" customHeight="1">
      <c r="C48" s="54"/>
      <c r="E48" s="54"/>
    </row>
    <row r="49" spans="1:5" ht="33" customHeight="1">
      <c r="A49" s="314"/>
      <c r="B49" s="715" t="s">
        <v>377</v>
      </c>
      <c r="D49" s="371" t="s">
        <v>378</v>
      </c>
    </row>
    <row r="50" spans="1:5" ht="33" customHeight="1">
      <c r="A50" s="314"/>
      <c r="B50" s="409" t="s">
        <v>379</v>
      </c>
      <c r="D50" s="317"/>
    </row>
    <row r="51" spans="1:5" ht="28.15" customHeight="1">
      <c r="A51" s="314">
        <f>1+A47</f>
        <v>5</v>
      </c>
      <c r="B51" s="409" t="s">
        <v>380</v>
      </c>
      <c r="C51" s="196" t="s">
        <v>381</v>
      </c>
      <c r="D51" s="194"/>
      <c r="E51" s="195" t="s">
        <v>382</v>
      </c>
    </row>
    <row r="52" spans="1:5" ht="28.15" customHeight="1">
      <c r="A52" s="314">
        <f>1+A51</f>
        <v>6</v>
      </c>
      <c r="B52" s="409" t="s">
        <v>383</v>
      </c>
      <c r="C52" s="316"/>
    </row>
    <row r="53" spans="1:5" ht="30" customHeight="1">
      <c r="A53" s="314">
        <f>1+A52</f>
        <v>7</v>
      </c>
      <c r="B53" s="409" t="s">
        <v>384</v>
      </c>
      <c r="C53" s="316"/>
      <c r="D53" s="963" t="s">
        <v>385</v>
      </c>
      <c r="E53" s="963"/>
    </row>
    <row r="54" spans="1:5" ht="30" customHeight="1">
      <c r="A54" s="314">
        <f t="shared" ref="A54:A62" si="0">1+A53</f>
        <v>8</v>
      </c>
      <c r="B54" s="46" t="s">
        <v>386</v>
      </c>
      <c r="C54" s="316"/>
      <c r="D54" s="717"/>
    </row>
    <row r="55" spans="1:5" ht="30" customHeight="1">
      <c r="A55" s="314">
        <f t="shared" si="0"/>
        <v>9</v>
      </c>
      <c r="B55" s="46" t="s">
        <v>387</v>
      </c>
      <c r="C55" s="316"/>
      <c r="D55" s="318"/>
    </row>
    <row r="56" spans="1:5" ht="30" customHeight="1">
      <c r="A56" s="314">
        <f t="shared" si="0"/>
        <v>10</v>
      </c>
      <c r="B56" s="46" t="s">
        <v>388</v>
      </c>
      <c r="C56" s="316"/>
      <c r="D56" s="318"/>
    </row>
    <row r="57" spans="1:5" ht="30" customHeight="1">
      <c r="A57" s="314">
        <f t="shared" si="0"/>
        <v>11</v>
      </c>
      <c r="B57" s="46" t="s">
        <v>389</v>
      </c>
      <c r="C57" s="316"/>
      <c r="D57" s="318"/>
    </row>
    <row r="58" spans="1:5" ht="30" customHeight="1">
      <c r="B58" s="713" t="s">
        <v>390</v>
      </c>
      <c r="D58" s="318"/>
    </row>
    <row r="59" spans="1:5" ht="30" customHeight="1">
      <c r="A59" s="314">
        <f>1+A57</f>
        <v>12</v>
      </c>
      <c r="B59" s="714" t="s">
        <v>391</v>
      </c>
      <c r="D59" s="318"/>
    </row>
    <row r="60" spans="1:5" ht="30" customHeight="1">
      <c r="A60" s="314">
        <f t="shared" si="0"/>
        <v>13</v>
      </c>
      <c r="B60" s="714" t="s">
        <v>391</v>
      </c>
      <c r="D60" s="318"/>
    </row>
    <row r="61" spans="1:5" ht="30" customHeight="1">
      <c r="A61" s="314">
        <f t="shared" si="0"/>
        <v>14</v>
      </c>
      <c r="B61" s="714" t="s">
        <v>391</v>
      </c>
      <c r="D61" s="318"/>
    </row>
    <row r="62" spans="1:5" ht="28.15" customHeight="1">
      <c r="A62" s="314">
        <f t="shared" si="0"/>
        <v>15</v>
      </c>
      <c r="B62" s="553" t="s">
        <v>392</v>
      </c>
      <c r="C62" s="46"/>
    </row>
    <row r="63" spans="1:5" ht="28.15" customHeight="1">
      <c r="B63" s="151"/>
      <c r="C63" s="46"/>
      <c r="D63" s="636"/>
      <c r="E63" s="636"/>
    </row>
    <row r="64" spans="1:5" ht="28.15" customHeight="1">
      <c r="B64" s="151"/>
      <c r="C64" s="46"/>
      <c r="D64" s="636"/>
      <c r="E64" s="636"/>
    </row>
    <row r="65" spans="2:4" ht="28.15" customHeight="1">
      <c r="B65" s="151"/>
      <c r="C65" s="46"/>
      <c r="D65" s="316"/>
    </row>
    <row r="66" spans="2:4" ht="28.15" customHeight="1">
      <c r="B66" s="151"/>
      <c r="C66" s="46"/>
      <c r="D66" s="316"/>
    </row>
    <row r="67" spans="2:4" ht="28.15" customHeight="1">
      <c r="B67" s="151"/>
      <c r="C67" s="46"/>
      <c r="D67" s="316"/>
    </row>
    <row r="68" spans="2:4" ht="28.15" customHeight="1">
      <c r="B68" s="151"/>
      <c r="C68" s="46" t="s">
        <v>393</v>
      </c>
      <c r="D68" s="316"/>
    </row>
    <row r="69" spans="2:4" ht="28.15" customHeight="1">
      <c r="C69" s="316"/>
      <c r="D69" s="316"/>
    </row>
    <row r="70" spans="2:4" ht="28.15" customHeight="1">
      <c r="C70" s="316"/>
      <c r="D70" s="316"/>
    </row>
  </sheetData>
  <mergeCells count="24">
    <mergeCell ref="D53:E53"/>
    <mergeCell ref="C2:C3"/>
    <mergeCell ref="E2:E3"/>
    <mergeCell ref="C5:E7"/>
    <mergeCell ref="C9:C11"/>
    <mergeCell ref="D9:D11"/>
    <mergeCell ref="E9:E11"/>
    <mergeCell ref="C19:C20"/>
    <mergeCell ref="D19:D20"/>
    <mergeCell ref="E19:E20"/>
    <mergeCell ref="C21:C22"/>
    <mergeCell ref="D21:D22"/>
    <mergeCell ref="E21:E22"/>
    <mergeCell ref="C25:C26"/>
    <mergeCell ref="D25:D26"/>
    <mergeCell ref="E25:E26"/>
    <mergeCell ref="A37:D37"/>
    <mergeCell ref="A38:D38"/>
    <mergeCell ref="C45:E46"/>
    <mergeCell ref="C27:C29"/>
    <mergeCell ref="D27:D29"/>
    <mergeCell ref="E27:E29"/>
    <mergeCell ref="B34:E34"/>
    <mergeCell ref="B35:E35"/>
  </mergeCells>
  <pageMargins left="0.43" right="0.21" top="0.36" bottom="0.45" header="0.3" footer="0.17"/>
  <pageSetup orientation="portrait" r:id="rId1"/>
  <headerFooter>
    <oddFooter>&amp;LPage &amp;P of &amp;N&amp;C&amp;A &amp;D &amp;T&amp;R&amp;F</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4C63D-336F-4D37-BFC8-F6EC81C60C30}">
  <sheetPr codeName="Sheet4">
    <tabColor rgb="FF92D050"/>
  </sheetPr>
  <dimension ref="A1:H94"/>
  <sheetViews>
    <sheetView view="pageBreakPreview" topLeftCell="A13" zoomScaleNormal="100" zoomScaleSheetLayoutView="100" workbookViewId="0">
      <selection activeCell="A27" sqref="A27"/>
    </sheetView>
  </sheetViews>
  <sheetFormatPr defaultRowHeight="15"/>
  <cols>
    <col min="1" max="1" width="19.7109375" customWidth="1"/>
    <col min="2" max="2" width="39.140625" customWidth="1"/>
    <col min="3" max="3" width="15.7109375" customWidth="1"/>
    <col min="4" max="4" width="16" customWidth="1"/>
    <col min="5" max="5" width="8.85546875" customWidth="1"/>
    <col min="6" max="6" width="1" customWidth="1"/>
  </cols>
  <sheetData>
    <row r="1" spans="1:6" ht="21" customHeight="1">
      <c r="A1" s="351" t="s">
        <v>394</v>
      </c>
      <c r="B1" s="351"/>
      <c r="C1" s="352" t="str">
        <f>+'jobinfo(2)'!C2</f>
        <v>13509 Alvin Ave</v>
      </c>
    </row>
    <row r="2" spans="1:6" ht="22.15" customHeight="1">
      <c r="A2" s="352" t="str">
        <f>+'jobinfo(2)'!C1</f>
        <v>Brownlee. LAVERNE</v>
      </c>
      <c r="B2" s="352">
        <f>+'jobinfo(2)'!C5</f>
        <v>2162403945</v>
      </c>
      <c r="C2" s="352" t="str">
        <f>+'jobinfo(2)'!C3</f>
        <v>Garfield Heights 44105</v>
      </c>
    </row>
    <row r="3" spans="1:6" ht="22.15" customHeight="1">
      <c r="A3" s="352" t="str">
        <f>+'jobinfo(2)'!B27</f>
        <v xml:space="preserve">Claim # </v>
      </c>
      <c r="B3" s="352" t="str">
        <f>+'jobinfo(2)'!C27</f>
        <v>3577Q641P</v>
      </c>
      <c r="C3" s="352" t="str">
        <f>+'jobinfo(2)'!C26</f>
        <v>State Farm</v>
      </c>
      <c r="D3" s="353"/>
    </row>
    <row r="4" spans="1:6" ht="33" customHeight="1">
      <c r="A4" s="352" t="str">
        <f>+'jobinfo(2)'!B12</f>
        <v>date of loss</v>
      </c>
      <c r="B4" s="354">
        <f>+'jobinfo(2)'!C12</f>
        <v>45618</v>
      </c>
      <c r="C4" s="355" t="str">
        <f>+'jobinfo(2)'!B11</f>
        <v>Cause of Loss</v>
      </c>
      <c r="D4" s="355" t="str">
        <f>+'jobinfo(2)'!C11</f>
        <v>Wind=Tree</v>
      </c>
    </row>
    <row r="5" spans="1:6" ht="33" customHeight="1">
      <c r="A5" s="356" t="s">
        <v>395</v>
      </c>
      <c r="B5" s="357" t="str">
        <f>+'jobinfo(2)'!C13</f>
        <v>ROOF REPLACE SHINGLES</v>
      </c>
      <c r="C5" s="357" t="str">
        <f>+'jobinfo(2)'!C14</f>
        <v>Interior Repairs LEVEL 1</v>
      </c>
      <c r="D5" s="355" t="str">
        <f>+'jobinfo(2)'!C15</f>
        <v>Interior Repairs LEVEL 2 &amp;3</v>
      </c>
    </row>
    <row r="6" spans="1:6" ht="33" customHeight="1">
      <c r="A6" s="358" t="s">
        <v>396</v>
      </c>
      <c r="B6" s="358"/>
      <c r="C6" s="978" t="s">
        <v>397</v>
      </c>
      <c r="D6" s="978"/>
    </row>
    <row r="7" spans="1:6" ht="33" customHeight="1">
      <c r="A7" s="358"/>
      <c r="B7" s="358"/>
      <c r="C7" s="359"/>
      <c r="D7" s="359"/>
    </row>
    <row r="8" spans="1:6" ht="33" customHeight="1">
      <c r="A8" s="358"/>
      <c r="B8" s="358"/>
      <c r="C8" s="359"/>
      <c r="D8" s="359"/>
    </row>
    <row r="9" spans="1:6" ht="33" customHeight="1">
      <c r="A9" s="358"/>
      <c r="B9" s="358"/>
      <c r="C9" s="359"/>
      <c r="D9" s="359"/>
    </row>
    <row r="10" spans="1:6" ht="33" customHeight="1">
      <c r="A10" s="974" t="s">
        <v>398</v>
      </c>
      <c r="B10" s="974"/>
      <c r="C10" s="974" t="s">
        <v>398</v>
      </c>
      <c r="D10" s="974"/>
    </row>
    <row r="11" spans="1:6" ht="16.149999999999999" customHeight="1">
      <c r="A11" s="361" t="s">
        <v>399</v>
      </c>
      <c r="B11" s="193" t="s">
        <v>400</v>
      </c>
      <c r="C11" s="193" t="s">
        <v>401</v>
      </c>
      <c r="D11" s="193" t="s">
        <v>402</v>
      </c>
      <c r="E11" s="193" t="s">
        <v>403</v>
      </c>
      <c r="F11" s="193"/>
    </row>
    <row r="12" spans="1:6" ht="33" customHeight="1">
      <c r="A12" s="362" t="s">
        <v>404</v>
      </c>
      <c r="B12" s="363" t="s">
        <v>405</v>
      </c>
      <c r="C12" s="360" t="s">
        <v>398</v>
      </c>
      <c r="D12" s="193" t="s">
        <v>406</v>
      </c>
      <c r="E12" s="364"/>
      <c r="F12" s="193"/>
    </row>
    <row r="13" spans="1:6" ht="33" customHeight="1">
      <c r="A13" s="979" t="s">
        <v>407</v>
      </c>
      <c r="B13" s="979"/>
      <c r="C13" s="365" t="s">
        <v>408</v>
      </c>
      <c r="D13" s="365" t="s">
        <v>409</v>
      </c>
    </row>
    <row r="14" spans="1:6" ht="33" customHeight="1">
      <c r="A14" s="980" t="s">
        <v>410</v>
      </c>
      <c r="B14" s="980"/>
      <c r="C14" s="365" t="s">
        <v>408</v>
      </c>
      <c r="D14" s="365" t="s">
        <v>409</v>
      </c>
    </row>
    <row r="15" spans="1:6" ht="33" customHeight="1">
      <c r="A15" s="366" t="s">
        <v>51</v>
      </c>
      <c r="B15" s="367" t="s">
        <v>411</v>
      </c>
      <c r="C15" s="365" t="s">
        <v>408</v>
      </c>
      <c r="D15" s="365" t="s">
        <v>409</v>
      </c>
    </row>
    <row r="16" spans="1:6" ht="33" customHeight="1">
      <c r="A16" s="366" t="s">
        <v>412</v>
      </c>
      <c r="B16" s="367" t="s">
        <v>413</v>
      </c>
      <c r="C16" s="365" t="s">
        <v>408</v>
      </c>
      <c r="D16" s="365" t="s">
        <v>409</v>
      </c>
    </row>
    <row r="17" spans="1:4" ht="33" customHeight="1">
      <c r="A17" s="366" t="s">
        <v>877</v>
      </c>
      <c r="B17" s="367"/>
      <c r="C17" s="365"/>
      <c r="D17" s="365"/>
    </row>
    <row r="18" spans="1:4" ht="22.15" customHeight="1">
      <c r="A18" s="366" t="s">
        <v>49</v>
      </c>
      <c r="B18" s="360" t="s">
        <v>414</v>
      </c>
      <c r="C18" s="365" t="s">
        <v>408</v>
      </c>
      <c r="D18" s="365" t="s">
        <v>409</v>
      </c>
    </row>
    <row r="19" spans="1:4" ht="22.15" customHeight="1">
      <c r="A19" s="52" t="s">
        <v>415</v>
      </c>
      <c r="B19" s="368" t="s">
        <v>414</v>
      </c>
      <c r="C19" s="365" t="s">
        <v>408</v>
      </c>
      <c r="D19" s="365" t="s">
        <v>409</v>
      </c>
    </row>
    <row r="20" spans="1:4" ht="22.15" customHeight="1">
      <c r="A20" s="52" t="s">
        <v>416</v>
      </c>
      <c r="B20" s="368" t="s">
        <v>414</v>
      </c>
      <c r="C20" s="365" t="s">
        <v>408</v>
      </c>
      <c r="D20" s="365" t="s">
        <v>409</v>
      </c>
    </row>
    <row r="21" spans="1:4" ht="22.15" customHeight="1">
      <c r="A21" s="366" t="s">
        <v>417</v>
      </c>
      <c r="B21" s="52" t="s">
        <v>418</v>
      </c>
      <c r="C21" s="365" t="s">
        <v>408</v>
      </c>
      <c r="D21" s="365" t="s">
        <v>409</v>
      </c>
    </row>
    <row r="22" spans="1:4" ht="22.15" customHeight="1">
      <c r="A22" s="366" t="s">
        <v>419</v>
      </c>
      <c r="C22" s="365" t="s">
        <v>408</v>
      </c>
      <c r="D22" s="365" t="s">
        <v>409</v>
      </c>
    </row>
    <row r="23" spans="1:4" s="2" customFormat="1" ht="43.9" customHeight="1">
      <c r="A23" s="48" t="s">
        <v>420</v>
      </c>
      <c r="C23" s="369" t="s">
        <v>408</v>
      </c>
      <c r="D23" s="369" t="s">
        <v>409</v>
      </c>
    </row>
    <row r="24" spans="1:4" s="153" customFormat="1" ht="43.9" customHeight="1">
      <c r="A24" s="370" t="s">
        <v>421</v>
      </c>
      <c r="B24" s="371" t="s">
        <v>414</v>
      </c>
      <c r="C24" s="372"/>
      <c r="D24" s="373" t="s">
        <v>422</v>
      </c>
    </row>
    <row r="27" spans="1:4" ht="18">
      <c r="A27" s="150" t="s">
        <v>423</v>
      </c>
      <c r="B27" s="374" t="s">
        <v>424</v>
      </c>
    </row>
    <row r="28" spans="1:4" ht="18">
      <c r="B28" s="375" t="str">
        <f>+'jobinfo(2)'!C1</f>
        <v>Brownlee. LAVERNE</v>
      </c>
      <c r="C28" s="376"/>
      <c r="D28" s="52"/>
    </row>
    <row r="29" spans="1:4" ht="18.75">
      <c r="A29" s="377" t="s">
        <v>425</v>
      </c>
      <c r="B29" s="375" t="str">
        <f>+'jobinfo(2)'!C2</f>
        <v>13509 Alvin Ave</v>
      </c>
      <c r="C29" s="52"/>
      <c r="D29" s="366">
        <f>+B2</f>
        <v>2162403945</v>
      </c>
    </row>
    <row r="30" spans="1:4" ht="18">
      <c r="A30" s="378" t="s">
        <v>426</v>
      </c>
      <c r="B30" s="375" t="str">
        <f>+'jobinfo(2)'!C3</f>
        <v>Garfield Heights 44105</v>
      </c>
      <c r="C30" s="52"/>
    </row>
    <row r="31" spans="1:4" ht="15.75">
      <c r="A31" s="982" t="s">
        <v>427</v>
      </c>
      <c r="B31" s="983"/>
      <c r="C31" s="983"/>
      <c r="D31" s="52"/>
    </row>
    <row r="32" spans="1:4" ht="18.75">
      <c r="A32" s="379" t="s">
        <v>428</v>
      </c>
      <c r="B32" s="375" t="str">
        <f>+'jobinfo(2)'!C26</f>
        <v>State Farm</v>
      </c>
      <c r="C32" s="380" t="s">
        <v>429</v>
      </c>
      <c r="D32" s="380" t="str">
        <f>+B3</f>
        <v>3577Q641P</v>
      </c>
    </row>
    <row r="33" spans="1:4" ht="15.75">
      <c r="A33" s="381" t="s">
        <v>430</v>
      </c>
      <c r="B33" s="382"/>
      <c r="C33" s="382" t="s">
        <v>431</v>
      </c>
      <c r="D33" s="382"/>
    </row>
    <row r="34" spans="1:4" ht="15.75">
      <c r="A34" s="383" t="s">
        <v>432</v>
      </c>
      <c r="B34" s="383"/>
      <c r="C34" s="383"/>
      <c r="D34" s="353"/>
    </row>
    <row r="35" spans="1:4" ht="30.75">
      <c r="A35" s="384" t="s">
        <v>433</v>
      </c>
      <c r="B35" s="384" t="s">
        <v>434</v>
      </c>
      <c r="C35" s="385" t="s">
        <v>435</v>
      </c>
      <c r="D35" s="384" t="s">
        <v>434</v>
      </c>
    </row>
    <row r="36" spans="1:4" ht="9" customHeight="1">
      <c r="A36" s="386"/>
      <c r="B36" s="386"/>
      <c r="C36" s="386"/>
      <c r="D36" s="52"/>
    </row>
    <row r="37" spans="1:4" ht="18.75">
      <c r="A37" s="984" t="s">
        <v>436</v>
      </c>
      <c r="B37" s="984"/>
      <c r="C37" s="984"/>
      <c r="D37" s="984"/>
    </row>
    <row r="38" spans="1:4" ht="18.75">
      <c r="A38" s="987" t="s">
        <v>437</v>
      </c>
      <c r="B38" s="387">
        <f>+'jobinfo(2)'!C46</f>
        <v>0</v>
      </c>
      <c r="C38" s="985">
        <f>+'jobinfo(2)'!C31</f>
        <v>0</v>
      </c>
      <c r="D38" s="985"/>
    </row>
    <row r="39" spans="1:4">
      <c r="A39" s="987"/>
    </row>
    <row r="40" spans="1:4" ht="18.75">
      <c r="A40" s="986" t="s">
        <v>438</v>
      </c>
      <c r="B40" s="388" t="s">
        <v>439</v>
      </c>
      <c r="C40" s="388"/>
      <c r="D40" s="384"/>
    </row>
    <row r="41" spans="1:4" ht="15.75">
      <c r="A41" s="986"/>
      <c r="B41" s="356" t="s">
        <v>440</v>
      </c>
      <c r="C41" s="356"/>
      <c r="D41" s="389">
        <f>+'jobinfo(2)'!C36</f>
        <v>0</v>
      </c>
    </row>
    <row r="42" spans="1:4" ht="15.75">
      <c r="A42" s="986"/>
      <c r="B42" s="356" t="s">
        <v>441</v>
      </c>
      <c r="C42" s="356"/>
      <c r="D42" s="356"/>
    </row>
    <row r="43" spans="1:4" ht="18.75">
      <c r="A43" s="986" t="s">
        <v>442</v>
      </c>
      <c r="B43" s="388" t="s">
        <v>443</v>
      </c>
      <c r="C43" s="388"/>
      <c r="D43" s="388"/>
    </row>
    <row r="44" spans="1:4" ht="18.75">
      <c r="A44" s="986"/>
      <c r="B44" s="390" t="s">
        <v>444</v>
      </c>
      <c r="C44" s="390"/>
      <c r="D44" s="391">
        <f>+'jobinfo(2)'!C12</f>
        <v>45618</v>
      </c>
    </row>
    <row r="45" spans="1:4" ht="15.75">
      <c r="A45" s="52"/>
      <c r="B45" s="389"/>
      <c r="C45" s="389"/>
      <c r="D45" s="389"/>
    </row>
    <row r="46" spans="1:4" ht="18">
      <c r="A46" s="986" t="s">
        <v>445</v>
      </c>
      <c r="B46" s="356" t="s">
        <v>446</v>
      </c>
      <c r="C46" s="52"/>
      <c r="D46" s="392" t="s">
        <v>447</v>
      </c>
    </row>
    <row r="47" spans="1:4" ht="15.75">
      <c r="A47" s="986"/>
      <c r="B47" s="356" t="s">
        <v>448</v>
      </c>
      <c r="C47" s="52"/>
      <c r="D47" s="52" t="s">
        <v>449</v>
      </c>
    </row>
    <row r="48" spans="1:4" ht="15.75">
      <c r="A48" s="52" t="s">
        <v>449</v>
      </c>
      <c r="B48" s="356" t="s">
        <v>450</v>
      </c>
      <c r="C48" s="356" t="s">
        <v>451</v>
      </c>
      <c r="D48" s="356" t="s">
        <v>452</v>
      </c>
    </row>
    <row r="49" spans="1:5" ht="15.75">
      <c r="A49" s="356" t="s">
        <v>451</v>
      </c>
      <c r="B49" s="356" t="s">
        <v>450</v>
      </c>
      <c r="C49" s="356" t="s">
        <v>451</v>
      </c>
      <c r="D49" s="356" t="s">
        <v>452</v>
      </c>
    </row>
    <row r="50" spans="1:5" ht="15.75">
      <c r="A50" s="356" t="s">
        <v>451</v>
      </c>
      <c r="B50" s="356" t="s">
        <v>450</v>
      </c>
      <c r="C50" s="356" t="s">
        <v>451</v>
      </c>
      <c r="D50" s="356" t="s">
        <v>452</v>
      </c>
    </row>
    <row r="51" spans="1:5" ht="15.75">
      <c r="A51" s="52" t="s">
        <v>453</v>
      </c>
      <c r="B51" s="52"/>
      <c r="C51" s="393" t="s">
        <v>454</v>
      </c>
      <c r="D51" s="393"/>
    </row>
    <row r="52" spans="1:5" ht="15.75">
      <c r="A52" s="394" t="s">
        <v>451</v>
      </c>
      <c r="B52" s="356" t="s">
        <v>450</v>
      </c>
      <c r="C52" s="356" t="s">
        <v>451</v>
      </c>
      <c r="D52" s="356" t="s">
        <v>452</v>
      </c>
    </row>
    <row r="53" spans="1:5" ht="15.75">
      <c r="A53" s="356" t="s">
        <v>451</v>
      </c>
      <c r="B53" s="356" t="s">
        <v>450</v>
      </c>
      <c r="C53" s="356" t="s">
        <v>451</v>
      </c>
      <c r="D53" s="356" t="s">
        <v>452</v>
      </c>
    </row>
    <row r="54" spans="1:5" ht="15.75">
      <c r="A54" s="356"/>
      <c r="B54" s="356"/>
      <c r="C54" s="356"/>
      <c r="D54" s="356"/>
    </row>
    <row r="55" spans="1:5" ht="15.75">
      <c r="A55" s="52" t="s">
        <v>455</v>
      </c>
      <c r="B55" s="52"/>
      <c r="C55" s="52"/>
      <c r="D55" s="389"/>
    </row>
    <row r="56" spans="1:5" ht="15.75">
      <c r="A56" s="356" t="s">
        <v>451</v>
      </c>
      <c r="B56" s="356" t="s">
        <v>450</v>
      </c>
      <c r="C56" s="356" t="s">
        <v>451</v>
      </c>
      <c r="D56" s="356" t="s">
        <v>452</v>
      </c>
    </row>
    <row r="57" spans="1:5" ht="15.6" customHeight="1">
      <c r="A57" s="981" t="s">
        <v>456</v>
      </c>
      <c r="B57" s="395" t="str">
        <f>+'jobinfo(2)'!C100</f>
        <v>All Phase Consulting, LLC</v>
      </c>
      <c r="C57" s="356" t="str">
        <f>+'jobinfo(2)'!C103</f>
        <v>375 Rockbridge Road, Suite 172-343</v>
      </c>
      <c r="D57" s="396"/>
    </row>
    <row r="58" spans="1:5" ht="15.6" customHeight="1">
      <c r="A58" s="981"/>
      <c r="B58" s="395" t="str">
        <f>+'jobinfo(2)'!C112</f>
        <v>Joe Jones, PM  216.450.7228</v>
      </c>
      <c r="C58" s="356" t="str">
        <f>+'jobinfo(2)'!C104</f>
        <v>Lilburn, GA, 30047</v>
      </c>
      <c r="D58" s="397"/>
    </row>
    <row r="59" spans="1:5" ht="15.75">
      <c r="B59" s="395" t="str">
        <f>+'jobinfo(2)'!C113</f>
        <v>wsbjoe9@gmail.com</v>
      </c>
      <c r="C59" s="356" t="str">
        <f>+'jobinfo(2)'!C102</f>
        <v>Insured  &amp; GA Registered #09073201</v>
      </c>
    </row>
    <row r="60" spans="1:5" ht="22.9" customHeight="1">
      <c r="A60" s="977" t="s">
        <v>457</v>
      </c>
      <c r="B60" s="977"/>
      <c r="C60" s="977"/>
      <c r="D60" s="977"/>
      <c r="E60" s="977"/>
    </row>
    <row r="61" spans="1:5" ht="18">
      <c r="A61" s="398" t="s">
        <v>458</v>
      </c>
      <c r="B61" s="399"/>
      <c r="C61" s="974" t="s">
        <v>398</v>
      </c>
      <c r="D61" s="974"/>
    </row>
    <row r="62" spans="1:5" ht="18">
      <c r="A62" s="398" t="s">
        <v>459</v>
      </c>
      <c r="B62" s="399"/>
      <c r="C62" s="974" t="s">
        <v>398</v>
      </c>
      <c r="D62" s="974"/>
    </row>
    <row r="63" spans="1:5" ht="18">
      <c r="A63" s="975" t="s">
        <v>460</v>
      </c>
      <c r="B63" s="975"/>
      <c r="C63" s="975"/>
      <c r="D63" s="975"/>
    </row>
    <row r="64" spans="1:5" ht="18.75">
      <c r="A64" s="366" t="s">
        <v>461</v>
      </c>
      <c r="B64" s="400"/>
      <c r="C64" s="400"/>
      <c r="D64" s="400"/>
    </row>
    <row r="65" spans="1:5" ht="36">
      <c r="A65" s="401" t="s">
        <v>462</v>
      </c>
      <c r="B65" s="401" t="s">
        <v>400</v>
      </c>
      <c r="C65" s="401" t="s">
        <v>463</v>
      </c>
      <c r="D65" s="401" t="s">
        <v>464</v>
      </c>
    </row>
    <row r="66" spans="1:5" ht="31.15" customHeight="1">
      <c r="A66" s="402" t="s">
        <v>404</v>
      </c>
      <c r="B66" s="403" t="s">
        <v>465</v>
      </c>
      <c r="C66" s="362" t="s">
        <v>466</v>
      </c>
      <c r="D66" s="976" t="s">
        <v>467</v>
      </c>
      <c r="E66" s="976"/>
    </row>
    <row r="67" spans="1:5" ht="15.75">
      <c r="A67" s="356" t="s">
        <v>468</v>
      </c>
      <c r="B67" s="404"/>
      <c r="C67" s="405"/>
      <c r="D67" s="405"/>
    </row>
    <row r="68" spans="1:5" ht="16.149999999999999" customHeight="1">
      <c r="A68" s="406" t="s">
        <v>876</v>
      </c>
      <c r="B68" s="406"/>
      <c r="D68" s="407"/>
      <c r="E68" t="s">
        <v>470</v>
      </c>
    </row>
    <row r="69" spans="1:5" ht="21">
      <c r="A69" s="78" t="s">
        <v>471</v>
      </c>
      <c r="B69" s="408" t="s">
        <v>472</v>
      </c>
      <c r="D69" s="407"/>
      <c r="E69" s="2" t="s">
        <v>473</v>
      </c>
    </row>
    <row r="70" spans="1:5" ht="28.15" customHeight="1">
      <c r="A70" s="412" t="str">
        <f>'jobinfo(2)'!B53</f>
        <v xml:space="preserve">  Room/Area 1  </v>
      </c>
      <c r="B70" s="412" t="str">
        <f>'jobinfo(2)'!C53</f>
        <v>FOYER/TRAVEL ROOM</v>
      </c>
      <c r="C70" s="151" t="s">
        <v>474</v>
      </c>
      <c r="D70" s="151" t="s">
        <v>475</v>
      </c>
      <c r="E70" t="s">
        <v>475</v>
      </c>
    </row>
    <row r="71" spans="1:5" ht="28.15" customHeight="1">
      <c r="A71" s="412" t="str">
        <f>'jobinfo(2)'!B54</f>
        <v xml:space="preserve">  Room/Area 2  </v>
      </c>
      <c r="B71" s="412" t="str">
        <f>'jobinfo(2)'!C54</f>
        <v>GUEST CLOSET</v>
      </c>
      <c r="C71" s="151" t="s">
        <v>476</v>
      </c>
      <c r="D71" t="s">
        <v>475</v>
      </c>
    </row>
    <row r="72" spans="1:5" ht="28.15" customHeight="1">
      <c r="A72" s="412" t="str">
        <f>'jobinfo(2)'!B55</f>
        <v xml:space="preserve">  Room/Area 3  </v>
      </c>
      <c r="B72" s="412" t="str">
        <f>'jobinfo(2)'!C55</f>
        <v>GUEST BATHROOM</v>
      </c>
      <c r="C72" s="151" t="s">
        <v>477</v>
      </c>
      <c r="D72" s="151" t="s">
        <v>475</v>
      </c>
      <c r="E72" t="s">
        <v>476</v>
      </c>
    </row>
    <row r="73" spans="1:5" ht="28.15" customHeight="1">
      <c r="A73" s="412" t="str">
        <f>'jobinfo(2)'!B56</f>
        <v xml:space="preserve">  Room/Area 4  </v>
      </c>
      <c r="B73" s="412" t="str">
        <f>'jobinfo(2)'!C56</f>
        <v xml:space="preserve"> Dining Room TRAVEL</v>
      </c>
      <c r="C73" s="152" t="s">
        <v>475</v>
      </c>
      <c r="D73" s="151" t="s">
        <v>475</v>
      </c>
      <c r="E73" t="s">
        <v>476</v>
      </c>
    </row>
    <row r="74" spans="1:5" ht="28.15" customHeight="1">
      <c r="A74" s="412" t="str">
        <f>'jobinfo(2)'!B57</f>
        <v xml:space="preserve">  Room/Area 5  </v>
      </c>
      <c r="B74" s="412" t="str">
        <f>'jobinfo(2)'!C57</f>
        <v>Living Room TRAVEL</v>
      </c>
      <c r="C74" s="151" t="s">
        <v>475</v>
      </c>
      <c r="D74" s="151" t="s">
        <v>475</v>
      </c>
      <c r="E74" t="s">
        <v>476</v>
      </c>
    </row>
    <row r="75" spans="1:5" ht="28.15" customHeight="1">
      <c r="A75" s="412" t="str">
        <f>'jobinfo(2)'!B58</f>
        <v xml:space="preserve">  Room/Area 6  </v>
      </c>
      <c r="B75" s="412" t="e">
        <f>'jobinfo(2)'!#REF!</f>
        <v>#REF!</v>
      </c>
      <c r="C75" s="152" t="s">
        <v>475</v>
      </c>
      <c r="D75" s="151" t="str">
        <f t="shared" ref="D75:D82" si="0">IF(C75="N","Y","N")</f>
        <v>N</v>
      </c>
      <c r="E75" t="s">
        <v>476</v>
      </c>
    </row>
    <row r="76" spans="1:5" ht="28.15" customHeight="1">
      <c r="A76" s="412" t="str">
        <f>'jobinfo(2)'!B59</f>
        <v xml:space="preserve">  Room/Area 7  </v>
      </c>
      <c r="B76" s="412" t="e">
        <f>'jobinfo(2)'!#REF!</f>
        <v>#REF!</v>
      </c>
      <c r="C76" s="151" t="s">
        <v>475</v>
      </c>
      <c r="D76" s="151" t="str">
        <f t="shared" si="0"/>
        <v>N</v>
      </c>
      <c r="E76" t="s">
        <v>476</v>
      </c>
    </row>
    <row r="77" spans="1:5" ht="28.15" customHeight="1">
      <c r="A77" s="412" t="str">
        <f>'jobinfo(2)'!B60</f>
        <v xml:space="preserve">  Room/Area 8  </v>
      </c>
      <c r="B77" s="412" t="str">
        <f>'jobinfo(2)'!C58</f>
        <v>STAIRS UP TRAVEL</v>
      </c>
      <c r="C77" s="152" t="s">
        <v>475</v>
      </c>
      <c r="D77" s="151" t="str">
        <f t="shared" si="0"/>
        <v>N</v>
      </c>
      <c r="E77" t="s">
        <v>476</v>
      </c>
    </row>
    <row r="78" spans="1:5" ht="28.15" customHeight="1">
      <c r="A78" s="412" t="str">
        <f>'jobinfo(2)'!B61</f>
        <v xml:space="preserve">  Room/Area 9  </v>
      </c>
      <c r="B78" s="412" t="str">
        <f>'jobinfo(2)'!C59</f>
        <v>HALL UP TRAVEL</v>
      </c>
      <c r="C78" s="151" t="s">
        <v>475</v>
      </c>
      <c r="D78" s="151" t="s">
        <v>475</v>
      </c>
      <c r="E78" t="s">
        <v>476</v>
      </c>
    </row>
    <row r="79" spans="1:5" ht="28.15" customHeight="1">
      <c r="A79" s="412" t="str">
        <f>'jobinfo(2)'!B62</f>
        <v xml:space="preserve">  Room/Area 10  </v>
      </c>
      <c r="B79" s="412" t="e">
        <f>'jobinfo(2)'!#REF!</f>
        <v>#REF!</v>
      </c>
      <c r="C79" s="152" t="s">
        <v>474</v>
      </c>
      <c r="D79" s="151" t="str">
        <f t="shared" si="0"/>
        <v>N</v>
      </c>
      <c r="E79" t="s">
        <v>476</v>
      </c>
    </row>
    <row r="80" spans="1:5" ht="28.15" customHeight="1">
      <c r="A80" s="412" t="str">
        <f>'jobinfo(2)'!B63</f>
        <v xml:space="preserve">  Room/Area 11  </v>
      </c>
      <c r="B80" s="412" t="e">
        <f>'jobinfo(2)'!#REF!</f>
        <v>#REF!</v>
      </c>
      <c r="C80" s="151" t="s">
        <v>475</v>
      </c>
      <c r="D80" s="151" t="str">
        <f t="shared" si="0"/>
        <v>N</v>
      </c>
    </row>
    <row r="81" spans="1:8" ht="28.15" customHeight="1">
      <c r="A81" s="412" t="str">
        <f>'jobinfo(2)'!B64</f>
        <v xml:space="preserve">  Room/Area 12  </v>
      </c>
      <c r="B81" s="412" t="str">
        <f>'jobinfo(2)'!C60</f>
        <v xml:space="preserve"> BR1 UP </v>
      </c>
      <c r="C81" s="152" t="s">
        <v>475</v>
      </c>
      <c r="D81" s="151" t="str">
        <f t="shared" si="0"/>
        <v>N</v>
      </c>
    </row>
    <row r="82" spans="1:8" ht="28.15" customHeight="1">
      <c r="A82" s="412" t="str">
        <f>'jobinfo(2)'!B65</f>
        <v xml:space="preserve">  Room/Area 13  </v>
      </c>
      <c r="B82" s="412" t="str">
        <f>'jobinfo(2)'!C61</f>
        <v xml:space="preserve"> BR1 UP CLOSET </v>
      </c>
      <c r="C82" s="151" t="s">
        <v>475</v>
      </c>
      <c r="D82" s="151" t="str">
        <f t="shared" si="0"/>
        <v>N</v>
      </c>
    </row>
    <row r="83" spans="1:8" ht="28.15" customHeight="1">
      <c r="A83" s="412" t="str">
        <f>'jobinfo(2)'!B66</f>
        <v xml:space="preserve">  Room/Area 14  </v>
      </c>
      <c r="B83" s="412" t="str">
        <f>'jobinfo(2)'!C62</f>
        <v xml:space="preserve"> BR1 UP CLOSET 2</v>
      </c>
      <c r="C83" s="152"/>
      <c r="D83" s="151"/>
    </row>
    <row r="84" spans="1:8" ht="28.15" customHeight="1">
      <c r="A84" s="412" t="str">
        <f>'jobinfo(2)'!B67</f>
        <v xml:space="preserve">  Room/Area 15  </v>
      </c>
      <c r="B84" s="412" t="str">
        <f>'jobinfo(2)'!C63</f>
        <v>BR2 UP</v>
      </c>
      <c r="C84" s="151"/>
      <c r="D84" s="151"/>
    </row>
    <row r="85" spans="1:8" ht="28.15" customHeight="1">
      <c r="A85" s="412" t="str">
        <f>'jobinfo(2)'!B68</f>
        <v xml:space="preserve">  Room/Area 16  </v>
      </c>
      <c r="B85" s="412" t="str">
        <f>'jobinfo(2)'!C68</f>
        <v>RFG GARAGE</v>
      </c>
      <c r="C85" s="152"/>
      <c r="D85" s="151"/>
    </row>
    <row r="86" spans="1:8" ht="28.15" customHeight="1">
      <c r="A86" s="412" t="str">
        <f>'jobinfo(2)'!B69</f>
        <v xml:space="preserve">  Room/Area 17  </v>
      </c>
      <c r="B86" s="412">
        <f>'jobinfo(2)'!C69</f>
        <v>0</v>
      </c>
      <c r="C86" s="151"/>
      <c r="D86" s="151"/>
    </row>
    <row r="87" spans="1:8" ht="28.15" customHeight="1">
      <c r="A87" s="412" t="str">
        <f>'jobinfo(2)'!B70</f>
        <v xml:space="preserve">  Room/Area 18  </v>
      </c>
      <c r="B87" s="412">
        <f>'jobinfo(2)'!C70</f>
        <v>0</v>
      </c>
      <c r="C87" s="152"/>
      <c r="D87" s="151"/>
    </row>
    <row r="88" spans="1:8" ht="28.15" customHeight="1">
      <c r="A88" s="412" t="str">
        <f>'jobinfo(2)'!B71</f>
        <v xml:space="preserve">  Room/Area 19  </v>
      </c>
      <c r="B88" s="412">
        <f>'jobinfo(2)'!C71</f>
        <v>0</v>
      </c>
      <c r="C88" s="151"/>
      <c r="D88" s="151"/>
    </row>
    <row r="89" spans="1:8" ht="28.15" customHeight="1">
      <c r="A89" s="412" t="str">
        <f>'jobinfo(2)'!B72</f>
        <v xml:space="preserve">  Room/Area 20  </v>
      </c>
      <c r="B89" s="412">
        <f>'jobinfo(2)'!C72</f>
        <v>0</v>
      </c>
      <c r="C89" s="152"/>
      <c r="D89" s="151"/>
    </row>
    <row r="90" spans="1:8" ht="21">
      <c r="A90" s="412" t="str">
        <f>'jobinfo(2)'!B73</f>
        <v xml:space="preserve">  Room/Area 21</v>
      </c>
      <c r="B90" s="412">
        <f>'jobinfo(2)'!C73</f>
        <v>0</v>
      </c>
      <c r="C90" s="152"/>
      <c r="D90" s="151"/>
    </row>
    <row r="91" spans="1:8" ht="21">
      <c r="A91" s="412" t="str">
        <f>'jobinfo(2)'!B74</f>
        <v xml:space="preserve">  Room/Area 22</v>
      </c>
      <c r="B91" s="412">
        <f>'jobinfo(2)'!C74</f>
        <v>0</v>
      </c>
      <c r="C91" s="152"/>
      <c r="D91" s="151"/>
    </row>
    <row r="92" spans="1:8" ht="21">
      <c r="A92" s="412" t="str">
        <f>'jobinfo(2)'!B75</f>
        <v xml:space="preserve">  Room/Area 23</v>
      </c>
      <c r="B92" s="412">
        <f>'jobinfo(2)'!C75</f>
        <v>0</v>
      </c>
      <c r="D92" s="151"/>
      <c r="H92" s="152"/>
    </row>
    <row r="93" spans="1:8" ht="21">
      <c r="A93" s="412" t="str">
        <f>'jobinfo(2)'!B76</f>
        <v xml:space="preserve">  Room/Area 24</v>
      </c>
      <c r="B93" s="412">
        <f>'jobinfo(2)'!C76</f>
        <v>0</v>
      </c>
      <c r="C93" s="152"/>
      <c r="D93" s="151"/>
    </row>
    <row r="94" spans="1:8" ht="21">
      <c r="A94" s="412" t="str">
        <f>'jobinfo(2)'!B77</f>
        <v xml:space="preserve">  Room/Area 25</v>
      </c>
      <c r="B94" s="412">
        <f>'jobinfo(2)'!C77</f>
        <v>0</v>
      </c>
      <c r="C94" s="152"/>
      <c r="D94" s="151"/>
    </row>
  </sheetData>
  <mergeCells count="18">
    <mergeCell ref="A57:A58"/>
    <mergeCell ref="A31:C31"/>
    <mergeCell ref="A37:D37"/>
    <mergeCell ref="C38:D38"/>
    <mergeCell ref="A40:A42"/>
    <mergeCell ref="A43:A44"/>
    <mergeCell ref="A46:A47"/>
    <mergeCell ref="A38:A39"/>
    <mergeCell ref="C6:D6"/>
    <mergeCell ref="A10:B10"/>
    <mergeCell ref="C10:D10"/>
    <mergeCell ref="A13:B13"/>
    <mergeCell ref="A14:B14"/>
    <mergeCell ref="C62:D62"/>
    <mergeCell ref="A63:D63"/>
    <mergeCell ref="C61:D61"/>
    <mergeCell ref="D66:E66"/>
    <mergeCell ref="A60:E60"/>
  </mergeCells>
  <printOptions gridLines="1"/>
  <pageMargins left="0.42" right="0.25" top="0.28000000000000003" bottom="0.39" header="0.3" footer="0.17"/>
  <pageSetup orientation="portrait" r:id="rId1"/>
  <headerFooter>
    <oddFooter>&amp;LPage# &amp;P of &amp;N&amp;C&amp;A&amp;R&amp;D&amp;T   &amp;A</oddFooter>
  </headerFooter>
  <rowBreaks count="2" manualBreakCount="2">
    <brk id="25" max="4" man="1"/>
    <brk id="67" max="4" man="1"/>
  </rowBreaks>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0E614-3AE1-4A14-8288-1B8FBA90BAFA}">
  <sheetPr codeName="Sheet21"/>
  <dimension ref="A1:D17"/>
  <sheetViews>
    <sheetView showGridLines="0" view="pageBreakPreview" zoomScaleNormal="100" zoomScaleSheetLayoutView="100" workbookViewId="0">
      <selection activeCell="J1" sqref="J1"/>
    </sheetView>
  </sheetViews>
  <sheetFormatPr defaultRowHeight="15"/>
  <cols>
    <col min="1" max="1" width="21.28515625" customWidth="1"/>
    <col min="2" max="2" width="28.7109375" customWidth="1"/>
    <col min="3" max="3" width="18.7109375" customWidth="1"/>
    <col min="4" max="4" width="24.7109375" customWidth="1"/>
    <col min="182" max="183" width="35.7109375" customWidth="1"/>
    <col min="184" max="184" width="25.7109375" customWidth="1"/>
    <col min="189" max="189" width="3" customWidth="1"/>
    <col min="190" max="190" width="39.7109375" customWidth="1"/>
    <col min="191" max="191" width="5.7109375" customWidth="1"/>
    <col min="192" max="192" width="35.7109375" customWidth="1"/>
    <col min="196" max="196" width="44.7109375" customWidth="1"/>
    <col min="204" max="204" width="88.7109375" customWidth="1"/>
    <col min="438" max="439" width="35.7109375" customWidth="1"/>
    <col min="440" max="440" width="25.7109375" customWidth="1"/>
    <col min="445" max="445" width="3" customWidth="1"/>
    <col min="446" max="446" width="39.7109375" customWidth="1"/>
    <col min="447" max="447" width="5.7109375" customWidth="1"/>
    <col min="448" max="448" width="35.7109375" customWidth="1"/>
    <col min="452" max="452" width="44.7109375" customWidth="1"/>
    <col min="460" max="460" width="88.7109375" customWidth="1"/>
    <col min="694" max="695" width="35.7109375" customWidth="1"/>
    <col min="696" max="696" width="25.7109375" customWidth="1"/>
    <col min="701" max="701" width="3" customWidth="1"/>
    <col min="702" max="702" width="39.7109375" customWidth="1"/>
    <col min="703" max="703" width="5.7109375" customWidth="1"/>
    <col min="704" max="704" width="35.7109375" customWidth="1"/>
    <col min="708" max="708" width="44.7109375" customWidth="1"/>
    <col min="716" max="716" width="88.7109375" customWidth="1"/>
    <col min="950" max="951" width="35.7109375" customWidth="1"/>
    <col min="952" max="952" width="25.7109375" customWidth="1"/>
    <col min="957" max="957" width="3" customWidth="1"/>
    <col min="958" max="958" width="39.7109375" customWidth="1"/>
    <col min="959" max="959" width="5.7109375" customWidth="1"/>
    <col min="960" max="960" width="35.7109375" customWidth="1"/>
    <col min="964" max="964" width="44.7109375" customWidth="1"/>
    <col min="972" max="972" width="88.7109375" customWidth="1"/>
    <col min="1206" max="1207" width="35.7109375" customWidth="1"/>
    <col min="1208" max="1208" width="25.7109375" customWidth="1"/>
    <col min="1213" max="1213" width="3" customWidth="1"/>
    <col min="1214" max="1214" width="39.7109375" customWidth="1"/>
    <col min="1215" max="1215" width="5.7109375" customWidth="1"/>
    <col min="1216" max="1216" width="35.7109375" customWidth="1"/>
    <col min="1220" max="1220" width="44.7109375" customWidth="1"/>
    <col min="1228" max="1228" width="88.7109375" customWidth="1"/>
    <col min="1462" max="1463" width="35.7109375" customWidth="1"/>
    <col min="1464" max="1464" width="25.7109375" customWidth="1"/>
    <col min="1469" max="1469" width="3" customWidth="1"/>
    <col min="1470" max="1470" width="39.7109375" customWidth="1"/>
    <col min="1471" max="1471" width="5.7109375" customWidth="1"/>
    <col min="1472" max="1472" width="35.7109375" customWidth="1"/>
    <col min="1476" max="1476" width="44.7109375" customWidth="1"/>
    <col min="1484" max="1484" width="88.7109375" customWidth="1"/>
    <col min="1718" max="1719" width="35.7109375" customWidth="1"/>
    <col min="1720" max="1720" width="25.7109375" customWidth="1"/>
    <col min="1725" max="1725" width="3" customWidth="1"/>
    <col min="1726" max="1726" width="39.7109375" customWidth="1"/>
    <col min="1727" max="1727" width="5.7109375" customWidth="1"/>
    <col min="1728" max="1728" width="35.7109375" customWidth="1"/>
    <col min="1732" max="1732" width="44.7109375" customWidth="1"/>
    <col min="1740" max="1740" width="88.7109375" customWidth="1"/>
    <col min="1974" max="1975" width="35.7109375" customWidth="1"/>
    <col min="1976" max="1976" width="25.7109375" customWidth="1"/>
    <col min="1981" max="1981" width="3" customWidth="1"/>
    <col min="1982" max="1982" width="39.7109375" customWidth="1"/>
    <col min="1983" max="1983" width="5.7109375" customWidth="1"/>
    <col min="1984" max="1984" width="35.7109375" customWidth="1"/>
    <col min="1988" max="1988" width="44.7109375" customWidth="1"/>
    <col min="1996" max="1996" width="88.7109375" customWidth="1"/>
    <col min="2230" max="2231" width="35.7109375" customWidth="1"/>
    <col min="2232" max="2232" width="25.7109375" customWidth="1"/>
    <col min="2237" max="2237" width="3" customWidth="1"/>
    <col min="2238" max="2238" width="39.7109375" customWidth="1"/>
    <col min="2239" max="2239" width="5.7109375" customWidth="1"/>
    <col min="2240" max="2240" width="35.7109375" customWidth="1"/>
    <col min="2244" max="2244" width="44.7109375" customWidth="1"/>
    <col min="2252" max="2252" width="88.7109375" customWidth="1"/>
    <col min="2486" max="2487" width="35.7109375" customWidth="1"/>
    <col min="2488" max="2488" width="25.7109375" customWidth="1"/>
    <col min="2493" max="2493" width="3" customWidth="1"/>
    <col min="2494" max="2494" width="39.7109375" customWidth="1"/>
    <col min="2495" max="2495" width="5.7109375" customWidth="1"/>
    <col min="2496" max="2496" width="35.7109375" customWidth="1"/>
    <col min="2500" max="2500" width="44.7109375" customWidth="1"/>
    <col min="2508" max="2508" width="88.7109375" customWidth="1"/>
    <col min="2742" max="2743" width="35.7109375" customWidth="1"/>
    <col min="2744" max="2744" width="25.7109375" customWidth="1"/>
    <col min="2749" max="2749" width="3" customWidth="1"/>
    <col min="2750" max="2750" width="39.7109375" customWidth="1"/>
    <col min="2751" max="2751" width="5.7109375" customWidth="1"/>
    <col min="2752" max="2752" width="35.7109375" customWidth="1"/>
    <col min="2756" max="2756" width="44.7109375" customWidth="1"/>
    <col min="2764" max="2764" width="88.7109375" customWidth="1"/>
    <col min="2998" max="2999" width="35.7109375" customWidth="1"/>
    <col min="3000" max="3000" width="25.7109375" customWidth="1"/>
    <col min="3005" max="3005" width="3" customWidth="1"/>
    <col min="3006" max="3006" width="39.7109375" customWidth="1"/>
    <col min="3007" max="3007" width="5.7109375" customWidth="1"/>
    <col min="3008" max="3008" width="35.7109375" customWidth="1"/>
    <col min="3012" max="3012" width="44.7109375" customWidth="1"/>
    <col min="3020" max="3020" width="88.7109375" customWidth="1"/>
    <col min="3254" max="3255" width="35.7109375" customWidth="1"/>
    <col min="3256" max="3256" width="25.7109375" customWidth="1"/>
    <col min="3261" max="3261" width="3" customWidth="1"/>
    <col min="3262" max="3262" width="39.7109375" customWidth="1"/>
    <col min="3263" max="3263" width="5.7109375" customWidth="1"/>
    <col min="3264" max="3264" width="35.7109375" customWidth="1"/>
    <col min="3268" max="3268" width="44.7109375" customWidth="1"/>
    <col min="3276" max="3276" width="88.7109375" customWidth="1"/>
    <col min="3510" max="3511" width="35.7109375" customWidth="1"/>
    <col min="3512" max="3512" width="25.7109375" customWidth="1"/>
    <col min="3517" max="3517" width="3" customWidth="1"/>
    <col min="3518" max="3518" width="39.7109375" customWidth="1"/>
    <col min="3519" max="3519" width="5.7109375" customWidth="1"/>
    <col min="3520" max="3520" width="35.7109375" customWidth="1"/>
    <col min="3524" max="3524" width="44.7109375" customWidth="1"/>
    <col min="3532" max="3532" width="88.7109375" customWidth="1"/>
    <col min="3766" max="3767" width="35.7109375" customWidth="1"/>
    <col min="3768" max="3768" width="25.7109375" customWidth="1"/>
    <col min="3773" max="3773" width="3" customWidth="1"/>
    <col min="3774" max="3774" width="39.7109375" customWidth="1"/>
    <col min="3775" max="3775" width="5.7109375" customWidth="1"/>
    <col min="3776" max="3776" width="35.7109375" customWidth="1"/>
    <col min="3780" max="3780" width="44.7109375" customWidth="1"/>
    <col min="3788" max="3788" width="88.7109375" customWidth="1"/>
    <col min="4022" max="4023" width="35.7109375" customWidth="1"/>
    <col min="4024" max="4024" width="25.7109375" customWidth="1"/>
    <col min="4029" max="4029" width="3" customWidth="1"/>
    <col min="4030" max="4030" width="39.7109375" customWidth="1"/>
    <col min="4031" max="4031" width="5.7109375" customWidth="1"/>
    <col min="4032" max="4032" width="35.7109375" customWidth="1"/>
    <col min="4036" max="4036" width="44.7109375" customWidth="1"/>
    <col min="4044" max="4044" width="88.7109375" customWidth="1"/>
    <col min="4278" max="4279" width="35.7109375" customWidth="1"/>
    <col min="4280" max="4280" width="25.7109375" customWidth="1"/>
    <col min="4285" max="4285" width="3" customWidth="1"/>
    <col min="4286" max="4286" width="39.7109375" customWidth="1"/>
    <col min="4287" max="4287" width="5.7109375" customWidth="1"/>
    <col min="4288" max="4288" width="35.7109375" customWidth="1"/>
    <col min="4292" max="4292" width="44.7109375" customWidth="1"/>
    <col min="4300" max="4300" width="88.7109375" customWidth="1"/>
    <col min="4534" max="4535" width="35.7109375" customWidth="1"/>
    <col min="4536" max="4536" width="25.7109375" customWidth="1"/>
    <col min="4541" max="4541" width="3" customWidth="1"/>
    <col min="4542" max="4542" width="39.7109375" customWidth="1"/>
    <col min="4543" max="4543" width="5.7109375" customWidth="1"/>
    <col min="4544" max="4544" width="35.7109375" customWidth="1"/>
    <col min="4548" max="4548" width="44.7109375" customWidth="1"/>
    <col min="4556" max="4556" width="88.7109375" customWidth="1"/>
    <col min="4790" max="4791" width="35.7109375" customWidth="1"/>
    <col min="4792" max="4792" width="25.7109375" customWidth="1"/>
    <col min="4797" max="4797" width="3" customWidth="1"/>
    <col min="4798" max="4798" width="39.7109375" customWidth="1"/>
    <col min="4799" max="4799" width="5.7109375" customWidth="1"/>
    <col min="4800" max="4800" width="35.7109375" customWidth="1"/>
    <col min="4804" max="4804" width="44.7109375" customWidth="1"/>
    <col min="4812" max="4812" width="88.7109375" customWidth="1"/>
    <col min="5046" max="5047" width="35.7109375" customWidth="1"/>
    <col min="5048" max="5048" width="25.7109375" customWidth="1"/>
    <col min="5053" max="5053" width="3" customWidth="1"/>
    <col min="5054" max="5054" width="39.7109375" customWidth="1"/>
    <col min="5055" max="5055" width="5.7109375" customWidth="1"/>
    <col min="5056" max="5056" width="35.7109375" customWidth="1"/>
    <col min="5060" max="5060" width="44.7109375" customWidth="1"/>
    <col min="5068" max="5068" width="88.7109375" customWidth="1"/>
    <col min="5302" max="5303" width="35.7109375" customWidth="1"/>
    <col min="5304" max="5304" width="25.7109375" customWidth="1"/>
    <col min="5309" max="5309" width="3" customWidth="1"/>
    <col min="5310" max="5310" width="39.7109375" customWidth="1"/>
    <col min="5311" max="5311" width="5.7109375" customWidth="1"/>
    <col min="5312" max="5312" width="35.7109375" customWidth="1"/>
    <col min="5316" max="5316" width="44.7109375" customWidth="1"/>
    <col min="5324" max="5324" width="88.7109375" customWidth="1"/>
    <col min="5558" max="5559" width="35.7109375" customWidth="1"/>
    <col min="5560" max="5560" width="25.7109375" customWidth="1"/>
    <col min="5565" max="5565" width="3" customWidth="1"/>
    <col min="5566" max="5566" width="39.7109375" customWidth="1"/>
    <col min="5567" max="5567" width="5.7109375" customWidth="1"/>
    <col min="5568" max="5568" width="35.7109375" customWidth="1"/>
    <col min="5572" max="5572" width="44.7109375" customWidth="1"/>
    <col min="5580" max="5580" width="88.7109375" customWidth="1"/>
    <col min="5814" max="5815" width="35.7109375" customWidth="1"/>
    <col min="5816" max="5816" width="25.7109375" customWidth="1"/>
    <col min="5821" max="5821" width="3" customWidth="1"/>
    <col min="5822" max="5822" width="39.7109375" customWidth="1"/>
    <col min="5823" max="5823" width="5.7109375" customWidth="1"/>
    <col min="5824" max="5824" width="35.7109375" customWidth="1"/>
    <col min="5828" max="5828" width="44.7109375" customWidth="1"/>
    <col min="5836" max="5836" width="88.7109375" customWidth="1"/>
    <col min="6070" max="6071" width="35.7109375" customWidth="1"/>
    <col min="6072" max="6072" width="25.7109375" customWidth="1"/>
    <col min="6077" max="6077" width="3" customWidth="1"/>
    <col min="6078" max="6078" width="39.7109375" customWidth="1"/>
    <col min="6079" max="6079" width="5.7109375" customWidth="1"/>
    <col min="6080" max="6080" width="35.7109375" customWidth="1"/>
    <col min="6084" max="6084" width="44.7109375" customWidth="1"/>
    <col min="6092" max="6092" width="88.7109375" customWidth="1"/>
    <col min="6326" max="6327" width="35.7109375" customWidth="1"/>
    <col min="6328" max="6328" width="25.7109375" customWidth="1"/>
    <col min="6333" max="6333" width="3" customWidth="1"/>
    <col min="6334" max="6334" width="39.7109375" customWidth="1"/>
    <col min="6335" max="6335" width="5.7109375" customWidth="1"/>
    <col min="6336" max="6336" width="35.7109375" customWidth="1"/>
    <col min="6340" max="6340" width="44.7109375" customWidth="1"/>
    <col min="6348" max="6348" width="88.7109375" customWidth="1"/>
    <col min="6582" max="6583" width="35.7109375" customWidth="1"/>
    <col min="6584" max="6584" width="25.7109375" customWidth="1"/>
    <col min="6589" max="6589" width="3" customWidth="1"/>
    <col min="6590" max="6590" width="39.7109375" customWidth="1"/>
    <col min="6591" max="6591" width="5.7109375" customWidth="1"/>
    <col min="6592" max="6592" width="35.7109375" customWidth="1"/>
    <col min="6596" max="6596" width="44.7109375" customWidth="1"/>
    <col min="6604" max="6604" width="88.7109375" customWidth="1"/>
    <col min="6838" max="6839" width="35.7109375" customWidth="1"/>
    <col min="6840" max="6840" width="25.7109375" customWidth="1"/>
    <col min="6845" max="6845" width="3" customWidth="1"/>
    <col min="6846" max="6846" width="39.7109375" customWidth="1"/>
    <col min="6847" max="6847" width="5.7109375" customWidth="1"/>
    <col min="6848" max="6848" width="35.7109375" customWidth="1"/>
    <col min="6852" max="6852" width="44.7109375" customWidth="1"/>
    <col min="6860" max="6860" width="88.7109375" customWidth="1"/>
    <col min="7094" max="7095" width="35.7109375" customWidth="1"/>
    <col min="7096" max="7096" width="25.7109375" customWidth="1"/>
    <col min="7101" max="7101" width="3" customWidth="1"/>
    <col min="7102" max="7102" width="39.7109375" customWidth="1"/>
    <col min="7103" max="7103" width="5.7109375" customWidth="1"/>
    <col min="7104" max="7104" width="35.7109375" customWidth="1"/>
    <col min="7108" max="7108" width="44.7109375" customWidth="1"/>
    <col min="7116" max="7116" width="88.7109375" customWidth="1"/>
    <col min="7350" max="7351" width="35.7109375" customWidth="1"/>
    <col min="7352" max="7352" width="25.7109375" customWidth="1"/>
    <col min="7357" max="7357" width="3" customWidth="1"/>
    <col min="7358" max="7358" width="39.7109375" customWidth="1"/>
    <col min="7359" max="7359" width="5.7109375" customWidth="1"/>
    <col min="7360" max="7360" width="35.7109375" customWidth="1"/>
    <col min="7364" max="7364" width="44.7109375" customWidth="1"/>
    <col min="7372" max="7372" width="88.7109375" customWidth="1"/>
    <col min="7606" max="7607" width="35.7109375" customWidth="1"/>
    <col min="7608" max="7608" width="25.7109375" customWidth="1"/>
    <col min="7613" max="7613" width="3" customWidth="1"/>
    <col min="7614" max="7614" width="39.7109375" customWidth="1"/>
    <col min="7615" max="7615" width="5.7109375" customWidth="1"/>
    <col min="7616" max="7616" width="35.7109375" customWidth="1"/>
    <col min="7620" max="7620" width="44.7109375" customWidth="1"/>
    <col min="7628" max="7628" width="88.7109375" customWidth="1"/>
    <col min="7862" max="7863" width="35.7109375" customWidth="1"/>
    <col min="7864" max="7864" width="25.7109375" customWidth="1"/>
    <col min="7869" max="7869" width="3" customWidth="1"/>
    <col min="7870" max="7870" width="39.7109375" customWidth="1"/>
    <col min="7871" max="7871" width="5.7109375" customWidth="1"/>
    <col min="7872" max="7872" width="35.7109375" customWidth="1"/>
    <col min="7876" max="7876" width="44.7109375" customWidth="1"/>
    <col min="7884" max="7884" width="88.7109375" customWidth="1"/>
    <col min="8118" max="8119" width="35.7109375" customWidth="1"/>
    <col min="8120" max="8120" width="25.7109375" customWidth="1"/>
    <col min="8125" max="8125" width="3" customWidth="1"/>
    <col min="8126" max="8126" width="39.7109375" customWidth="1"/>
    <col min="8127" max="8127" width="5.7109375" customWidth="1"/>
    <col min="8128" max="8128" width="35.7109375" customWidth="1"/>
    <col min="8132" max="8132" width="44.7109375" customWidth="1"/>
    <col min="8140" max="8140" width="88.7109375" customWidth="1"/>
    <col min="8374" max="8375" width="35.7109375" customWidth="1"/>
    <col min="8376" max="8376" width="25.7109375" customWidth="1"/>
    <col min="8381" max="8381" width="3" customWidth="1"/>
    <col min="8382" max="8382" width="39.7109375" customWidth="1"/>
    <col min="8383" max="8383" width="5.7109375" customWidth="1"/>
    <col min="8384" max="8384" width="35.7109375" customWidth="1"/>
    <col min="8388" max="8388" width="44.7109375" customWidth="1"/>
    <col min="8396" max="8396" width="88.7109375" customWidth="1"/>
    <col min="8630" max="8631" width="35.7109375" customWidth="1"/>
    <col min="8632" max="8632" width="25.7109375" customWidth="1"/>
    <col min="8637" max="8637" width="3" customWidth="1"/>
    <col min="8638" max="8638" width="39.7109375" customWidth="1"/>
    <col min="8639" max="8639" width="5.7109375" customWidth="1"/>
    <col min="8640" max="8640" width="35.7109375" customWidth="1"/>
    <col min="8644" max="8644" width="44.7109375" customWidth="1"/>
    <col min="8652" max="8652" width="88.7109375" customWidth="1"/>
    <col min="8886" max="8887" width="35.7109375" customWidth="1"/>
    <col min="8888" max="8888" width="25.7109375" customWidth="1"/>
    <col min="8893" max="8893" width="3" customWidth="1"/>
    <col min="8894" max="8894" width="39.7109375" customWidth="1"/>
    <col min="8895" max="8895" width="5.7109375" customWidth="1"/>
    <col min="8896" max="8896" width="35.7109375" customWidth="1"/>
    <col min="8900" max="8900" width="44.7109375" customWidth="1"/>
    <col min="8908" max="8908" width="88.7109375" customWidth="1"/>
    <col min="9142" max="9143" width="35.7109375" customWidth="1"/>
    <col min="9144" max="9144" width="25.7109375" customWidth="1"/>
    <col min="9149" max="9149" width="3" customWidth="1"/>
    <col min="9150" max="9150" width="39.7109375" customWidth="1"/>
    <col min="9151" max="9151" width="5.7109375" customWidth="1"/>
    <col min="9152" max="9152" width="35.7109375" customWidth="1"/>
    <col min="9156" max="9156" width="44.7109375" customWidth="1"/>
    <col min="9164" max="9164" width="88.7109375" customWidth="1"/>
    <col min="9398" max="9399" width="35.7109375" customWidth="1"/>
    <col min="9400" max="9400" width="25.7109375" customWidth="1"/>
    <col min="9405" max="9405" width="3" customWidth="1"/>
    <col min="9406" max="9406" width="39.7109375" customWidth="1"/>
    <col min="9407" max="9407" width="5.7109375" customWidth="1"/>
    <col min="9408" max="9408" width="35.7109375" customWidth="1"/>
    <col min="9412" max="9412" width="44.7109375" customWidth="1"/>
    <col min="9420" max="9420" width="88.7109375" customWidth="1"/>
    <col min="9654" max="9655" width="35.7109375" customWidth="1"/>
    <col min="9656" max="9656" width="25.7109375" customWidth="1"/>
    <col min="9661" max="9661" width="3" customWidth="1"/>
    <col min="9662" max="9662" width="39.7109375" customWidth="1"/>
    <col min="9663" max="9663" width="5.7109375" customWidth="1"/>
    <col min="9664" max="9664" width="35.7109375" customWidth="1"/>
    <col min="9668" max="9668" width="44.7109375" customWidth="1"/>
    <col min="9676" max="9676" width="88.7109375" customWidth="1"/>
    <col min="9910" max="9911" width="35.7109375" customWidth="1"/>
    <col min="9912" max="9912" width="25.7109375" customWidth="1"/>
    <col min="9917" max="9917" width="3" customWidth="1"/>
    <col min="9918" max="9918" width="39.7109375" customWidth="1"/>
    <col min="9919" max="9919" width="5.7109375" customWidth="1"/>
    <col min="9920" max="9920" width="35.7109375" customWidth="1"/>
    <col min="9924" max="9924" width="44.7109375" customWidth="1"/>
    <col min="9932" max="9932" width="88.7109375" customWidth="1"/>
    <col min="10166" max="10167" width="35.7109375" customWidth="1"/>
    <col min="10168" max="10168" width="25.7109375" customWidth="1"/>
    <col min="10173" max="10173" width="3" customWidth="1"/>
    <col min="10174" max="10174" width="39.7109375" customWidth="1"/>
    <col min="10175" max="10175" width="5.7109375" customWidth="1"/>
    <col min="10176" max="10176" width="35.7109375" customWidth="1"/>
    <col min="10180" max="10180" width="44.7109375" customWidth="1"/>
    <col min="10188" max="10188" width="88.7109375" customWidth="1"/>
    <col min="10422" max="10423" width="35.7109375" customWidth="1"/>
    <col min="10424" max="10424" width="25.7109375" customWidth="1"/>
    <col min="10429" max="10429" width="3" customWidth="1"/>
    <col min="10430" max="10430" width="39.7109375" customWidth="1"/>
    <col min="10431" max="10431" width="5.7109375" customWidth="1"/>
    <col min="10432" max="10432" width="35.7109375" customWidth="1"/>
    <col min="10436" max="10436" width="44.7109375" customWidth="1"/>
    <col min="10444" max="10444" width="88.7109375" customWidth="1"/>
    <col min="10678" max="10679" width="35.7109375" customWidth="1"/>
    <col min="10680" max="10680" width="25.7109375" customWidth="1"/>
    <col min="10685" max="10685" width="3" customWidth="1"/>
    <col min="10686" max="10686" width="39.7109375" customWidth="1"/>
    <col min="10687" max="10687" width="5.7109375" customWidth="1"/>
    <col min="10688" max="10688" width="35.7109375" customWidth="1"/>
    <col min="10692" max="10692" width="44.7109375" customWidth="1"/>
    <col min="10700" max="10700" width="88.7109375" customWidth="1"/>
    <col min="10934" max="10935" width="35.7109375" customWidth="1"/>
    <col min="10936" max="10936" width="25.7109375" customWidth="1"/>
    <col min="10941" max="10941" width="3" customWidth="1"/>
    <col min="10942" max="10942" width="39.7109375" customWidth="1"/>
    <col min="10943" max="10943" width="5.7109375" customWidth="1"/>
    <col min="10944" max="10944" width="35.7109375" customWidth="1"/>
    <col min="10948" max="10948" width="44.7109375" customWidth="1"/>
    <col min="10956" max="10956" width="88.7109375" customWidth="1"/>
    <col min="11190" max="11191" width="35.7109375" customWidth="1"/>
    <col min="11192" max="11192" width="25.7109375" customWidth="1"/>
    <col min="11197" max="11197" width="3" customWidth="1"/>
    <col min="11198" max="11198" width="39.7109375" customWidth="1"/>
    <col min="11199" max="11199" width="5.7109375" customWidth="1"/>
    <col min="11200" max="11200" width="35.7109375" customWidth="1"/>
    <col min="11204" max="11204" width="44.7109375" customWidth="1"/>
    <col min="11212" max="11212" width="88.7109375" customWidth="1"/>
    <col min="11446" max="11447" width="35.7109375" customWidth="1"/>
    <col min="11448" max="11448" width="25.7109375" customWidth="1"/>
    <col min="11453" max="11453" width="3" customWidth="1"/>
    <col min="11454" max="11454" width="39.7109375" customWidth="1"/>
    <col min="11455" max="11455" width="5.7109375" customWidth="1"/>
    <col min="11456" max="11456" width="35.7109375" customWidth="1"/>
    <col min="11460" max="11460" width="44.7109375" customWidth="1"/>
    <col min="11468" max="11468" width="88.7109375" customWidth="1"/>
    <col min="11702" max="11703" width="35.7109375" customWidth="1"/>
    <col min="11704" max="11704" width="25.7109375" customWidth="1"/>
    <col min="11709" max="11709" width="3" customWidth="1"/>
    <col min="11710" max="11710" width="39.7109375" customWidth="1"/>
    <col min="11711" max="11711" width="5.7109375" customWidth="1"/>
    <col min="11712" max="11712" width="35.7109375" customWidth="1"/>
    <col min="11716" max="11716" width="44.7109375" customWidth="1"/>
    <col min="11724" max="11724" width="88.7109375" customWidth="1"/>
    <col min="11958" max="11959" width="35.7109375" customWidth="1"/>
    <col min="11960" max="11960" width="25.7109375" customWidth="1"/>
    <col min="11965" max="11965" width="3" customWidth="1"/>
    <col min="11966" max="11966" width="39.7109375" customWidth="1"/>
    <col min="11967" max="11967" width="5.7109375" customWidth="1"/>
    <col min="11968" max="11968" width="35.7109375" customWidth="1"/>
    <col min="11972" max="11972" width="44.7109375" customWidth="1"/>
    <col min="11980" max="11980" width="88.7109375" customWidth="1"/>
    <col min="12214" max="12215" width="35.7109375" customWidth="1"/>
    <col min="12216" max="12216" width="25.7109375" customWidth="1"/>
    <col min="12221" max="12221" width="3" customWidth="1"/>
    <col min="12222" max="12222" width="39.7109375" customWidth="1"/>
    <col min="12223" max="12223" width="5.7109375" customWidth="1"/>
    <col min="12224" max="12224" width="35.7109375" customWidth="1"/>
    <col min="12228" max="12228" width="44.7109375" customWidth="1"/>
    <col min="12236" max="12236" width="88.7109375" customWidth="1"/>
    <col min="12470" max="12471" width="35.7109375" customWidth="1"/>
    <col min="12472" max="12472" width="25.7109375" customWidth="1"/>
    <col min="12477" max="12477" width="3" customWidth="1"/>
    <col min="12478" max="12478" width="39.7109375" customWidth="1"/>
    <col min="12479" max="12479" width="5.7109375" customWidth="1"/>
    <col min="12480" max="12480" width="35.7109375" customWidth="1"/>
    <col min="12484" max="12484" width="44.7109375" customWidth="1"/>
    <col min="12492" max="12492" width="88.7109375" customWidth="1"/>
    <col min="12726" max="12727" width="35.7109375" customWidth="1"/>
    <col min="12728" max="12728" width="25.7109375" customWidth="1"/>
    <col min="12733" max="12733" width="3" customWidth="1"/>
    <col min="12734" max="12734" width="39.7109375" customWidth="1"/>
    <col min="12735" max="12735" width="5.7109375" customWidth="1"/>
    <col min="12736" max="12736" width="35.7109375" customWidth="1"/>
    <col min="12740" max="12740" width="44.7109375" customWidth="1"/>
    <col min="12748" max="12748" width="88.7109375" customWidth="1"/>
    <col min="12982" max="12983" width="35.7109375" customWidth="1"/>
    <col min="12984" max="12984" width="25.7109375" customWidth="1"/>
    <col min="12989" max="12989" width="3" customWidth="1"/>
    <col min="12990" max="12990" width="39.7109375" customWidth="1"/>
    <col min="12991" max="12991" width="5.7109375" customWidth="1"/>
    <col min="12992" max="12992" width="35.7109375" customWidth="1"/>
    <col min="12996" max="12996" width="44.7109375" customWidth="1"/>
    <col min="13004" max="13004" width="88.7109375" customWidth="1"/>
    <col min="13238" max="13239" width="35.7109375" customWidth="1"/>
    <col min="13240" max="13240" width="25.7109375" customWidth="1"/>
    <col min="13245" max="13245" width="3" customWidth="1"/>
    <col min="13246" max="13246" width="39.7109375" customWidth="1"/>
    <col min="13247" max="13247" width="5.7109375" customWidth="1"/>
    <col min="13248" max="13248" width="35.7109375" customWidth="1"/>
    <col min="13252" max="13252" width="44.7109375" customWidth="1"/>
    <col min="13260" max="13260" width="88.7109375" customWidth="1"/>
    <col min="13494" max="13495" width="35.7109375" customWidth="1"/>
    <col min="13496" max="13496" width="25.7109375" customWidth="1"/>
    <col min="13501" max="13501" width="3" customWidth="1"/>
    <col min="13502" max="13502" width="39.7109375" customWidth="1"/>
    <col min="13503" max="13503" width="5.7109375" customWidth="1"/>
    <col min="13504" max="13504" width="35.7109375" customWidth="1"/>
    <col min="13508" max="13508" width="44.7109375" customWidth="1"/>
    <col min="13516" max="13516" width="88.7109375" customWidth="1"/>
    <col min="13750" max="13751" width="35.7109375" customWidth="1"/>
    <col min="13752" max="13752" width="25.7109375" customWidth="1"/>
    <col min="13757" max="13757" width="3" customWidth="1"/>
    <col min="13758" max="13758" width="39.7109375" customWidth="1"/>
    <col min="13759" max="13759" width="5.7109375" customWidth="1"/>
    <col min="13760" max="13760" width="35.7109375" customWidth="1"/>
    <col min="13764" max="13764" width="44.7109375" customWidth="1"/>
    <col min="13772" max="13772" width="88.7109375" customWidth="1"/>
    <col min="14006" max="14007" width="35.7109375" customWidth="1"/>
    <col min="14008" max="14008" width="25.7109375" customWidth="1"/>
    <col min="14013" max="14013" width="3" customWidth="1"/>
    <col min="14014" max="14014" width="39.7109375" customWidth="1"/>
    <col min="14015" max="14015" width="5.7109375" customWidth="1"/>
    <col min="14016" max="14016" width="35.7109375" customWidth="1"/>
    <col min="14020" max="14020" width="44.7109375" customWidth="1"/>
    <col min="14028" max="14028" width="88.7109375" customWidth="1"/>
    <col min="14262" max="14263" width="35.7109375" customWidth="1"/>
    <col min="14264" max="14264" width="25.7109375" customWidth="1"/>
    <col min="14269" max="14269" width="3" customWidth="1"/>
    <col min="14270" max="14270" width="39.7109375" customWidth="1"/>
    <col min="14271" max="14271" width="5.7109375" customWidth="1"/>
    <col min="14272" max="14272" width="35.7109375" customWidth="1"/>
    <col min="14276" max="14276" width="44.7109375" customWidth="1"/>
    <col min="14284" max="14284" width="88.7109375" customWidth="1"/>
    <col min="14518" max="14519" width="35.7109375" customWidth="1"/>
    <col min="14520" max="14520" width="25.7109375" customWidth="1"/>
    <col min="14525" max="14525" width="3" customWidth="1"/>
    <col min="14526" max="14526" width="39.7109375" customWidth="1"/>
    <col min="14527" max="14527" width="5.7109375" customWidth="1"/>
    <col min="14528" max="14528" width="35.7109375" customWidth="1"/>
    <col min="14532" max="14532" width="44.7109375" customWidth="1"/>
    <col min="14540" max="14540" width="88.7109375" customWidth="1"/>
    <col min="14774" max="14775" width="35.7109375" customWidth="1"/>
    <col min="14776" max="14776" width="25.7109375" customWidth="1"/>
    <col min="14781" max="14781" width="3" customWidth="1"/>
    <col min="14782" max="14782" width="39.7109375" customWidth="1"/>
    <col min="14783" max="14783" width="5.7109375" customWidth="1"/>
    <col min="14784" max="14784" width="35.7109375" customWidth="1"/>
    <col min="14788" max="14788" width="44.7109375" customWidth="1"/>
    <col min="14796" max="14796" width="88.7109375" customWidth="1"/>
    <col min="15030" max="15031" width="35.7109375" customWidth="1"/>
    <col min="15032" max="15032" width="25.7109375" customWidth="1"/>
    <col min="15037" max="15037" width="3" customWidth="1"/>
    <col min="15038" max="15038" width="39.7109375" customWidth="1"/>
    <col min="15039" max="15039" width="5.7109375" customWidth="1"/>
    <col min="15040" max="15040" width="35.7109375" customWidth="1"/>
    <col min="15044" max="15044" width="44.7109375" customWidth="1"/>
    <col min="15052" max="15052" width="88.7109375" customWidth="1"/>
    <col min="15286" max="15287" width="35.7109375" customWidth="1"/>
    <col min="15288" max="15288" width="25.7109375" customWidth="1"/>
    <col min="15293" max="15293" width="3" customWidth="1"/>
    <col min="15294" max="15294" width="39.7109375" customWidth="1"/>
    <col min="15295" max="15295" width="5.7109375" customWidth="1"/>
    <col min="15296" max="15296" width="35.7109375" customWidth="1"/>
    <col min="15300" max="15300" width="44.7109375" customWidth="1"/>
    <col min="15308" max="15308" width="88.7109375" customWidth="1"/>
    <col min="15542" max="15543" width="35.7109375" customWidth="1"/>
    <col min="15544" max="15544" width="25.7109375" customWidth="1"/>
    <col min="15549" max="15549" width="3" customWidth="1"/>
    <col min="15550" max="15550" width="39.7109375" customWidth="1"/>
    <col min="15551" max="15551" width="5.7109375" customWidth="1"/>
    <col min="15552" max="15552" width="35.7109375" customWidth="1"/>
    <col min="15556" max="15556" width="44.7109375" customWidth="1"/>
    <col min="15564" max="15564" width="88.7109375" customWidth="1"/>
    <col min="15798" max="15799" width="35.7109375" customWidth="1"/>
    <col min="15800" max="15800" width="25.7109375" customWidth="1"/>
    <col min="15805" max="15805" width="3" customWidth="1"/>
    <col min="15806" max="15806" width="39.7109375" customWidth="1"/>
    <col min="15807" max="15807" width="5.7109375" customWidth="1"/>
    <col min="15808" max="15808" width="35.7109375" customWidth="1"/>
    <col min="15812" max="15812" width="44.7109375" customWidth="1"/>
    <col min="15820" max="15820" width="88.7109375" customWidth="1"/>
    <col min="16054" max="16055" width="35.7109375" customWidth="1"/>
    <col min="16056" max="16056" width="25.7109375" customWidth="1"/>
    <col min="16061" max="16061" width="3" customWidth="1"/>
    <col min="16062" max="16062" width="39.7109375" customWidth="1"/>
    <col min="16063" max="16063" width="5.7109375" customWidth="1"/>
    <col min="16064" max="16064" width="35.7109375" customWidth="1"/>
    <col min="16068" max="16068" width="44.7109375" customWidth="1"/>
    <col min="16076" max="16076" width="88.7109375" customWidth="1"/>
  </cols>
  <sheetData>
    <row r="1" spans="1:4" ht="33" customHeight="1">
      <c r="A1" s="988" t="s">
        <v>478</v>
      </c>
      <c r="B1" s="988"/>
      <c r="C1" s="988"/>
      <c r="D1" s="988"/>
    </row>
    <row r="2" spans="1:4" ht="33" customHeight="1">
      <c r="A2" s="263" t="str">
        <f>+'jobinfo(2)'!C1</f>
        <v>Brownlee. LAVERNE</v>
      </c>
      <c r="B2" s="262" t="str">
        <f>+'jobinfo(2)'!C2</f>
        <v>13509 Alvin Ave</v>
      </c>
      <c r="C2" s="262" t="str">
        <f>+'jobinfo(2)'!C3</f>
        <v>Garfield Heights 44105</v>
      </c>
      <c r="D2" s="261">
        <f>+'jobinfo(2)'!C12</f>
        <v>45618</v>
      </c>
    </row>
    <row r="3" spans="1:4" ht="24" customHeight="1">
      <c r="A3" s="46" t="s">
        <v>479</v>
      </c>
      <c r="B3" s="200" t="s">
        <v>480</v>
      </c>
      <c r="C3" s="200" t="s">
        <v>481</v>
      </c>
      <c r="D3" s="200" t="s">
        <v>482</v>
      </c>
    </row>
    <row r="4" spans="1:4" ht="34.9" customHeight="1">
      <c r="A4" s="228" t="s">
        <v>483</v>
      </c>
      <c r="C4" t="s">
        <v>398</v>
      </c>
      <c r="D4" s="46"/>
    </row>
    <row r="5" spans="1:4" ht="43.9" customHeight="1">
      <c r="A5" s="1" t="s">
        <v>484</v>
      </c>
      <c r="B5" s="141" t="s">
        <v>485</v>
      </c>
      <c r="C5" t="s">
        <v>398</v>
      </c>
      <c r="D5" s="46"/>
    </row>
    <row r="6" spans="1:4" ht="43.9" customHeight="1">
      <c r="A6" s="229" t="s">
        <v>486</v>
      </c>
      <c r="B6" s="141" t="s">
        <v>485</v>
      </c>
      <c r="C6" t="s">
        <v>398</v>
      </c>
      <c r="D6" s="46"/>
    </row>
    <row r="7" spans="1:4" ht="43.9" customHeight="1">
      <c r="A7" s="1" t="s">
        <v>487</v>
      </c>
      <c r="C7" t="s">
        <v>398</v>
      </c>
      <c r="D7" s="46"/>
    </row>
    <row r="8" spans="1:4" ht="43.9" customHeight="1">
      <c r="A8" s="230" t="s">
        <v>488</v>
      </c>
      <c r="B8" s="141" t="s">
        <v>485</v>
      </c>
      <c r="C8" t="s">
        <v>398</v>
      </c>
      <c r="D8" s="46"/>
    </row>
    <row r="9" spans="1:4" ht="43.9" customHeight="1">
      <c r="A9" s="201" t="s">
        <v>489</v>
      </c>
      <c r="B9" s="141" t="s">
        <v>485</v>
      </c>
      <c r="C9" t="s">
        <v>398</v>
      </c>
      <c r="D9" s="46"/>
    </row>
    <row r="10" spans="1:4" ht="43.9" customHeight="1">
      <c r="A10" s="201" t="s">
        <v>490</v>
      </c>
      <c r="B10" s="141" t="s">
        <v>485</v>
      </c>
      <c r="C10" t="s">
        <v>398</v>
      </c>
      <c r="D10" s="46"/>
    </row>
    <row r="11" spans="1:4" ht="43.9" customHeight="1">
      <c r="A11" s="231" t="s">
        <v>491</v>
      </c>
      <c r="B11" s="141" t="s">
        <v>485</v>
      </c>
      <c r="C11" t="s">
        <v>398</v>
      </c>
      <c r="D11" s="46"/>
    </row>
    <row r="12" spans="1:4" ht="43.9" customHeight="1">
      <c r="A12" s="230" t="s">
        <v>492</v>
      </c>
      <c r="B12" s="141" t="s">
        <v>485</v>
      </c>
      <c r="C12" t="s">
        <v>398</v>
      </c>
      <c r="D12" s="46"/>
    </row>
    <row r="13" spans="1:4" ht="43.9" customHeight="1">
      <c r="A13" s="230" t="s">
        <v>493</v>
      </c>
      <c r="B13" s="141" t="s">
        <v>485</v>
      </c>
      <c r="C13" t="s">
        <v>398</v>
      </c>
      <c r="D13" s="46"/>
    </row>
    <row r="14" spans="1:4" ht="43.9" customHeight="1">
      <c r="A14" s="1" t="s">
        <v>494</v>
      </c>
      <c r="B14" s="141" t="s">
        <v>485</v>
      </c>
      <c r="C14" t="s">
        <v>398</v>
      </c>
      <c r="D14" s="46"/>
    </row>
    <row r="15" spans="1:4" ht="43.9" customHeight="1">
      <c r="A15" s="1" t="s">
        <v>495</v>
      </c>
      <c r="B15" s="141" t="s">
        <v>485</v>
      </c>
      <c r="C15" t="s">
        <v>398</v>
      </c>
      <c r="D15" s="46"/>
    </row>
    <row r="16" spans="1:4" ht="34.9" customHeight="1">
      <c r="A16" s="1" t="s">
        <v>496</v>
      </c>
      <c r="B16" s="141"/>
    </row>
    <row r="17" spans="1:2" ht="34.9" customHeight="1">
      <c r="A17" s="1"/>
      <c r="B17" s="141"/>
    </row>
  </sheetData>
  <mergeCells count="1">
    <mergeCell ref="A1:D1"/>
  </mergeCells>
  <printOptions horizontalCentered="1" verticalCentered="1" gridLines="1"/>
  <pageMargins left="0.25" right="0.25" top="0.26" bottom="0.37" header="0.33" footer="0.21"/>
  <pageSetup orientation="portrait" r:id="rId1"/>
  <headerFooter>
    <oddFooter>&amp;LPage &amp;P of &amp;N&amp;C&amp;A&amp;R&amp;F</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5DCC6-0EC5-48CF-B3E9-64F5E8918DC9}">
  <sheetPr codeName="Sheet27"/>
  <dimension ref="A1:E47"/>
  <sheetViews>
    <sheetView view="pageBreakPreview" topLeftCell="B1" zoomScaleNormal="100" zoomScaleSheetLayoutView="100" workbookViewId="0">
      <selection activeCell="F16" sqref="F16"/>
    </sheetView>
  </sheetViews>
  <sheetFormatPr defaultRowHeight="15"/>
  <cols>
    <col min="1" max="1" width="15.5703125" customWidth="1"/>
    <col min="2" max="2" width="6.140625" customWidth="1"/>
    <col min="3" max="3" width="45.5703125" customWidth="1"/>
    <col min="4" max="4" width="16.85546875" customWidth="1"/>
  </cols>
  <sheetData>
    <row r="1" spans="1:4" ht="21">
      <c r="A1" s="990" t="s">
        <v>497</v>
      </c>
      <c r="B1" s="990"/>
      <c r="C1" s="990"/>
      <c r="D1" s="990"/>
    </row>
    <row r="2" spans="1:4" ht="33" customHeight="1">
      <c r="A2" s="991" t="s">
        <v>498</v>
      </c>
      <c r="B2" s="991"/>
      <c r="C2" s="991"/>
      <c r="D2" s="991"/>
    </row>
    <row r="3" spans="1:4" ht="28.9" customHeight="1">
      <c r="A3" s="232" t="s">
        <v>499</v>
      </c>
      <c r="B3" s="232"/>
      <c r="C3" s="185"/>
      <c r="D3" s="185"/>
    </row>
    <row r="4" spans="1:4" ht="28.9" customHeight="1">
      <c r="A4" s="992" t="s">
        <v>500</v>
      </c>
      <c r="B4" s="233" t="s">
        <v>501</v>
      </c>
      <c r="C4" s="417" t="s">
        <v>502</v>
      </c>
      <c r="D4" s="417" t="s">
        <v>503</v>
      </c>
    </row>
    <row r="5" spans="1:4" ht="28.9" customHeight="1">
      <c r="A5" s="992"/>
      <c r="B5" s="53" t="s">
        <v>501</v>
      </c>
      <c r="C5" s="276" t="s">
        <v>504</v>
      </c>
      <c r="D5" s="417" t="s">
        <v>505</v>
      </c>
    </row>
    <row r="6" spans="1:4" ht="28.9" customHeight="1">
      <c r="A6" s="992"/>
      <c r="B6" s="233" t="s">
        <v>501</v>
      </c>
      <c r="C6" s="46" t="s">
        <v>506</v>
      </c>
    </row>
    <row r="7" spans="1:4" ht="12" customHeight="1">
      <c r="B7" s="53"/>
      <c r="D7" s="234"/>
    </row>
    <row r="8" spans="1:4" ht="22.15" customHeight="1">
      <c r="A8" s="993" t="s">
        <v>507</v>
      </c>
      <c r="B8" s="233" t="s">
        <v>501</v>
      </c>
      <c r="C8" s="235" t="s">
        <v>508</v>
      </c>
      <c r="D8" t="s">
        <v>509</v>
      </c>
    </row>
    <row r="9" spans="1:4" ht="27" customHeight="1">
      <c r="A9" s="993"/>
      <c r="B9" s="53" t="s">
        <v>501</v>
      </c>
      <c r="C9" s="234" t="s">
        <v>510</v>
      </c>
    </row>
    <row r="10" spans="1:4" ht="27" customHeight="1">
      <c r="A10" s="993"/>
      <c r="B10" s="233" t="s">
        <v>501</v>
      </c>
      <c r="C10" s="234" t="s">
        <v>511</v>
      </c>
    </row>
    <row r="11" spans="1:4" ht="27" customHeight="1">
      <c r="A11" s="993"/>
      <c r="B11" s="53" t="s">
        <v>501</v>
      </c>
      <c r="C11" s="234" t="s">
        <v>512</v>
      </c>
      <c r="D11" s="234"/>
    </row>
    <row r="12" spans="1:4" ht="27" customHeight="1">
      <c r="A12" s="236"/>
      <c r="B12" s="233" t="s">
        <v>501</v>
      </c>
      <c r="C12" s="234" t="s">
        <v>513</v>
      </c>
      <c r="D12" s="234"/>
    </row>
    <row r="13" spans="1:4" ht="27" customHeight="1">
      <c r="A13" s="236"/>
      <c r="B13" s="53" t="s">
        <v>501</v>
      </c>
      <c r="C13" s="234" t="s">
        <v>514</v>
      </c>
      <c r="D13" s="234"/>
    </row>
    <row r="14" spans="1:4" ht="27" customHeight="1">
      <c r="A14" s="236"/>
      <c r="B14" s="233" t="s">
        <v>501</v>
      </c>
      <c r="C14" s="234" t="s">
        <v>515</v>
      </c>
      <c r="D14" s="234"/>
    </row>
    <row r="15" spans="1:4" ht="10.9" customHeight="1">
      <c r="D15" s="234"/>
    </row>
    <row r="16" spans="1:4" ht="27" customHeight="1">
      <c r="A16" s="994" t="s">
        <v>516</v>
      </c>
      <c r="B16" s="237" t="s">
        <v>517</v>
      </c>
      <c r="C16" s="234" t="s">
        <v>518</v>
      </c>
    </row>
    <row r="17" spans="1:5" ht="27" customHeight="1">
      <c r="A17" s="994"/>
      <c r="B17" s="53" t="s">
        <v>517</v>
      </c>
      <c r="C17" s="238" t="s">
        <v>519</v>
      </c>
    </row>
    <row r="18" spans="1:5" ht="27" customHeight="1">
      <c r="A18" s="994"/>
      <c r="B18" s="237" t="s">
        <v>517</v>
      </c>
      <c r="C18" s="238" t="s">
        <v>520</v>
      </c>
    </row>
    <row r="19" spans="1:5" ht="27" customHeight="1">
      <c r="A19" s="994"/>
      <c r="B19" s="53" t="s">
        <v>517</v>
      </c>
      <c r="C19" s="238" t="s">
        <v>521</v>
      </c>
      <c r="D19" s="234"/>
    </row>
    <row r="20" spans="1:5" ht="27" customHeight="1">
      <c r="A20" s="994"/>
      <c r="B20" s="237" t="s">
        <v>517</v>
      </c>
      <c r="C20" s="238" t="s">
        <v>522</v>
      </c>
      <c r="D20" s="234"/>
    </row>
    <row r="21" spans="1:5" ht="27" customHeight="1">
      <c r="A21" s="994"/>
      <c r="B21" s="53" t="s">
        <v>517</v>
      </c>
      <c r="C21" s="238" t="s">
        <v>523</v>
      </c>
      <c r="D21" s="234"/>
    </row>
    <row r="22" spans="1:5" ht="27" customHeight="1">
      <c r="A22" s="234"/>
      <c r="B22" s="237" t="s">
        <v>517</v>
      </c>
      <c r="C22" s="238" t="s">
        <v>524</v>
      </c>
      <c r="D22" s="234"/>
    </row>
    <row r="23" spans="1:5" ht="27" customHeight="1">
      <c r="A23" s="234"/>
      <c r="B23" s="53" t="s">
        <v>517</v>
      </c>
      <c r="C23" s="238" t="s">
        <v>525</v>
      </c>
      <c r="D23" s="234"/>
    </row>
    <row r="24" spans="1:5" ht="27" customHeight="1">
      <c r="A24" s="234"/>
      <c r="B24" s="237" t="s">
        <v>517</v>
      </c>
      <c r="C24" s="238" t="s">
        <v>526</v>
      </c>
      <c r="D24" s="234"/>
    </row>
    <row r="25" spans="1:5" ht="27" customHeight="1">
      <c r="A25" s="989" t="s">
        <v>527</v>
      </c>
      <c r="B25" s="53" t="s">
        <v>517</v>
      </c>
      <c r="C25" s="47" t="s">
        <v>528</v>
      </c>
      <c r="D25" s="239" t="s">
        <v>529</v>
      </c>
    </row>
    <row r="26" spans="1:5" ht="27" customHeight="1">
      <c r="A26" s="989"/>
      <c r="B26" s="237" t="s">
        <v>517</v>
      </c>
      <c r="C26" s="47" t="s">
        <v>530</v>
      </c>
      <c r="D26" s="240"/>
      <c r="E26" s="52"/>
    </row>
    <row r="27" spans="1:5" ht="27" customHeight="1">
      <c r="A27" s="989"/>
      <c r="B27" s="53" t="s">
        <v>517</v>
      </c>
      <c r="C27" s="47" t="s">
        <v>531</v>
      </c>
      <c r="D27" s="240"/>
      <c r="E27" s="52"/>
    </row>
    <row r="28" spans="1:5" ht="9" customHeight="1">
      <c r="E28" s="47"/>
    </row>
    <row r="29" spans="1:5" ht="17.25">
      <c r="A29" s="241" t="s">
        <v>532</v>
      </c>
      <c r="B29" s="53"/>
    </row>
    <row r="30" spans="1:5" ht="15.75">
      <c r="B30" s="53"/>
    </row>
    <row r="31" spans="1:5" ht="15.75">
      <c r="B31" s="233"/>
    </row>
    <row r="32" spans="1:5" ht="15.75">
      <c r="B32" s="53"/>
    </row>
    <row r="33" spans="2:2" ht="15.75">
      <c r="B33" s="233"/>
    </row>
    <row r="34" spans="2:2" ht="15.75">
      <c r="B34" s="53"/>
    </row>
    <row r="35" spans="2:2" ht="15.75">
      <c r="B35" s="233"/>
    </row>
    <row r="36" spans="2:2" ht="15.75">
      <c r="B36" s="53"/>
    </row>
    <row r="37" spans="2:2" ht="15.75">
      <c r="B37" s="242"/>
    </row>
    <row r="38" spans="2:2" ht="15.75">
      <c r="B38" s="237"/>
    </row>
    <row r="39" spans="2:2" ht="15.75">
      <c r="B39" s="53"/>
    </row>
    <row r="40" spans="2:2" ht="15.75">
      <c r="B40" s="237"/>
    </row>
    <row r="41" spans="2:2" ht="15.75">
      <c r="B41" s="53"/>
    </row>
    <row r="42" spans="2:2" ht="15.75">
      <c r="B42" s="237"/>
    </row>
    <row r="43" spans="2:2" ht="15.75">
      <c r="B43" s="53"/>
    </row>
    <row r="44" spans="2:2" ht="15.75">
      <c r="B44" s="1"/>
    </row>
    <row r="45" spans="2:2" ht="15.75">
      <c r="B45" s="1"/>
    </row>
    <row r="46" spans="2:2" ht="15.75">
      <c r="B46" s="1"/>
    </row>
    <row r="47" spans="2:2" ht="15.75">
      <c r="B47" s="1"/>
    </row>
  </sheetData>
  <mergeCells count="6">
    <mergeCell ref="A25:A27"/>
    <mergeCell ref="A1:D1"/>
    <mergeCell ref="A2:D2"/>
    <mergeCell ref="A4:A6"/>
    <mergeCell ref="A8:A11"/>
    <mergeCell ref="A16:A21"/>
  </mergeCells>
  <printOptions gridLines="1"/>
  <pageMargins left="1.38" right="0.25" top="0.26" bottom="0.17" header="0.3" footer="0.21"/>
  <pageSetup orientation="portrait" r:id="rId1"/>
  <headerFooter>
    <oddFooter>&amp;LPage &amp;P of &amp;N&amp;C&amp;A&amp;R&amp;F</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11</vt:i4>
      </vt:variant>
    </vt:vector>
  </HeadingPairs>
  <TitlesOfParts>
    <vt:vector size="26" baseType="lpstr">
      <vt:lpstr>ScopeCHLST</vt:lpstr>
      <vt:lpstr>kit bath</vt:lpstr>
      <vt:lpstr>jobinfo(2)</vt:lpstr>
      <vt:lpstr>quicklist</vt:lpstr>
      <vt:lpstr>chklst</vt:lpstr>
      <vt:lpstr>pics</vt:lpstr>
      <vt:lpstr>brief</vt:lpstr>
      <vt:lpstr>HMR</vt:lpstr>
      <vt:lpstr>mnt EXT</vt:lpstr>
      <vt:lpstr>ROOM LABEL10X</vt:lpstr>
      <vt:lpstr>forms</vt:lpstr>
      <vt:lpstr>ScopeINT</vt:lpstr>
      <vt:lpstr>INT QUICK</vt:lpstr>
      <vt:lpstr>RFG LABELS</vt:lpstr>
      <vt:lpstr>Sheet1</vt:lpstr>
      <vt:lpstr>brief!Print_Area</vt:lpstr>
      <vt:lpstr>chklst!Print_Area</vt:lpstr>
      <vt:lpstr>'INT QUICK'!Print_Area</vt:lpstr>
      <vt:lpstr>'jobinfo(2)'!Print_Area</vt:lpstr>
      <vt:lpstr>'kit bath'!Print_Area</vt:lpstr>
      <vt:lpstr>'mnt EXT'!Print_Area</vt:lpstr>
      <vt:lpstr>pics!Print_Area</vt:lpstr>
      <vt:lpstr>quicklist!Print_Area</vt:lpstr>
      <vt:lpstr>'ROOM LABEL10X'!Print_Area</vt:lpstr>
      <vt:lpstr>ScopeCHLST!Print_Area</vt:lpstr>
      <vt:lpstr>ScopeINT!Print_Area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Owner</dc:creator>
  <cp:keywords/>
  <dc:description/>
  <cp:lastModifiedBy>mem zer</cp:lastModifiedBy>
  <cp:revision/>
  <dcterms:created xsi:type="dcterms:W3CDTF">2019-05-10T14:44:50Z</dcterms:created>
  <dcterms:modified xsi:type="dcterms:W3CDTF">2025-02-04T01:45:40Z</dcterms:modified>
  <cp:category/>
  <cp:contentStatus/>
</cp:coreProperties>
</file>