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updateLinks="never" codeName="ThisWorkbook" defaultThemeVersion="166925"/>
  <mc:AlternateContent xmlns:mc="http://schemas.openxmlformats.org/markup-compatibility/2006">
    <mc:Choice Requires="x15">
      <x15ac:absPath xmlns:x15ac="http://schemas.microsoft.com/office/spreadsheetml/2010/11/ac" url="C:\Users\Owner\Downloads\ClientFiles\OH25 JOHNSON@MACEDONIA\Templates OH25 JOHNSON @MACEDONIA\"/>
    </mc:Choice>
  </mc:AlternateContent>
  <xr:revisionPtr revIDLastSave="0" documentId="13_ncr:1_{D7403C3B-FD9E-4F53-93DF-E5E6DE4EEE54}" xr6:coauthVersionLast="47" xr6:coauthVersionMax="47" xr10:uidLastSave="{00000000-0000-0000-0000-000000000000}"/>
  <bookViews>
    <workbookView xWindow="28680" yWindow="-120" windowWidth="29040" windowHeight="15720" tabRatio="906" activeTab="6" xr2:uid="{00000000-000D-0000-FFFF-FFFF00000000}"/>
  </bookViews>
  <sheets>
    <sheet name="email cvr" sheetId="64" r:id="rId1"/>
    <sheet name="quicklist" sheetId="69" r:id="rId2"/>
    <sheet name="signpgs" sheetId="28" r:id="rId3"/>
    <sheet name="cst o&amp;p to ins co." sheetId="83" r:id="rId4"/>
    <sheet name="jobinfo(2)" sheetId="55" r:id="rId5"/>
    <sheet name="AOBOH" sheetId="75" r:id="rId6"/>
    <sheet name="AOBGA" sheetId="76" r:id="rId7"/>
    <sheet name="SUB MIT" sheetId="79" r:id="rId8"/>
    <sheet name="SUBC" sheetId="81" r:id="rId9"/>
    <sheet name="signpgs (3)" sheetId="80" r:id="rId10"/>
    <sheet name="SUBCPS1" sheetId="78" r:id="rId11"/>
    <sheet name="CHANGES" sheetId="70" r:id="rId12"/>
    <sheet name="POL" sheetId="82" r:id="rId13"/>
    <sheet name="DRAWS" sheetId="73" r:id="rId14"/>
    <sheet name="AOB2" sheetId="74" r:id="rId15"/>
    <sheet name="aob" sheetId="72" r:id="rId16"/>
  </sheets>
  <externalReferences>
    <externalReference r:id="rId17"/>
    <externalReference r:id="rId18"/>
  </externalReferences>
  <definedNames>
    <definedName name="a...new_customer">#REF!</definedName>
    <definedName name="Column.a.new.cst">#REF!</definedName>
    <definedName name="culpepper">#REF!</definedName>
    <definedName name="data">#REF!</definedName>
    <definedName name="Document_Stacking_List">#REF!</definedName>
    <definedName name="Enter_new_cst_data">#REF!</definedName>
    <definedName name="Jefferies">#REF!</definedName>
    <definedName name="LOVEJOY_INTERIOR">#REF!</definedName>
    <definedName name="Lovejoy_ROOF">#REF!</definedName>
    <definedName name="LxWxH">#REF!</definedName>
    <definedName name="new_customer">#REF!</definedName>
    <definedName name="PRICE_P">#REF!</definedName>
    <definedName name="_xlnm.Print_Area" localSheetId="14">'AOB2'!$A$1:$D$23</definedName>
    <definedName name="_xlnm.Print_Area" localSheetId="6">AOBGA!$A$1:$D$82</definedName>
    <definedName name="_xlnm.Print_Area" localSheetId="5">AOBOH!$A$1:$D$115</definedName>
    <definedName name="_xlnm.Print_Area" localSheetId="13">DRAWS!$H$20:$R$85</definedName>
    <definedName name="_xlnm.Print_Area" localSheetId="0">'email cvr'!$A$1:$D$88</definedName>
    <definedName name="_xlnm.Print_Area" localSheetId="4">'jobinfo(2)'!$A$52:$F$77</definedName>
    <definedName name="_xlnm.Print_Area" localSheetId="12">POL!$A$1:$D$74</definedName>
    <definedName name="_xlnm.Print_Area" localSheetId="2">signpgs!$A$1:$D$381</definedName>
    <definedName name="_xlnm.Print_Area" localSheetId="9">'signpgs (3)'!$A$1:$D$343</definedName>
    <definedName name="_xlnm.Print_Area" localSheetId="7">'SUB MIT'!$A$1:$D$343</definedName>
    <definedName name="_xlnm.Print_Area" localSheetId="8">SUBC!$A$1:$D$343</definedName>
    <definedName name="_xlnm.Print_Area" localSheetId="10">SUBCPS1!$A$1:$D$230</definedName>
    <definedName name="Robinson" localSheetId="10">#REF!</definedName>
    <definedName name="Robinson">#REF!</definedName>
    <definedName name="sigtj">"Picture 9859"</definedName>
    <definedName name="SubContractor_Summary">#REF!</definedName>
    <definedName name="Wayside_Builders__LLC_…...OH">#REF!</definedName>
    <definedName name="WSB...GA.Wayside_Builders__LLC……GA">#REF!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55" l="1"/>
  <c r="D1" i="55"/>
  <c r="E1" i="55"/>
  <c r="F1" i="55"/>
  <c r="G1" i="55"/>
  <c r="H1" i="55"/>
  <c r="I1" i="55"/>
  <c r="J1" i="55"/>
  <c r="C2" i="55"/>
  <c r="D2" i="55"/>
  <c r="E2" i="55"/>
  <c r="F2" i="55"/>
  <c r="G2" i="55"/>
  <c r="H2" i="55"/>
  <c r="I2" i="55"/>
  <c r="J2" i="55"/>
  <c r="C3" i="55"/>
  <c r="D3" i="55"/>
  <c r="E3" i="55"/>
  <c r="F3" i="55"/>
  <c r="G3" i="55"/>
  <c r="H3" i="55"/>
  <c r="I3" i="55"/>
  <c r="J3" i="55"/>
  <c r="C4" i="55"/>
  <c r="D4" i="55"/>
  <c r="E4" i="55"/>
  <c r="F4" i="55"/>
  <c r="G4" i="55"/>
  <c r="H4" i="55"/>
  <c r="I4" i="55"/>
  <c r="J4" i="55"/>
  <c r="C5" i="55"/>
  <c r="D5" i="55"/>
  <c r="E5" i="55"/>
  <c r="F5" i="55"/>
  <c r="G5" i="55"/>
  <c r="H5" i="55"/>
  <c r="I5" i="55"/>
  <c r="C6" i="55"/>
  <c r="D6" i="55"/>
  <c r="E6" i="55"/>
  <c r="F6" i="55"/>
  <c r="G6" i="55"/>
  <c r="H6" i="55"/>
  <c r="I6" i="55"/>
  <c r="J6" i="55"/>
  <c r="C7" i="55"/>
  <c r="D7" i="55"/>
  <c r="E7" i="55"/>
  <c r="F7" i="55"/>
  <c r="G7" i="55"/>
  <c r="H7" i="55"/>
  <c r="I7" i="55"/>
  <c r="J7" i="55"/>
  <c r="C8" i="55"/>
  <c r="D8" i="55"/>
  <c r="E8" i="55"/>
  <c r="F8" i="55"/>
  <c r="G8" i="55"/>
  <c r="H8" i="55"/>
  <c r="I8" i="55"/>
  <c r="J8" i="55"/>
  <c r="C9" i="55"/>
  <c r="D9" i="55"/>
  <c r="E9" i="55"/>
  <c r="F9" i="55"/>
  <c r="G9" i="55"/>
  <c r="H9" i="55"/>
  <c r="I9" i="55"/>
  <c r="J9" i="55"/>
  <c r="C10" i="55"/>
  <c r="D10" i="55"/>
  <c r="E10" i="55"/>
  <c r="F10" i="55"/>
  <c r="G10" i="55"/>
  <c r="H10" i="55"/>
  <c r="I10" i="55"/>
  <c r="J10" i="55"/>
  <c r="C11" i="55"/>
  <c r="D11" i="55"/>
  <c r="E11" i="55"/>
  <c r="F11" i="55"/>
  <c r="G11" i="55"/>
  <c r="H11" i="55"/>
  <c r="I11" i="55"/>
  <c r="J11" i="55"/>
  <c r="C12" i="55"/>
  <c r="D12" i="55"/>
  <c r="E12" i="55"/>
  <c r="F12" i="55"/>
  <c r="G12" i="55"/>
  <c r="H12" i="55"/>
  <c r="I12" i="55"/>
  <c r="J12" i="55"/>
  <c r="C13" i="55"/>
  <c r="D13" i="55"/>
  <c r="E13" i="55"/>
  <c r="F13" i="55"/>
  <c r="G13" i="55"/>
  <c r="H13" i="55"/>
  <c r="I13" i="55"/>
  <c r="J13" i="55"/>
  <c r="C14" i="55"/>
  <c r="D14" i="55"/>
  <c r="E14" i="55"/>
  <c r="F14" i="55"/>
  <c r="G14" i="55"/>
  <c r="H14" i="55"/>
  <c r="I14" i="55"/>
  <c r="J14" i="55"/>
  <c r="C15" i="55"/>
  <c r="D15" i="55"/>
  <c r="E15" i="55"/>
  <c r="F15" i="55"/>
  <c r="G15" i="55"/>
  <c r="H15" i="55"/>
  <c r="I15" i="55"/>
  <c r="J15" i="55"/>
  <c r="C16" i="55"/>
  <c r="D16" i="55"/>
  <c r="E16" i="55"/>
  <c r="F16" i="55"/>
  <c r="G16" i="55"/>
  <c r="H16" i="55"/>
  <c r="I16" i="55"/>
  <c r="J16" i="55"/>
  <c r="C17" i="55"/>
  <c r="D17" i="55"/>
  <c r="E17" i="55"/>
  <c r="F17" i="55"/>
  <c r="G17" i="55"/>
  <c r="H17" i="55"/>
  <c r="I17" i="55"/>
  <c r="J17" i="55"/>
  <c r="C18" i="55"/>
  <c r="D18" i="55"/>
  <c r="E18" i="55"/>
  <c r="F18" i="55"/>
  <c r="G18" i="55"/>
  <c r="H18" i="55"/>
  <c r="I18" i="55"/>
  <c r="J18" i="55"/>
  <c r="C19" i="55"/>
  <c r="D19" i="55"/>
  <c r="E19" i="55"/>
  <c r="F19" i="55"/>
  <c r="G19" i="55"/>
  <c r="H19" i="55"/>
  <c r="I19" i="55"/>
  <c r="J19" i="55"/>
  <c r="C20" i="55"/>
  <c r="D20" i="55"/>
  <c r="E20" i="55"/>
  <c r="F20" i="55"/>
  <c r="G20" i="55"/>
  <c r="H20" i="55"/>
  <c r="I20" i="55"/>
  <c r="J20" i="55"/>
  <c r="C21" i="55"/>
  <c r="D21" i="55"/>
  <c r="E21" i="55"/>
  <c r="F21" i="55"/>
  <c r="G21" i="55"/>
  <c r="H21" i="55"/>
  <c r="I21" i="55"/>
  <c r="J21" i="55"/>
  <c r="C22" i="55"/>
  <c r="D22" i="55"/>
  <c r="E22" i="55"/>
  <c r="F22" i="55"/>
  <c r="G22" i="55"/>
  <c r="H22" i="55"/>
  <c r="I22" i="55"/>
  <c r="J22" i="55"/>
  <c r="C23" i="55"/>
  <c r="D23" i="55"/>
  <c r="E23" i="55"/>
  <c r="F23" i="55"/>
  <c r="G23" i="55"/>
  <c r="H23" i="55"/>
  <c r="I23" i="55"/>
  <c r="J23" i="55"/>
  <c r="C24" i="55"/>
  <c r="D24" i="55"/>
  <c r="E24" i="55"/>
  <c r="F24" i="55"/>
  <c r="G24" i="55"/>
  <c r="H24" i="55"/>
  <c r="I24" i="55"/>
  <c r="J24" i="55"/>
  <c r="C25" i="55"/>
  <c r="D25" i="55"/>
  <c r="E25" i="55"/>
  <c r="F25" i="55"/>
  <c r="G25" i="55"/>
  <c r="H25" i="55"/>
  <c r="I25" i="55"/>
  <c r="J25" i="55"/>
  <c r="C26" i="55"/>
  <c r="D26" i="55"/>
  <c r="E26" i="55"/>
  <c r="F26" i="55"/>
  <c r="G26" i="55"/>
  <c r="H26" i="55"/>
  <c r="I26" i="55"/>
  <c r="J26" i="55"/>
  <c r="C27" i="55"/>
  <c r="D27" i="55"/>
  <c r="E27" i="55"/>
  <c r="F27" i="55"/>
  <c r="G27" i="55"/>
  <c r="H27" i="55"/>
  <c r="I27" i="55"/>
  <c r="J27" i="55"/>
  <c r="C28" i="55"/>
  <c r="D28" i="55"/>
  <c r="E28" i="55"/>
  <c r="F28" i="55"/>
  <c r="G28" i="55"/>
  <c r="H28" i="55"/>
  <c r="I28" i="55"/>
  <c r="J28" i="55"/>
  <c r="C29" i="55"/>
  <c r="D29" i="55"/>
  <c r="E29" i="55"/>
  <c r="F29" i="55"/>
  <c r="G29" i="55"/>
  <c r="H29" i="55"/>
  <c r="I29" i="55"/>
  <c r="J29" i="55"/>
  <c r="C30" i="55"/>
  <c r="D30" i="55"/>
  <c r="E30" i="55"/>
  <c r="F30" i="55"/>
  <c r="G30" i="55"/>
  <c r="H30" i="55"/>
  <c r="I30" i="55"/>
  <c r="J30" i="55"/>
  <c r="C31" i="55"/>
  <c r="D31" i="55"/>
  <c r="E31" i="55"/>
  <c r="F31" i="55"/>
  <c r="G31" i="55"/>
  <c r="H31" i="55"/>
  <c r="I31" i="55"/>
  <c r="J31" i="55"/>
  <c r="C32" i="55"/>
  <c r="D32" i="55"/>
  <c r="E32" i="55"/>
  <c r="F32" i="55"/>
  <c r="G32" i="55"/>
  <c r="H32" i="55"/>
  <c r="I32" i="55"/>
  <c r="J32" i="55"/>
  <c r="C33" i="55"/>
  <c r="D33" i="55"/>
  <c r="E33" i="55"/>
  <c r="F33" i="55"/>
  <c r="G33" i="55"/>
  <c r="H33" i="55"/>
  <c r="I33" i="55"/>
  <c r="J33" i="55"/>
  <c r="C34" i="55"/>
  <c r="D34" i="55"/>
  <c r="E34" i="55"/>
  <c r="F34" i="55"/>
  <c r="G34" i="55"/>
  <c r="H34" i="55"/>
  <c r="I34" i="55"/>
  <c r="J34" i="55"/>
  <c r="C35" i="55"/>
  <c r="D35" i="55"/>
  <c r="E35" i="55"/>
  <c r="F35" i="55"/>
  <c r="G35" i="55"/>
  <c r="H35" i="55"/>
  <c r="I35" i="55"/>
  <c r="J35" i="55"/>
  <c r="C36" i="55"/>
  <c r="D36" i="55"/>
  <c r="E36" i="55"/>
  <c r="F36" i="55"/>
  <c r="G36" i="55"/>
  <c r="H36" i="55"/>
  <c r="I36" i="55"/>
  <c r="J36" i="55"/>
  <c r="C37" i="55"/>
  <c r="D37" i="55"/>
  <c r="E37" i="55"/>
  <c r="F37" i="55"/>
  <c r="G37" i="55"/>
  <c r="H37" i="55"/>
  <c r="I37" i="55"/>
  <c r="J37" i="55"/>
  <c r="C38" i="55"/>
  <c r="D38" i="55"/>
  <c r="E38" i="55"/>
  <c r="F38" i="55"/>
  <c r="G38" i="55"/>
  <c r="H38" i="55"/>
  <c r="I38" i="55"/>
  <c r="J38" i="55"/>
  <c r="C39" i="55"/>
  <c r="D39" i="55"/>
  <c r="E39" i="55"/>
  <c r="F39" i="55"/>
  <c r="G39" i="55"/>
  <c r="H39" i="55"/>
  <c r="I39" i="55"/>
  <c r="J39" i="55"/>
  <c r="C40" i="55"/>
  <c r="D40" i="55"/>
  <c r="E40" i="55"/>
  <c r="F40" i="55"/>
  <c r="G40" i="55"/>
  <c r="H40" i="55"/>
  <c r="I40" i="55"/>
  <c r="J40" i="55"/>
  <c r="C41" i="55"/>
  <c r="D41" i="55"/>
  <c r="E41" i="55"/>
  <c r="F41" i="55"/>
  <c r="G41" i="55"/>
  <c r="H41" i="55"/>
  <c r="I41" i="55"/>
  <c r="J41" i="55"/>
  <c r="C42" i="55"/>
  <c r="D42" i="55"/>
  <c r="E42" i="55"/>
  <c r="F42" i="55"/>
  <c r="G42" i="55"/>
  <c r="H42" i="55"/>
  <c r="I42" i="55"/>
  <c r="J42" i="55"/>
  <c r="C43" i="55"/>
  <c r="D43" i="55"/>
  <c r="E43" i="55"/>
  <c r="F43" i="55"/>
  <c r="G43" i="55"/>
  <c r="H43" i="55"/>
  <c r="I43" i="55"/>
  <c r="J43" i="55"/>
  <c r="C44" i="55"/>
  <c r="D44" i="55"/>
  <c r="E44" i="55"/>
  <c r="F44" i="55"/>
  <c r="G44" i="55"/>
  <c r="H44" i="55"/>
  <c r="I44" i="55"/>
  <c r="J44" i="55"/>
  <c r="C45" i="55"/>
  <c r="D45" i="55"/>
  <c r="E45" i="55"/>
  <c r="F45" i="55"/>
  <c r="G45" i="55"/>
  <c r="H45" i="55"/>
  <c r="I45" i="55"/>
  <c r="J45" i="55"/>
  <c r="C46" i="55"/>
  <c r="D46" i="55"/>
  <c r="E46" i="55"/>
  <c r="F46" i="55"/>
  <c r="G46" i="55"/>
  <c r="H46" i="55"/>
  <c r="I46" i="55"/>
  <c r="J46" i="55"/>
  <c r="C47" i="55"/>
  <c r="D47" i="55"/>
  <c r="E47" i="55"/>
  <c r="F47" i="55"/>
  <c r="G47" i="55"/>
  <c r="H47" i="55"/>
  <c r="I47" i="55"/>
  <c r="J47" i="55"/>
  <c r="C48" i="55"/>
  <c r="D48" i="55"/>
  <c r="E48" i="55"/>
  <c r="F48" i="55"/>
  <c r="G48" i="55"/>
  <c r="H48" i="55"/>
  <c r="I48" i="55"/>
  <c r="J48" i="55"/>
  <c r="C49" i="55"/>
  <c r="D49" i="55"/>
  <c r="E49" i="55"/>
  <c r="F49" i="55"/>
  <c r="G49" i="55"/>
  <c r="H49" i="55"/>
  <c r="I49" i="55"/>
  <c r="J49" i="55"/>
  <c r="C50" i="55"/>
  <c r="D50" i="55"/>
  <c r="E50" i="55"/>
  <c r="F50" i="55"/>
  <c r="G50" i="55"/>
  <c r="H50" i="55"/>
  <c r="I50" i="55"/>
  <c r="J50" i="55"/>
  <c r="C51" i="55"/>
  <c r="D51" i="55"/>
  <c r="E51" i="55"/>
  <c r="F51" i="55"/>
  <c r="G51" i="55"/>
  <c r="J51" i="55"/>
  <c r="C52" i="55"/>
  <c r="D52" i="55"/>
  <c r="E52" i="55"/>
  <c r="F52" i="55"/>
  <c r="G52" i="55"/>
  <c r="H52" i="55"/>
  <c r="I52" i="55"/>
  <c r="J52" i="55"/>
  <c r="C53" i="55"/>
  <c r="D53" i="55"/>
  <c r="E53" i="55"/>
  <c r="F53" i="55"/>
  <c r="G53" i="55"/>
  <c r="H53" i="55"/>
  <c r="I53" i="55"/>
  <c r="J53" i="55"/>
  <c r="C54" i="55"/>
  <c r="D54" i="55"/>
  <c r="E54" i="55"/>
  <c r="F54" i="55"/>
  <c r="G54" i="55"/>
  <c r="H54" i="55"/>
  <c r="I54" i="55"/>
  <c r="J54" i="55"/>
  <c r="C55" i="55"/>
  <c r="D55" i="55"/>
  <c r="E55" i="55"/>
  <c r="F55" i="55"/>
  <c r="G55" i="55"/>
  <c r="H55" i="55"/>
  <c r="I55" i="55"/>
  <c r="J55" i="55"/>
  <c r="C56" i="55"/>
  <c r="D56" i="55"/>
  <c r="E56" i="55"/>
  <c r="F56" i="55"/>
  <c r="G56" i="55"/>
  <c r="H56" i="55"/>
  <c r="I56" i="55"/>
  <c r="J56" i="55"/>
  <c r="C57" i="55"/>
  <c r="D57" i="55"/>
  <c r="E57" i="55"/>
  <c r="F57" i="55"/>
  <c r="G57" i="55"/>
  <c r="H57" i="55"/>
  <c r="I57" i="55"/>
  <c r="J57" i="55"/>
  <c r="C58" i="55"/>
  <c r="D58" i="55"/>
  <c r="E58" i="55"/>
  <c r="F58" i="55"/>
  <c r="G58" i="55"/>
  <c r="H58" i="55"/>
  <c r="I58" i="55"/>
  <c r="J58" i="55"/>
  <c r="C59" i="55"/>
  <c r="D59" i="55"/>
  <c r="E59" i="55"/>
  <c r="F59" i="55"/>
  <c r="G59" i="55"/>
  <c r="H59" i="55"/>
  <c r="I59" i="55"/>
  <c r="J59" i="55"/>
  <c r="C60" i="55"/>
  <c r="D60" i="55"/>
  <c r="E60" i="55"/>
  <c r="F60" i="55"/>
  <c r="G60" i="55"/>
  <c r="H60" i="55"/>
  <c r="I60" i="55"/>
  <c r="J60" i="55"/>
  <c r="C61" i="55"/>
  <c r="D61" i="55"/>
  <c r="E61" i="55"/>
  <c r="F61" i="55"/>
  <c r="G61" i="55"/>
  <c r="H61" i="55"/>
  <c r="I61" i="55"/>
  <c r="J61" i="55"/>
  <c r="C62" i="55"/>
  <c r="D62" i="55"/>
  <c r="E62" i="55"/>
  <c r="F62" i="55"/>
  <c r="G62" i="55"/>
  <c r="H62" i="55"/>
  <c r="I62" i="55"/>
  <c r="J62" i="55"/>
  <c r="C63" i="55"/>
  <c r="D63" i="55"/>
  <c r="E63" i="55"/>
  <c r="F63" i="55"/>
  <c r="G63" i="55"/>
  <c r="H63" i="55"/>
  <c r="I63" i="55"/>
  <c r="J63" i="55"/>
  <c r="C64" i="55"/>
  <c r="D64" i="55"/>
  <c r="E64" i="55"/>
  <c r="F64" i="55"/>
  <c r="G64" i="55"/>
  <c r="H64" i="55"/>
  <c r="I64" i="55"/>
  <c r="J64" i="55"/>
  <c r="C65" i="55"/>
  <c r="D65" i="55"/>
  <c r="E65" i="55"/>
  <c r="F65" i="55"/>
  <c r="G65" i="55"/>
  <c r="H65" i="55"/>
  <c r="I65" i="55"/>
  <c r="J65" i="55"/>
  <c r="C66" i="55"/>
  <c r="D66" i="55"/>
  <c r="E66" i="55"/>
  <c r="F66" i="55"/>
  <c r="G66" i="55"/>
  <c r="H66" i="55"/>
  <c r="I66" i="55"/>
  <c r="J66" i="55"/>
  <c r="C67" i="55"/>
  <c r="D67" i="55"/>
  <c r="E67" i="55"/>
  <c r="F67" i="55"/>
  <c r="G67" i="55"/>
  <c r="H67" i="55"/>
  <c r="I67" i="55"/>
  <c r="J67" i="55"/>
  <c r="C68" i="55"/>
  <c r="D68" i="55"/>
  <c r="E68" i="55"/>
  <c r="F68" i="55"/>
  <c r="G68" i="55"/>
  <c r="H68" i="55"/>
  <c r="I68" i="55"/>
  <c r="J68" i="55"/>
  <c r="C69" i="55"/>
  <c r="D69" i="55"/>
  <c r="E69" i="55"/>
  <c r="F69" i="55"/>
  <c r="G69" i="55"/>
  <c r="H69" i="55"/>
  <c r="I69" i="55"/>
  <c r="J69" i="55"/>
  <c r="C70" i="55"/>
  <c r="D70" i="55"/>
  <c r="E70" i="55"/>
  <c r="F70" i="55"/>
  <c r="G70" i="55"/>
  <c r="H70" i="55"/>
  <c r="I70" i="55"/>
  <c r="J70" i="55"/>
  <c r="C71" i="55"/>
  <c r="D71" i="55"/>
  <c r="E71" i="55"/>
  <c r="F71" i="55"/>
  <c r="G71" i="55"/>
  <c r="H71" i="55"/>
  <c r="I71" i="55"/>
  <c r="J71" i="55"/>
  <c r="C72" i="55"/>
  <c r="D72" i="55"/>
  <c r="E72" i="55"/>
  <c r="F72" i="55"/>
  <c r="G72" i="55"/>
  <c r="H72" i="55"/>
  <c r="I72" i="55"/>
  <c r="J72" i="55"/>
  <c r="C73" i="55"/>
  <c r="D73" i="55"/>
  <c r="E73" i="55"/>
  <c r="F73" i="55"/>
  <c r="G73" i="55"/>
  <c r="H73" i="55"/>
  <c r="I73" i="55"/>
  <c r="J73" i="55"/>
  <c r="C74" i="55"/>
  <c r="D74" i="55"/>
  <c r="E74" i="55"/>
  <c r="F74" i="55"/>
  <c r="G74" i="55"/>
  <c r="H74" i="55"/>
  <c r="I74" i="55"/>
  <c r="J74" i="55"/>
  <c r="C75" i="55"/>
  <c r="D75" i="55"/>
  <c r="E75" i="55"/>
  <c r="F75" i="55"/>
  <c r="G75" i="55"/>
  <c r="H75" i="55"/>
  <c r="I75" i="55"/>
  <c r="J75" i="55"/>
  <c r="C76" i="55"/>
  <c r="D76" i="55"/>
  <c r="E76" i="55"/>
  <c r="F76" i="55"/>
  <c r="G76" i="55"/>
  <c r="H76" i="55"/>
  <c r="I76" i="55"/>
  <c r="J76" i="55"/>
  <c r="C77" i="55"/>
  <c r="D77" i="55"/>
  <c r="E77" i="55"/>
  <c r="F77" i="55"/>
  <c r="G77" i="55"/>
  <c r="H77" i="55"/>
  <c r="I77" i="55"/>
  <c r="J77" i="55"/>
  <c r="C78" i="55"/>
  <c r="D78" i="55"/>
  <c r="E78" i="55"/>
  <c r="F78" i="55"/>
  <c r="G78" i="55"/>
  <c r="H78" i="55"/>
  <c r="I78" i="55"/>
  <c r="J78" i="55"/>
  <c r="C79" i="55"/>
  <c r="D79" i="55"/>
  <c r="E79" i="55"/>
  <c r="F79" i="55"/>
  <c r="G79" i="55"/>
  <c r="H79" i="55"/>
  <c r="I79" i="55"/>
  <c r="J79" i="55"/>
  <c r="C80" i="55"/>
  <c r="D80" i="55"/>
  <c r="E80" i="55"/>
  <c r="F80" i="55"/>
  <c r="G80" i="55"/>
  <c r="H80" i="55"/>
  <c r="I80" i="55"/>
  <c r="J80" i="55"/>
  <c r="C81" i="55"/>
  <c r="D81" i="55"/>
  <c r="E81" i="55"/>
  <c r="F81" i="55"/>
  <c r="G81" i="55"/>
  <c r="H81" i="55"/>
  <c r="I81" i="55"/>
  <c r="J81" i="55"/>
  <c r="C82" i="55"/>
  <c r="D82" i="55"/>
  <c r="E82" i="55"/>
  <c r="F82" i="55"/>
  <c r="G82" i="55"/>
  <c r="H82" i="55"/>
  <c r="I82" i="55"/>
  <c r="J82" i="55"/>
  <c r="C83" i="55"/>
  <c r="D83" i="55"/>
  <c r="E83" i="55"/>
  <c r="F83" i="55"/>
  <c r="G83" i="55"/>
  <c r="H83" i="55"/>
  <c r="I83" i="55"/>
  <c r="J83" i="55"/>
  <c r="C84" i="55"/>
  <c r="D84" i="55"/>
  <c r="E84" i="55"/>
  <c r="F84" i="55"/>
  <c r="G84" i="55"/>
  <c r="H84" i="55"/>
  <c r="I84" i="55"/>
  <c r="J84" i="55"/>
  <c r="C85" i="55"/>
  <c r="D85" i="55"/>
  <c r="E85" i="55"/>
  <c r="F85" i="55"/>
  <c r="G85" i="55"/>
  <c r="H85" i="55"/>
  <c r="I85" i="55"/>
  <c r="J85" i="55"/>
  <c r="C86" i="55"/>
  <c r="D86" i="55"/>
  <c r="E86" i="55"/>
  <c r="F86" i="55"/>
  <c r="G86" i="55"/>
  <c r="H86" i="55"/>
  <c r="I86" i="55"/>
  <c r="J86" i="55"/>
  <c r="C87" i="55"/>
  <c r="D87" i="55"/>
  <c r="E87" i="55"/>
  <c r="F87" i="55"/>
  <c r="G87" i="55"/>
  <c r="H87" i="55"/>
  <c r="I87" i="55"/>
  <c r="J87" i="55"/>
  <c r="C88" i="55"/>
  <c r="D88" i="55"/>
  <c r="E88" i="55"/>
  <c r="F88" i="55"/>
  <c r="G88" i="55"/>
  <c r="H88" i="55"/>
  <c r="I88" i="55"/>
  <c r="J88" i="55"/>
  <c r="C89" i="55"/>
  <c r="D89" i="55"/>
  <c r="E89" i="55"/>
  <c r="F89" i="55"/>
  <c r="G89" i="55"/>
  <c r="H89" i="55"/>
  <c r="I89" i="55"/>
  <c r="J89" i="55"/>
  <c r="C90" i="55"/>
  <c r="D90" i="55"/>
  <c r="E90" i="55"/>
  <c r="F90" i="55"/>
  <c r="G90" i="55"/>
  <c r="H90" i="55"/>
  <c r="I90" i="55"/>
  <c r="J90" i="55"/>
  <c r="C91" i="55"/>
  <c r="D91" i="55"/>
  <c r="E91" i="55"/>
  <c r="F91" i="55"/>
  <c r="G91" i="55"/>
  <c r="H91" i="55"/>
  <c r="I91" i="55"/>
  <c r="J91" i="55"/>
  <c r="C92" i="55"/>
  <c r="D92" i="55"/>
  <c r="E92" i="55"/>
  <c r="F92" i="55"/>
  <c r="G92" i="55"/>
  <c r="H92" i="55"/>
  <c r="I92" i="55"/>
  <c r="J92" i="55"/>
  <c r="C93" i="55"/>
  <c r="D93" i="55"/>
  <c r="E93" i="55"/>
  <c r="F93" i="55"/>
  <c r="G93" i="55"/>
  <c r="H93" i="55"/>
  <c r="I93" i="55"/>
  <c r="J93" i="55"/>
  <c r="C94" i="55"/>
  <c r="D94" i="55"/>
  <c r="E94" i="55"/>
  <c r="F94" i="55"/>
  <c r="G94" i="55"/>
  <c r="H94" i="55"/>
  <c r="I94" i="55"/>
  <c r="J94" i="55"/>
  <c r="C95" i="55"/>
  <c r="D95" i="55"/>
  <c r="E95" i="55"/>
  <c r="F95" i="55"/>
  <c r="G95" i="55"/>
  <c r="H95" i="55"/>
  <c r="I95" i="55"/>
  <c r="J95" i="55"/>
  <c r="C96" i="55"/>
  <c r="D96" i="55"/>
  <c r="E96" i="55"/>
  <c r="F96" i="55"/>
  <c r="G96" i="55"/>
  <c r="H96" i="55"/>
  <c r="I96" i="55"/>
  <c r="J96" i="55"/>
  <c r="C97" i="55"/>
  <c r="D97" i="55"/>
  <c r="E97" i="55"/>
  <c r="F97" i="55"/>
  <c r="G97" i="55"/>
  <c r="H97" i="55"/>
  <c r="I97" i="55"/>
  <c r="J97" i="55"/>
  <c r="C98" i="55"/>
  <c r="D98" i="55"/>
  <c r="E98" i="55"/>
  <c r="F98" i="55"/>
  <c r="G98" i="55"/>
  <c r="H98" i="55"/>
  <c r="I98" i="55"/>
  <c r="J98" i="55"/>
  <c r="C99" i="55"/>
  <c r="D99" i="55"/>
  <c r="E99" i="55"/>
  <c r="F99" i="55"/>
  <c r="G99" i="55"/>
  <c r="H99" i="55"/>
  <c r="I99" i="55"/>
  <c r="J99" i="55"/>
  <c r="C100" i="55"/>
  <c r="D100" i="55"/>
  <c r="E100" i="55"/>
  <c r="F100" i="55"/>
  <c r="G100" i="55"/>
  <c r="H100" i="55"/>
  <c r="I100" i="55"/>
  <c r="J100" i="55"/>
  <c r="C101" i="55"/>
  <c r="D101" i="55"/>
  <c r="E101" i="55"/>
  <c r="F101" i="55"/>
  <c r="G101" i="55"/>
  <c r="H101" i="55"/>
  <c r="I101" i="55"/>
  <c r="J101" i="55"/>
  <c r="C102" i="55"/>
  <c r="D102" i="55"/>
  <c r="E102" i="55"/>
  <c r="F102" i="55"/>
  <c r="G102" i="55"/>
  <c r="H102" i="55"/>
  <c r="I102" i="55"/>
  <c r="J102" i="55"/>
  <c r="C103" i="55"/>
  <c r="D103" i="55"/>
  <c r="E103" i="55"/>
  <c r="F103" i="55"/>
  <c r="G103" i="55"/>
  <c r="H103" i="55"/>
  <c r="I103" i="55"/>
  <c r="J103" i="55"/>
  <c r="C104" i="55"/>
  <c r="D104" i="55"/>
  <c r="E104" i="55"/>
  <c r="F104" i="55"/>
  <c r="G104" i="55"/>
  <c r="H104" i="55"/>
  <c r="I104" i="55"/>
  <c r="J104" i="55"/>
  <c r="C105" i="55"/>
  <c r="D105" i="55"/>
  <c r="E105" i="55"/>
  <c r="F105" i="55"/>
  <c r="G105" i="55"/>
  <c r="H105" i="55"/>
  <c r="I105" i="55"/>
  <c r="J105" i="55"/>
  <c r="C106" i="55"/>
  <c r="D106" i="55"/>
  <c r="E106" i="55"/>
  <c r="F106" i="55"/>
  <c r="G106" i="55"/>
  <c r="H106" i="55"/>
  <c r="I106" i="55"/>
  <c r="J106" i="55"/>
  <c r="C107" i="55"/>
  <c r="D107" i="55"/>
  <c r="E107" i="55"/>
  <c r="F107" i="55"/>
  <c r="G107" i="55"/>
  <c r="H107" i="55"/>
  <c r="I107" i="55"/>
  <c r="J107" i="55"/>
  <c r="C108" i="55"/>
  <c r="D108" i="55"/>
  <c r="E108" i="55"/>
  <c r="F108" i="55"/>
  <c r="G108" i="55"/>
  <c r="C109" i="55"/>
  <c r="A35" i="83" s="1"/>
  <c r="D109" i="55"/>
  <c r="E109" i="55"/>
  <c r="F109" i="55"/>
  <c r="G109" i="55"/>
  <c r="H109" i="55"/>
  <c r="I109" i="55"/>
  <c r="C110" i="55"/>
  <c r="D110" i="55"/>
  <c r="E110" i="55"/>
  <c r="F110" i="55"/>
  <c r="G110" i="55"/>
  <c r="H110" i="55"/>
  <c r="I110" i="55"/>
  <c r="C111" i="55"/>
  <c r="D111" i="55"/>
  <c r="E111" i="55"/>
  <c r="F111" i="55"/>
  <c r="G111" i="55"/>
  <c r="H111" i="55"/>
  <c r="I111" i="55"/>
  <c r="J111" i="55"/>
  <c r="C112" i="55"/>
  <c r="D112" i="55"/>
  <c r="E112" i="55"/>
  <c r="F112" i="55"/>
  <c r="G112" i="55"/>
  <c r="H112" i="55"/>
  <c r="I112" i="55"/>
  <c r="J112" i="55"/>
  <c r="C113" i="55"/>
  <c r="A39" i="83" s="1"/>
  <c r="D113" i="55"/>
  <c r="E113" i="55"/>
  <c r="F113" i="55"/>
  <c r="G113" i="55"/>
  <c r="H113" i="55"/>
  <c r="I113" i="55"/>
  <c r="J113" i="55"/>
  <c r="C114" i="55"/>
  <c r="A40" i="83" s="1"/>
  <c r="D114" i="55"/>
  <c r="E114" i="55"/>
  <c r="F114" i="55"/>
  <c r="G114" i="55"/>
  <c r="H114" i="55"/>
  <c r="I114" i="55"/>
  <c r="J114" i="55"/>
  <c r="C115" i="55"/>
  <c r="D115" i="55"/>
  <c r="E115" i="55"/>
  <c r="F115" i="55"/>
  <c r="G115" i="55"/>
  <c r="H115" i="55"/>
  <c r="I115" i="55"/>
  <c r="J115" i="55"/>
  <c r="C116" i="55"/>
  <c r="D116" i="55"/>
  <c r="E116" i="55"/>
  <c r="F116" i="55"/>
  <c r="G116" i="55"/>
  <c r="H116" i="55"/>
  <c r="I116" i="55"/>
  <c r="J116" i="55"/>
  <c r="C117" i="55"/>
  <c r="D117" i="55"/>
  <c r="E117" i="55"/>
  <c r="F117" i="55"/>
  <c r="G117" i="55"/>
  <c r="H117" i="55"/>
  <c r="I117" i="55"/>
  <c r="J117" i="55"/>
  <c r="C118" i="55"/>
  <c r="D118" i="55"/>
  <c r="E118" i="55"/>
  <c r="F118" i="55"/>
  <c r="G118" i="55"/>
  <c r="H118" i="55"/>
  <c r="I118" i="55"/>
  <c r="J118" i="55"/>
  <c r="C119" i="55"/>
  <c r="D119" i="55"/>
  <c r="E119" i="55"/>
  <c r="F119" i="55"/>
  <c r="G119" i="55"/>
  <c r="H119" i="55"/>
  <c r="I119" i="55"/>
  <c r="J119" i="55"/>
  <c r="C120" i="55"/>
  <c r="D120" i="55"/>
  <c r="E120" i="55"/>
  <c r="F120" i="55"/>
  <c r="G120" i="55"/>
  <c r="H120" i="55"/>
  <c r="I120" i="55"/>
  <c r="J120" i="55"/>
  <c r="C121" i="55"/>
  <c r="D121" i="55"/>
  <c r="E121" i="55"/>
  <c r="F121" i="55"/>
  <c r="G121" i="55"/>
  <c r="H121" i="55"/>
  <c r="I121" i="55"/>
  <c r="J121" i="55"/>
  <c r="C122" i="55"/>
  <c r="D122" i="55"/>
  <c r="E122" i="55"/>
  <c r="F122" i="55"/>
  <c r="G122" i="55"/>
  <c r="H122" i="55"/>
  <c r="I122" i="55"/>
  <c r="J122" i="55"/>
  <c r="C123" i="55"/>
  <c r="D123" i="55"/>
  <c r="E123" i="55"/>
  <c r="F123" i="55"/>
  <c r="G123" i="55"/>
  <c r="H123" i="55"/>
  <c r="I123" i="55"/>
  <c r="J123" i="55"/>
  <c r="C124" i="55"/>
  <c r="D124" i="55"/>
  <c r="E124" i="55"/>
  <c r="F124" i="55"/>
  <c r="G124" i="55"/>
  <c r="H124" i="55"/>
  <c r="I124" i="55"/>
  <c r="J124" i="55"/>
  <c r="C125" i="55"/>
  <c r="D125" i="55"/>
  <c r="E125" i="55"/>
  <c r="F125" i="55"/>
  <c r="G125" i="55"/>
  <c r="H125" i="55"/>
  <c r="I125" i="55"/>
  <c r="J125" i="55"/>
  <c r="C126" i="55"/>
  <c r="D126" i="55"/>
  <c r="E126" i="55"/>
  <c r="F126" i="55"/>
  <c r="G126" i="55"/>
  <c r="H126" i="55"/>
  <c r="I126" i="55"/>
  <c r="J126" i="55"/>
  <c r="C127" i="55"/>
  <c r="D127" i="55"/>
  <c r="E127" i="55"/>
  <c r="F127" i="55"/>
  <c r="G127" i="55"/>
  <c r="H127" i="55"/>
  <c r="I127" i="55"/>
  <c r="J127" i="55"/>
  <c r="C128" i="55"/>
  <c r="D128" i="55"/>
  <c r="E128" i="55"/>
  <c r="F128" i="55"/>
  <c r="G128" i="55"/>
  <c r="H128" i="55"/>
  <c r="I128" i="55"/>
  <c r="J128" i="55"/>
  <c r="C129" i="55"/>
  <c r="D129" i="55"/>
  <c r="E129" i="55"/>
  <c r="F129" i="55"/>
  <c r="G129" i="55"/>
  <c r="H129" i="55"/>
  <c r="I129" i="55"/>
  <c r="J129" i="55"/>
  <c r="C130" i="55"/>
  <c r="D130" i="55"/>
  <c r="E130" i="55"/>
  <c r="F130" i="55"/>
  <c r="G130" i="55"/>
  <c r="H130" i="55"/>
  <c r="I130" i="55"/>
  <c r="J130" i="55"/>
  <c r="C131" i="55"/>
  <c r="D131" i="55"/>
  <c r="E131" i="55"/>
  <c r="F131" i="55"/>
  <c r="G131" i="55"/>
  <c r="H131" i="55"/>
  <c r="I131" i="55"/>
  <c r="J131" i="55"/>
  <c r="C132" i="55"/>
  <c r="D132" i="55"/>
  <c r="E132" i="55"/>
  <c r="F132" i="55"/>
  <c r="G132" i="55"/>
  <c r="H132" i="55"/>
  <c r="I132" i="55"/>
  <c r="J132" i="55"/>
  <c r="C133" i="55"/>
  <c r="D133" i="55"/>
  <c r="E133" i="55"/>
  <c r="F133" i="55"/>
  <c r="G133" i="55"/>
  <c r="H133" i="55"/>
  <c r="I133" i="55"/>
  <c r="J133" i="55"/>
  <c r="C134" i="55"/>
  <c r="D134" i="55"/>
  <c r="E134" i="55"/>
  <c r="F134" i="55"/>
  <c r="G134" i="55"/>
  <c r="H134" i="55"/>
  <c r="I134" i="55"/>
  <c r="J134" i="55"/>
  <c r="C135" i="55"/>
  <c r="D135" i="55"/>
  <c r="E135" i="55"/>
  <c r="F135" i="55"/>
  <c r="G135" i="55"/>
  <c r="H135" i="55"/>
  <c r="I135" i="55"/>
  <c r="J135" i="55"/>
  <c r="C136" i="55"/>
  <c r="D136" i="55"/>
  <c r="E136" i="55"/>
  <c r="F136" i="55"/>
  <c r="G136" i="55"/>
  <c r="H136" i="55"/>
  <c r="I136" i="55"/>
  <c r="J136" i="55"/>
  <c r="C137" i="55"/>
  <c r="D137" i="55"/>
  <c r="E137" i="55"/>
  <c r="F137" i="55"/>
  <c r="G137" i="55"/>
  <c r="H137" i="55"/>
  <c r="I137" i="55"/>
  <c r="J137" i="55"/>
  <c r="C138" i="55"/>
  <c r="D138" i="55"/>
  <c r="E138" i="55"/>
  <c r="F138" i="55"/>
  <c r="G138" i="55"/>
  <c r="H138" i="55"/>
  <c r="I138" i="55"/>
  <c r="J138" i="55"/>
  <c r="C139" i="55"/>
  <c r="D139" i="55"/>
  <c r="E139" i="55"/>
  <c r="F139" i="55"/>
  <c r="G139" i="55"/>
  <c r="H139" i="55"/>
  <c r="I139" i="55"/>
  <c r="J139" i="55"/>
  <c r="C140" i="55"/>
  <c r="D140" i="55"/>
  <c r="E140" i="55"/>
  <c r="F140" i="55"/>
  <c r="G140" i="55"/>
  <c r="H140" i="55"/>
  <c r="I140" i="55"/>
  <c r="J140" i="55"/>
  <c r="C141" i="55"/>
  <c r="D141" i="55"/>
  <c r="E141" i="55"/>
  <c r="F141" i="55"/>
  <c r="G141" i="55"/>
  <c r="H141" i="55"/>
  <c r="I141" i="55"/>
  <c r="J141" i="55"/>
  <c r="C142" i="55"/>
  <c r="D142" i="55"/>
  <c r="E142" i="55"/>
  <c r="F142" i="55"/>
  <c r="G142" i="55"/>
  <c r="H142" i="55"/>
  <c r="I142" i="55"/>
  <c r="J142" i="55"/>
  <c r="C143" i="55"/>
  <c r="D143" i="55"/>
  <c r="E143" i="55"/>
  <c r="F143" i="55"/>
  <c r="G143" i="55"/>
  <c r="H143" i="55"/>
  <c r="I143" i="55"/>
  <c r="J143" i="55"/>
  <c r="C144" i="55"/>
  <c r="D144" i="55"/>
  <c r="E144" i="55"/>
  <c r="F144" i="55"/>
  <c r="G144" i="55"/>
  <c r="H144" i="55"/>
  <c r="I144" i="55"/>
  <c r="J144" i="55"/>
  <c r="C145" i="55"/>
  <c r="D145" i="55"/>
  <c r="E145" i="55"/>
  <c r="F145" i="55"/>
  <c r="G145" i="55"/>
  <c r="H145" i="55"/>
  <c r="I145" i="55"/>
  <c r="J145" i="55"/>
  <c r="C146" i="55"/>
  <c r="D146" i="55"/>
  <c r="E146" i="55"/>
  <c r="F146" i="55"/>
  <c r="G146" i="55"/>
  <c r="H146" i="55"/>
  <c r="I146" i="55"/>
  <c r="J146" i="55"/>
  <c r="C147" i="55"/>
  <c r="D147" i="55"/>
  <c r="E147" i="55"/>
  <c r="F147" i="55"/>
  <c r="G147" i="55"/>
  <c r="H147" i="55"/>
  <c r="I147" i="55"/>
  <c r="J147" i="55"/>
  <c r="C148" i="55"/>
  <c r="D148" i="55"/>
  <c r="E148" i="55"/>
  <c r="F148" i="55"/>
  <c r="G148" i="55"/>
  <c r="H148" i="55"/>
  <c r="I148" i="55"/>
  <c r="J148" i="55"/>
  <c r="C149" i="55"/>
  <c r="D149" i="55"/>
  <c r="E149" i="55"/>
  <c r="F149" i="55"/>
  <c r="G149" i="55"/>
  <c r="H149" i="55"/>
  <c r="I149" i="55"/>
  <c r="J149" i="55"/>
  <c r="C150" i="55"/>
  <c r="D150" i="55"/>
  <c r="E150" i="55"/>
  <c r="F150" i="55"/>
  <c r="G150" i="55"/>
  <c r="H150" i="55"/>
  <c r="I150" i="55"/>
  <c r="J150" i="55"/>
  <c r="C151" i="55"/>
  <c r="D151" i="55"/>
  <c r="E151" i="55"/>
  <c r="F151" i="55"/>
  <c r="G151" i="55"/>
  <c r="H151" i="55"/>
  <c r="I151" i="55"/>
  <c r="J151" i="55"/>
  <c r="C152" i="55"/>
  <c r="D152" i="55"/>
  <c r="E152" i="55"/>
  <c r="F152" i="55"/>
  <c r="G152" i="55"/>
  <c r="H152" i="55"/>
  <c r="I152" i="55"/>
  <c r="J152" i="55"/>
  <c r="C153" i="55"/>
  <c r="D153" i="55"/>
  <c r="E153" i="55"/>
  <c r="F153" i="55"/>
  <c r="G153" i="55"/>
  <c r="H153" i="55"/>
  <c r="I153" i="55"/>
  <c r="J153" i="55"/>
  <c r="C154" i="55"/>
  <c r="D154" i="55"/>
  <c r="E154" i="55"/>
  <c r="F154" i="55"/>
  <c r="G154" i="55"/>
  <c r="H154" i="55"/>
  <c r="I154" i="55"/>
  <c r="J154" i="55"/>
  <c r="C155" i="55"/>
  <c r="D155" i="55"/>
  <c r="E155" i="55"/>
  <c r="F155" i="55"/>
  <c r="G155" i="55"/>
  <c r="H155" i="55"/>
  <c r="I155" i="55"/>
  <c r="J155" i="55"/>
  <c r="C156" i="55"/>
  <c r="D156" i="55"/>
  <c r="E156" i="55"/>
  <c r="F156" i="55"/>
  <c r="G156" i="55"/>
  <c r="H156" i="55"/>
  <c r="I156" i="55"/>
  <c r="J156" i="55"/>
  <c r="C157" i="55"/>
  <c r="D157" i="55"/>
  <c r="E157" i="55"/>
  <c r="F157" i="55"/>
  <c r="G157" i="55"/>
  <c r="H157" i="55"/>
  <c r="I157" i="55"/>
  <c r="J157" i="55"/>
  <c r="C158" i="55"/>
  <c r="D158" i="55"/>
  <c r="E158" i="55"/>
  <c r="F158" i="55"/>
  <c r="G158" i="55"/>
  <c r="H158" i="55"/>
  <c r="I158" i="55"/>
  <c r="J158" i="55"/>
  <c r="C159" i="55"/>
  <c r="D159" i="55"/>
  <c r="E159" i="55"/>
  <c r="F159" i="55"/>
  <c r="G159" i="55"/>
  <c r="H159" i="55"/>
  <c r="I159" i="55"/>
  <c r="J159" i="55"/>
  <c r="C160" i="55"/>
  <c r="D160" i="55"/>
  <c r="E160" i="55"/>
  <c r="F160" i="55"/>
  <c r="G160" i="55"/>
  <c r="H160" i="55"/>
  <c r="I160" i="55"/>
  <c r="J160" i="55"/>
  <c r="C161" i="55"/>
  <c r="D161" i="55"/>
  <c r="E161" i="55"/>
  <c r="F161" i="55"/>
  <c r="G161" i="55"/>
  <c r="H161" i="55"/>
  <c r="I161" i="55"/>
  <c r="J161" i="55"/>
  <c r="C162" i="55"/>
  <c r="D162" i="55"/>
  <c r="E162" i="55"/>
  <c r="F162" i="55"/>
  <c r="G162" i="55"/>
  <c r="H162" i="55"/>
  <c r="I162" i="55"/>
  <c r="J162" i="55"/>
  <c r="C163" i="55"/>
  <c r="D163" i="55"/>
  <c r="E163" i="55"/>
  <c r="F163" i="55"/>
  <c r="G163" i="55"/>
  <c r="H163" i="55"/>
  <c r="I163" i="55"/>
  <c r="J163" i="55"/>
  <c r="C164" i="55"/>
  <c r="D164" i="55"/>
  <c r="E164" i="55"/>
  <c r="F164" i="55"/>
  <c r="G164" i="55"/>
  <c r="H164" i="55"/>
  <c r="I164" i="55"/>
  <c r="J164" i="55"/>
  <c r="C165" i="55"/>
  <c r="D165" i="55"/>
  <c r="E165" i="55"/>
  <c r="F165" i="55"/>
  <c r="G165" i="55"/>
  <c r="H165" i="55"/>
  <c r="I165" i="55"/>
  <c r="J165" i="55"/>
  <c r="C166" i="55"/>
  <c r="D166" i="55"/>
  <c r="E166" i="55"/>
  <c r="F166" i="55"/>
  <c r="G166" i="55"/>
  <c r="H166" i="55"/>
  <c r="I166" i="55"/>
  <c r="J166" i="55"/>
  <c r="C167" i="55"/>
  <c r="D167" i="55"/>
  <c r="E167" i="55"/>
  <c r="F167" i="55"/>
  <c r="G167" i="55"/>
  <c r="H167" i="55"/>
  <c r="I167" i="55"/>
  <c r="J167" i="55"/>
  <c r="C168" i="55"/>
  <c r="D168" i="55"/>
  <c r="E168" i="55"/>
  <c r="F168" i="55"/>
  <c r="G168" i="55"/>
  <c r="H168" i="55"/>
  <c r="I168" i="55"/>
  <c r="J168" i="55"/>
  <c r="C169" i="55"/>
  <c r="D169" i="55"/>
  <c r="E169" i="55"/>
  <c r="F169" i="55"/>
  <c r="G169" i="55"/>
  <c r="H169" i="55"/>
  <c r="I169" i="55"/>
  <c r="J169" i="55"/>
  <c r="C170" i="55"/>
  <c r="D170" i="55"/>
  <c r="E170" i="55"/>
  <c r="F170" i="55"/>
  <c r="G170" i="55"/>
  <c r="H170" i="55"/>
  <c r="I170" i="55"/>
  <c r="J170" i="55"/>
  <c r="C171" i="55"/>
  <c r="D171" i="55"/>
  <c r="E171" i="55"/>
  <c r="F171" i="55"/>
  <c r="G171" i="55"/>
  <c r="H171" i="55"/>
  <c r="I171" i="55"/>
  <c r="J171" i="55"/>
  <c r="C172" i="55"/>
  <c r="D172" i="55"/>
  <c r="E172" i="55"/>
  <c r="F172" i="55"/>
  <c r="G172" i="55"/>
  <c r="H172" i="55"/>
  <c r="I172" i="55"/>
  <c r="J172" i="55"/>
  <c r="C173" i="55"/>
  <c r="D173" i="55"/>
  <c r="E173" i="55"/>
  <c r="F173" i="55"/>
  <c r="G173" i="55"/>
  <c r="H173" i="55"/>
  <c r="I173" i="55"/>
  <c r="J173" i="55"/>
  <c r="C174" i="55"/>
  <c r="D174" i="55"/>
  <c r="E174" i="55"/>
  <c r="F174" i="55"/>
  <c r="G174" i="55"/>
  <c r="H174" i="55"/>
  <c r="I174" i="55"/>
  <c r="J174" i="55"/>
  <c r="C175" i="55"/>
  <c r="D175" i="55"/>
  <c r="E175" i="55"/>
  <c r="F175" i="55"/>
  <c r="G175" i="55"/>
  <c r="H175" i="55"/>
  <c r="I175" i="55"/>
  <c r="J175" i="55"/>
  <c r="C176" i="55"/>
  <c r="D176" i="55"/>
  <c r="E176" i="55"/>
  <c r="F176" i="55"/>
  <c r="G176" i="55"/>
  <c r="H176" i="55"/>
  <c r="I176" i="55"/>
  <c r="J176" i="55"/>
  <c r="C177" i="55"/>
  <c r="D177" i="55"/>
  <c r="E177" i="55"/>
  <c r="F177" i="55"/>
  <c r="G177" i="55"/>
  <c r="H177" i="55"/>
  <c r="I177" i="55"/>
  <c r="J177" i="55"/>
  <c r="C178" i="55"/>
  <c r="D178" i="55"/>
  <c r="E178" i="55"/>
  <c r="F178" i="55"/>
  <c r="G178" i="55"/>
  <c r="H178" i="55"/>
  <c r="I178" i="55"/>
  <c r="J178" i="55"/>
  <c r="C179" i="55"/>
  <c r="D179" i="55"/>
  <c r="E179" i="55"/>
  <c r="F179" i="55"/>
  <c r="G179" i="55"/>
  <c r="H179" i="55"/>
  <c r="I179" i="55"/>
  <c r="J179" i="55"/>
  <c r="C180" i="55"/>
  <c r="D180" i="55"/>
  <c r="E180" i="55"/>
  <c r="F180" i="55"/>
  <c r="G180" i="55"/>
  <c r="H180" i="55"/>
  <c r="I180" i="55"/>
  <c r="J180" i="55"/>
  <c r="C181" i="55"/>
  <c r="D181" i="55"/>
  <c r="E181" i="55"/>
  <c r="F181" i="55"/>
  <c r="G181" i="55"/>
  <c r="H181" i="55"/>
  <c r="I181" i="55"/>
  <c r="J181" i="55"/>
  <c r="C182" i="55"/>
  <c r="D182" i="55"/>
  <c r="E182" i="55"/>
  <c r="F182" i="55"/>
  <c r="G182" i="55"/>
  <c r="H182" i="55"/>
  <c r="I182" i="55"/>
  <c r="J182" i="55"/>
  <c r="C183" i="55"/>
  <c r="D183" i="55"/>
  <c r="E183" i="55"/>
  <c r="F183" i="55"/>
  <c r="G183" i="55"/>
  <c r="H183" i="55"/>
  <c r="I183" i="55"/>
  <c r="J183" i="55"/>
  <c r="C184" i="55"/>
  <c r="D184" i="55"/>
  <c r="E184" i="55"/>
  <c r="F184" i="55"/>
  <c r="G184" i="55"/>
  <c r="H184" i="55"/>
  <c r="I184" i="55"/>
  <c r="J184" i="55"/>
  <c r="C185" i="55"/>
  <c r="D185" i="55"/>
  <c r="E185" i="55"/>
  <c r="F185" i="55"/>
  <c r="G185" i="55"/>
  <c r="H185" i="55"/>
  <c r="I185" i="55"/>
  <c r="J185" i="55"/>
  <c r="C186" i="55"/>
  <c r="D186" i="55"/>
  <c r="E186" i="55"/>
  <c r="F186" i="55"/>
  <c r="G186" i="55"/>
  <c r="H186" i="55"/>
  <c r="I186" i="55"/>
  <c r="J186" i="55"/>
  <c r="C187" i="55"/>
  <c r="D187" i="55"/>
  <c r="E187" i="55"/>
  <c r="F187" i="55"/>
  <c r="G187" i="55"/>
  <c r="H187" i="55"/>
  <c r="I187" i="55"/>
  <c r="J187" i="55"/>
  <c r="C188" i="55"/>
  <c r="D188" i="55"/>
  <c r="E188" i="55"/>
  <c r="F188" i="55"/>
  <c r="G188" i="55"/>
  <c r="H188" i="55"/>
  <c r="I188" i="55"/>
  <c r="J188" i="55"/>
  <c r="C189" i="55"/>
  <c r="D189" i="55"/>
  <c r="E189" i="55"/>
  <c r="F189" i="55"/>
  <c r="G189" i="55"/>
  <c r="H189" i="55"/>
  <c r="I189" i="55"/>
  <c r="J189" i="55"/>
  <c r="C190" i="55"/>
  <c r="D190" i="55"/>
  <c r="E190" i="55"/>
  <c r="F190" i="55"/>
  <c r="G190" i="55"/>
  <c r="H190" i="55"/>
  <c r="I190" i="55"/>
  <c r="J190" i="55"/>
  <c r="C191" i="55"/>
  <c r="D191" i="55"/>
  <c r="E191" i="55"/>
  <c r="F191" i="55"/>
  <c r="G191" i="55"/>
  <c r="H191" i="55"/>
  <c r="I191" i="55"/>
  <c r="J191" i="55"/>
  <c r="C192" i="55"/>
  <c r="D192" i="55"/>
  <c r="E192" i="55"/>
  <c r="F192" i="55"/>
  <c r="G192" i="55"/>
  <c r="H192" i="55"/>
  <c r="I192" i="55"/>
  <c r="J192" i="55"/>
  <c r="C193" i="55"/>
  <c r="D193" i="55"/>
  <c r="E193" i="55"/>
  <c r="F193" i="55"/>
  <c r="G193" i="55"/>
  <c r="H193" i="55"/>
  <c r="I193" i="55"/>
  <c r="J193" i="55"/>
  <c r="C194" i="55"/>
  <c r="D194" i="55"/>
  <c r="E194" i="55"/>
  <c r="F194" i="55"/>
  <c r="G194" i="55"/>
  <c r="H194" i="55"/>
  <c r="I194" i="55"/>
  <c r="J194" i="55"/>
  <c r="C195" i="55"/>
  <c r="D195" i="55"/>
  <c r="E195" i="55"/>
  <c r="F195" i="55"/>
  <c r="G195" i="55"/>
  <c r="H195" i="55"/>
  <c r="I195" i="55"/>
  <c r="J195" i="55"/>
  <c r="C196" i="55"/>
  <c r="D196" i="55"/>
  <c r="E196" i="55"/>
  <c r="F196" i="55"/>
  <c r="G196" i="55"/>
  <c r="H196" i="55"/>
  <c r="I196" i="55"/>
  <c r="J196" i="55"/>
  <c r="C197" i="55"/>
  <c r="D197" i="55"/>
  <c r="E197" i="55"/>
  <c r="F197" i="55"/>
  <c r="G197" i="55"/>
  <c r="H197" i="55"/>
  <c r="I197" i="55"/>
  <c r="J197" i="55"/>
  <c r="C198" i="55"/>
  <c r="D198" i="55"/>
  <c r="E198" i="55"/>
  <c r="F198" i="55"/>
  <c r="G198" i="55"/>
  <c r="H198" i="55"/>
  <c r="I198" i="55"/>
  <c r="J198" i="55"/>
  <c r="C199" i="55"/>
  <c r="D199" i="55"/>
  <c r="E199" i="55"/>
  <c r="F199" i="55"/>
  <c r="G199" i="55"/>
  <c r="H199" i="55"/>
  <c r="I199" i="55"/>
  <c r="J199" i="55"/>
  <c r="C200" i="55"/>
  <c r="D200" i="55"/>
  <c r="E200" i="55"/>
  <c r="F200" i="55"/>
  <c r="G200" i="55"/>
  <c r="H200" i="55"/>
  <c r="I200" i="55"/>
  <c r="J200" i="55"/>
  <c r="A41" i="83"/>
  <c r="A42" i="83"/>
  <c r="A43" i="83"/>
  <c r="A37" i="83"/>
  <c r="A38" i="83"/>
  <c r="A28" i="83"/>
  <c r="A29" i="83"/>
  <c r="A30" i="83"/>
  <c r="A31" i="83"/>
  <c r="A32" i="83"/>
  <c r="A33" i="83"/>
  <c r="A34" i="83"/>
  <c r="A36" i="83"/>
  <c r="A27" i="83"/>
  <c r="A4" i="83"/>
  <c r="A3" i="83"/>
  <c r="A2" i="83"/>
  <c r="A1" i="83"/>
  <c r="C14" i="75"/>
  <c r="C15" i="75"/>
  <c r="Q77" i="73" l="1"/>
  <c r="N78" i="73"/>
  <c r="N80" i="73" s="1"/>
  <c r="J83" i="73" l="1"/>
  <c r="J81" i="73"/>
  <c r="K65" i="73"/>
  <c r="J49" i="73"/>
  <c r="Q49" i="73" s="1"/>
  <c r="J40" i="73"/>
  <c r="J51" i="73" s="1"/>
  <c r="Q51" i="73" s="1"/>
  <c r="K53" i="73"/>
  <c r="L53" i="73" s="1"/>
  <c r="K52" i="73"/>
  <c r="L52" i="73" s="1"/>
  <c r="K51" i="73"/>
  <c r="K50" i="73"/>
  <c r="L50" i="73" s="1"/>
  <c r="K49" i="73"/>
  <c r="K48" i="73"/>
  <c r="L48" i="73" s="1"/>
  <c r="K47" i="73"/>
  <c r="J47" i="73"/>
  <c r="Q47" i="73" s="1"/>
  <c r="Q53" i="73"/>
  <c r="N53" i="73"/>
  <c r="Q52" i="73"/>
  <c r="N52" i="73"/>
  <c r="Q50" i="73"/>
  <c r="N50" i="73"/>
  <c r="Q48" i="73"/>
  <c r="N48" i="73"/>
  <c r="R46" i="73"/>
  <c r="O46" i="73"/>
  <c r="C10" i="75"/>
  <c r="D96" i="75"/>
  <c r="C96" i="75"/>
  <c r="B110" i="75"/>
  <c r="D97" i="75"/>
  <c r="C95" i="75"/>
  <c r="C94" i="75"/>
  <c r="C93" i="75"/>
  <c r="C97" i="75"/>
  <c r="C92" i="75"/>
  <c r="C91" i="75"/>
  <c r="A95" i="75"/>
  <c r="A94" i="75"/>
  <c r="A93" i="75"/>
  <c r="B106" i="75" s="1"/>
  <c r="A91" i="75"/>
  <c r="A100" i="75" s="1"/>
  <c r="A92" i="75"/>
  <c r="D112" i="75"/>
  <c r="C112" i="75"/>
  <c r="A103" i="75"/>
  <c r="D102" i="75"/>
  <c r="B97" i="75"/>
  <c r="A97" i="75"/>
  <c r="B96" i="75"/>
  <c r="A96" i="75"/>
  <c r="D92" i="75"/>
  <c r="D91" i="75"/>
  <c r="C66" i="75"/>
  <c r="D82" i="76"/>
  <c r="C84" i="75"/>
  <c r="A84" i="75"/>
  <c r="B73" i="75"/>
  <c r="A73" i="75"/>
  <c r="D72" i="75"/>
  <c r="B72" i="75"/>
  <c r="D71" i="75"/>
  <c r="C71" i="75"/>
  <c r="B71" i="75"/>
  <c r="C69" i="75"/>
  <c r="B69" i="75"/>
  <c r="A69" i="75"/>
  <c r="C68" i="75"/>
  <c r="A68" i="75"/>
  <c r="D67" i="75"/>
  <c r="A67" i="75"/>
  <c r="A66" i="75"/>
  <c r="A1" i="76"/>
  <c r="A2" i="76"/>
  <c r="D2" i="76"/>
  <c r="A3" i="76"/>
  <c r="C3" i="76"/>
  <c r="A4" i="76"/>
  <c r="B4" i="76"/>
  <c r="C4" i="76"/>
  <c r="A8" i="76"/>
  <c r="B8" i="76"/>
  <c r="D8" i="76"/>
  <c r="A9" i="76"/>
  <c r="B9" i="76"/>
  <c r="D9" i="76"/>
  <c r="A10" i="76"/>
  <c r="B10" i="76"/>
  <c r="A11" i="76"/>
  <c r="B11" i="76"/>
  <c r="B13" i="76"/>
  <c r="A14" i="76"/>
  <c r="B14" i="76"/>
  <c r="D14" i="76"/>
  <c r="D22" i="76" s="1"/>
  <c r="B15" i="76"/>
  <c r="C15" i="76"/>
  <c r="B16" i="76"/>
  <c r="C16" i="76"/>
  <c r="D16" i="76"/>
  <c r="C20" i="76"/>
  <c r="C21" i="76"/>
  <c r="C33" i="76"/>
  <c r="C35" i="76"/>
  <c r="C36" i="76"/>
  <c r="C57" i="76"/>
  <c r="A58" i="76"/>
  <c r="C58" i="76"/>
  <c r="A59" i="76"/>
  <c r="C59" i="76"/>
  <c r="D48" i="82"/>
  <c r="D47" i="82"/>
  <c r="D46" i="82"/>
  <c r="D45" i="82"/>
  <c r="D44" i="82"/>
  <c r="A48" i="82"/>
  <c r="A47" i="82"/>
  <c r="A46" i="82"/>
  <c r="A45" i="82"/>
  <c r="A44" i="82"/>
  <c r="D74" i="82"/>
  <c r="C74" i="82"/>
  <c r="B72" i="82"/>
  <c r="J57" i="73" l="1"/>
  <c r="I74" i="73"/>
  <c r="K80" i="73" s="1"/>
  <c r="N49" i="73"/>
  <c r="O49" i="73" s="1"/>
  <c r="R51" i="73"/>
  <c r="L49" i="73"/>
  <c r="N47" i="73"/>
  <c r="O47" i="73" s="1"/>
  <c r="R48" i="73"/>
  <c r="O48" i="73"/>
  <c r="J54" i="73"/>
  <c r="J56" i="73" s="1"/>
  <c r="L47" i="73"/>
  <c r="R53" i="73"/>
  <c r="O52" i="73"/>
  <c r="O53" i="73"/>
  <c r="R49" i="73"/>
  <c r="R50" i="73"/>
  <c r="R52" i="73"/>
  <c r="O50" i="73"/>
  <c r="Q54" i="73"/>
  <c r="L51" i="73"/>
  <c r="R47" i="73"/>
  <c r="N51" i="73"/>
  <c r="B25" i="82"/>
  <c r="A25" i="82"/>
  <c r="C89" i="72"/>
  <c r="A89" i="72"/>
  <c r="D87" i="72"/>
  <c r="B87" i="72"/>
  <c r="A87" i="72"/>
  <c r="D86" i="72"/>
  <c r="A69" i="72"/>
  <c r="C68" i="72"/>
  <c r="A66" i="72"/>
  <c r="C64" i="72"/>
  <c r="A63" i="72"/>
  <c r="A60" i="72"/>
  <c r="D14" i="72"/>
  <c r="A13" i="72"/>
  <c r="C8" i="72"/>
  <c r="C62" i="72" s="1"/>
  <c r="B8" i="72"/>
  <c r="B62" i="72" s="1"/>
  <c r="C7" i="72"/>
  <c r="C61" i="72" s="1"/>
  <c r="B7" i="72"/>
  <c r="B61" i="72" s="1"/>
  <c r="C65" i="75"/>
  <c r="A65" i="75"/>
  <c r="C64" i="75"/>
  <c r="A64" i="75"/>
  <c r="B62" i="75"/>
  <c r="C37" i="75"/>
  <c r="C36" i="75"/>
  <c r="C34" i="75"/>
  <c r="C22" i="75"/>
  <c r="C20" i="75"/>
  <c r="D16" i="75"/>
  <c r="C16" i="75"/>
  <c r="B16" i="75"/>
  <c r="B15" i="75"/>
  <c r="D14" i="75"/>
  <c r="D73" i="75" s="1"/>
  <c r="B14" i="75"/>
  <c r="A14" i="75"/>
  <c r="B13" i="75"/>
  <c r="B11" i="75"/>
  <c r="A11" i="75"/>
  <c r="B10" i="75"/>
  <c r="A10" i="75"/>
  <c r="D9" i="75"/>
  <c r="B9" i="75"/>
  <c r="A9" i="75"/>
  <c r="D8" i="75"/>
  <c r="B8" i="75"/>
  <c r="A8" i="75"/>
  <c r="C4" i="75"/>
  <c r="B4" i="75"/>
  <c r="A4" i="75"/>
  <c r="C3" i="75"/>
  <c r="A3" i="75"/>
  <c r="D2" i="75"/>
  <c r="A2" i="75"/>
  <c r="A1" i="75"/>
  <c r="C21" i="74"/>
  <c r="A21" i="74"/>
  <c r="I14" i="74"/>
  <c r="H14" i="74"/>
  <c r="G14" i="74"/>
  <c r="F14" i="74"/>
  <c r="I13" i="74"/>
  <c r="H13" i="74"/>
  <c r="G13" i="74"/>
  <c r="F13" i="74"/>
  <c r="H12" i="74"/>
  <c r="G12" i="74"/>
  <c r="F12" i="74"/>
  <c r="I11" i="74"/>
  <c r="H11" i="74"/>
  <c r="G11" i="74"/>
  <c r="F11" i="74"/>
  <c r="B9" i="74"/>
  <c r="D8" i="74"/>
  <c r="B8" i="74"/>
  <c r="A8" i="74"/>
  <c r="I7" i="74"/>
  <c r="D7" i="74"/>
  <c r="B7" i="74"/>
  <c r="H6" i="74"/>
  <c r="G6" i="74"/>
  <c r="D6" i="74"/>
  <c r="C6" i="74"/>
  <c r="B6" i="74"/>
  <c r="H5" i="74"/>
  <c r="G5" i="74"/>
  <c r="I4" i="74"/>
  <c r="F4" i="74"/>
  <c r="C4" i="74"/>
  <c r="B4" i="74"/>
  <c r="A4" i="74"/>
  <c r="H3" i="74"/>
  <c r="F3" i="74"/>
  <c r="C3" i="74"/>
  <c r="A3" i="74"/>
  <c r="F2" i="74"/>
  <c r="D2" i="74"/>
  <c r="A2" i="74"/>
  <c r="F1" i="74"/>
  <c r="C1" i="74"/>
  <c r="A1" i="74"/>
  <c r="C80" i="76"/>
  <c r="A80" i="76"/>
  <c r="I73" i="76"/>
  <c r="H73" i="76"/>
  <c r="G73" i="76"/>
  <c r="F73" i="76"/>
  <c r="I72" i="76"/>
  <c r="H72" i="76"/>
  <c r="G72" i="76"/>
  <c r="F72" i="76"/>
  <c r="H71" i="76"/>
  <c r="G71" i="76"/>
  <c r="F71" i="76"/>
  <c r="I70" i="76"/>
  <c r="H70" i="76"/>
  <c r="G70" i="76"/>
  <c r="F70" i="76"/>
  <c r="B68" i="76"/>
  <c r="D67" i="76"/>
  <c r="B67" i="76"/>
  <c r="A67" i="76"/>
  <c r="I66" i="76"/>
  <c r="D66" i="76"/>
  <c r="B66" i="76"/>
  <c r="H65" i="76"/>
  <c r="G65" i="76"/>
  <c r="D65" i="76"/>
  <c r="C65" i="76"/>
  <c r="B65" i="76"/>
  <c r="H64" i="76"/>
  <c r="G64" i="76"/>
  <c r="I63" i="76"/>
  <c r="F63" i="76"/>
  <c r="C63" i="76"/>
  <c r="B63" i="76"/>
  <c r="A63" i="76"/>
  <c r="H62" i="76"/>
  <c r="F62" i="76"/>
  <c r="C62" i="76"/>
  <c r="A62" i="76"/>
  <c r="F61" i="76"/>
  <c r="D61" i="76"/>
  <c r="A61" i="76"/>
  <c r="F60" i="76"/>
  <c r="C60" i="76"/>
  <c r="A60" i="76"/>
  <c r="J43" i="73"/>
  <c r="Q42" i="73"/>
  <c r="R42" i="73" s="1"/>
  <c r="N42" i="73"/>
  <c r="O42" i="73" s="1"/>
  <c r="L42" i="73"/>
  <c r="Q41" i="73"/>
  <c r="R41" i="73" s="1"/>
  <c r="N41" i="73"/>
  <c r="O41" i="73" s="1"/>
  <c r="L41" i="73"/>
  <c r="Q40" i="73"/>
  <c r="R40" i="73" s="1"/>
  <c r="N40" i="73"/>
  <c r="O40" i="73" s="1"/>
  <c r="L40" i="73"/>
  <c r="Q39" i="73"/>
  <c r="R39" i="73" s="1"/>
  <c r="N39" i="73"/>
  <c r="O39" i="73" s="1"/>
  <c r="L39" i="73"/>
  <c r="Q38" i="73"/>
  <c r="R38" i="73" s="1"/>
  <c r="N38" i="73"/>
  <c r="O38" i="73" s="1"/>
  <c r="L38" i="73"/>
  <c r="Q37" i="73"/>
  <c r="R37" i="73" s="1"/>
  <c r="N37" i="73"/>
  <c r="O37" i="73" s="1"/>
  <c r="L37" i="73"/>
  <c r="Q36" i="73"/>
  <c r="R36" i="73" s="1"/>
  <c r="N36" i="73"/>
  <c r="O36" i="73" s="1"/>
  <c r="L36" i="73"/>
  <c r="R35" i="73"/>
  <c r="R32" i="73"/>
  <c r="Q32" i="73"/>
  <c r="P32" i="73"/>
  <c r="O32" i="73"/>
  <c r="L32" i="73"/>
  <c r="K32" i="73"/>
  <c r="I32" i="73"/>
  <c r="H32" i="73"/>
  <c r="R31" i="73"/>
  <c r="Q31" i="73"/>
  <c r="P31" i="73"/>
  <c r="O31" i="73"/>
  <c r="K31" i="73"/>
  <c r="J31" i="73"/>
  <c r="I31" i="73"/>
  <c r="H31" i="73"/>
  <c r="P30" i="73"/>
  <c r="O30" i="73"/>
  <c r="K30" i="73"/>
  <c r="J30" i="73"/>
  <c r="I30" i="73"/>
  <c r="H30" i="73"/>
  <c r="P29" i="73"/>
  <c r="O29" i="73"/>
  <c r="M29" i="73"/>
  <c r="L29" i="73"/>
  <c r="K29" i="73"/>
  <c r="J29" i="73"/>
  <c r="I29" i="73"/>
  <c r="H29" i="73"/>
  <c r="P28" i="73"/>
  <c r="O28" i="73"/>
  <c r="M28" i="73"/>
  <c r="L28" i="73"/>
  <c r="K28" i="73"/>
  <c r="J28" i="73"/>
  <c r="I28" i="73"/>
  <c r="H28" i="73"/>
  <c r="P27" i="73"/>
  <c r="O27" i="73"/>
  <c r="M27" i="73"/>
  <c r="L27" i="73"/>
  <c r="K27" i="73"/>
  <c r="J27" i="73"/>
  <c r="I27" i="73"/>
  <c r="H27" i="73"/>
  <c r="P26" i="73"/>
  <c r="O26" i="73"/>
  <c r="M26" i="73"/>
  <c r="L26" i="73"/>
  <c r="K26" i="73"/>
  <c r="J26" i="73"/>
  <c r="I26" i="73"/>
  <c r="H26" i="73"/>
  <c r="P25" i="73"/>
  <c r="O25" i="73"/>
  <c r="M25" i="73"/>
  <c r="L25" i="73"/>
  <c r="K25" i="73"/>
  <c r="J25" i="73"/>
  <c r="I25" i="73"/>
  <c r="H25" i="73"/>
  <c r="M24" i="73"/>
  <c r="L24" i="73"/>
  <c r="K24" i="73"/>
  <c r="J24" i="73"/>
  <c r="I24" i="73"/>
  <c r="H24" i="73"/>
  <c r="P23" i="73"/>
  <c r="P22" i="73"/>
  <c r="K22" i="73"/>
  <c r="H22" i="73"/>
  <c r="P21" i="73"/>
  <c r="K21" i="73"/>
  <c r="L35" i="73" s="1"/>
  <c r="O35" i="73" s="1"/>
  <c r="H21" i="73"/>
  <c r="P20" i="73"/>
  <c r="F15" i="73"/>
  <c r="F16" i="73" s="1"/>
  <c r="F17" i="73" s="1"/>
  <c r="F18" i="73" s="1"/>
  <c r="F14" i="73"/>
  <c r="D7" i="73"/>
  <c r="C7" i="73"/>
  <c r="D6" i="73"/>
  <c r="C6" i="73"/>
  <c r="B6" i="73"/>
  <c r="D5" i="73"/>
  <c r="C5" i="73"/>
  <c r="B5" i="73"/>
  <c r="D4" i="73"/>
  <c r="C4" i="73"/>
  <c r="B4" i="73"/>
  <c r="D3" i="73"/>
  <c r="C3" i="73"/>
  <c r="B3" i="73"/>
  <c r="D2" i="73"/>
  <c r="C2" i="73"/>
  <c r="B2" i="73"/>
  <c r="B15" i="82"/>
  <c r="D12" i="82"/>
  <c r="C16" i="82" s="1"/>
  <c r="C9" i="82"/>
  <c r="B9" i="82"/>
  <c r="A9" i="82"/>
  <c r="D7" i="82"/>
  <c r="C17" i="82" s="1"/>
  <c r="B8" i="82"/>
  <c r="B17" i="82" s="1"/>
  <c r="B7" i="82"/>
  <c r="B5" i="82"/>
  <c r="A5" i="82"/>
  <c r="D4" i="82"/>
  <c r="C4" i="82"/>
  <c r="B4" i="82"/>
  <c r="A4" i="82"/>
  <c r="A53" i="55"/>
  <c r="A54" i="55" s="1"/>
  <c r="A55" i="55" s="1"/>
  <c r="A56" i="55" s="1"/>
  <c r="A57" i="55" s="1"/>
  <c r="A58" i="55" s="1"/>
  <c r="A59" i="55" s="1"/>
  <c r="A60" i="55" s="1"/>
  <c r="A61" i="55" s="1"/>
  <c r="A62" i="55" s="1"/>
  <c r="A63" i="55" s="1"/>
  <c r="A64" i="55" s="1"/>
  <c r="A65" i="55" s="1"/>
  <c r="A66" i="55" s="1"/>
  <c r="A67" i="55" s="1"/>
  <c r="A68" i="55" s="1"/>
  <c r="A69" i="55" s="1"/>
  <c r="A70" i="55" s="1"/>
  <c r="A71" i="55" s="1"/>
  <c r="A72" i="55" s="1"/>
  <c r="A73" i="55" s="1"/>
  <c r="A74" i="55" s="1"/>
  <c r="A75" i="55" s="1"/>
  <c r="A76" i="55" s="1"/>
  <c r="A77" i="55" s="1"/>
  <c r="D7" i="70"/>
  <c r="C7" i="70"/>
  <c r="D6" i="70"/>
  <c r="C6" i="70"/>
  <c r="B6" i="70"/>
  <c r="D5" i="70"/>
  <c r="C5" i="70"/>
  <c r="B5" i="70"/>
  <c r="D4" i="70"/>
  <c r="C4" i="70"/>
  <c r="B4" i="70"/>
  <c r="D3" i="70"/>
  <c r="C3" i="70"/>
  <c r="B3" i="70"/>
  <c r="D2" i="70"/>
  <c r="C2" i="70"/>
  <c r="B2" i="70"/>
  <c r="A292" i="78"/>
  <c r="A289" i="78"/>
  <c r="D196" i="78"/>
  <c r="C292" i="78" s="1"/>
  <c r="B196" i="78"/>
  <c r="B292" i="78" s="1"/>
  <c r="C195" i="78"/>
  <c r="A195" i="78"/>
  <c r="A290" i="78" s="1"/>
  <c r="A194" i="78"/>
  <c r="D162" i="78"/>
  <c r="D125" i="78"/>
  <c r="C125" i="78"/>
  <c r="B125" i="78"/>
  <c r="A125" i="78"/>
  <c r="D124" i="78"/>
  <c r="C124" i="78"/>
  <c r="B124" i="78"/>
  <c r="A124" i="78"/>
  <c r="C120" i="78"/>
  <c r="A116" i="78"/>
  <c r="C105" i="78"/>
  <c r="B105" i="78"/>
  <c r="C104" i="78"/>
  <c r="C42" i="78" s="1"/>
  <c r="B104" i="78"/>
  <c r="C103" i="78"/>
  <c r="A103" i="78"/>
  <c r="D102" i="78"/>
  <c r="B102" i="78"/>
  <c r="A102" i="78"/>
  <c r="D101" i="78"/>
  <c r="B101" i="78"/>
  <c r="A101" i="78"/>
  <c r="C100" i="78"/>
  <c r="A100" i="78"/>
  <c r="A264" i="78" s="1"/>
  <c r="A99" i="78"/>
  <c r="A261" i="78" s="1"/>
  <c r="C98" i="78"/>
  <c r="A98" i="78"/>
  <c r="A108" i="78" s="1"/>
  <c r="B95" i="78"/>
  <c r="A95" i="78"/>
  <c r="C94" i="78"/>
  <c r="A91" i="78"/>
  <c r="D90" i="78"/>
  <c r="A90" i="78"/>
  <c r="D82" i="78"/>
  <c r="C82" i="78"/>
  <c r="B82" i="78"/>
  <c r="A82" i="78"/>
  <c r="C81" i="78"/>
  <c r="A81" i="78"/>
  <c r="C80" i="78"/>
  <c r="A80" i="78"/>
  <c r="C79" i="78"/>
  <c r="C78" i="78"/>
  <c r="A77" i="78"/>
  <c r="C75" i="78"/>
  <c r="A75" i="78"/>
  <c r="D74" i="78"/>
  <c r="B74" i="78"/>
  <c r="A74" i="78"/>
  <c r="D73" i="78"/>
  <c r="B73" i="78"/>
  <c r="A73" i="78"/>
  <c r="C72" i="78"/>
  <c r="A72" i="78"/>
  <c r="A71" i="78"/>
  <c r="A70" i="78"/>
  <c r="D66" i="78"/>
  <c r="B66" i="78"/>
  <c r="A66" i="78"/>
  <c r="C65" i="78"/>
  <c r="C64" i="78"/>
  <c r="C91" i="78" s="1"/>
  <c r="A64" i="78"/>
  <c r="H62" i="78"/>
  <c r="G59" i="78"/>
  <c r="C53" i="78"/>
  <c r="C48" i="78"/>
  <c r="A47" i="78"/>
  <c r="A46" i="78"/>
  <c r="A43" i="78"/>
  <c r="A38" i="78"/>
  <c r="B37" i="78"/>
  <c r="B53" i="78" s="1"/>
  <c r="A35" i="78"/>
  <c r="D32" i="78"/>
  <c r="D64" i="78" s="1"/>
  <c r="C32" i="78"/>
  <c r="C289" i="78" s="1"/>
  <c r="D31" i="78"/>
  <c r="N62" i="78" s="1"/>
  <c r="D26" i="78"/>
  <c r="B26" i="78"/>
  <c r="D24" i="78"/>
  <c r="D110" i="78" s="1"/>
  <c r="A24" i="78"/>
  <c r="B110" i="78" s="1"/>
  <c r="D22" i="78"/>
  <c r="B22" i="78"/>
  <c r="C21" i="78"/>
  <c r="D18" i="78"/>
  <c r="B18" i="78"/>
  <c r="A18" i="78"/>
  <c r="C17" i="78"/>
  <c r="B17" i="78"/>
  <c r="A17" i="78"/>
  <c r="C16" i="78"/>
  <c r="B16" i="78"/>
  <c r="A16" i="78"/>
  <c r="D15" i="78"/>
  <c r="C15" i="78"/>
  <c r="B15" i="78"/>
  <c r="B123" i="78" s="1"/>
  <c r="A15" i="78"/>
  <c r="C44" i="78" s="1"/>
  <c r="F13" i="78"/>
  <c r="D13" i="78"/>
  <c r="D79" i="78" s="1"/>
  <c r="C13" i="78"/>
  <c r="B13" i="78"/>
  <c r="B47" i="78" s="1"/>
  <c r="A13" i="78"/>
  <c r="A79" i="78" s="1"/>
  <c r="D12" i="78"/>
  <c r="D78" i="78" s="1"/>
  <c r="C12" i="78"/>
  <c r="A48" i="78" s="1"/>
  <c r="B12" i="78"/>
  <c r="B46" i="78" s="1"/>
  <c r="A12" i="78"/>
  <c r="A78" i="78" s="1"/>
  <c r="C11" i="78"/>
  <c r="B11" i="78"/>
  <c r="A106" i="78" s="1"/>
  <c r="B10" i="78"/>
  <c r="D123" i="78" s="1"/>
  <c r="C9" i="78"/>
  <c r="B9" i="78"/>
  <c r="C8" i="78"/>
  <c r="C35" i="78" s="1"/>
  <c r="B8" i="78"/>
  <c r="B35" i="78" s="1"/>
  <c r="B43" i="78" s="1"/>
  <c r="C7" i="78"/>
  <c r="A7" i="78"/>
  <c r="D6" i="78"/>
  <c r="D41" i="78" s="1"/>
  <c r="D263" i="78" s="1"/>
  <c r="B6" i="78"/>
  <c r="B41" i="78" s="1"/>
  <c r="B263" i="78" s="1"/>
  <c r="A6" i="78"/>
  <c r="A41" i="78" s="1"/>
  <c r="A263" i="78" s="1"/>
  <c r="D5" i="78"/>
  <c r="D40" i="78" s="1"/>
  <c r="D262" i="78" s="1"/>
  <c r="B5" i="78"/>
  <c r="B40" i="78" s="1"/>
  <c r="B262" i="78" s="1"/>
  <c r="A5" i="78"/>
  <c r="A40" i="78" s="1"/>
  <c r="A262" i="78" s="1"/>
  <c r="C4" i="78"/>
  <c r="A4" i="78"/>
  <c r="A3" i="78"/>
  <c r="B2" i="78"/>
  <c r="C59" i="78" s="1"/>
  <c r="M62" i="78" s="1"/>
  <c r="D283" i="80"/>
  <c r="C283" i="80"/>
  <c r="B283" i="80"/>
  <c r="A283" i="80"/>
  <c r="D282" i="80"/>
  <c r="C282" i="80"/>
  <c r="B282" i="80"/>
  <c r="A282" i="80"/>
  <c r="D281" i="80"/>
  <c r="C281" i="80"/>
  <c r="B281" i="80"/>
  <c r="A281" i="80"/>
  <c r="C280" i="80"/>
  <c r="B280" i="80"/>
  <c r="C309" i="80" s="1"/>
  <c r="A280" i="80"/>
  <c r="D279" i="80"/>
  <c r="C279" i="80"/>
  <c r="B279" i="80"/>
  <c r="A279" i="80"/>
  <c r="A277" i="80"/>
  <c r="C261" i="80"/>
  <c r="C260" i="80"/>
  <c r="C259" i="80"/>
  <c r="D258" i="80"/>
  <c r="C256" i="80"/>
  <c r="B256" i="80"/>
  <c r="C255" i="80"/>
  <c r="B255" i="80"/>
  <c r="A276" i="80" s="1"/>
  <c r="C254" i="80"/>
  <c r="A254" i="80"/>
  <c r="D253" i="80"/>
  <c r="B253" i="80"/>
  <c r="A253" i="80"/>
  <c r="D252" i="80"/>
  <c r="B252" i="80"/>
  <c r="A252" i="80"/>
  <c r="C251" i="80"/>
  <c r="A251" i="80"/>
  <c r="A250" i="80"/>
  <c r="A249" i="80"/>
  <c r="C245" i="80"/>
  <c r="A245" i="80"/>
  <c r="B230" i="80"/>
  <c r="A227" i="80"/>
  <c r="A225" i="80"/>
  <c r="A224" i="80"/>
  <c r="C221" i="80"/>
  <c r="A221" i="80"/>
  <c r="A219" i="80"/>
  <c r="A301" i="80" s="1"/>
  <c r="C216" i="80"/>
  <c r="A216" i="80"/>
  <c r="D185" i="80"/>
  <c r="C42" i="80" s="1"/>
  <c r="B185" i="80"/>
  <c r="B219" i="80" s="1"/>
  <c r="B301" i="80" s="1"/>
  <c r="C183" i="80"/>
  <c r="A183" i="80"/>
  <c r="C119" i="80"/>
  <c r="C104" i="80"/>
  <c r="B104" i="80"/>
  <c r="C103" i="80"/>
  <c r="C41" i="80" s="1"/>
  <c r="B103" i="80"/>
  <c r="C102" i="80"/>
  <c r="A102" i="80"/>
  <c r="D101" i="80"/>
  <c r="B101" i="80"/>
  <c r="A101" i="80"/>
  <c r="D100" i="80"/>
  <c r="B100" i="80"/>
  <c r="A100" i="80"/>
  <c r="C99" i="80"/>
  <c r="A99" i="80"/>
  <c r="A191" i="80" s="1"/>
  <c r="A98" i="80"/>
  <c r="A188" i="80" s="1"/>
  <c r="A97" i="80"/>
  <c r="A107" i="80" s="1"/>
  <c r="C95" i="80"/>
  <c r="B95" i="80"/>
  <c r="A95" i="80"/>
  <c r="C85" i="80"/>
  <c r="C83" i="80"/>
  <c r="D81" i="80"/>
  <c r="C81" i="80"/>
  <c r="D80" i="80"/>
  <c r="C80" i="80"/>
  <c r="A80" i="80"/>
  <c r="D79" i="80"/>
  <c r="C79" i="80"/>
  <c r="D78" i="80"/>
  <c r="C78" i="80"/>
  <c r="A78" i="80"/>
  <c r="D77" i="80"/>
  <c r="C77" i="80"/>
  <c r="A77" i="80"/>
  <c r="D76" i="80"/>
  <c r="C76" i="80"/>
  <c r="B76" i="80"/>
  <c r="A76" i="80"/>
  <c r="C75" i="80"/>
  <c r="B75" i="80"/>
  <c r="C74" i="80"/>
  <c r="B74" i="80"/>
  <c r="C73" i="80"/>
  <c r="A73" i="80"/>
  <c r="D72" i="80"/>
  <c r="B72" i="80"/>
  <c r="A72" i="80"/>
  <c r="D71" i="80"/>
  <c r="B71" i="80"/>
  <c r="A71" i="80"/>
  <c r="C70" i="80"/>
  <c r="A70" i="80"/>
  <c r="A69" i="80"/>
  <c r="A68" i="80"/>
  <c r="A85" i="80" s="1"/>
  <c r="D66" i="80"/>
  <c r="D34" i="80" s="1"/>
  <c r="C66" i="80"/>
  <c r="B66" i="80"/>
  <c r="B34" i="80" s="1"/>
  <c r="B42" i="80" s="1"/>
  <c r="A66" i="80"/>
  <c r="C64" i="80"/>
  <c r="A64" i="80"/>
  <c r="D56" i="80"/>
  <c r="D115" i="80" s="1"/>
  <c r="C56" i="80"/>
  <c r="C115" i="80" s="1"/>
  <c r="B56" i="80"/>
  <c r="B267" i="80" s="1"/>
  <c r="A56" i="80"/>
  <c r="B233" i="80" s="1"/>
  <c r="B48" i="80"/>
  <c r="B81" i="80" s="1"/>
  <c r="C47" i="80"/>
  <c r="A81" i="80" s="1"/>
  <c r="B47" i="80"/>
  <c r="B80" i="80" s="1"/>
  <c r="A47" i="80"/>
  <c r="C46" i="80"/>
  <c r="B46" i="80"/>
  <c r="B79" i="80" s="1"/>
  <c r="A46" i="80"/>
  <c r="A79" i="80" s="1"/>
  <c r="B45" i="80"/>
  <c r="B78" i="80" s="1"/>
  <c r="A45" i="80"/>
  <c r="D44" i="80"/>
  <c r="C44" i="80"/>
  <c r="B44" i="80"/>
  <c r="A65" i="80" s="1"/>
  <c r="A44" i="80"/>
  <c r="B43" i="80"/>
  <c r="A42" i="80"/>
  <c r="A34" i="80"/>
  <c r="C32" i="80"/>
  <c r="C184" i="80" s="1"/>
  <c r="C65" i="80" s="1"/>
  <c r="A32" i="80"/>
  <c r="A184" i="80" s="1"/>
  <c r="A217" i="80" s="1"/>
  <c r="D31" i="80"/>
  <c r="C30" i="80"/>
  <c r="D23" i="80"/>
  <c r="B232" i="80" s="1"/>
  <c r="A23" i="80"/>
  <c r="D46" i="80" s="1"/>
  <c r="D17" i="80"/>
  <c r="C17" i="80"/>
  <c r="B17" i="80"/>
  <c r="A17" i="80"/>
  <c r="D16" i="80"/>
  <c r="C227" i="80" s="1"/>
  <c r="C16" i="80"/>
  <c r="B16" i="80"/>
  <c r="B228" i="80" s="1"/>
  <c r="A16" i="80"/>
  <c r="A228" i="80" s="1"/>
  <c r="C15" i="80"/>
  <c r="B15" i="80"/>
  <c r="A15" i="80"/>
  <c r="D14" i="80"/>
  <c r="B227" i="80" s="1"/>
  <c r="C14" i="80"/>
  <c r="B14" i="80"/>
  <c r="C258" i="80" s="1"/>
  <c r="A14" i="80"/>
  <c r="A226" i="80" s="1"/>
  <c r="D13" i="80"/>
  <c r="B13" i="80"/>
  <c r="A261" i="80" s="1"/>
  <c r="A13" i="80"/>
  <c r="D12" i="80"/>
  <c r="B12" i="80"/>
  <c r="A260" i="80" s="1"/>
  <c r="A12" i="80"/>
  <c r="A223" i="80" s="1"/>
  <c r="D11" i="80"/>
  <c r="A262" i="80" s="1"/>
  <c r="B11" i="80"/>
  <c r="B222" i="80" s="1"/>
  <c r="A11" i="80"/>
  <c r="A222" i="80" s="1"/>
  <c r="D10" i="80"/>
  <c r="D47" i="80" s="1"/>
  <c r="B10" i="80"/>
  <c r="B221" i="80" s="1"/>
  <c r="C9" i="80"/>
  <c r="B9" i="80"/>
  <c r="C8" i="80"/>
  <c r="B8" i="80"/>
  <c r="C7" i="80"/>
  <c r="A7" i="80"/>
  <c r="D6" i="80"/>
  <c r="D40" i="80" s="1"/>
  <c r="D190" i="80" s="1"/>
  <c r="B6" i="80"/>
  <c r="B40" i="80" s="1"/>
  <c r="B190" i="80" s="1"/>
  <c r="A6" i="80"/>
  <c r="A40" i="80" s="1"/>
  <c r="A190" i="80" s="1"/>
  <c r="D5" i="80"/>
  <c r="D39" i="80" s="1"/>
  <c r="D189" i="80" s="1"/>
  <c r="B5" i="80"/>
  <c r="B39" i="80" s="1"/>
  <c r="B189" i="80" s="1"/>
  <c r="A5" i="80"/>
  <c r="A39" i="80" s="1"/>
  <c r="A189" i="80" s="1"/>
  <c r="C4" i="80"/>
  <c r="A4" i="80"/>
  <c r="A3" i="80"/>
  <c r="A37" i="80" s="1"/>
  <c r="A2" i="80"/>
  <c r="G58" i="80" s="1"/>
  <c r="D283" i="81"/>
  <c r="C283" i="81"/>
  <c r="B283" i="81"/>
  <c r="A283" i="81"/>
  <c r="D282" i="81"/>
  <c r="C282" i="81"/>
  <c r="B282" i="81"/>
  <c r="A282" i="81"/>
  <c r="D281" i="81"/>
  <c r="C281" i="81"/>
  <c r="B281" i="81"/>
  <c r="A281" i="81"/>
  <c r="C280" i="81"/>
  <c r="B280" i="81"/>
  <c r="C309" i="81" s="1"/>
  <c r="A280" i="81"/>
  <c r="D279" i="81"/>
  <c r="C279" i="81"/>
  <c r="B279" i="81"/>
  <c r="A279" i="81"/>
  <c r="A277" i="81"/>
  <c r="C261" i="81"/>
  <c r="C260" i="81"/>
  <c r="C259" i="81"/>
  <c r="D258" i="81"/>
  <c r="C256" i="81"/>
  <c r="B256" i="81"/>
  <c r="C255" i="81"/>
  <c r="B255" i="81"/>
  <c r="A276" i="81" s="1"/>
  <c r="C254" i="81"/>
  <c r="A254" i="81"/>
  <c r="D253" i="81"/>
  <c r="B253" i="81"/>
  <c r="A253" i="81"/>
  <c r="D252" i="81"/>
  <c r="B252" i="81"/>
  <c r="A252" i="81"/>
  <c r="C251" i="81"/>
  <c r="A251" i="81"/>
  <c r="A250" i="81"/>
  <c r="A249" i="81"/>
  <c r="C245" i="81"/>
  <c r="A245" i="81"/>
  <c r="B230" i="81"/>
  <c r="A227" i="81"/>
  <c r="A225" i="81"/>
  <c r="A224" i="81"/>
  <c r="A223" i="81"/>
  <c r="C221" i="81"/>
  <c r="A221" i="81"/>
  <c r="A219" i="81"/>
  <c r="A301" i="81" s="1"/>
  <c r="C216" i="81"/>
  <c r="A216" i="81"/>
  <c r="D185" i="81"/>
  <c r="C42" i="81" s="1"/>
  <c r="B185" i="81"/>
  <c r="B219" i="81" s="1"/>
  <c r="B301" i="81" s="1"/>
  <c r="C183" i="81"/>
  <c r="A183" i="81"/>
  <c r="C119" i="81"/>
  <c r="C104" i="81"/>
  <c r="B104" i="81"/>
  <c r="C103" i="81"/>
  <c r="C41" i="81" s="1"/>
  <c r="B103" i="81"/>
  <c r="C102" i="81"/>
  <c r="A102" i="81"/>
  <c r="D101" i="81"/>
  <c r="B101" i="81"/>
  <c r="A101" i="81"/>
  <c r="D100" i="81"/>
  <c r="B100" i="81"/>
  <c r="A100" i="81"/>
  <c r="C99" i="81"/>
  <c r="A99" i="81"/>
  <c r="C37" i="81" s="1"/>
  <c r="A98" i="81"/>
  <c r="A188" i="81" s="1"/>
  <c r="A97" i="81"/>
  <c r="A107" i="81" s="1"/>
  <c r="B95" i="81"/>
  <c r="A95" i="81"/>
  <c r="C85" i="81"/>
  <c r="C83" i="81"/>
  <c r="D81" i="81"/>
  <c r="C81" i="81"/>
  <c r="D80" i="81"/>
  <c r="C80" i="81"/>
  <c r="A80" i="81"/>
  <c r="D79" i="81"/>
  <c r="C79" i="81"/>
  <c r="A79" i="81"/>
  <c r="D78" i="81"/>
  <c r="C78" i="81"/>
  <c r="D77" i="81"/>
  <c r="C77" i="81"/>
  <c r="A77" i="81"/>
  <c r="D76" i="81"/>
  <c r="C76" i="81"/>
  <c r="B76" i="81"/>
  <c r="A76" i="81"/>
  <c r="C75" i="81"/>
  <c r="B75" i="81"/>
  <c r="C74" i="81"/>
  <c r="B74" i="81"/>
  <c r="C73" i="81"/>
  <c r="A73" i="81"/>
  <c r="D72" i="81"/>
  <c r="B72" i="81"/>
  <c r="A72" i="81"/>
  <c r="D71" i="81"/>
  <c r="B71" i="81"/>
  <c r="A71" i="81"/>
  <c r="C70" i="81"/>
  <c r="A70" i="81"/>
  <c r="A69" i="81"/>
  <c r="A68" i="81"/>
  <c r="A85" i="81" s="1"/>
  <c r="D66" i="81"/>
  <c r="D34" i="81" s="1"/>
  <c r="C66" i="81"/>
  <c r="C95" i="81" s="1"/>
  <c r="B66" i="81"/>
  <c r="B34" i="81" s="1"/>
  <c r="B42" i="81" s="1"/>
  <c r="A66" i="81"/>
  <c r="C64" i="81"/>
  <c r="A64" i="81"/>
  <c r="D56" i="81"/>
  <c r="D115" i="81" s="1"/>
  <c r="C56" i="81"/>
  <c r="B268" i="81" s="1"/>
  <c r="B56" i="81"/>
  <c r="B267" i="81" s="1"/>
  <c r="A56" i="81"/>
  <c r="A115" i="81" s="1"/>
  <c r="B48" i="81"/>
  <c r="B81" i="81" s="1"/>
  <c r="C47" i="81"/>
  <c r="A81" i="81" s="1"/>
  <c r="B47" i="81"/>
  <c r="B80" i="81" s="1"/>
  <c r="A47" i="81"/>
  <c r="C46" i="81"/>
  <c r="B46" i="81"/>
  <c r="B79" i="81" s="1"/>
  <c r="A46" i="81"/>
  <c r="B45" i="81"/>
  <c r="B78" i="81" s="1"/>
  <c r="A45" i="81"/>
  <c r="A78" i="81" s="1"/>
  <c r="D44" i="81"/>
  <c r="B44" i="81"/>
  <c r="A65" i="81" s="1"/>
  <c r="A44" i="81"/>
  <c r="B43" i="81"/>
  <c r="A42" i="81"/>
  <c r="A34" i="81"/>
  <c r="C32" i="81"/>
  <c r="C246" i="81" s="1"/>
  <c r="A32" i="81"/>
  <c r="A184" i="81" s="1"/>
  <c r="A217" i="81" s="1"/>
  <c r="D31" i="81"/>
  <c r="D183" i="81" s="1"/>
  <c r="C30" i="81"/>
  <c r="D23" i="81"/>
  <c r="B232" i="81" s="1"/>
  <c r="A23" i="81"/>
  <c r="D46" i="81" s="1"/>
  <c r="B231" i="81" s="1"/>
  <c r="D17" i="81"/>
  <c r="C17" i="81"/>
  <c r="B17" i="81"/>
  <c r="A17" i="81"/>
  <c r="D16" i="81"/>
  <c r="C227" i="81" s="1"/>
  <c r="C16" i="81"/>
  <c r="B16" i="81"/>
  <c r="B228" i="81" s="1"/>
  <c r="A16" i="81"/>
  <c r="A228" i="81" s="1"/>
  <c r="C15" i="81"/>
  <c r="B15" i="81"/>
  <c r="A15" i="81"/>
  <c r="C44" i="81" s="1"/>
  <c r="D14" i="81"/>
  <c r="B227" i="81" s="1"/>
  <c r="C14" i="81"/>
  <c r="B14" i="81"/>
  <c r="B226" i="81" s="1"/>
  <c r="A14" i="81"/>
  <c r="A226" i="81" s="1"/>
  <c r="D13" i="81"/>
  <c r="B13" i="81"/>
  <c r="A13" i="81"/>
  <c r="D12" i="81"/>
  <c r="B12" i="81"/>
  <c r="B105" i="81" s="1"/>
  <c r="A12" i="81"/>
  <c r="D11" i="81"/>
  <c r="A262" i="81" s="1"/>
  <c r="B11" i="81"/>
  <c r="A105" i="81" s="1"/>
  <c r="A11" i="81"/>
  <c r="A222" i="81" s="1"/>
  <c r="D10" i="81"/>
  <c r="B259" i="81" s="1"/>
  <c r="B10" i="81"/>
  <c r="D122" i="81" s="1"/>
  <c r="C9" i="81"/>
  <c r="B9" i="81"/>
  <c r="C8" i="81"/>
  <c r="B8" i="81"/>
  <c r="C7" i="81"/>
  <c r="A7" i="81"/>
  <c r="D6" i="81"/>
  <c r="D40" i="81" s="1"/>
  <c r="D190" i="81" s="1"/>
  <c r="B6" i="81"/>
  <c r="B40" i="81" s="1"/>
  <c r="B190" i="81" s="1"/>
  <c r="A6" i="81"/>
  <c r="A40" i="81" s="1"/>
  <c r="A190" i="81" s="1"/>
  <c r="D5" i="81"/>
  <c r="D39" i="81" s="1"/>
  <c r="D189" i="81" s="1"/>
  <c r="B5" i="81"/>
  <c r="B39" i="81" s="1"/>
  <c r="B189" i="81" s="1"/>
  <c r="A5" i="81"/>
  <c r="A39" i="81" s="1"/>
  <c r="A189" i="81" s="1"/>
  <c r="C4" i="81"/>
  <c r="A4" i="81"/>
  <c r="A3" i="81"/>
  <c r="A37" i="81" s="1"/>
  <c r="A2" i="81"/>
  <c r="G58" i="81" s="1"/>
  <c r="D283" i="79"/>
  <c r="C283" i="79"/>
  <c r="B283" i="79"/>
  <c r="A283" i="79"/>
  <c r="D282" i="79"/>
  <c r="C282" i="79"/>
  <c r="B282" i="79"/>
  <c r="A282" i="79"/>
  <c r="D281" i="79"/>
  <c r="C281" i="79"/>
  <c r="B281" i="79"/>
  <c r="A281" i="79"/>
  <c r="C280" i="79"/>
  <c r="B280" i="79"/>
  <c r="A300" i="79" s="1"/>
  <c r="A280" i="79"/>
  <c r="D279" i="79"/>
  <c r="C279" i="79"/>
  <c r="B279" i="79"/>
  <c r="A279" i="79"/>
  <c r="A277" i="79"/>
  <c r="C261" i="79"/>
  <c r="C260" i="79"/>
  <c r="C259" i="79"/>
  <c r="D258" i="79"/>
  <c r="C256" i="79"/>
  <c r="B256" i="79"/>
  <c r="C255" i="79"/>
  <c r="B255" i="79"/>
  <c r="A276" i="79" s="1"/>
  <c r="C254" i="79"/>
  <c r="A254" i="79"/>
  <c r="D253" i="79"/>
  <c r="B253" i="79"/>
  <c r="A253" i="79"/>
  <c r="D252" i="79"/>
  <c r="B252" i="79"/>
  <c r="A252" i="79"/>
  <c r="C251" i="79"/>
  <c r="A251" i="79"/>
  <c r="A250" i="79"/>
  <c r="A249" i="79"/>
  <c r="C245" i="79"/>
  <c r="A245" i="79"/>
  <c r="B230" i="79"/>
  <c r="A227" i="79"/>
  <c r="A225" i="79"/>
  <c r="A224" i="79"/>
  <c r="A223" i="79"/>
  <c r="C221" i="79"/>
  <c r="A221" i="79"/>
  <c r="A219" i="79"/>
  <c r="A301" i="79" s="1"/>
  <c r="C216" i="79"/>
  <c r="A216" i="79"/>
  <c r="D185" i="79"/>
  <c r="C219" i="79" s="1"/>
  <c r="B185" i="79"/>
  <c r="B219" i="79" s="1"/>
  <c r="B301" i="79" s="1"/>
  <c r="C183" i="79"/>
  <c r="A183" i="79"/>
  <c r="C119" i="79"/>
  <c r="C104" i="79"/>
  <c r="B104" i="79"/>
  <c r="C103" i="79"/>
  <c r="C41" i="79" s="1"/>
  <c r="B103" i="79"/>
  <c r="C102" i="79"/>
  <c r="A102" i="79"/>
  <c r="D101" i="79"/>
  <c r="B101" i="79"/>
  <c r="A101" i="79"/>
  <c r="D100" i="79"/>
  <c r="B100" i="79"/>
  <c r="A100" i="79"/>
  <c r="C99" i="79"/>
  <c r="A99" i="79"/>
  <c r="A191" i="79" s="1"/>
  <c r="A98" i="79"/>
  <c r="A188" i="79" s="1"/>
  <c r="A97" i="79"/>
  <c r="A107" i="79" s="1"/>
  <c r="C95" i="79"/>
  <c r="B95" i="79"/>
  <c r="A95" i="79"/>
  <c r="C85" i="79"/>
  <c r="C83" i="79"/>
  <c r="D81" i="79"/>
  <c r="C81" i="79"/>
  <c r="D80" i="79"/>
  <c r="C80" i="79"/>
  <c r="A80" i="79"/>
  <c r="D79" i="79"/>
  <c r="C79" i="79"/>
  <c r="D78" i="79"/>
  <c r="C78" i="79"/>
  <c r="A78" i="79"/>
  <c r="D77" i="79"/>
  <c r="C77" i="79"/>
  <c r="A77" i="79"/>
  <c r="D76" i="79"/>
  <c r="C76" i="79"/>
  <c r="B76" i="79"/>
  <c r="A76" i="79"/>
  <c r="C75" i="79"/>
  <c r="B75" i="79"/>
  <c r="C74" i="79"/>
  <c r="B74" i="79"/>
  <c r="C73" i="79"/>
  <c r="A73" i="79"/>
  <c r="D72" i="79"/>
  <c r="B72" i="79"/>
  <c r="A72" i="79"/>
  <c r="D71" i="79"/>
  <c r="B71" i="79"/>
  <c r="A71" i="79"/>
  <c r="C70" i="79"/>
  <c r="A70" i="79"/>
  <c r="A69" i="79"/>
  <c r="A68" i="79"/>
  <c r="A85" i="79" s="1"/>
  <c r="D66" i="79"/>
  <c r="D34" i="79" s="1"/>
  <c r="C66" i="79"/>
  <c r="B66" i="79"/>
  <c r="B34" i="79" s="1"/>
  <c r="B42" i="79" s="1"/>
  <c r="A66" i="79"/>
  <c r="C64" i="79"/>
  <c r="A64" i="79"/>
  <c r="D56" i="79"/>
  <c r="D115" i="79" s="1"/>
  <c r="C56" i="79"/>
  <c r="C115" i="79" s="1"/>
  <c r="B56" i="79"/>
  <c r="B115" i="79" s="1"/>
  <c r="A56" i="79"/>
  <c r="B233" i="79" s="1"/>
  <c r="B48" i="79"/>
  <c r="B81" i="79" s="1"/>
  <c r="C47" i="79"/>
  <c r="A81" i="79" s="1"/>
  <c r="B47" i="79"/>
  <c r="B80" i="79" s="1"/>
  <c r="A47" i="79"/>
  <c r="C46" i="79"/>
  <c r="B46" i="79"/>
  <c r="B79" i="79" s="1"/>
  <c r="A46" i="79"/>
  <c r="A79" i="79" s="1"/>
  <c r="B45" i="79"/>
  <c r="B78" i="79" s="1"/>
  <c r="A45" i="79"/>
  <c r="D44" i="79"/>
  <c r="C44" i="79"/>
  <c r="B44" i="79"/>
  <c r="A65" i="79" s="1"/>
  <c r="A44" i="79"/>
  <c r="B43" i="79"/>
  <c r="A42" i="79"/>
  <c r="A34" i="79"/>
  <c r="C32" i="79"/>
  <c r="C184" i="79" s="1"/>
  <c r="C65" i="79" s="1"/>
  <c r="A32" i="79"/>
  <c r="A184" i="79" s="1"/>
  <c r="A217" i="79" s="1"/>
  <c r="D31" i="79"/>
  <c r="D64" i="79" s="1"/>
  <c r="C30" i="79"/>
  <c r="D23" i="79"/>
  <c r="B232" i="79" s="1"/>
  <c r="A23" i="79"/>
  <c r="B109" i="79" s="1"/>
  <c r="D17" i="79"/>
  <c r="C17" i="79"/>
  <c r="B17" i="79"/>
  <c r="A17" i="79"/>
  <c r="D16" i="79"/>
  <c r="C227" i="79" s="1"/>
  <c r="C16" i="79"/>
  <c r="B16" i="79"/>
  <c r="B228" i="79" s="1"/>
  <c r="A16" i="79"/>
  <c r="A228" i="79" s="1"/>
  <c r="C15" i="79"/>
  <c r="B15" i="79"/>
  <c r="A15" i="79"/>
  <c r="D14" i="79"/>
  <c r="B227" i="79" s="1"/>
  <c r="C14" i="79"/>
  <c r="B14" i="79"/>
  <c r="C43" i="79" s="1"/>
  <c r="A14" i="79"/>
  <c r="A226" i="79" s="1"/>
  <c r="D13" i="79"/>
  <c r="B13" i="79"/>
  <c r="A261" i="79" s="1"/>
  <c r="A13" i="79"/>
  <c r="D12" i="79"/>
  <c r="B12" i="79"/>
  <c r="A260" i="79" s="1"/>
  <c r="A12" i="79"/>
  <c r="D11" i="79"/>
  <c r="B225" i="79" s="1"/>
  <c r="B11" i="79"/>
  <c r="A52" i="79" s="1"/>
  <c r="A11" i="79"/>
  <c r="A222" i="79" s="1"/>
  <c r="D10" i="79"/>
  <c r="B259" i="79" s="1"/>
  <c r="B10" i="79"/>
  <c r="B221" i="79" s="1"/>
  <c r="C9" i="79"/>
  <c r="B9" i="79"/>
  <c r="C8" i="79"/>
  <c r="B8" i="79"/>
  <c r="C7" i="79"/>
  <c r="A7" i="79"/>
  <c r="D6" i="79"/>
  <c r="D40" i="79" s="1"/>
  <c r="D190" i="79" s="1"/>
  <c r="B6" i="79"/>
  <c r="B40" i="79" s="1"/>
  <c r="B190" i="79" s="1"/>
  <c r="A6" i="79"/>
  <c r="A40" i="79" s="1"/>
  <c r="A190" i="79" s="1"/>
  <c r="D5" i="79"/>
  <c r="D39" i="79" s="1"/>
  <c r="D189" i="79" s="1"/>
  <c r="B5" i="79"/>
  <c r="B39" i="79" s="1"/>
  <c r="B189" i="79" s="1"/>
  <c r="A5" i="79"/>
  <c r="A39" i="79" s="1"/>
  <c r="A189" i="79" s="1"/>
  <c r="C4" i="79"/>
  <c r="A4" i="79"/>
  <c r="A3" i="79"/>
  <c r="A37" i="79" s="1"/>
  <c r="A2" i="79"/>
  <c r="C21" i="79" s="1"/>
  <c r="C24" i="79" s="1"/>
  <c r="A30" i="79" s="1"/>
  <c r="A371" i="28"/>
  <c r="C370" i="28"/>
  <c r="C355" i="28"/>
  <c r="C354" i="28"/>
  <c r="C353" i="28"/>
  <c r="B353" i="28"/>
  <c r="D352" i="28"/>
  <c r="C350" i="28"/>
  <c r="B350" i="28"/>
  <c r="C349" i="28"/>
  <c r="B349" i="28"/>
  <c r="A370" i="28" s="1"/>
  <c r="C348" i="28"/>
  <c r="A348" i="28"/>
  <c r="D347" i="28"/>
  <c r="B347" i="28"/>
  <c r="A347" i="28"/>
  <c r="D346" i="28"/>
  <c r="B346" i="28"/>
  <c r="A346" i="28"/>
  <c r="C345" i="28"/>
  <c r="A345" i="28"/>
  <c r="A344" i="28"/>
  <c r="A343" i="28"/>
  <c r="D281" i="28"/>
  <c r="C281" i="28"/>
  <c r="B281" i="28"/>
  <c r="A281" i="28"/>
  <c r="D280" i="28"/>
  <c r="C280" i="28"/>
  <c r="B280" i="28"/>
  <c r="A280" i="28"/>
  <c r="D279" i="28"/>
  <c r="C279" i="28"/>
  <c r="B279" i="28"/>
  <c r="A279" i="28"/>
  <c r="C278" i="28"/>
  <c r="B278" i="28"/>
  <c r="C307" i="28" s="1"/>
  <c r="A278" i="28"/>
  <c r="D277" i="28"/>
  <c r="C277" i="28"/>
  <c r="B277" i="28"/>
  <c r="A277" i="28"/>
  <c r="A275" i="28"/>
  <c r="C259" i="28"/>
  <c r="C258" i="28"/>
  <c r="C257" i="28"/>
  <c r="D256" i="28"/>
  <c r="C254" i="28"/>
  <c r="B254" i="28"/>
  <c r="C253" i="28"/>
  <c r="B253" i="28"/>
  <c r="A274" i="28" s="1"/>
  <c r="C252" i="28"/>
  <c r="A252" i="28"/>
  <c r="D251" i="28"/>
  <c r="B251" i="28"/>
  <c r="A251" i="28"/>
  <c r="D250" i="28"/>
  <c r="B250" i="28"/>
  <c r="A250" i="28"/>
  <c r="C249" i="28"/>
  <c r="A249" i="28"/>
  <c r="A248" i="28"/>
  <c r="A247" i="28"/>
  <c r="C243" i="28"/>
  <c r="A243" i="28"/>
  <c r="B228" i="28"/>
  <c r="A223" i="28"/>
  <c r="C219" i="28"/>
  <c r="A219" i="28"/>
  <c r="A217" i="28"/>
  <c r="A299" i="28" s="1"/>
  <c r="C214" i="28"/>
  <c r="A214" i="28"/>
  <c r="D186" i="28"/>
  <c r="C13" i="72" s="1"/>
  <c r="B186" i="28"/>
  <c r="B13" i="72" s="1"/>
  <c r="C184" i="28"/>
  <c r="A184" i="28"/>
  <c r="C120" i="28"/>
  <c r="D116" i="28"/>
  <c r="C105" i="28"/>
  <c r="B105" i="28"/>
  <c r="C104" i="28"/>
  <c r="C42" i="28" s="1"/>
  <c r="B104" i="28"/>
  <c r="C103" i="28"/>
  <c r="A103" i="28"/>
  <c r="D102" i="28"/>
  <c r="B102" i="28"/>
  <c r="A102" i="28"/>
  <c r="D101" i="28"/>
  <c r="B101" i="28"/>
  <c r="A101" i="28"/>
  <c r="C100" i="28"/>
  <c r="A100" i="28"/>
  <c r="D38" i="28" s="1"/>
  <c r="A99" i="28"/>
  <c r="A190" i="28" s="1"/>
  <c r="A98" i="28"/>
  <c r="A189" i="28" s="1"/>
  <c r="B96" i="28"/>
  <c r="A96" i="28"/>
  <c r="C84" i="28"/>
  <c r="D82" i="28"/>
  <c r="C82" i="28"/>
  <c r="D81" i="28"/>
  <c r="C81" i="28"/>
  <c r="D80" i="28"/>
  <c r="C80" i="28"/>
  <c r="D79" i="28"/>
  <c r="C79" i="28"/>
  <c r="D78" i="28"/>
  <c r="C78" i="28"/>
  <c r="D77" i="28"/>
  <c r="C77" i="28"/>
  <c r="B77" i="28"/>
  <c r="A77" i="28"/>
  <c r="C76" i="28"/>
  <c r="B76" i="28"/>
  <c r="C75" i="28"/>
  <c r="B75" i="28"/>
  <c r="C74" i="28"/>
  <c r="A74" i="28"/>
  <c r="D73" i="28"/>
  <c r="B73" i="28"/>
  <c r="A73" i="28"/>
  <c r="D72" i="28"/>
  <c r="B72" i="28"/>
  <c r="A72" i="28"/>
  <c r="C71" i="28"/>
  <c r="A71" i="28"/>
  <c r="A70" i="28"/>
  <c r="A69" i="28"/>
  <c r="A86" i="28" s="1"/>
  <c r="D67" i="28"/>
  <c r="D35" i="28" s="1"/>
  <c r="C67" i="28"/>
  <c r="C96" i="28" s="1"/>
  <c r="B67" i="28"/>
  <c r="B35" i="28" s="1"/>
  <c r="B43" i="28" s="1"/>
  <c r="A67" i="28"/>
  <c r="C65" i="28"/>
  <c r="A65" i="28"/>
  <c r="D57" i="28"/>
  <c r="B233" i="28" s="1"/>
  <c r="C57" i="28"/>
  <c r="B265" i="28" s="1"/>
  <c r="A57" i="28"/>
  <c r="A14" i="72" s="1"/>
  <c r="B49" i="28"/>
  <c r="B82" i="28" s="1"/>
  <c r="C48" i="28"/>
  <c r="A82" i="28" s="1"/>
  <c r="B48" i="28"/>
  <c r="B81" i="28" s="1"/>
  <c r="A48" i="28"/>
  <c r="A81" i="28" s="1"/>
  <c r="C47" i="28"/>
  <c r="B47" i="28"/>
  <c r="B80" i="28" s="1"/>
  <c r="A47" i="28"/>
  <c r="A80" i="28" s="1"/>
  <c r="B46" i="28"/>
  <c r="B79" i="28" s="1"/>
  <c r="A46" i="28"/>
  <c r="A79" i="28" s="1"/>
  <c r="D45" i="28"/>
  <c r="B45" i="28"/>
  <c r="A66" i="28" s="1"/>
  <c r="A45" i="28"/>
  <c r="A78" i="28" s="1"/>
  <c r="B44" i="28"/>
  <c r="A43" i="28"/>
  <c r="A35" i="28"/>
  <c r="C33" i="28"/>
  <c r="C185" i="28" s="1"/>
  <c r="A33" i="28"/>
  <c r="A185" i="28" s="1"/>
  <c r="D32" i="28"/>
  <c r="D184" i="28" s="1"/>
  <c r="C30" i="28"/>
  <c r="C86" i="28" s="1"/>
  <c r="D23" i="28"/>
  <c r="D61" i="72" s="1"/>
  <c r="A23" i="28"/>
  <c r="B110" i="28" s="1"/>
  <c r="D17" i="28"/>
  <c r="C17" i="28"/>
  <c r="B17" i="28"/>
  <c r="A17" i="28"/>
  <c r="D16" i="28"/>
  <c r="C225" i="28" s="1"/>
  <c r="C16" i="28"/>
  <c r="B16" i="28"/>
  <c r="B226" i="28" s="1"/>
  <c r="A16" i="28"/>
  <c r="A226" i="28" s="1"/>
  <c r="C15" i="28"/>
  <c r="B15" i="28"/>
  <c r="A15" i="28"/>
  <c r="A225" i="28" s="1"/>
  <c r="D14" i="28"/>
  <c r="B225" i="28" s="1"/>
  <c r="C14" i="28"/>
  <c r="B14" i="28"/>
  <c r="A14" i="28"/>
  <c r="A224" i="28" s="1"/>
  <c r="D13" i="28"/>
  <c r="D65" i="72" s="1"/>
  <c r="B13" i="28"/>
  <c r="A355" i="28" s="1"/>
  <c r="A13" i="28"/>
  <c r="A222" i="28" s="1"/>
  <c r="D12" i="28"/>
  <c r="B12" i="28"/>
  <c r="B64" i="72" s="1"/>
  <c r="A12" i="28"/>
  <c r="A221" i="28" s="1"/>
  <c r="D11" i="28"/>
  <c r="C11" i="72" s="1"/>
  <c r="B11" i="28"/>
  <c r="B63" i="72" s="1"/>
  <c r="A70" i="72" s="1"/>
  <c r="A11" i="28"/>
  <c r="A220" i="28" s="1"/>
  <c r="D10" i="28"/>
  <c r="B10" i="28"/>
  <c r="C6" i="72" s="1"/>
  <c r="C60" i="72" s="1"/>
  <c r="C9" i="28"/>
  <c r="B9" i="28"/>
  <c r="C8" i="28"/>
  <c r="B8" i="28"/>
  <c r="C7" i="28"/>
  <c r="A7" i="28"/>
  <c r="D6" i="28"/>
  <c r="D41" i="28" s="1"/>
  <c r="B6" i="28"/>
  <c r="B41" i="28" s="1"/>
  <c r="B192" i="28" s="1"/>
  <c r="A6" i="28"/>
  <c r="A41" i="28" s="1"/>
  <c r="D5" i="28"/>
  <c r="D40" i="28" s="1"/>
  <c r="B5" i="28"/>
  <c r="B40" i="28" s="1"/>
  <c r="B191" i="28" s="1"/>
  <c r="A5" i="28"/>
  <c r="A40" i="28" s="1"/>
  <c r="C4" i="28"/>
  <c r="A4" i="28"/>
  <c r="A3" i="28"/>
  <c r="A38" i="28" s="1"/>
  <c r="A2" i="28"/>
  <c r="C76" i="72" s="1"/>
  <c r="C78" i="72" s="1"/>
  <c r="C2" i="69"/>
  <c r="D1" i="69"/>
  <c r="B57" i="64"/>
  <c r="B52" i="64"/>
  <c r="B49" i="64"/>
  <c r="B46" i="64"/>
  <c r="B43" i="64"/>
  <c r="B40" i="64"/>
  <c r="B37" i="64"/>
  <c r="B35" i="64"/>
  <c r="D20" i="64"/>
  <c r="C20" i="64"/>
  <c r="A20" i="64"/>
  <c r="D19" i="64"/>
  <c r="C19" i="64"/>
  <c r="B19" i="64"/>
  <c r="A19" i="64"/>
  <c r="D18" i="64"/>
  <c r="C18" i="64"/>
  <c r="B18" i="64"/>
  <c r="A18" i="64"/>
  <c r="D17" i="64"/>
  <c r="C17" i="64"/>
  <c r="B17" i="64"/>
  <c r="A17" i="64"/>
  <c r="D16" i="64"/>
  <c r="C16" i="64"/>
  <c r="B16" i="64"/>
  <c r="A16" i="64"/>
  <c r="D13" i="64"/>
  <c r="D62" i="80" s="1"/>
  <c r="B13" i="64"/>
  <c r="G62" i="28" s="1"/>
  <c r="D68" i="72" s="1"/>
  <c r="C12" i="64"/>
  <c r="B12" i="64"/>
  <c r="C11" i="64"/>
  <c r="B86" i="64" s="1"/>
  <c r="B11" i="64"/>
  <c r="B59" i="64" s="1"/>
  <c r="C10" i="64"/>
  <c r="A10" i="64"/>
  <c r="A9" i="64"/>
  <c r="D8" i="64"/>
  <c r="B8" i="64"/>
  <c r="A8" i="64"/>
  <c r="D7" i="64"/>
  <c r="B7" i="64"/>
  <c r="A7" i="64"/>
  <c r="C6" i="64"/>
  <c r="A6" i="64"/>
  <c r="A5" i="64"/>
  <c r="D47" i="78" l="1"/>
  <c r="D80" i="78" s="1"/>
  <c r="C43" i="28"/>
  <c r="C42" i="79"/>
  <c r="B109" i="81"/>
  <c r="C77" i="78"/>
  <c r="B266" i="81"/>
  <c r="C43" i="78"/>
  <c r="B233" i="81"/>
  <c r="C95" i="78"/>
  <c r="C59" i="64"/>
  <c r="G61" i="79"/>
  <c r="B45" i="78"/>
  <c r="A65" i="78" s="1"/>
  <c r="B92" i="78" s="1"/>
  <c r="B6" i="72"/>
  <c r="B60" i="72" s="1"/>
  <c r="C44" i="28"/>
  <c r="D64" i="80"/>
  <c r="D183" i="80"/>
  <c r="B224" i="81"/>
  <c r="C105" i="81"/>
  <c r="B115" i="80"/>
  <c r="B234" i="80"/>
  <c r="A260" i="81"/>
  <c r="B362" i="28"/>
  <c r="A246" i="79"/>
  <c r="D221" i="81"/>
  <c r="B266" i="28"/>
  <c r="C37" i="79"/>
  <c r="A262" i="79"/>
  <c r="D46" i="78"/>
  <c r="B80" i="78" s="1"/>
  <c r="B234" i="79"/>
  <c r="D47" i="81"/>
  <c r="C219" i="81"/>
  <c r="C301" i="81" s="1"/>
  <c r="C43" i="80"/>
  <c r="B78" i="28"/>
  <c r="C106" i="28"/>
  <c r="A105" i="80"/>
  <c r="D183" i="79"/>
  <c r="D94" i="80"/>
  <c r="B258" i="81"/>
  <c r="B20" i="64"/>
  <c r="D7" i="72"/>
  <c r="A86" i="72"/>
  <c r="C58" i="79"/>
  <c r="C61" i="79" s="1"/>
  <c r="D30" i="81"/>
  <c r="B77" i="81"/>
  <c r="G58" i="79"/>
  <c r="D94" i="79"/>
  <c r="A259" i="81"/>
  <c r="B86" i="72"/>
  <c r="G61" i="81"/>
  <c r="C184" i="81"/>
  <c r="C65" i="81" s="1"/>
  <c r="A122" i="80"/>
  <c r="A246" i="80"/>
  <c r="C86" i="72"/>
  <c r="D62" i="79"/>
  <c r="D62" i="81"/>
  <c r="B225" i="81"/>
  <c r="A36" i="80"/>
  <c r="C52" i="80" s="1"/>
  <c r="H61" i="80" s="1"/>
  <c r="D122" i="80"/>
  <c r="C246" i="80"/>
  <c r="B9" i="72"/>
  <c r="C37" i="80"/>
  <c r="D151" i="80"/>
  <c r="B223" i="80"/>
  <c r="A52" i="80"/>
  <c r="D23" i="75"/>
  <c r="B14" i="72"/>
  <c r="B235" i="79"/>
  <c r="B116" i="28"/>
  <c r="B220" i="28"/>
  <c r="A36" i="79"/>
  <c r="C52" i="79" s="1"/>
  <c r="H61" i="79" s="1"/>
  <c r="A105" i="79"/>
  <c r="C116" i="28"/>
  <c r="B265" i="81"/>
  <c r="B224" i="80"/>
  <c r="B77" i="78"/>
  <c r="C14" i="72"/>
  <c r="D122" i="79"/>
  <c r="D216" i="81"/>
  <c r="D275" i="81"/>
  <c r="B265" i="80"/>
  <c r="D63" i="28"/>
  <c r="B230" i="28"/>
  <c r="D151" i="79"/>
  <c r="B48" i="78"/>
  <c r="B78" i="78"/>
  <c r="A122" i="79"/>
  <c r="D221" i="79"/>
  <c r="C246" i="79"/>
  <c r="A123" i="28"/>
  <c r="D47" i="79"/>
  <c r="C21" i="80"/>
  <c r="C24" i="80" s="1"/>
  <c r="A30" i="80" s="1"/>
  <c r="B226" i="80"/>
  <c r="B231" i="28"/>
  <c r="A353" i="28"/>
  <c r="D109" i="81"/>
  <c r="B234" i="81"/>
  <c r="B224" i="79"/>
  <c r="G61" i="80"/>
  <c r="A52" i="78"/>
  <c r="B115" i="81"/>
  <c r="D30" i="28"/>
  <c r="D62" i="28" s="1"/>
  <c r="C244" i="28"/>
  <c r="B265" i="79"/>
  <c r="C115" i="81"/>
  <c r="D245" i="81"/>
  <c r="B67" i="72"/>
  <c r="A257" i="28"/>
  <c r="A122" i="81"/>
  <c r="C258" i="81"/>
  <c r="B109" i="80"/>
  <c r="B235" i="80"/>
  <c r="A31" i="78"/>
  <c r="J58" i="73"/>
  <c r="J75" i="73"/>
  <c r="K75" i="73" s="1"/>
  <c r="L54" i="73"/>
  <c r="R54" i="73"/>
  <c r="C90" i="72"/>
  <c r="C66" i="28"/>
  <c r="D219" i="28"/>
  <c r="B257" i="28"/>
  <c r="A108" i="28"/>
  <c r="D110" i="28"/>
  <c r="B232" i="28"/>
  <c r="D47" i="28"/>
  <c r="B358" i="28" s="1"/>
  <c r="A116" i="28"/>
  <c r="A298" i="28"/>
  <c r="B221" i="28"/>
  <c r="A258" i="28"/>
  <c r="A53" i="28"/>
  <c r="B222" i="28"/>
  <c r="A259" i="28"/>
  <c r="C45" i="28"/>
  <c r="A356" i="28"/>
  <c r="B263" i="28"/>
  <c r="B359" i="28"/>
  <c r="B360" i="28"/>
  <c r="B65" i="72"/>
  <c r="C301" i="79"/>
  <c r="C276" i="79"/>
  <c r="B231" i="80"/>
  <c r="B264" i="80"/>
  <c r="A90" i="72"/>
  <c r="A215" i="28"/>
  <c r="B221" i="81"/>
  <c r="D48" i="28"/>
  <c r="D65" i="28"/>
  <c r="A193" i="28"/>
  <c r="A260" i="28"/>
  <c r="B361" i="28"/>
  <c r="D216" i="79"/>
  <c r="D245" i="79"/>
  <c r="B266" i="79"/>
  <c r="D216" i="80"/>
  <c r="B225" i="80"/>
  <c r="D245" i="80"/>
  <c r="B266" i="80"/>
  <c r="D48" i="78"/>
  <c r="B66" i="72"/>
  <c r="B105" i="80"/>
  <c r="B268" i="80"/>
  <c r="B44" i="78"/>
  <c r="D81" i="78" s="1"/>
  <c r="D289" i="78"/>
  <c r="B68" i="72"/>
  <c r="D95" i="28"/>
  <c r="D123" i="28"/>
  <c r="D214" i="28"/>
  <c r="B223" i="28"/>
  <c r="D243" i="28"/>
  <c r="B264" i="28"/>
  <c r="C352" i="28"/>
  <c r="C105" i="79"/>
  <c r="B258" i="79"/>
  <c r="D275" i="79"/>
  <c r="D64" i="81"/>
  <c r="B222" i="81"/>
  <c r="A300" i="81"/>
  <c r="C58" i="80"/>
  <c r="C105" i="80"/>
  <c r="B258" i="80"/>
  <c r="D275" i="80"/>
  <c r="D194" i="78"/>
  <c r="B10" i="72"/>
  <c r="D369" i="28"/>
  <c r="B105" i="79"/>
  <c r="C194" i="78"/>
  <c r="A37" i="28"/>
  <c r="C53" i="28" s="1"/>
  <c r="H62" i="28" s="1"/>
  <c r="D152" i="28"/>
  <c r="A244" i="28"/>
  <c r="C258" i="79"/>
  <c r="C43" i="81"/>
  <c r="A52" i="81"/>
  <c r="A261" i="81"/>
  <c r="C219" i="80"/>
  <c r="D44" i="78"/>
  <c r="D10" i="72"/>
  <c r="D63" i="72" s="1"/>
  <c r="B81" i="78"/>
  <c r="D46" i="79"/>
  <c r="B11" i="72"/>
  <c r="D89" i="72"/>
  <c r="B267" i="79"/>
  <c r="B226" i="79"/>
  <c r="B217" i="28"/>
  <c r="B299" i="28" s="1"/>
  <c r="B256" i="28"/>
  <c r="D273" i="28"/>
  <c r="D30" i="79"/>
  <c r="B77" i="79"/>
  <c r="D109" i="79"/>
  <c r="A259" i="79"/>
  <c r="A36" i="81"/>
  <c r="C52" i="81" s="1"/>
  <c r="H61" i="81" s="1"/>
  <c r="D94" i="81"/>
  <c r="A191" i="81"/>
  <c r="B235" i="81"/>
  <c r="B77" i="80"/>
  <c r="D109" i="80"/>
  <c r="A259" i="80"/>
  <c r="D45" i="78"/>
  <c r="D77" i="78" s="1"/>
  <c r="B79" i="78"/>
  <c r="B69" i="72"/>
  <c r="B91" i="72" s="1"/>
  <c r="B224" i="28"/>
  <c r="B223" i="81"/>
  <c r="C21" i="28"/>
  <c r="C24" i="28" s="1"/>
  <c r="A30" i="28" s="1"/>
  <c r="C59" i="28"/>
  <c r="C62" i="28" s="1"/>
  <c r="A106" i="28"/>
  <c r="C217" i="28"/>
  <c r="C274" i="28" s="1"/>
  <c r="C256" i="28"/>
  <c r="A115" i="79"/>
  <c r="D151" i="81"/>
  <c r="B264" i="81"/>
  <c r="A115" i="80"/>
  <c r="B259" i="80"/>
  <c r="B12" i="72"/>
  <c r="C69" i="72"/>
  <c r="D91" i="72" s="1"/>
  <c r="B268" i="79"/>
  <c r="G59" i="28"/>
  <c r="B106" i="28"/>
  <c r="A354" i="28"/>
  <c r="D30" i="80"/>
  <c r="D85" i="80" s="1"/>
  <c r="D221" i="80"/>
  <c r="B223" i="79"/>
  <c r="D91" i="78"/>
  <c r="C74" i="72"/>
  <c r="C309" i="79"/>
  <c r="B222" i="79"/>
  <c r="C58" i="81"/>
  <c r="C61" i="81" s="1"/>
  <c r="A246" i="81"/>
  <c r="A300" i="80"/>
  <c r="B352" i="28"/>
  <c r="B219" i="28"/>
  <c r="C21" i="81"/>
  <c r="C24" i="81" s="1"/>
  <c r="A30" i="81" s="1"/>
  <c r="O51" i="73"/>
  <c r="O54" i="73" s="1"/>
  <c r="N54" i="73"/>
  <c r="R43" i="73"/>
  <c r="L43" i="73"/>
  <c r="Q43" i="73"/>
  <c r="N43" i="73"/>
  <c r="O43" i="73"/>
  <c r="C276" i="81" l="1"/>
  <c r="D8" i="72"/>
  <c r="D62" i="72"/>
  <c r="B262" i="28"/>
  <c r="B229" i="28"/>
  <c r="D85" i="81"/>
  <c r="D61" i="81"/>
  <c r="D86" i="28"/>
  <c r="J59" i="73"/>
  <c r="K59" i="73" s="1"/>
  <c r="K76" i="73" s="1"/>
  <c r="K81" i="73" s="1"/>
  <c r="K82" i="73" s="1"/>
  <c r="Q78" i="73" s="1"/>
  <c r="Q79" i="73" s="1"/>
  <c r="C299" i="28"/>
  <c r="D85" i="79"/>
  <c r="D61" i="79"/>
  <c r="B264" i="79"/>
  <c r="B231" i="79"/>
  <c r="C301" i="80"/>
  <c r="C276" i="80"/>
  <c r="J60" i="73" l="1"/>
  <c r="J63" i="73" s="1"/>
  <c r="J67" i="73" s="1"/>
  <c r="J70" i="73" s="1"/>
  <c r="J76" i="73" s="1"/>
  <c r="J80" i="73" s="1"/>
  <c r="J82" i="73" s="1"/>
  <c r="J84" i="73" s="1"/>
  <c r="N81" i="73" s="1"/>
  <c r="Q80" i="73" l="1"/>
  <c r="Q82" i="73" s="1"/>
  <c r="N82"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Owner</author>
  </authors>
  <commentList>
    <comment ref="A23" authorId="0" shapeId="0" xr:uid="{00000000-0006-0000-0100-000001000000}">
      <text>
        <r>
          <rPr>
            <b/>
            <sz val="9"/>
            <color indexed="81"/>
            <rFont val="Tahoma"/>
            <family val="2"/>
          </rPr>
          <t>User:</t>
        </r>
        <r>
          <rPr>
            <sz val="9"/>
            <color indexed="81"/>
            <rFont val="Tahoma"/>
            <family val="2"/>
          </rPr>
          <t xml:space="preserve">
</t>
        </r>
      </text>
    </comment>
    <comment ref="D23" authorId="0" shapeId="0" xr:uid="{00000000-0006-0000-0100-000002000000}">
      <text>
        <r>
          <rPr>
            <b/>
            <sz val="9"/>
            <color indexed="81"/>
            <rFont val="Tahoma"/>
            <family val="2"/>
          </rPr>
          <t>User:</t>
        </r>
        <r>
          <rPr>
            <sz val="9"/>
            <color indexed="81"/>
            <rFont val="Tahoma"/>
            <family val="2"/>
          </rPr>
          <t xml:space="preserve">
</t>
        </r>
      </text>
    </comment>
    <comment ref="A58" authorId="0" shapeId="0" xr:uid="{299BF5C5-63D8-4E70-93C5-E931C4C05861}">
      <text>
        <r>
          <rPr>
            <b/>
            <sz val="9"/>
            <color indexed="81"/>
            <rFont val="Tahoma"/>
            <family val="2"/>
          </rPr>
          <t>User:</t>
        </r>
        <r>
          <rPr>
            <sz val="9"/>
            <color indexed="81"/>
            <rFont val="Tahoma"/>
            <family val="2"/>
          </rPr>
          <t xml:space="preserve">
</t>
        </r>
      </text>
    </comment>
    <comment ref="E58" authorId="0" shapeId="0" xr:uid="{00000000-0006-0000-0100-000003000000}">
      <text>
        <r>
          <rPr>
            <b/>
            <sz val="9"/>
            <color indexed="81"/>
            <rFont val="Tahoma"/>
            <family val="2"/>
          </rPr>
          <t>User:</t>
        </r>
        <r>
          <rPr>
            <sz val="9"/>
            <color indexed="81"/>
            <rFont val="Tahoma"/>
            <family val="2"/>
          </rPr>
          <t xml:space="preserve">
</t>
        </r>
      </text>
    </comment>
    <comment ref="A172" authorId="1" shapeId="0" xr:uid="{00000000-0006-0000-0100-000009000000}">
      <text>
        <r>
          <rPr>
            <b/>
            <sz val="9"/>
            <color indexed="81"/>
            <rFont val="Tahoma"/>
            <family val="2"/>
          </rPr>
          <t>Owner:</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Owner</author>
  </authors>
  <commentList>
    <comment ref="A23" authorId="0" shapeId="0" xr:uid="{9B48A4C5-EEBF-4745-97DC-7B940AD837C8}">
      <text>
        <r>
          <rPr>
            <b/>
            <sz val="9"/>
            <color indexed="81"/>
            <rFont val="Tahoma"/>
            <family val="2"/>
          </rPr>
          <t>User:</t>
        </r>
        <r>
          <rPr>
            <sz val="9"/>
            <color indexed="81"/>
            <rFont val="Tahoma"/>
            <family val="2"/>
          </rPr>
          <t xml:space="preserve">
</t>
        </r>
      </text>
    </comment>
    <comment ref="D23" authorId="0" shapeId="0" xr:uid="{FE056131-3D7A-4E2A-80FC-6A07280907C0}">
      <text>
        <r>
          <rPr>
            <b/>
            <sz val="9"/>
            <color indexed="81"/>
            <rFont val="Tahoma"/>
            <family val="2"/>
          </rPr>
          <t>User:</t>
        </r>
        <r>
          <rPr>
            <sz val="9"/>
            <color indexed="81"/>
            <rFont val="Tahoma"/>
            <family val="2"/>
          </rPr>
          <t xml:space="preserve">
</t>
        </r>
      </text>
    </comment>
    <comment ref="A57" authorId="0" shapeId="0" xr:uid="{074D1ED1-0A00-4C08-B157-656F066A4AE1}">
      <text>
        <r>
          <rPr>
            <b/>
            <sz val="9"/>
            <color indexed="81"/>
            <rFont val="Tahoma"/>
            <family val="2"/>
          </rPr>
          <t>User:</t>
        </r>
        <r>
          <rPr>
            <sz val="9"/>
            <color indexed="81"/>
            <rFont val="Tahoma"/>
            <family val="2"/>
          </rPr>
          <t xml:space="preserve">
</t>
        </r>
      </text>
    </comment>
    <comment ref="E57" authorId="0" shapeId="0" xr:uid="{1647266A-F543-46DE-BA74-0F2AB42014A8}">
      <text>
        <r>
          <rPr>
            <b/>
            <sz val="9"/>
            <color indexed="81"/>
            <rFont val="Tahoma"/>
            <family val="2"/>
          </rPr>
          <t>User:</t>
        </r>
        <r>
          <rPr>
            <sz val="9"/>
            <color indexed="81"/>
            <rFont val="Tahoma"/>
            <family val="2"/>
          </rPr>
          <t xml:space="preserve">
</t>
        </r>
      </text>
    </comment>
    <comment ref="A171" authorId="1" shapeId="0" xr:uid="{124DD448-AEDE-4756-8CB5-E2F3BD44D405}">
      <text>
        <r>
          <rPr>
            <b/>
            <sz val="9"/>
            <color indexed="81"/>
            <rFont val="Tahoma"/>
            <family val="2"/>
          </rPr>
          <t>Owner:</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Owner</author>
  </authors>
  <commentList>
    <comment ref="A23" authorId="0" shapeId="0" xr:uid="{749D7EDA-D762-44AF-AB58-5E2A720CD290}">
      <text>
        <r>
          <rPr>
            <b/>
            <sz val="9"/>
            <color indexed="81"/>
            <rFont val="Tahoma"/>
            <family val="2"/>
          </rPr>
          <t>User:</t>
        </r>
        <r>
          <rPr>
            <sz val="9"/>
            <color indexed="81"/>
            <rFont val="Tahoma"/>
            <family val="2"/>
          </rPr>
          <t xml:space="preserve">
</t>
        </r>
      </text>
    </comment>
    <comment ref="D23" authorId="0" shapeId="0" xr:uid="{935AEF30-B117-4D2E-8754-AEEB8A610B31}">
      <text>
        <r>
          <rPr>
            <b/>
            <sz val="9"/>
            <color indexed="81"/>
            <rFont val="Tahoma"/>
            <family val="2"/>
          </rPr>
          <t>User:</t>
        </r>
        <r>
          <rPr>
            <sz val="9"/>
            <color indexed="81"/>
            <rFont val="Tahoma"/>
            <family val="2"/>
          </rPr>
          <t xml:space="preserve">
</t>
        </r>
      </text>
    </comment>
    <comment ref="A57" authorId="0" shapeId="0" xr:uid="{B75A1F24-A4CF-47BA-83AF-3FBC946C0B59}">
      <text>
        <r>
          <rPr>
            <b/>
            <sz val="9"/>
            <color indexed="81"/>
            <rFont val="Tahoma"/>
            <family val="2"/>
          </rPr>
          <t>User:</t>
        </r>
        <r>
          <rPr>
            <sz val="9"/>
            <color indexed="81"/>
            <rFont val="Tahoma"/>
            <family val="2"/>
          </rPr>
          <t xml:space="preserve">
</t>
        </r>
      </text>
    </comment>
    <comment ref="E57" authorId="0" shapeId="0" xr:uid="{91C090CB-07A1-4838-8CDA-124F45480B2A}">
      <text>
        <r>
          <rPr>
            <b/>
            <sz val="9"/>
            <color indexed="81"/>
            <rFont val="Tahoma"/>
            <family val="2"/>
          </rPr>
          <t>User:</t>
        </r>
        <r>
          <rPr>
            <sz val="9"/>
            <color indexed="81"/>
            <rFont val="Tahoma"/>
            <family val="2"/>
          </rPr>
          <t xml:space="preserve">
</t>
        </r>
      </text>
    </comment>
    <comment ref="A171" authorId="1" shapeId="0" xr:uid="{FE567AFA-0E7C-4EDD-8AE5-3C5D236BB5A3}">
      <text>
        <r>
          <rPr>
            <b/>
            <sz val="9"/>
            <color indexed="81"/>
            <rFont val="Tahoma"/>
            <family val="2"/>
          </rPr>
          <t>Owner:</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Owner</author>
  </authors>
  <commentList>
    <comment ref="A23" authorId="0" shapeId="0" xr:uid="{F46CB3BA-5C4E-45CB-80DC-79840C00ED3F}">
      <text>
        <r>
          <rPr>
            <b/>
            <sz val="9"/>
            <color indexed="81"/>
            <rFont val="Tahoma"/>
            <family val="2"/>
          </rPr>
          <t>User:</t>
        </r>
        <r>
          <rPr>
            <sz val="9"/>
            <color indexed="81"/>
            <rFont val="Tahoma"/>
            <family val="2"/>
          </rPr>
          <t xml:space="preserve">
</t>
        </r>
      </text>
    </comment>
    <comment ref="D23" authorId="0" shapeId="0" xr:uid="{422FF80D-FBAF-44DB-86C0-C6CA9F4EC9B9}">
      <text>
        <r>
          <rPr>
            <b/>
            <sz val="9"/>
            <color indexed="81"/>
            <rFont val="Tahoma"/>
            <family val="2"/>
          </rPr>
          <t>User:</t>
        </r>
        <r>
          <rPr>
            <sz val="9"/>
            <color indexed="81"/>
            <rFont val="Tahoma"/>
            <family val="2"/>
          </rPr>
          <t xml:space="preserve">
</t>
        </r>
      </text>
    </comment>
    <comment ref="A57" authorId="0" shapeId="0" xr:uid="{F6011B0E-EF9F-4E58-A2C6-5E0F19AB47C6}">
      <text>
        <r>
          <rPr>
            <b/>
            <sz val="9"/>
            <color indexed="81"/>
            <rFont val="Tahoma"/>
            <family val="2"/>
          </rPr>
          <t>User:</t>
        </r>
        <r>
          <rPr>
            <sz val="9"/>
            <color indexed="81"/>
            <rFont val="Tahoma"/>
            <family val="2"/>
          </rPr>
          <t xml:space="preserve">
</t>
        </r>
      </text>
    </comment>
    <comment ref="E57" authorId="0" shapeId="0" xr:uid="{EC5F67DA-058E-4371-9B22-6B8092062236}">
      <text>
        <r>
          <rPr>
            <b/>
            <sz val="9"/>
            <color indexed="81"/>
            <rFont val="Tahoma"/>
            <family val="2"/>
          </rPr>
          <t>User:</t>
        </r>
        <r>
          <rPr>
            <sz val="9"/>
            <color indexed="81"/>
            <rFont val="Tahoma"/>
            <family val="2"/>
          </rPr>
          <t xml:space="preserve">
</t>
        </r>
      </text>
    </comment>
    <comment ref="A171" authorId="1" shapeId="0" xr:uid="{278A8BA1-4C63-409B-AF66-6010B90C977D}">
      <text>
        <r>
          <rPr>
            <b/>
            <sz val="9"/>
            <color indexed="81"/>
            <rFont val="Tahoma"/>
            <family val="2"/>
          </rPr>
          <t>Owner: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Owner</author>
  </authors>
  <commentList>
    <comment ref="A24" authorId="0" shapeId="0" xr:uid="{4C319577-9B94-4CE3-A6E6-71B8E238F9C1}">
      <text>
        <r>
          <rPr>
            <b/>
            <sz val="9"/>
            <color indexed="81"/>
            <rFont val="Tahoma"/>
            <family val="2"/>
          </rPr>
          <t>User:</t>
        </r>
        <r>
          <rPr>
            <sz val="9"/>
            <color indexed="81"/>
            <rFont val="Tahoma"/>
            <family val="2"/>
          </rPr>
          <t xml:space="preserve">
</t>
        </r>
      </text>
    </comment>
    <comment ref="D24" authorId="0" shapeId="0" xr:uid="{FDE43C3E-68D5-419F-B75B-14818F6CC489}">
      <text>
        <r>
          <rPr>
            <b/>
            <sz val="9"/>
            <color indexed="81"/>
            <rFont val="Tahoma"/>
            <family val="2"/>
          </rPr>
          <t>User:</t>
        </r>
        <r>
          <rPr>
            <sz val="9"/>
            <color indexed="81"/>
            <rFont val="Tahoma"/>
            <family val="2"/>
          </rPr>
          <t xml:space="preserve">
</t>
        </r>
      </text>
    </comment>
    <comment ref="A58" authorId="0" shapeId="0" xr:uid="{ED81F038-6A26-4203-B042-D651A05D36B0}">
      <text>
        <r>
          <rPr>
            <b/>
            <sz val="9"/>
            <color indexed="81"/>
            <rFont val="Tahoma"/>
            <family val="2"/>
          </rPr>
          <t>User:</t>
        </r>
        <r>
          <rPr>
            <sz val="9"/>
            <color indexed="81"/>
            <rFont val="Tahoma"/>
            <family val="2"/>
          </rPr>
          <t xml:space="preserve">
</t>
        </r>
      </text>
    </comment>
    <comment ref="E58" authorId="0" shapeId="0" xr:uid="{0D0BF168-2AB5-4D11-873A-4BFA3A4B4EC8}">
      <text>
        <r>
          <rPr>
            <b/>
            <sz val="9"/>
            <color indexed="81"/>
            <rFont val="Tahoma"/>
            <family val="2"/>
          </rPr>
          <t>User:</t>
        </r>
        <r>
          <rPr>
            <sz val="9"/>
            <color indexed="81"/>
            <rFont val="Tahoma"/>
            <family val="2"/>
          </rPr>
          <t xml:space="preserve">
</t>
        </r>
      </text>
    </comment>
    <comment ref="A182" authorId="1" shapeId="0" xr:uid="{7FB0267E-3DAC-45A5-8A8D-8B274DF5C1A0}">
      <text>
        <r>
          <rPr>
            <b/>
            <sz val="9"/>
            <color indexed="81"/>
            <rFont val="Tahoma"/>
            <family val="2"/>
          </rPr>
          <t>Owner:</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73" authorId="0" shapeId="0" xr:uid="{00000000-0006-0000-0100-000004000000}">
      <text>
        <r>
          <rPr>
            <b/>
            <sz val="9"/>
            <color indexed="81"/>
            <rFont val="Tahoma"/>
            <family val="2"/>
          </rPr>
          <t>User:</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<sst xmlns="http://schemas.openxmlformats.org/spreadsheetml/2006/main" count="2086" uniqueCount="837">
  <si>
    <t>This may seem like a lot of information; because it is a lot of information.</t>
  </si>
  <si>
    <t>Yet, it is the level of estimates/documentation required to substantiate the restoration process fully.</t>
  </si>
  <si>
    <t>It is also what separates us from many others.</t>
  </si>
  <si>
    <t>COMPANY REP.</t>
  </si>
  <si>
    <t>(740) 235-8196</t>
  </si>
  <si>
    <t xml:space="preserve">COMPANY REP. #2 </t>
  </si>
  <si>
    <t>EIN #</t>
  </si>
  <si>
    <t>FEDEX#</t>
  </si>
  <si>
    <t>Re:  Initial Documents Processing</t>
  </si>
  <si>
    <t>Greetings :       Please find attached the contractual documents for your review and signatures.</t>
  </si>
  <si>
    <t>Please sign each line indicated by your name.</t>
  </si>
  <si>
    <t>ALSO please INITIAL each space as indicated in Contract &amp; MOU docs</t>
  </si>
  <si>
    <t xml:space="preserve">      Upon your approval please print out a copy for your file.</t>
  </si>
  <si>
    <t xml:space="preserve">   Scan and return a fully signed copy back to us. If this is a challenge for you then please advise us and we will make arrangements to get the signed documents back to us.</t>
  </si>
  <si>
    <t>Pages 1 -12 are what we need to get started; the remaining pages will be used later in the process.</t>
  </si>
  <si>
    <r>
      <t xml:space="preserve">Re: Insurance Claim Check Processing, </t>
    </r>
    <r>
      <rPr>
        <i/>
        <u/>
        <sz val="14"/>
        <color rgb="FF000000"/>
        <rFont val="Arial Narrow"/>
        <family val="2"/>
      </rPr>
      <t>Mortgage Co.</t>
    </r>
  </si>
  <si>
    <t>Please fill in any missing items with the info that you may have at this time. We will work with you to get all needed info as we move forward.</t>
  </si>
  <si>
    <t>Of course; if you have ANY questions please give us a call , text or email.</t>
  </si>
  <si>
    <t>Thank you for your confidence placed in us ; we shall do all within our power to be continually earn and respect that trust.</t>
  </si>
  <si>
    <t>The following pages 1 -12 are what we need to get started; the remaining pages will be used later in the process.</t>
  </si>
  <si>
    <t>gives us permission to talk with your insurance and mortgage company</t>
  </si>
  <si>
    <t>allows us to do the emergency services/mitigation work</t>
  </si>
  <si>
    <t>3 thru 6</t>
  </si>
  <si>
    <t>Allows us to proceed to work without payment from you !!!!!!!!!!</t>
  </si>
  <si>
    <t>Or you may enclose payment or provide credit card info</t>
  </si>
  <si>
    <t>7 thru 8</t>
  </si>
  <si>
    <t>rebuild contract; authorizes us to begin the resoration process on your property</t>
  </si>
  <si>
    <t>3 days to allow you to cancel contract</t>
  </si>
  <si>
    <t>request immediate payment from insurance company</t>
  </si>
  <si>
    <t>details of our work, the paperwork involved and general procedures</t>
  </si>
  <si>
    <t>Key Items to the Process</t>
  </si>
  <si>
    <t>CONTRACTOR  &amp; HOMEOWNER AGREEMENT</t>
  </si>
  <si>
    <t xml:space="preserve">16.  The Owner and the contractor agree that the contractor shall '“discuss the amount of damage to the consumer’s home, the appropriate replacement, and reasonable cost of replacement with the insurance company.”; as needed. The Contractor agrees to release the owner from any obligation to complete work not covered by the insurance company.                                                                                 </t>
  </si>
  <si>
    <t>The Owner may choose to pay the contractor for work not covered by insurance proceeds.</t>
  </si>
  <si>
    <t>Assignment of Insurance Benefits &amp; Direct Payment Authorization:</t>
  </si>
  <si>
    <t>Essentially the Restoration Company is extending credit to the customer.</t>
  </si>
  <si>
    <t>I do understand that there will be a large amount of time, research, money, resources, equipment supplies and man-hours spent working (pictures, documentation, inspections, setup) on my estimate to properly present to my insurer.</t>
  </si>
  <si>
    <t>We are very willing to take the educated calculated risk of having the insurance pay for the restoration work.</t>
  </si>
  <si>
    <t>We are very willing to invest our following items towards the restoration work on your property;</t>
  </si>
  <si>
    <t>Time</t>
  </si>
  <si>
    <t>Materials</t>
  </si>
  <si>
    <t xml:space="preserve">  Mitigation Services  </t>
  </si>
  <si>
    <t>Money</t>
  </si>
  <si>
    <t>Resources</t>
  </si>
  <si>
    <t xml:space="preserve">  Jobsite Protection  </t>
  </si>
  <si>
    <t>Labor</t>
  </si>
  <si>
    <t>Expertise</t>
  </si>
  <si>
    <t>Damages Control</t>
  </si>
  <si>
    <t xml:space="preserve">Inspection services </t>
  </si>
  <si>
    <t>Estimating services</t>
  </si>
  <si>
    <t xml:space="preserve">Cost analysis /repair specifications,  </t>
  </si>
  <si>
    <t>Testing</t>
  </si>
  <si>
    <t>Document preparation services</t>
  </si>
  <si>
    <t>Damages report &amp; discovery</t>
  </si>
  <si>
    <t>Miscellaneous services rendered</t>
  </si>
  <si>
    <t>Jobsite visits</t>
  </si>
  <si>
    <t>Proof of loss supporting documents and scheduling.</t>
  </si>
  <si>
    <t>15.  The Owner shall promptly notify the contractor of any funds received and promptly remit to the Contractor;</t>
  </si>
  <si>
    <t>without delay. The Contractor also agrees to notify the Owner of any funds received on their behalf.</t>
  </si>
  <si>
    <t>The Owner shall promptly notify and provide the Contractor with a copy of any paperwork received.</t>
  </si>
  <si>
    <t>The Contractor agrees to wait for payments as disbursed from the insurance and or the escrow company.</t>
  </si>
  <si>
    <t>The Contractor further agrees to not demand payments from the Owner unless otherwise agreed.</t>
  </si>
  <si>
    <t>cc:</t>
  </si>
  <si>
    <t>attachments:</t>
  </si>
  <si>
    <t xml:space="preserve">  Customer Consultation &amp; Memorandum of Understanding  </t>
  </si>
  <si>
    <t>BASIC SUMMARY OF RESTORATION PROCESS; (Quick version).</t>
  </si>
  <si>
    <t>DoneDate</t>
  </si>
  <si>
    <t>JOB</t>
  </si>
  <si>
    <t>Status</t>
  </si>
  <si>
    <t>%</t>
  </si>
  <si>
    <t>Introduction, Analysis &amp; Verification</t>
  </si>
  <si>
    <t>source/reffered by:</t>
  </si>
  <si>
    <t xml:space="preserve">Who is the Insurance Company ?!? </t>
  </si>
  <si>
    <t>POI</t>
  </si>
  <si>
    <t>Does customer Comprehend Our Role in the process?</t>
  </si>
  <si>
    <t>Is this an LEGITIMATE COVERED INSURANCE Claim? Or Self Pay ?</t>
  </si>
  <si>
    <t>IS THE DAMAGE $ MORE THAN THE DEDUCTIBLE?</t>
  </si>
  <si>
    <t>Do they have coverage; for AOB?</t>
  </si>
  <si>
    <t>Contracts &amp; Documentation</t>
  </si>
  <si>
    <t xml:space="preserve"> Contracts &amp; Documentation </t>
  </si>
  <si>
    <t>Has Customer been fully advised of Contract Contents?</t>
  </si>
  <si>
    <t>Has Customer had a full Consultation to Our Terms &amp; Conditions?</t>
  </si>
  <si>
    <t>DOC</t>
  </si>
  <si>
    <t>Does Customer FULLY Agree to Our Terms &amp; Conditions? Initials?</t>
  </si>
  <si>
    <t>Notary Page explained/ Fast track</t>
  </si>
  <si>
    <t>mou</t>
  </si>
  <si>
    <t>Company investment (dollars, time ,materials)into their Project?</t>
  </si>
  <si>
    <t>Claim Reporting</t>
  </si>
  <si>
    <t>INS</t>
  </si>
  <si>
    <t>DOES THE CUSTOMER HAVE THE REQUIRED INFO?</t>
  </si>
  <si>
    <t>Insurer Mitigation / DMO / CPS Approval Info Sheet</t>
  </si>
  <si>
    <t>mit</t>
  </si>
  <si>
    <t>Mitigation &amp; Demolition</t>
  </si>
  <si>
    <t>Roof &amp; EXT Mitigation  TEMPORARY &amp; EMERGENCY REPAIRS</t>
  </si>
  <si>
    <t>Contents_ item list_; storage details; security explained?</t>
  </si>
  <si>
    <t>HMR / Secondary Damages; Equipment &amp; Electricity $</t>
  </si>
  <si>
    <t>Interior Mitigation; household disruption explained?</t>
  </si>
  <si>
    <t>esx</t>
  </si>
  <si>
    <t xml:space="preserve"> Estimates</t>
  </si>
  <si>
    <t>Interior Inspection/Scope Form</t>
  </si>
  <si>
    <t xml:space="preserve"> SKETCH/DRAWING;[1] sheet per floor</t>
  </si>
  <si>
    <t>PICTURES; VIA ENCIRCLE APP</t>
  </si>
  <si>
    <t xml:space="preserve"> Create Estimates…Rebuild……...REPAIR SPECS &amp; COST ANALYSIS</t>
  </si>
  <si>
    <t>Insurance Company Meetings</t>
  </si>
  <si>
    <t>adj</t>
  </si>
  <si>
    <t>Prepare docs for adjuster meeting; Print &amp; bind docs</t>
  </si>
  <si>
    <t>BE PRESENT WHEN ADJUSTER VISITS The PROPERTY.</t>
  </si>
  <si>
    <t>Cashflow</t>
  </si>
  <si>
    <t>job</t>
  </si>
  <si>
    <t>General Contractor / Subcontracts</t>
  </si>
  <si>
    <t>Rebuild</t>
  </si>
  <si>
    <t>Contents</t>
  </si>
  <si>
    <t>Closeout</t>
  </si>
  <si>
    <t>**   GENERAL AUTHORIZATION   **</t>
  </si>
  <si>
    <t xml:space="preserve">Claim # </t>
  </si>
  <si>
    <t>Cst-owner Phone#</t>
  </si>
  <si>
    <t>Customer Email</t>
  </si>
  <si>
    <t>Co-Owner.cst#2</t>
  </si>
  <si>
    <t>cst ph # 2</t>
  </si>
  <si>
    <t>Dear Insurance Company/ Mortgage Company and or To Whom It May Concern:</t>
  </si>
  <si>
    <t>The undersigned property owner agrees to employ</t>
  </si>
  <si>
    <t xml:space="preserve">to assist in the repair of the above mentioned property that was damaged by </t>
  </si>
  <si>
    <t>on or about (date).</t>
  </si>
  <si>
    <t>Owners ACKNOWLEDGE as party of interest;</t>
  </si>
  <si>
    <t xml:space="preserve">and will be noted as such on all drafts, correspondence, and communications between the owner, insurer and my mortgage company. I hereby authorize all parties to discuss my account as it relates to the above noted loss and or repairs; as well as the release of draws for all repairs. This applies in full to it's employees / assigns / representatives. 			</t>
  </si>
  <si>
    <t>OWNER HEREBY SPECIFICALLY REQUESTS THAT ALL EMS &amp; CPS PAYMENTS BE PAID TO: ;</t>
  </si>
  <si>
    <t>OWNER HEREBY SPECIFICALLY REQUESTS THAT EMS Mitigation &amp; CPS Packout / Cleaning of</t>
  </si>
  <si>
    <t xml:space="preserve"> Personal Property  (ONLY) PAYMENTS ;   PAYMENTS BE PAID TO        REBUILD Items Excluded::</t>
  </si>
  <si>
    <t xml:space="preserve">( REBUILD PAYMENT EXCLUDED AND PAID TO OWNER ) </t>
  </si>
  <si>
    <t xml:space="preserve"> X___________________________________ _____________</t>
  </si>
  <si>
    <t xml:space="preserve"> X_ _________________________________ _____________</t>
  </si>
  <si>
    <t>EMERGENCY SERVICES WORK AUTHORIZATION</t>
  </si>
  <si>
    <t>Claim Number:</t>
  </si>
  <si>
    <t xml:space="preserve">AUTHORIZATED ANTIMICROBIAL AGENTS; I understand that in the best judgment of Company, antimicrobial agents maybe used to inhibit the growth of micro-organisms during the drying/restoration process. I have received notice of the use of such. I understand it is beyond the expertise of Company to determine if someone is sensitive to its use and will hold Company harmless for its use.			
STOP WORK-HOLD HARMLESS. If the Company is not allowed to perform its recommended procedures and/or drying equipment is removed prematurely, I agree to release and hold Company harmless, indemnify Company against all claims or actions.			</t>
  </si>
  <si>
    <t>as Owner, do hereby authorize</t>
  </si>
  <si>
    <t xml:space="preserve">, their Assignee or Representative of and for herein named contractor to enter my property, furnish materials, supply all equipment and perform all labor necessary to preserve and protect my property from further damage. Including evaluation, inventory, storage and or cleaning of contents/personal property.			</t>
  </si>
  <si>
    <t>I understand that I am personally  responsible for all sums due to contractor for work related</t>
  </si>
  <si>
    <t xml:space="preserve"> to LOSS TYPE of damages stated herein; performed at my property listed here.</t>
  </si>
  <si>
    <t>I hereby assign the insurance rights; as specified herein, benefits, and proceeds under my</t>
  </si>
  <si>
    <t>insurance policy for the Emergency /mitigation services to:</t>
  </si>
  <si>
    <t>Thus, monies due to named herein contractor are to be released without delay; solely, directly to contractor.</t>
  </si>
  <si>
    <t>This is payment for emergency and mitigation; for services that have already been performed; consequently the mortgage company has no interest in these specific funds; therefore make direct payment; refrain from including Mortgage Company name on the check.</t>
  </si>
  <si>
    <t>OWNER HEREBY REQUESTS PAYMENTS BE PAID TO:</t>
  </si>
  <si>
    <t>I/We select the option of overnight shipping for expedited delivery.</t>
  </si>
  <si>
    <t>This is a LEGALLY BINDING, Irrevocable Document; Fully Enforceable.   Please read carefully</t>
  </si>
  <si>
    <r>
      <t>“Assignments of </t>
    </r>
    <r>
      <rPr>
        <b/>
        <i/>
        <u/>
        <sz val="14"/>
        <color rgb="FF555555"/>
        <rFont val="Arial Black"/>
        <family val="2"/>
      </rPr>
      <t>Insurance Rights</t>
    </r>
    <r>
      <rPr>
        <b/>
        <u/>
        <sz val="14"/>
        <color rgb="FF555555"/>
        <rFont val="Arial Black"/>
        <family val="2"/>
      </rPr>
      <t xml:space="preserve">.” </t>
    </r>
    <r>
      <rPr>
        <b/>
        <i/>
        <u/>
        <sz val="14"/>
        <color rgb="FF555555"/>
        <rFont val="Arial Black"/>
        <family val="2"/>
      </rPr>
      <t>Includes</t>
    </r>
    <r>
      <rPr>
        <b/>
        <u/>
        <sz val="14"/>
        <color rgb="FF555555"/>
        <rFont val="Arial Black"/>
        <family val="2"/>
      </rPr>
      <t> Assignment of Benefits, the Right to Appraisal, the Rights to Sue and Direction to Pay.</t>
    </r>
  </si>
  <si>
    <t>ASSIGNMENT OF INSURANCE BENEFITS;             I,</t>
  </si>
  <si>
    <r>
      <t>,as Owner, do hereby</t>
    </r>
    <r>
      <rPr>
        <sz val="12"/>
        <color rgb="FF231F20"/>
        <rFont val="Arial"/>
        <family val="2"/>
      </rPr>
      <t xml:space="preserve"> assign any and all insurance rights, benefits, proceeds and any causes of action, including APPRAISAL AND DEMAND Thereof, under</t>
    </r>
    <r>
      <rPr>
        <i/>
        <sz val="12"/>
        <color rgb="FF231F20"/>
        <rFont val="Arial"/>
        <family val="2"/>
      </rPr>
      <t xml:space="preserve"> </t>
    </r>
    <r>
      <rPr>
        <sz val="12"/>
        <color rgb="FF231F20"/>
        <rFont val="Arial"/>
        <family val="2"/>
      </rPr>
      <t xml:space="preserve">applicable insurance policies to </t>
    </r>
  </si>
  <si>
    <r>
      <rPr>
        <sz val="12"/>
        <color theme="1"/>
        <rFont val="Arial"/>
        <family val="2"/>
      </rPr>
      <t xml:space="preserve">their Assignee or Representative of and for herein named contractor </t>
    </r>
    <r>
      <rPr>
        <u/>
        <sz val="12"/>
        <color theme="1"/>
        <rFont val="Arial"/>
        <family val="2"/>
      </rPr>
      <t>for service rendered or to be rendered by Company. In this regard,I make this assignment in consideration of Company’s agreement to perform services and supply materials and otherwise perform its obligations under this contract, including not requiring full payment at the time of service. I also hereby direct my insurance carrier(s) to release any and all information requested by Company, for the direct purpose of obtaining actual benefits to be paid for services rendered or to be rendered.</t>
    </r>
  </si>
  <si>
    <t>DIRECT PAYMENT AUTHORIZATION &amp; PAYMENT TERMS</t>
  </si>
  <si>
    <t>I also hereby authorize and unequivocally instruct direct payment of any benefits or proceeds to Company.</t>
  </si>
  <si>
    <t>Payment terms are net upon completion. Late fees 1.5% monthly and reimbursement for costs of collection.</t>
  </si>
  <si>
    <t xml:space="preserve">X                                                X                    </t>
  </si>
  <si>
    <t xml:space="preserve">         as OWNER.  And</t>
  </si>
  <si>
    <t xml:space="preserve"> as CONTRACTOR.</t>
  </si>
  <si>
    <t xml:space="preserve"> Concerning</t>
  </si>
  <si>
    <t xml:space="preserve"> RELATED DAMAGES :</t>
  </si>
  <si>
    <t>on or about</t>
  </si>
  <si>
    <t>The said parties, for the considerations hereinafter mentioned, hereby agree to the following:</t>
  </si>
  <si>
    <r>
      <t>1.</t>
    </r>
    <r>
      <rPr>
        <sz val="7"/>
        <color indexed="8"/>
        <rFont val="Arial Narrow"/>
        <family val="2"/>
      </rPr>
      <t xml:space="preserve">      </t>
    </r>
    <r>
      <rPr>
        <sz val="12"/>
        <color indexed="8"/>
        <rFont val="Arial Narrow"/>
        <family val="2"/>
      </rPr>
      <t>The CONTRACTOR agrees to provide all of the labor and materials required to perform the following</t>
    </r>
  </si>
  <si>
    <t xml:space="preserve">work as per attachment; ( ____)   pages.  subject to adjustment based upon mutually agreed scope of work. 
</t>
  </si>
  <si>
    <t>2. The OWNER hereby agrees to pay the CONTRACTOR, for the aforesaid materials &amp; labor, $___ _________</t>
  </si>
  <si>
    <t>Phase  # 1 ______X_________</t>
  </si>
  <si>
    <t>per the attached; subject to adjustment based upon mutually agreed scope of work and  pricing.</t>
  </si>
  <si>
    <t>Claim #</t>
  </si>
  <si>
    <t>3. The CONTRACTOR shall timely complete the work. The CONTRACTOR agrees that the various portions</t>
  </si>
  <si>
    <t>of the above-described work shall be completed within the 6 month period after starting unless stated otherwise.</t>
  </si>
  <si>
    <t xml:space="preserve">4.  Unless otherwise specified, all materials shall be new and of good quality. </t>
  </si>
  <si>
    <t xml:space="preserve">5.  CONTRACTOR shall employ a sufficient number of skilled workers to suitably perform the work. </t>
  </si>
  <si>
    <t>6.  All changes and deviations including, yet not limited to, the work ordered by the OWNER, change orders, cost</t>
  </si>
  <si>
    <t xml:space="preserve">   increases, and or contract terms must be in writing. The contract sum being increased or decreased accordingly</t>
  </si>
  <si>
    <t xml:space="preserve">   Line item pricing is used for the contract work specification/estimates; therefore only the items listed will be addressed under this contract.</t>
  </si>
  <si>
    <t xml:space="preserve">7. The OWNER , CONTRACTOR and public authorities shall at all times have access to the work. </t>
  </si>
  <si>
    <t>8. The CONTRACTOR agrees to re-execute any work, which does not conform to the drawings and</t>
  </si>
  <si>
    <t>specifications, warrants the work performed, and agrees to remedy any defects due to faulty materials or</t>
  </si>
  <si>
    <t xml:space="preserve">9.  In the event, the CONTRACTOR is delayed in the prosecution of the work by acts of God, fire, flood or </t>
  </si>
  <si>
    <t xml:space="preserve">any other unavoidable casualties; or by labor strikes, late delivery of materials; or by neglect of the OWNER; </t>
  </si>
  <si>
    <t>the time for completion of the work shall be extended for the same period as the delay occasioned by any of</t>
  </si>
  <si>
    <t xml:space="preserve">the aforementioned causes. </t>
  </si>
  <si>
    <t xml:space="preserve">10.  In the event, the work is delayed due to neglect of the CONTRACTOR or Owner,  the party causing the </t>
  </si>
  <si>
    <t>delay agrees to pay the sum of $100 per DAY as liquidated damages until such time as the delay is cured.</t>
  </si>
  <si>
    <t>11.  Neither the OWNER nor CONTRACTOR shall have the right to assign any rights or interest occurring</t>
  </si>
  <si>
    <t xml:space="preserve"> under this agreement without the written consent of the other. </t>
  </si>
  <si>
    <t>12.  Attorney's fees and court costs shall be paid by the defendant in the event that judgment must be, and is,</t>
  </si>
  <si>
    <t>obtained to enforce this agreement or any breach thereof by the STATE Laws of</t>
  </si>
  <si>
    <t>13.  If any part of this contract is found not to be valid, the remaining contract remains enforceable.</t>
  </si>
  <si>
    <t>14.  Owner agrees to use all funds received from insurance proceeds as originally reported and</t>
  </si>
  <si>
    <t xml:space="preserve"> declares all the information concerning their damages and or loss are true to the best of their knowledge.</t>
  </si>
  <si>
    <t xml:space="preserve">  Owner agrees to indemnify and hold harmless the contractor in this regard.</t>
  </si>
  <si>
    <t>___________INITIAL</t>
  </si>
  <si>
    <t>The Owner shall promptly notify and provide the contractor with a copy of any paperwork received.</t>
  </si>
  <si>
    <t xml:space="preserve">16.  The Owner and the contractor agree that the contractor shall '“discuss the amount of damage to the consumer’s home, the appropriate replacement, and reasonable cost of replacement with the insurance company.”; as needed. The Contractor agrees to release the owner from any obligation to complete work not covered by the insurance company. </t>
  </si>
  <si>
    <t>The Owner may choose to pay the contractor for work not covered by the insurance proceeds.</t>
  </si>
  <si>
    <t>17.  Owner has approved placing a yard sign on the jobsite.</t>
  </si>
  <si>
    <t>18.  Right of Recession:  Owner has the right to cancel this contract within (3) days by providing</t>
  </si>
  <si>
    <r>
      <t>written notice to Contractor at the above address and declares he has received two copies of such. ___</t>
    </r>
    <r>
      <rPr>
        <sz val="10"/>
        <color rgb="FF000000"/>
        <rFont val="Arial Narrow"/>
        <family val="2"/>
      </rPr>
      <t>INITIAL</t>
    </r>
  </si>
  <si>
    <t>19. If owner chooses not to proceed with contract after (3) days, contractor agrees  to accept</t>
  </si>
  <si>
    <t>payment of  $200-$400 per hourly billing for services rendered;  as release of all claims by</t>
  </si>
  <si>
    <t>contractor. If insurance company fails to pay on claim, owner shall be released from any debt</t>
  </si>
  <si>
    <t>to contractor. Unless specific work has been performed by separate invoice. ________ INITIAL</t>
  </si>
  <si>
    <t>This maybe be in payment for inspection services, estimating services, document preparation services, jobsite visits, phone calls, project management, proof of loss supporting documents, scheduling, cost analysis /repair specifications, damages report &amp; discovery and testing.</t>
  </si>
  <si>
    <t>20. This is a LEGALLY BINDING, Irrevocable Document; Fully Enforceable. Please read carefully.</t>
  </si>
  <si>
    <t>We are neither Public Adjusters Nor Attorneys ; you may hire them if you so desire or in the event that  litigation becomes necessary or to act on your behalf in negotiating settlement of a claim or coverages.</t>
  </si>
  <si>
    <t>Contractor agrees to fully cooperate and to provide all information in their possession or knowledge.</t>
  </si>
  <si>
    <t>YOU MAY PERFORM THE SERVICES WE ARE OFFERING ON YOUR OWN.</t>
  </si>
  <si>
    <t xml:space="preserve"> USE OF OUR SERVICES IS OPTIONAL !!!  BY CHOOSING TO  USE OUR SERVICES</t>
  </si>
  <si>
    <t>YOU AGREE THE ABOVE TERMS AND FEES WE CHARGE FOR OUR SERVICES.</t>
  </si>
  <si>
    <t>Notice of Right of Recession</t>
  </si>
  <si>
    <t>Notice to Customer Required By Federal Law:</t>
  </si>
  <si>
    <t>You have entered into a contract that may involve a lien, mortgagor other security interest on your property or personal assets.</t>
  </si>
  <si>
    <t>You have a legal right to cancel this contract within three (3) business days; at no cost or obligation to you. You must provide written notice to Contractor at the above address.</t>
  </si>
  <si>
    <t>You may use this form or any other means to provide written notification of cancellation.</t>
  </si>
  <si>
    <t xml:space="preserve">I hereby cancel this contract    _________________________________       </t>
  </si>
  <si>
    <t>_ ____/_______/2024</t>
  </si>
  <si>
    <t xml:space="preserve">Your intention should be to fully cooperate with us in this matter;  along with  fully paying us for our services. </t>
  </si>
  <si>
    <r>
      <t xml:space="preserve"> </t>
    </r>
    <r>
      <rPr>
        <b/>
        <i/>
        <u/>
        <sz val="24"/>
        <color rgb="FF222222"/>
        <rFont val="Arial Narrow"/>
        <family val="2"/>
      </rPr>
      <t xml:space="preserve">ONLY IF YOU DO NOT PAY US; </t>
    </r>
    <r>
      <rPr>
        <sz val="12"/>
        <color rgb="FF222222"/>
        <rFont val="Arial Narrow"/>
        <family val="2"/>
      </rPr>
      <t>We may exercise our rights that may result in;</t>
    </r>
  </si>
  <si>
    <t>liens on the real property; your residence</t>
  </si>
  <si>
    <t>garnishment of your bank accounts</t>
  </si>
  <si>
    <t>liens on your personal assets</t>
  </si>
  <si>
    <t>garnishment of your wages </t>
  </si>
  <si>
    <t>foreclosure of the real property</t>
  </si>
  <si>
    <t>interest charges</t>
  </si>
  <si>
    <t>sale and auction of your personal belongings</t>
  </si>
  <si>
    <t>payment of our legal fees to collect</t>
  </si>
  <si>
    <t>criminal charges for theft of services.</t>
  </si>
  <si>
    <t>insurance fraud charges</t>
  </si>
  <si>
    <t>Please also be advised all the subcontractors and workers involved may also have the option to utilize all of the above along with seeking recovery in Small Claims Court.</t>
  </si>
  <si>
    <t>So, basically if it is not your intention to fully cooperate with us in this matter; along with  fully paying us for our services. PLEASE do not proceed with us.</t>
  </si>
  <si>
    <t>By signing the contract you are committing to allow us to proceed fully..</t>
  </si>
  <si>
    <t>Please take the time to review all components and documents. Also we encourage you to review this with your legal advisors or whomever you may wish to consult with.</t>
  </si>
  <si>
    <t>All parties reserve all rights; nothing contained herein shall serve as a waiver of any rights.</t>
  </si>
  <si>
    <t>Receipt is hereby acknowledged of the notice of RIGHT OF RECESSION;                                                                I have been provided [2] copies of this notice of my rights.</t>
  </si>
  <si>
    <t>DATE</t>
  </si>
  <si>
    <t>Advance Payment Request</t>
  </si>
  <si>
    <t>Policy</t>
  </si>
  <si>
    <t>Cause of Loss</t>
  </si>
  <si>
    <t>Building Advance : $________</t>
  </si>
  <si>
    <t>$____________________</t>
  </si>
  <si>
    <t>date of loss</t>
  </si>
  <si>
    <t xml:space="preserve">Contents Advance : </t>
  </si>
  <si>
    <t>rebuild  type 1</t>
  </si>
  <si>
    <t>rebuild  type 2</t>
  </si>
  <si>
    <t>Contents Reserve : $________</t>
  </si>
  <si>
    <t>rebuild  type 3</t>
  </si>
  <si>
    <t>Building Reserve : $_________</t>
  </si>
  <si>
    <t>in partial advance payment of the subject property's loss.</t>
  </si>
  <si>
    <t>This agreement acknowledges that we have sustained a loss on above date at above address.</t>
  </si>
  <si>
    <t xml:space="preserve"> It is understood  that the investigation of the  loss is not complete at this time. It may be established, after the investigation of the loss that insurer has no legal obligation for payment of herein requested claim. If it is determined that the claim is not a valid claim, under herein named  insurance policy, We agree to reimburse the insurer/ payee funds that are advanced to us. Issuance of an advance payment by insurer is not an admission of liability . Acceptance by insured does not represent a satisfaction or release of all claims.</t>
  </si>
  <si>
    <t>Enclosed is an Estimate / Supporting Documents for  PROOF OF LOSS as required by the policy. PROOF OF LOSS further documentation may still be submitted to the company.</t>
  </si>
  <si>
    <t>This agreement or payment of this advance is not intended to change or modify any of the conditions, terms, provisions, or requirements contained in the policy. Any obligations or legal rights which may now or hereafter be available to either party</t>
  </si>
  <si>
    <t>It is further understood and agreed that any advance payments will be deducted against any benefits due .</t>
  </si>
  <si>
    <t>INSURANCE DEDUCTABLE PAYMENT RECEIPT</t>
  </si>
  <si>
    <t>It is further agreed that any advance payments will be deducted against any WORK PERFORMED.</t>
  </si>
  <si>
    <t>Received $ _____________________________________________</t>
  </si>
  <si>
    <t>PAID</t>
  </si>
  <si>
    <t>THANK YOU !!</t>
  </si>
  <si>
    <r>
      <t xml:space="preserve"> </t>
    </r>
    <r>
      <rPr>
        <b/>
        <i/>
        <sz val="14"/>
        <color rgb="FF000000"/>
        <rFont val="Arial Narrow"/>
        <family val="2"/>
      </rPr>
      <t>Customer</t>
    </r>
    <r>
      <rPr>
        <b/>
        <i/>
        <u val="singleAccounting"/>
        <sz val="14"/>
        <color rgb="FF000000"/>
        <rFont val="Arial Narrow"/>
        <family val="2"/>
      </rPr>
      <t xml:space="preserve"> Consultation &amp; Memorandum of Understanding </t>
    </r>
  </si>
  <si>
    <t>We do understand that this situation can be highly frustrating and disruptive to your life.</t>
  </si>
  <si>
    <r>
      <t>This process normally requires a "</t>
    </r>
    <r>
      <rPr>
        <b/>
        <i/>
        <u/>
        <sz val="14"/>
        <color rgb="FF000000"/>
        <rFont val="Arial Narrow"/>
        <family val="2"/>
      </rPr>
      <t>Mental paradigm shift"</t>
    </r>
    <r>
      <rPr>
        <sz val="14"/>
        <color rgb="FF000000"/>
        <rFont val="Arial Narrow"/>
        <family val="2"/>
      </rPr>
      <t xml:space="preserve">, it is most likely not like any other project that you have been involved in before. </t>
    </r>
  </si>
  <si>
    <t>Because the insurer is paying the costs, often many differing elements may arise.</t>
  </si>
  <si>
    <t>For this process to proceed with minimal disruptions it requires your understanding of the process, complete confidence and unwavering cooperation.</t>
  </si>
  <si>
    <t>Please note that we have compiled a listing of issues that may cause</t>
  </si>
  <si>
    <t>unnecessary delays  ---    confusion  to customer --  rejection of our estimates</t>
  </si>
  <si>
    <t>our withdrawal from the process; possibly invoking the contract cancellation provision.</t>
  </si>
  <si>
    <t>We ask that you please fully review the detailed list attached; each and every item, to gain a complete understanding of our perspective, procedures and the basis process.</t>
  </si>
  <si>
    <t xml:space="preserve">I do understand all items  are open for a full discussion; then we are very willing to discuss any of these or any others and get a mutual understanding                                                             </t>
  </si>
  <si>
    <t>I do understand that there will be a large amount of time, research, money, resources, equipment supplies and man hours spent working (pictures, documentation, inspections, setup) on my estimate to properly present to my insurer.</t>
  </si>
  <si>
    <t xml:space="preserve"> I further comprehend that there is a cost for these professional  services and that these cost will come from the insurer payment amount; Profit &amp; Overhead.</t>
  </si>
  <si>
    <t xml:space="preserve"> However, there will be no additional out of pocket costs from me; the customer.</t>
  </si>
  <si>
    <t>These dollar expenses may not be reflected in the actual work done on my property; as these are  non physical services to be rendered on your behalf.</t>
  </si>
  <si>
    <t>Receipt is hereby acknowledged of this notice and a company representative has taken the time to explain these elements of the process to me to my full satisfaction.</t>
  </si>
  <si>
    <t>PLEASE ASK ANY QUESTION YOU MAY HAVE NOW &amp; THROUGHOUT THE PROCESS!</t>
  </si>
  <si>
    <t>x___________________________________________________</t>
  </si>
  <si>
    <t>DATE_____/____/ 2023</t>
  </si>
  <si>
    <t>x______________ Initials</t>
  </si>
  <si>
    <t xml:space="preserve"> Mitigation Services </t>
  </si>
  <si>
    <t xml:space="preserve"> Jobsite Protection </t>
  </si>
  <si>
    <t>CLAIMS HISTORY INFO</t>
  </si>
  <si>
    <t>Any Insurer contact about this particular claim ; details if any</t>
  </si>
  <si>
    <t>YES _____ / NO_____</t>
  </si>
  <si>
    <t>Claim History; details if any</t>
  </si>
  <si>
    <t>INSURANCE  PAYMENT RECEIPT</t>
  </si>
  <si>
    <t>full payment Due. When paid in full, no other monies due!!!!!!</t>
  </si>
  <si>
    <t xml:space="preserve">Customer </t>
  </si>
  <si>
    <t>Property-Owner Name</t>
  </si>
  <si>
    <t>SMITH, JANET</t>
  </si>
  <si>
    <t>Property address: street</t>
  </si>
  <si>
    <t>216) 403-7739</t>
  </si>
  <si>
    <t>Property city, state, zip</t>
  </si>
  <si>
    <t>Cleveland, OH</t>
  </si>
  <si>
    <t>(216) 403-7739</t>
  </si>
  <si>
    <t>TBD</t>
  </si>
  <si>
    <t>TERRANCE DAVIS</t>
  </si>
  <si>
    <t>Cst address # 2</t>
  </si>
  <si>
    <t>city, state-cst#2</t>
  </si>
  <si>
    <t>email-cst #2</t>
  </si>
  <si>
    <t>Loss Info</t>
  </si>
  <si>
    <t>WATER</t>
  </si>
  <si>
    <t>Interior Repairs LEVEL 1 &amp;2</t>
  </si>
  <si>
    <t>DEMO</t>
  </si>
  <si>
    <t>Y</t>
  </si>
  <si>
    <t>Mitigation</t>
  </si>
  <si>
    <t>Other Structures</t>
  </si>
  <si>
    <t>NA</t>
  </si>
  <si>
    <t>CPS</t>
  </si>
  <si>
    <t>Replacement</t>
  </si>
  <si>
    <t>CPS / CLN / CON/ CGN</t>
  </si>
  <si>
    <t>Year Built</t>
  </si>
  <si>
    <t>PRE 1978</t>
  </si>
  <si>
    <t>Contract Date</t>
  </si>
  <si>
    <t>Loss of use/ ALE</t>
  </si>
  <si>
    <t>Breathing issue</t>
  </si>
  <si>
    <t>HMR</t>
  </si>
  <si>
    <t xml:space="preserve">Insurance Co. Name </t>
  </si>
  <si>
    <t>Insurance Co.</t>
  </si>
  <si>
    <t>CLM</t>
  </si>
  <si>
    <t>policy #</t>
  </si>
  <si>
    <t>PL</t>
  </si>
  <si>
    <t>Email INS. co.</t>
  </si>
  <si>
    <t>DESK Adjuster DA</t>
  </si>
  <si>
    <t>DA Phone</t>
  </si>
  <si>
    <t>DA Ph. Ext. #</t>
  </si>
  <si>
    <t xml:space="preserve">DA Email </t>
  </si>
  <si>
    <t>Field Adjuster Name</t>
  </si>
  <si>
    <t>Phone # field adj</t>
  </si>
  <si>
    <t>Field adj email</t>
  </si>
  <si>
    <t>adj contents</t>
  </si>
  <si>
    <t>adj CPS phone #</t>
  </si>
  <si>
    <t>adj CPS email</t>
  </si>
  <si>
    <t>TMP adj</t>
  </si>
  <si>
    <t>TMP adj phone #</t>
  </si>
  <si>
    <t>adj TMP email</t>
  </si>
  <si>
    <t>ATT: Loss Draft Dept.</t>
  </si>
  <si>
    <t>address ins overnight mail</t>
  </si>
  <si>
    <t>city, state-zip ins</t>
  </si>
  <si>
    <t xml:space="preserve">Insurance Co. Phone </t>
  </si>
  <si>
    <t>Website Ins Co.</t>
  </si>
  <si>
    <t>Mailing   address INS</t>
  </si>
  <si>
    <t>Mail city, state, zip INS</t>
  </si>
  <si>
    <t>FAX Ins. Co</t>
  </si>
  <si>
    <t>NEW CUSTOMER #</t>
  </si>
  <si>
    <t>OH24A SMITH @ LUDLOW</t>
  </si>
  <si>
    <t>ROOM ID</t>
  </si>
  <si>
    <t>Sketch</t>
  </si>
  <si>
    <t>Room Index</t>
  </si>
  <si>
    <t xml:space="preserve">   Room/Area 1   </t>
  </si>
  <si>
    <t>Room/Area 1</t>
  </si>
  <si>
    <t>Living Room</t>
  </si>
  <si>
    <t xml:space="preserve">   Room/Area 2   </t>
  </si>
  <si>
    <t>Room/Area 2</t>
  </si>
  <si>
    <t>Dining Room</t>
  </si>
  <si>
    <t xml:space="preserve">   Room/Area 3   </t>
  </si>
  <si>
    <t>Room/Area 3</t>
  </si>
  <si>
    <t>KITCHEN</t>
  </si>
  <si>
    <t xml:space="preserve">   Room/Area 4   </t>
  </si>
  <si>
    <t>Room/Area 4</t>
  </si>
  <si>
    <t>HALL BATH</t>
  </si>
  <si>
    <t xml:space="preserve">   Room/Area 5   </t>
  </si>
  <si>
    <t>Room/Area 5</t>
  </si>
  <si>
    <t>HALL RR TRVL</t>
  </si>
  <si>
    <t xml:space="preserve">   Room/Area 6   </t>
  </si>
  <si>
    <t>Room/Area 6</t>
  </si>
  <si>
    <t xml:space="preserve">   Room/Area 7   </t>
  </si>
  <si>
    <t>Room/Area 7</t>
  </si>
  <si>
    <t xml:space="preserve">STAIRS UP   </t>
  </si>
  <si>
    <t xml:space="preserve">   Room/Area 8   </t>
  </si>
  <si>
    <t>Room/Area 8</t>
  </si>
  <si>
    <t>BR1 UP</t>
  </si>
  <si>
    <t xml:space="preserve">   Room/Area 9   </t>
  </si>
  <si>
    <t>Room/Area 9</t>
  </si>
  <si>
    <t>BR2 UP</t>
  </si>
  <si>
    <t xml:space="preserve">   Room/Area 10   </t>
  </si>
  <si>
    <t>Room/Area 10</t>
  </si>
  <si>
    <t>CLOSET?</t>
  </si>
  <si>
    <t xml:space="preserve">   Room/Area 11   </t>
  </si>
  <si>
    <t>Room/Area 11</t>
  </si>
  <si>
    <t xml:space="preserve">   Room/Area 12   </t>
  </si>
  <si>
    <t>Room/Area 12</t>
  </si>
  <si>
    <t xml:space="preserve">   Room/Area 13   </t>
  </si>
  <si>
    <t>Room/Area 13</t>
  </si>
  <si>
    <t xml:space="preserve">   Room/Area 14   </t>
  </si>
  <si>
    <t>Room/Area 14</t>
  </si>
  <si>
    <t xml:space="preserve">   Room/Area 15   </t>
  </si>
  <si>
    <t>Room/Area 15</t>
  </si>
  <si>
    <t xml:space="preserve">   Room/Area 16   </t>
  </si>
  <si>
    <t>Room/Area 16</t>
  </si>
  <si>
    <t xml:space="preserve">   Room/Area 17   </t>
  </si>
  <si>
    <t>Room/Area 17</t>
  </si>
  <si>
    <t xml:space="preserve">   Room/Area 18   </t>
  </si>
  <si>
    <t>Room/Area 18</t>
  </si>
  <si>
    <t xml:space="preserve">   Room/Area 19   </t>
  </si>
  <si>
    <t>Room/Area 19</t>
  </si>
  <si>
    <t xml:space="preserve">   Room/Area 20   </t>
  </si>
  <si>
    <t>Room/Area 20</t>
  </si>
  <si>
    <t xml:space="preserve">   Room/Area 21 </t>
  </si>
  <si>
    <t xml:space="preserve">   Room/Area 22 </t>
  </si>
  <si>
    <t xml:space="preserve">   Room/Area 23 </t>
  </si>
  <si>
    <t xml:space="preserve">   Room/Area 24 </t>
  </si>
  <si>
    <t xml:space="preserve">   Room/Area 25 </t>
  </si>
  <si>
    <t>Mortgage Company</t>
  </si>
  <si>
    <t xml:space="preserve">Mortgage co       </t>
  </si>
  <si>
    <t>Account# Mtge Co.</t>
  </si>
  <si>
    <t>Loan status</t>
  </si>
  <si>
    <t>contact person mtge</t>
  </si>
  <si>
    <t>Phone # MTGE contact</t>
  </si>
  <si>
    <t>Ph. Ext. Mtge contact</t>
  </si>
  <si>
    <t>Attn.: Loss Draft Dept</t>
  </si>
  <si>
    <t>Mtge OVN mail</t>
  </si>
  <si>
    <t>city, St., zip ,mtge OVN</t>
  </si>
  <si>
    <t>Phone # MTGE co.</t>
  </si>
  <si>
    <t>email mtge</t>
  </si>
  <si>
    <t>mtge website</t>
  </si>
  <si>
    <t>MTGE co. Fax #</t>
  </si>
  <si>
    <t>Mailing   address mtge</t>
  </si>
  <si>
    <t>Mail city, state, zip mtge</t>
  </si>
  <si>
    <t>Initial Offer / phase 1 contract amount</t>
  </si>
  <si>
    <t>Draw Request</t>
  </si>
  <si>
    <t>Cust id</t>
  </si>
  <si>
    <t>GC</t>
  </si>
  <si>
    <t xml:space="preserve">                                           -  </t>
  </si>
  <si>
    <t>co name</t>
  </si>
  <si>
    <t>All Phase Consulting, LLC</t>
  </si>
  <si>
    <t>Hardrock Builders Llc </t>
  </si>
  <si>
    <t xml:space="preserve"> ALL PHASE CONSULTING, LLC </t>
  </si>
  <si>
    <t>Bal Construction and Restoration LLC </t>
  </si>
  <si>
    <t>Co. website</t>
  </si>
  <si>
    <t>WWW.MYAPCLLC.COM</t>
  </si>
  <si>
    <t>IAN HIS HANDS</t>
  </si>
  <si>
    <t xml:space="preserve">    www.myapcllc.com.    </t>
  </si>
  <si>
    <t>216 990 3533 off</t>
  </si>
  <si>
    <t>co. EMAIL/co. status</t>
  </si>
  <si>
    <t>Insured  &amp; GA Registered #09073201</t>
  </si>
  <si>
    <t>Licensed, Insured &amp; Bonded</t>
  </si>
  <si>
    <t xml:space="preserve"> info@myapcllc.com </t>
  </si>
  <si>
    <t>Email Alhoust523@gmail.com </t>
  </si>
  <si>
    <t>co address</t>
  </si>
  <si>
    <t>375 Rockbridge Road, Suite 172-343</t>
  </si>
  <si>
    <t>15907 Eldamere Ave</t>
  </si>
  <si>
    <t xml:space="preserve"> 375 Rockbridge Road, Suite 172-343 </t>
  </si>
  <si>
    <t>20810 Aurora Rd</t>
  </si>
  <si>
    <t>co. city state</t>
  </si>
  <si>
    <t>Lilburn, GA, 30047</t>
  </si>
  <si>
    <t> Cleveland Ohio 44128</t>
  </si>
  <si>
    <t xml:space="preserve"> Lilburn, GA, 30047 </t>
  </si>
  <si>
    <t>BEDFORD HEIGHTS, OH 44146</t>
  </si>
  <si>
    <t>co. address 2</t>
  </si>
  <si>
    <t>ECI 531 FIFTH AVE,</t>
  </si>
  <si>
    <t>AD</t>
  </si>
  <si>
    <t xml:space="preserve"> 23209 Vera Str </t>
  </si>
  <si>
    <t>co. city state 2</t>
  </si>
  <si>
    <t>PELHAM, NY 10803</t>
  </si>
  <si>
    <t xml:space="preserve"> Cleveland, OH 44128 </t>
  </si>
  <si>
    <t>co address 3</t>
  </si>
  <si>
    <t xml:space="preserve"> ECI 531 FIFTH AVE, </t>
  </si>
  <si>
    <t>23209 Vera Str</t>
  </si>
  <si>
    <t>co. city state 3</t>
  </si>
  <si>
    <t xml:space="preserve"> PELHAM, NY 10803 </t>
  </si>
  <si>
    <t>Cleveland, OH 44128</t>
  </si>
  <si>
    <t>Co. logo 1</t>
  </si>
  <si>
    <t>Providing Cost Estimating &amp; Project Management Services</t>
  </si>
  <si>
    <t>LOGO</t>
  </si>
  <si>
    <t xml:space="preserve">    Providing Cost Estimating &amp; Project Management Services    </t>
  </si>
  <si>
    <t>Co. logo 2</t>
  </si>
  <si>
    <t>Five Generations of Great Work</t>
  </si>
  <si>
    <t xml:space="preserve"> Five Generations of Great Work </t>
  </si>
  <si>
    <t>Co. logo 3</t>
  </si>
  <si>
    <t>Five Generations of Pride &amp; Skills</t>
  </si>
  <si>
    <t xml:space="preserve"> Five Generations of Pride &amp; Skills </t>
  </si>
  <si>
    <t>Co. REP. / PH</t>
  </si>
  <si>
    <t>Joe Jones   216.450.7228</t>
  </si>
  <si>
    <t>MARCUS (216) 323-1960</t>
  </si>
  <si>
    <t xml:space="preserve"> Joe Jones, PM  216.450.7228 </t>
  </si>
  <si>
    <t>Al Houston</t>
  </si>
  <si>
    <t>CO.REP.
email</t>
  </si>
  <si>
    <t>mgrproject@yahoo.com</t>
  </si>
  <si>
    <t> Urbaninvestors21@yahoo.com</t>
  </si>
  <si>
    <t xml:space="preserve"> wsbjoe9@gmail.com </t>
  </si>
  <si>
    <t>Co PH # 2</t>
  </si>
  <si>
    <t>404-446-9060</t>
  </si>
  <si>
    <t xml:space="preserve"> Archie Saunders 216.303.0907 </t>
  </si>
  <si>
    <t>CO.REP. email 2</t>
  </si>
  <si>
    <t>em2</t>
  </si>
  <si>
    <t xml:space="preserve"> ArchieSaunders2018@gmail.com </t>
  </si>
  <si>
    <t>216 420 3670 cell</t>
  </si>
  <si>
    <t>TIN W9</t>
  </si>
  <si>
    <t>TIN 83-226 0563</t>
  </si>
  <si>
    <t xml:space="preserve"> 83- 226-0563 </t>
  </si>
  <si>
    <t>Tax ID 83 1315114</t>
  </si>
  <si>
    <t xml:space="preserve">  FedEx     account # </t>
  </si>
  <si>
    <t xml:space="preserve">  FEDEX    # 9836-2151-1</t>
  </si>
  <si>
    <t xml:space="preserve"> 9836-2151-1 </t>
  </si>
  <si>
    <t>claim report date</t>
  </si>
  <si>
    <t>Time OF CLAIM REPORT</t>
  </si>
  <si>
    <t>insurance customer service rep</t>
  </si>
  <si>
    <t>phone ext.</t>
  </si>
  <si>
    <t>Tarp ext. TMP ok</t>
  </si>
  <si>
    <t>Alhoust523@gmail.com</t>
  </si>
  <si>
    <t>Int TMP ok</t>
  </si>
  <si>
    <t>DRY/PLA CUTOUT MOLD SPRAY  OK</t>
  </si>
  <si>
    <t>DECLARATION PAGE INFO</t>
  </si>
  <si>
    <t>DWELLING</t>
  </si>
  <si>
    <t>OTHER STRUCTURES</t>
  </si>
  <si>
    <t>B. PERSONAL PROPERTY</t>
  </si>
  <si>
    <t>C. LOSS OF USE</t>
  </si>
  <si>
    <t xml:space="preserve"> Personal Property  (ONLY) PAYMENTS ;    REBUILD Items Excluded:  PAYMENTS BE PAID TO:</t>
  </si>
  <si>
    <t>EMS Mitigation &amp; CPS Packout/Cleaning (ONLY) PAYMENTS BE PAID TO;      REBUILD Items Excluded:</t>
  </si>
  <si>
    <t>I also hereby authorize and unequivocally instruct direct payment of any benefits or proceeds to Company.  Mitigation &amp; CPS Packout/Cleaning (ONLY) PAYMENTS BE PAID TO;      REBUILD Items Excluded:PAYMENTS BE PAID TO:</t>
  </si>
  <si>
    <t>You have a legal right to cancel this contract within three (3) business days if you desire to do so; at no cost or obligation to you.</t>
  </si>
  <si>
    <t xml:space="preserve">You must provide written notice to Contractor at the above address. </t>
  </si>
  <si>
    <t>You have a right to full refund of any money or other consideration paid on this transaction.</t>
  </si>
  <si>
    <t>By providing written notice within [3] business days this contract is automatically voided.</t>
  </si>
  <si>
    <t>Your intention should be to fully cooperate with us in this matter;</t>
  </si>
  <si>
    <t xml:space="preserve"> along with  fully paying us for our services. </t>
  </si>
  <si>
    <t>We may exercise our rights that may result in; ONLY IF YOU DO NOT PAY US, in full per our contract:</t>
  </si>
  <si>
    <t>OWNER HEREBY SPECIFICALLY REQUESTS THAT ALL Payments for the Rebuild BE PAID TO: Owner &amp; Contractor</t>
  </si>
  <si>
    <t>**   SUBCONTRACTOR GENERAL AUTHORIZATION   **</t>
  </si>
  <si>
    <t>SUBCONTRACTOR</t>
  </si>
  <si>
    <t>GENERAL CONTRACTOR</t>
  </si>
  <si>
    <t>The undersigned GENERAL CONTRACTOR &amp;</t>
  </si>
  <si>
    <t xml:space="preserve"> agree to employ</t>
  </si>
  <si>
    <t>GENERAL CONTRACTOR/Owners ACKNOWLEDGE as party of interest;</t>
  </si>
  <si>
    <t>CONTACT #</t>
  </si>
  <si>
    <t>SUBCONTRACTOR  EMERGENCY SERVICES WORK AUTHORIZATION</t>
  </si>
  <si>
    <t>DOL</t>
  </si>
  <si>
    <t>as GENERAL CONTRACTOR and the Owner,</t>
  </si>
  <si>
    <t>do hereby authorize</t>
  </si>
  <si>
    <t>I hereby assign the insurance rights; as specified herein, benefits, and proceeds under my insurance policy for</t>
  </si>
  <si>
    <t>the Personal Property services to:</t>
  </si>
  <si>
    <t>This is payment for PERSONAL PROPERTY SERVICES; for services that have already been performed; consequently the mortgage company has no interest in these specific funds; therefore make direct payment; refrain from including Mortgage Company name on the check.</t>
  </si>
  <si>
    <t>CONTRACTOR  &amp; SUBCONTRACTOR AGREEMENT</t>
  </si>
  <si>
    <t>The General Contractor hereby acknowledges that he has informed the customer of our services to be provided in accordance with our company's contract with the General Contractor.                                                                                                                                    Furthermore; the customer is in agreement with the Sub-Contractor working on this project.</t>
  </si>
  <si>
    <t>The General Contractor further hereby declares and states that they have a valid signed contract to perform the services stated herein with the proper customer.</t>
  </si>
  <si>
    <t>The General Contractor further agrees to abide by contract that has been executed with the Sub-Contractor.</t>
  </si>
  <si>
    <t>The General Contractor &amp; Customer agrees to pay the Sub-Contractor in full.</t>
  </si>
  <si>
    <t>The Sub-Contractor agrees to provide a fully executed Conditional Waiver Of Lein</t>
  </si>
  <si>
    <t>OWNER HEREBY SPECIFICALLY REQUESTS THAT EMS  CPS Packout / Cleaning of</t>
  </si>
  <si>
    <t>__Property owner Signature________________________________</t>
  </si>
  <si>
    <t>as GENERAL CONTRACTOR</t>
  </si>
  <si>
    <t xml:space="preserve"> as SUBCONTRACTOR., concerning</t>
  </si>
  <si>
    <r>
      <t>1.</t>
    </r>
    <r>
      <rPr>
        <sz val="7"/>
        <color indexed="8"/>
        <rFont val="Arial Narrow"/>
        <family val="2"/>
      </rPr>
      <t xml:space="preserve">      </t>
    </r>
    <r>
      <rPr>
        <sz val="12"/>
        <color indexed="8"/>
        <rFont val="Arial Narrow"/>
        <family val="2"/>
      </rPr>
      <t>The SUBCONTRACTOR agrees to provide all of the labor and materials required to perform the following</t>
    </r>
  </si>
  <si>
    <t>2. The GENERAL CONTRACTOR hereby agrees to pay the SUBCONTRACTOR, for the aforesaid materials &amp; labor, $</t>
  </si>
  <si>
    <t>TERMS</t>
  </si>
  <si>
    <t>SUB</t>
  </si>
  <si>
    <t>INTERIOR Mitigation &amp; Demolition</t>
  </si>
  <si>
    <t>Contents_ PERSONAL PROPERTY Packout</t>
  </si>
  <si>
    <t xml:space="preserve">Interior  &amp;  EXTERIOR REBUILD  </t>
  </si>
  <si>
    <t xml:space="preserve">Contents_ PERSONAL PROPERTY REPLACEMENT </t>
  </si>
  <si>
    <t>3. The SUBCONTRACTOR shall timely complete the work. The SUBCONTRACTOR agrees that the various portions</t>
  </si>
  <si>
    <t xml:space="preserve">5.  SUBCONTRACTOR shall employ a sufficient number of skilled workers to suitably perform the work. </t>
  </si>
  <si>
    <t>8. The SUBCONTRACTOR agrees to re-execute any work, which does not conform to the drawings and</t>
  </si>
  <si>
    <t xml:space="preserve">9.  In the event, the SUBCONTRACTOR is delayed in the prosecution of the work by acts of God, fire, flood or </t>
  </si>
  <si>
    <t>any other unavoidable casualties; or by labor strikes, late delivery of materials; or by neglect of the</t>
  </si>
  <si>
    <t>14.GENERAL CONTRACTOR agrees to use all funds received from insurance proceeds as originally reported and</t>
  </si>
  <si>
    <t xml:space="preserve"> GENERAL CONTRACTOR agrees to indemnify and hold harmless the contractor in this regard.</t>
  </si>
  <si>
    <t>15.  The GENERAL CONTRACTOR shall promptly notify the contractor of any funds received and promptly remit to the</t>
  </si>
  <si>
    <t>SUBCONTRACTOR without delay. The SUBContractor also agrees to notify the GENERAL CONTRACTOR of any.</t>
  </si>
  <si>
    <t>The GENERAL CONTRACTOR Shall promptly notify and provide the contractor with a copy of any paperwork received.</t>
  </si>
  <si>
    <t>The SUBContractor agrees to wait for payments as disbursed from the insurance and or the escrow company.</t>
  </si>
  <si>
    <t>The SUBContractor further agrees to not demand payments from the GENERAL CONTRACTOR unless agreed.</t>
  </si>
  <si>
    <t xml:space="preserve">16.  The GENERAL CONTRACTOR and the SUB contractor agree that the SUBcontractor shall '“discuss the amount of damage to the consumer’s home, the appropriate replacement, and reasonable cost of replacement with the insurance company.”; as needed. The SUBContractor agrees to release the owner from any obligation to complete work not covered by insurance. </t>
  </si>
  <si>
    <t>The GENERAL CONTRACTOR may choose to pay the SUBcontractor for work not covered insurance.</t>
  </si>
  <si>
    <t>18.  Right of Recession: GENERAL CONTRACTOR has the right to cancel this contract within (3) days by providing</t>
  </si>
  <si>
    <r>
      <t>written notice to SUBContractor at the above address and declares he has received two copies of such. ___</t>
    </r>
    <r>
      <rPr>
        <sz val="10"/>
        <color rgb="FF000000"/>
        <rFont val="Arial Narrow"/>
        <family val="2"/>
      </rPr>
      <t>INITIAL</t>
    </r>
  </si>
  <si>
    <t>19. If GENERAL CONTRACTOR chooses not to proceed with contract after (3) days, THEY agrees</t>
  </si>
  <si>
    <t>SUBcontractor. If insurance company fails to pay on claim, GENERAL CONTRACTOR released</t>
  </si>
  <si>
    <t>FROM SUBcontractor. Unless specific work has been performed by separate invoice. ________ INITIAL</t>
  </si>
  <si>
    <t xml:space="preserve"> Mitigation &amp; Demolition   (ROOM LABELS POSTED) </t>
  </si>
  <si>
    <r>
      <t xml:space="preserve">Create </t>
    </r>
    <r>
      <rPr>
        <i/>
        <u/>
        <sz val="14"/>
        <color rgb="FF000000"/>
        <rFont val="Arial Narrow"/>
        <family val="2"/>
      </rPr>
      <t>ENCIRCLE</t>
    </r>
    <r>
      <rPr>
        <b/>
        <i/>
        <u/>
        <sz val="14"/>
        <color rgb="FF000000"/>
        <rFont val="Arial Narrow"/>
        <family val="2"/>
      </rPr>
      <t xml:space="preserve"> project      (Pictures critical part of PAYMENTprocess!</t>
    </r>
  </si>
  <si>
    <t xml:space="preserve">  Estimates   (Inspection/Scope Form)   </t>
  </si>
  <si>
    <t>EXTERIOR MITIGATION</t>
  </si>
  <si>
    <t xml:space="preserve"> Insurance Company Meetings </t>
  </si>
  <si>
    <t>_ ____/_______/2023</t>
  </si>
  <si>
    <t>Change order request / WishList</t>
  </si>
  <si>
    <t xml:space="preserve">Property-owner Name </t>
  </si>
  <si>
    <t>_______________________</t>
  </si>
  <si>
    <t>Customer may wish to alter the original job work scope and or add additional work.</t>
  </si>
  <si>
    <t>There may or may not be enough alternate funds to cover these changes.</t>
  </si>
  <si>
    <t>Each item will be individually addressed with the best interest of the customer in mind.</t>
  </si>
  <si>
    <t xml:space="preserve">ROOM Name &amp; Number </t>
  </si>
  <si>
    <t>LOCATION &amp; Basic damage / work Description</t>
  </si>
  <si>
    <t>Scope notes</t>
  </si>
  <si>
    <t>Photos</t>
  </si>
  <si>
    <t># 0 = Master bedroom</t>
  </si>
  <si>
    <t>Ceilings N corner</t>
  </si>
  <si>
    <t>repair water damage  drywall paint</t>
  </si>
  <si>
    <t>{#=_1_}</t>
  </si>
  <si>
    <t>{_______}</t>
  </si>
  <si>
    <t>{#=_2_}</t>
  </si>
  <si>
    <t>{#=_3_}</t>
  </si>
  <si>
    <t xml:space="preserve"> {_______} </t>
  </si>
  <si>
    <t>{#=_4_}</t>
  </si>
  <si>
    <t>{#=_5_}</t>
  </si>
  <si>
    <t>______________________________________________________________________________________________</t>
  </si>
  <si>
    <r>
      <t xml:space="preserve">Sworn Statement </t>
    </r>
    <r>
      <rPr>
        <sz val="12"/>
        <color theme="1"/>
        <rFont val="Calibri"/>
        <family val="2"/>
        <scheme val="minor"/>
      </rPr>
      <t xml:space="preserve">in </t>
    </r>
    <r>
      <rPr>
        <b/>
        <sz val="12"/>
        <color rgb="FF0E0C0E"/>
        <rFont val="Arial"/>
        <family val="2"/>
      </rPr>
      <t>Proof of Loss</t>
    </r>
  </si>
  <si>
    <r>
      <t>This form is provided to comply with the Insurance Act</t>
    </r>
    <r>
      <rPr>
        <b/>
        <sz val="10"/>
        <color rgb="FF242424"/>
        <rFont val="Arial"/>
        <family val="2"/>
      </rPr>
      <t xml:space="preserve">, </t>
    </r>
    <r>
      <rPr>
        <b/>
        <sz val="10"/>
        <color rgb="FF0E0C0E"/>
        <rFont val="Arial"/>
        <family val="2"/>
      </rPr>
      <t>where required</t>
    </r>
    <r>
      <rPr>
        <b/>
        <sz val="10"/>
        <color rgb="FF242424"/>
        <rFont val="Arial"/>
        <family val="2"/>
      </rPr>
      <t xml:space="preserve">, </t>
    </r>
    <r>
      <rPr>
        <b/>
        <sz val="10"/>
        <color rgb="FF0E0C0E"/>
        <rFont val="Arial"/>
        <family val="2"/>
      </rPr>
      <t>and without prejudice to the liability of the Insurer</t>
    </r>
    <r>
      <rPr>
        <b/>
        <sz val="10"/>
        <color rgb="FF242424"/>
        <rFont val="Arial"/>
        <family val="2"/>
      </rPr>
      <t>.</t>
    </r>
  </si>
  <si>
    <t>dates in effect thru</t>
  </si>
  <si>
    <t>coverage Amounts</t>
  </si>
  <si>
    <t>Insured</t>
  </si>
  <si>
    <t>Address</t>
  </si>
  <si>
    <t xml:space="preserve">At time of loss, by the above-indicated policy of insurance, herein named policyholder was </t>
  </si>
  <si>
    <t>insured, against a loss by, to the property described,</t>
  </si>
  <si>
    <t xml:space="preserve"> in the statement of loss, according to the terms and conditions of the said policy and all forms, endorsements, transfers and assignments attached thereto.</t>
  </si>
  <si>
    <t xml:space="preserve">Time &amp; Origin Of LOSS: </t>
  </si>
  <si>
    <t>TIME AM/PM</t>
  </si>
  <si>
    <t>The cause &amp; origin of the said loss were:</t>
  </si>
  <si>
    <t>LOSS LOCATION</t>
  </si>
  <si>
    <r>
      <rPr>
        <b/>
        <sz val="12"/>
        <color theme="1"/>
        <rFont val="Calibri"/>
        <family val="2"/>
        <scheme val="minor"/>
      </rPr>
      <t>Occupancy:</t>
    </r>
    <r>
      <rPr>
        <sz val="12"/>
        <color theme="1"/>
        <rFont val="Calibri"/>
        <family val="2"/>
        <scheme val="minor"/>
      </rPr>
      <t xml:space="preserve"> The building described, or containing the property described, was occupied</t>
    </r>
  </si>
  <si>
    <t xml:space="preserve"> at the time of the loss as follows, and for no other purpose whatever; other the following: </t>
  </si>
  <si>
    <t>personal residence</t>
  </si>
  <si>
    <r>
      <rPr>
        <b/>
        <sz val="12"/>
        <color theme="1"/>
        <rFont val="Calibri"/>
        <family val="2"/>
        <scheme val="minor"/>
      </rPr>
      <t>Title and Interest:</t>
    </r>
    <r>
      <rPr>
        <sz val="12"/>
        <color theme="1"/>
        <rFont val="Calibri"/>
        <family val="2"/>
        <scheme val="minor"/>
      </rPr>
      <t xml:space="preserve"> At the time of the loss the interest in the property described therein was</t>
    </r>
  </si>
  <si>
    <t xml:space="preserve"> No other person or persons had any interest therein or encumbrance thereon, except: </t>
  </si>
  <si>
    <r>
      <t xml:space="preserve">Changes: </t>
    </r>
    <r>
      <rPr>
        <sz val="12"/>
        <color theme="1"/>
        <rFont val="Calibri"/>
        <family val="2"/>
        <scheme val="minor"/>
      </rPr>
      <t>Since the said policy was issued there has been no assignment thereof, or change of interest, use, occupancy, possession, location or exposure of the property described except:</t>
    </r>
  </si>
  <si>
    <t>N/A</t>
  </si>
  <si>
    <t>The said loss did not originate by any act, design or procurement on the part of your insured, or this affiant: nothing has been done by or with the privity or consent of your insured or this affiant, to violate the conditions of the policy, or render it void; no articles are mentioned herein or in annexed schedules but such as were destroyed or damaged at the time of said loss; no property saved has in any manner been concealed, and no attempt to deceive the said company, as to the extent of said loss, has in any manner been made. Any other information that may be required will be furnished and considered a part of this proof.</t>
  </si>
  <si>
    <t>The insured hereby covenants that no release has been or will be given to or settlement or compromise made with any third party who may be liable to damages to the insured and the insured in consideration of the payment made under this policy hereby subrogates the said Company to all rights and causes of action the said insured has against any person, persons, or corporations whomsoever for damage arising out of or incident to said loss or damage to said property and authorizes said Company to sue in the name of the Insured but at the cost of the Company any such third party, pledging full cooperation in such action.</t>
  </si>
  <si>
    <t>Insurance and Loss</t>
  </si>
  <si>
    <t>A particular account of the loss is attached heretoand forms part of this proof. The actual cash value of the property insured, the actual amount of loss or damage, the total insurance thereon at the time of the said loss and the amount claimed under this policy are as follows:</t>
  </si>
  <si>
    <t>Coverage Involved</t>
  </si>
  <si>
    <t>Replacement Cost</t>
  </si>
  <si>
    <t>Cash Value Estimate</t>
  </si>
  <si>
    <t>Total Loss or Damage</t>
  </si>
  <si>
    <t>ale</t>
  </si>
  <si>
    <t>rebuild costs</t>
  </si>
  <si>
    <t>mitigation</t>
  </si>
  <si>
    <t>personal property</t>
  </si>
  <si>
    <t>Total Insurance Under all Policies</t>
  </si>
  <si>
    <t>Total Insurance Under this  Policy</t>
  </si>
  <si>
    <t>Amount Claimed Under this Policy</t>
  </si>
  <si>
    <t>The furnishing of this blank or the preparation of proofs by a representative of the above insurance company is not a waiver of any of its rights.</t>
  </si>
  <si>
    <t>"Any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t>
  </si>
  <si>
    <t xml:space="preserve">State of </t>
  </si>
  <si>
    <t xml:space="preserve">County of </t>
  </si>
  <si>
    <t xml:space="preserve">The insured subscribed and sworn before me this day of </t>
  </si>
  <si>
    <t>.</t>
  </si>
  <si>
    <t>Notary Public/or Adjuster</t>
  </si>
  <si>
    <t>Sworn to before me &amp; subscribed in my presence on this ____ day of_________, 2024</t>
  </si>
  <si>
    <t xml:space="preserve">State of: ____________ County/Parish of: ______________________                                                              </t>
  </si>
  <si>
    <t xml:space="preserve">Notary Signature:  ______________________________________________  </t>
  </si>
  <si>
    <t xml:space="preserve">My Commission Expires: ______/_______ / 20_______                      Notary Seal: </t>
  </si>
  <si>
    <t>Assigned to:</t>
  </si>
  <si>
    <t>DRAW SCHEDULE</t>
  </si>
  <si>
    <t>DRAW #</t>
  </si>
  <si>
    <t>PERCENTAGE OF WORK COMPLETED</t>
  </si>
  <si>
    <t>TTD</t>
  </si>
  <si>
    <t>INITIAL DEPOSIT</t>
  </si>
  <si>
    <t>GC &amp; SUB TERMS %</t>
  </si>
  <si>
    <t xml:space="preserve">CASH FLOW </t>
  </si>
  <si>
    <t>JOB =</t>
  </si>
  <si>
    <t>APC</t>
  </si>
  <si>
    <t>ESTIMATES</t>
  </si>
  <si>
    <t>BEST CASE SCENARIO</t>
  </si>
  <si>
    <t>MOST LIKELY</t>
  </si>
  <si>
    <t>WORST CASE SCENARIO</t>
  </si>
  <si>
    <t>Roof &amp; EXT Mitigation  TEMP. &amp; EMERGENCY REPAIRS</t>
  </si>
  <si>
    <t>TREE &amp; EXT Mitigation  TEMP. &amp; EMERGENCY REPAIRS</t>
  </si>
  <si>
    <t xml:space="preserve">Mitigation  INTERIOR </t>
  </si>
  <si>
    <t>Contents_ PERSONAL PROPERTY Packout = CPS</t>
  </si>
  <si>
    <t xml:space="preserve">REBUILD  Interior  &amp;  EXTERIOR </t>
  </si>
  <si>
    <t xml:space="preserve">Roof &amp; EXT REBUILD </t>
  </si>
  <si>
    <t>PERSONAL PROPERTY REPLACEMENT Customer's *</t>
  </si>
  <si>
    <t>TOTALS</t>
  </si>
  <si>
    <t>POTENTIAL ADDITIONAL FUNDS</t>
  </si>
  <si>
    <t>GROSS TOTAL TO DATE</t>
  </si>
  <si>
    <t>HENDKING</t>
  </si>
  <si>
    <t>advance</t>
  </si>
  <si>
    <t>repayment</t>
  </si>
  <si>
    <t>MIT TOTAL T APC</t>
  </si>
  <si>
    <t>NET DUE</t>
  </si>
  <si>
    <t>DEPRECIATION HELD</t>
  </si>
  <si>
    <t>DUE IAN/HARDROCK</t>
  </si>
  <si>
    <t xml:space="preserve"> Claim Number:</t>
  </si>
  <si>
    <r>
      <t xml:space="preserve">VIA ELECTRONIC MAIL TO </t>
    </r>
    <r>
      <rPr>
        <b/>
        <i/>
        <u/>
        <sz val="12"/>
        <color rgb="FF080808"/>
        <rFont val="Times New Roman"/>
        <family val="1"/>
      </rPr>
      <t>(EMAIL ADDRESS)</t>
    </r>
  </si>
  <si>
    <t>&amp; PRIORITY MAIL WITH TRACKING</t>
  </si>
  <si>
    <t>Re:</t>
  </si>
  <si>
    <t>Date of Loss:</t>
  </si>
  <si>
    <t>Insured:</t>
  </si>
  <si>
    <t>POLICY NUMBER</t>
  </si>
  <si>
    <t>Property Address:</t>
  </si>
  <si>
    <t>REQUEST FOR INSURANCE INFORMATION AND NOTICE OF POST-LOSS ASSIGNMENT OF INSURANCE RIGHTS</t>
  </si>
  <si>
    <r>
      <t xml:space="preserve">Dear </t>
    </r>
    <r>
      <rPr>
        <i/>
        <sz val="12"/>
        <color rgb="FF080808"/>
        <rFont val="Times New Roman"/>
        <family val="1"/>
      </rPr>
      <t>Adjuster,</t>
    </r>
  </si>
  <si>
    <t xml:space="preserve">    Please take notice that </t>
  </si>
  <si>
    <t>was engaged to perform work at your insured's property on the date of:</t>
  </si>
  <si>
    <t xml:space="preserve">to address the damage sustained in the above­ referenced loss. </t>
  </si>
  <si>
    <t>Our scope of work is described in the enclosed ESTIMATE &amp; contract.</t>
  </si>
  <si>
    <t>Enclosed, please find an Insurance Information Release and Authorization executed by the policyholder.   It includes a waiver of the policyholder's right to privacy as to the portion of the claim that relates to our scope of work and irrevocably directs you to release the following documents and information to us. Therefore, please immediately confirm in writing that you will provide the following:</t>
  </si>
  <si>
    <t>(1)             A complete certified copy of the policy packet (including declarations, policy provisions,                         …...........      and endorsements);</t>
  </si>
  <si>
    <t>(2)             All information and documentation regarding this property damage claim, including status reports, letters, emails, estimates, competitive bids, and correspondence from consultants and independent adjusters engaged by the insurance company; and</t>
  </si>
  <si>
    <t>(3)             "CC:" us on all such future correspondence for the duration of the claim.</t>
  </si>
  <si>
    <r>
      <t xml:space="preserve">Transmit all documents by email to </t>
    </r>
    <r>
      <rPr>
        <i/>
        <sz val="12"/>
        <color rgb="FF080808"/>
        <rFont val="Times New Roman"/>
        <family val="1"/>
      </rPr>
      <t xml:space="preserve">[address #1] </t>
    </r>
  </si>
  <si>
    <t>and cc: [address #2, for redundancy].</t>
  </si>
  <si>
    <r>
      <t xml:space="preserve">After the loss occurred, the insured ("Policyholder") irrevocably transferred and assigned to us all rights and policy benefits for claims for the damage we were hired to address, pursuant to the enclosed, fully-executed and enforceable </t>
    </r>
    <r>
      <rPr>
        <u/>
        <sz val="12"/>
        <color rgb="FF080808"/>
        <rFont val="Times New Roman"/>
        <family val="1"/>
      </rPr>
      <t>post-loss</t>
    </r>
    <r>
      <rPr>
        <sz val="12"/>
        <color rgb="FF080808"/>
        <rFont val="Times New Roman"/>
        <family val="1"/>
      </rPr>
      <t xml:space="preserve"> Assignment of Insurance Rights and Direction to Pay ("Assignment"). Also enclosed is a copy of the Contract executed by your insured, and an irrevocable Information Release and Authorization.</t>
    </r>
  </si>
  <si>
    <t>In pertinent part, the Assignment states:</t>
  </si>
  <si>
    <r>
      <t xml:space="preserve">1.     </t>
    </r>
    <r>
      <rPr>
        <b/>
        <u/>
        <sz val="12"/>
        <color rgb="FF080808"/>
        <rFont val="Times New Roman"/>
        <family val="1"/>
      </rPr>
      <t>Irrevocable Post-Loss Assignment of Policyholders' Rights</t>
    </r>
    <r>
      <rPr>
        <b/>
        <sz val="12"/>
        <color rgb="FF080808"/>
        <rFont val="Times New Roman"/>
        <family val="1"/>
      </rPr>
      <t xml:space="preserve"> </t>
    </r>
    <r>
      <rPr>
        <b/>
        <u/>
        <sz val="12"/>
        <color rgb="FF080808"/>
        <rFont val="Times New Roman"/>
        <family val="1"/>
      </rPr>
      <t>Against Insurance Company To Contractor:</t>
    </r>
    <r>
      <rPr>
        <b/>
        <sz val="12"/>
        <color rgb="FF080808"/>
        <rFont val="Times New Roman"/>
        <family val="1"/>
      </rPr>
      <t xml:space="preserve"> </t>
    </r>
    <r>
      <rPr>
        <sz val="12"/>
        <color rgb="FF080808"/>
        <rFont val="Times New Roman"/>
        <family val="1"/>
      </rPr>
      <t>By execution of this irrevocable Post-Loss Assignment of Insurance Rights and Direction of Pay ("Assignment"), the policyholder(s) identified above ("Policyholders") completely, irrevocably, and fully assign and transfer to the Contractor named above all of the Policyholders' legal and equitable rights, title, and interest under all insurance policies arising from claims for the damage Contractor was hired to address (collectively referred to as the "Assigned Rights"). The Assigned Rights include without limitation the rights to collect insurance policy benefits and proceeds, and the right but not the obligation to participate in appraisal of the loss or the portion of the loss in which Contractor is involved. The Assigned Rights include without limitation the Policyholders' rights as a first-party insured under the Policyholders' policy of insurance, the right to sue the insurance company to enforce the Assigned Rights, and to prosecute any applicable causes of action for breach of contract, breach of the implied covenant of good faith and fair dealing (insurance bad faith), fraud, and negligence. This Assignment shall be liberally construed to the fullest extent permitted by law and so that Contractor is deemed to stand in a first party position as to the policies. The Policyholders shall remain obligated with respect to all duties and liabilities under the terms of the insurance policies, including the duty to properly document all claims and cooperate with the insurer's investigation. Contractor owes none of those duties. This Assignment may only be revoked by written notice to the Contractor after the contract is terminated in writing, but is permanently irrevocable as to work performed before the contract is terminated.</t>
    </r>
  </si>
  <si>
    <r>
      <t xml:space="preserve">2.     </t>
    </r>
    <r>
      <rPr>
        <b/>
        <u/>
        <sz val="12"/>
        <color rgb="FF080808"/>
        <rFont val="Times New Roman"/>
        <family val="1"/>
      </rPr>
      <t>Exclusions:</t>
    </r>
    <r>
      <rPr>
        <b/>
        <sz val="12"/>
        <color rgb="FF080808"/>
        <rFont val="Times New Roman"/>
        <family val="1"/>
      </rPr>
      <t xml:space="preserve"> </t>
    </r>
    <r>
      <rPr>
        <sz val="12"/>
        <color rgb="FF080808"/>
        <rFont val="Times New Roman"/>
        <family val="1"/>
      </rPr>
      <t>Nothing in this Assignment shall be construed as an assignment of other parts of the insurance claim that are unrelated to Contractor's scope of work, such as additional living expenses, personal property, or services performed after</t>
    </r>
    <r>
      <rPr>
        <b/>
        <sz val="12"/>
        <color rgb="FF080808"/>
        <rFont val="Times New Roman"/>
        <family val="1"/>
      </rPr>
      <t xml:space="preserve"> </t>
    </r>
    <r>
      <rPr>
        <sz val="12"/>
        <color rgb="FF080808"/>
        <rFont val="Times New Roman"/>
        <family val="1"/>
      </rPr>
      <t>Contractor's services are terminated. Nothing in this Assignment shall be construed as a delegation of duties.</t>
    </r>
  </si>
  <si>
    <r>
      <t xml:space="preserve">3.     </t>
    </r>
    <r>
      <rPr>
        <b/>
        <u/>
        <sz val="12"/>
        <color rgb="FF080808"/>
        <rFont val="Times New Roman"/>
        <family val="1"/>
      </rPr>
      <t>No Conditions:</t>
    </r>
    <r>
      <rPr>
        <b/>
        <sz val="12"/>
        <color rgb="FF080808"/>
        <rFont val="Times New Roman"/>
        <family val="1"/>
      </rPr>
      <t xml:space="preserve"> </t>
    </r>
    <r>
      <rPr>
        <sz val="12"/>
        <color rgb="FF080808"/>
        <rFont val="Times New Roman"/>
        <family val="1"/>
      </rPr>
      <t>The Policyholders agree and understand that this Assignment and each of its component parts are irrevocable. The Policyholders expressly acknowledge that it is the Policyholders' intent to assign the Policyholders' insurance policy rights and benefits under the claims to the Contractor as explained above. The Policyholders agree and understand that this irrevocable Assignment is unconditional and effective immediately upon execution of this document</t>
    </r>
    <r>
      <rPr>
        <sz val="12"/>
        <color rgb="FF343434"/>
        <rFont val="Times New Roman"/>
        <family val="1"/>
      </rPr>
      <t xml:space="preserve">, </t>
    </r>
    <r>
      <rPr>
        <sz val="12"/>
        <color rgb="FF080808"/>
        <rFont val="Times New Roman"/>
        <family val="1"/>
      </rPr>
      <t>and that no further action needs to be taken to make it valid, enforceable, or binding upon the Policyholders and the Policyholders' insurance company.</t>
    </r>
  </si>
  <si>
    <r>
      <t xml:space="preserve">4.     </t>
    </r>
    <r>
      <rPr>
        <b/>
        <u/>
        <sz val="12"/>
        <color rgb="FF080808"/>
        <rFont val="Times New Roman"/>
        <family val="1"/>
      </rPr>
      <t>Cooperation:</t>
    </r>
    <r>
      <rPr>
        <b/>
        <sz val="12"/>
        <color rgb="FF080808"/>
        <rFont val="Times New Roman"/>
        <family val="1"/>
      </rPr>
      <t xml:space="preserve"> </t>
    </r>
    <r>
      <rPr>
        <sz val="12"/>
        <color rgb="FF080808"/>
        <rFont val="Times New Roman"/>
        <family val="1"/>
      </rPr>
      <t>The Policyholders shall cooperate fully with Contractor's efforts to enforce the Assigned rights, and to collect policy benefits. Policyholders agree to execute any and all documents presented by Contractor to the Policyholders, which are reasonably required for the prosecution of Contractor's claims against the Policyholders' insurance company and/or its agents with respect to the Assigned Rights.</t>
    </r>
  </si>
  <si>
    <r>
      <t xml:space="preserve">5.     </t>
    </r>
    <r>
      <rPr>
        <b/>
        <u/>
        <sz val="12"/>
        <color rgb="FF080808"/>
        <rFont val="Times New Roman"/>
        <family val="1"/>
      </rPr>
      <t>Direction to Pay:</t>
    </r>
    <r>
      <rPr>
        <b/>
        <sz val="12"/>
        <color rgb="FF080808"/>
        <rFont val="Times New Roman"/>
        <family val="1"/>
      </rPr>
      <t xml:space="preserve"> </t>
    </r>
    <r>
      <rPr>
        <sz val="12"/>
        <color rgb="FF080808"/>
        <rFont val="Times New Roman"/>
        <family val="1"/>
      </rPr>
      <t>The Policyholders hereby authorize and instruct all insurance carriers who may be liable to the Policyholders for this loss in whole or in part to pay directly to Contractor the amounts due or to become due in connection with the work Contractor has been authorized to perform, and to deliver said payments directly and exclusively to Contractor within fifteen (15) calendar days of the invoice. In the event an insurer fails to name Contractor on any check for the Work, the Policyholders shall immediately notify Contractor in writing, and return the check to the insurer with a written request to the insurer to issue a replacement check payable to Contractor</t>
    </r>
    <r>
      <rPr>
        <sz val="12"/>
        <color rgb="FF343434"/>
        <rFont val="Times New Roman"/>
        <family val="1"/>
      </rPr>
      <t>.</t>
    </r>
  </si>
  <si>
    <r>
      <t xml:space="preserve">6.     </t>
    </r>
    <r>
      <rPr>
        <b/>
        <u/>
        <sz val="12"/>
        <color rgb="FF080808"/>
        <rFont val="Times New Roman"/>
        <family val="1"/>
      </rPr>
      <t>Security</t>
    </r>
    <r>
      <rPr>
        <b/>
        <sz val="12"/>
        <color rgb="FF080808"/>
        <rFont val="Times New Roman"/>
        <family val="1"/>
      </rPr>
      <t xml:space="preserve"> </t>
    </r>
    <r>
      <rPr>
        <b/>
        <u/>
        <sz val="12"/>
        <color rgb="FF080808"/>
        <rFont val="Times New Roman"/>
        <family val="1"/>
      </rPr>
      <t>and</t>
    </r>
    <r>
      <rPr>
        <b/>
        <sz val="12"/>
        <color rgb="FF080808"/>
        <rFont val="Times New Roman"/>
        <family val="1"/>
      </rPr>
      <t xml:space="preserve"> </t>
    </r>
    <r>
      <rPr>
        <b/>
        <u/>
        <sz val="12"/>
        <color rgb="FF080808"/>
        <rFont val="Times New Roman"/>
        <family val="1"/>
      </rPr>
      <t>Consideration:</t>
    </r>
    <r>
      <rPr>
        <b/>
        <sz val="12"/>
        <color rgb="FF080808"/>
        <rFont val="Times New Roman"/>
        <family val="1"/>
      </rPr>
      <t xml:space="preserve"> </t>
    </r>
    <r>
      <rPr>
        <sz val="12"/>
        <color rgb="FF080808"/>
        <rFont val="Times New Roman"/>
        <family val="1"/>
      </rPr>
      <t>This Assignment is given to Contractor as security and is made in consideration for Contractor's agreement to perform services without immediate full payment from the Policyholders upon completion of services. The Policyholders acknowledge the sufficiency of this consideration.</t>
    </r>
  </si>
  <si>
    <r>
      <t>ALL PHASE CONSULTING, LLC</t>
    </r>
    <r>
      <rPr>
        <i/>
        <sz val="12"/>
        <color rgb="FF080808"/>
        <rFont val="Times New Roman"/>
        <family val="1"/>
      </rPr>
      <t xml:space="preserve"> hereby</t>
    </r>
    <r>
      <rPr>
        <sz val="12"/>
        <color rgb="FF080808"/>
        <rFont val="Times New Roman"/>
        <family val="1"/>
      </rPr>
      <t xml:space="preserve"> tenders the insured's assignment of the Assigned Rights, which we received as security.</t>
    </r>
  </si>
  <si>
    <r>
      <t xml:space="preserve">As assignee of the policy benefits, we step into the shoes of the insured and hold legal title to </t>
    </r>
    <r>
      <rPr>
        <b/>
        <sz val="12"/>
        <color rgb="FF080808"/>
        <rFont val="Times New Roman"/>
        <family val="1"/>
      </rPr>
      <t xml:space="preserve">all </t>
    </r>
    <r>
      <rPr>
        <sz val="12"/>
        <color rgb="FF080808"/>
        <rFont val="Times New Roman"/>
        <family val="1"/>
      </rPr>
      <t xml:space="preserve">rights for policy benefits paid pursuant to the Assigned Rights. Since this is a post-loss assignment, it is valid and enforceable. Therefore, all insurers with applicable coverage are bound by the Assignment, and </t>
    </r>
    <r>
      <rPr>
        <b/>
        <sz val="12"/>
        <color rgb="FF080808"/>
        <rFont val="Times New Roman"/>
        <family val="1"/>
      </rPr>
      <t xml:space="preserve">we now stand in a first party position </t>
    </r>
    <r>
      <rPr>
        <sz val="12"/>
        <color rgb="FF080808"/>
        <rFont val="Times New Roman"/>
        <family val="1"/>
      </rPr>
      <t>as to this portion of the claim.</t>
    </r>
  </si>
  <si>
    <r>
      <t xml:space="preserve">It is important to emphasize that this is not an assignment of the entire policy; it is merely a </t>
    </r>
    <r>
      <rPr>
        <b/>
        <i/>
        <sz val="12"/>
        <color rgb="FF080808"/>
        <rFont val="Times New Roman"/>
        <family val="1"/>
      </rPr>
      <t xml:space="preserve">post-loss assignment </t>
    </r>
    <r>
      <rPr>
        <sz val="12"/>
        <color rgb="FF080808"/>
        <rFont val="Times New Roman"/>
        <family val="1"/>
      </rPr>
      <t>of rights and benefits arising from a specific loss. The anti­ assignment provision in the policy only applies to pre-loss assignments of the policy.</t>
    </r>
  </si>
  <si>
    <t>A policy may be assignable or not assignable, as provided by its terms. Subject to its terms relating to assignability, any life or accident and sickness policy issued under the terms of which the beneficiary may be changed upon the sole request of the policy owner may be assigned either by pledge or by transfer of title by an assignment executed by the policy owner alone and delivered to the insurer, whether or not the pledgee or assignee is the insurer. Any assignment shall entitle the insurer to deal with the assignee as the owner or pledgee of the policy in accordance with the terms of the assignment until the insurer has received at its home office written notice of termination of the assignment or pledge or written notice by or on behalf of some other person claiming some interest in the policy in conflict with the assignment. Ga. Code Ann., § 33-24-17.</t>
  </si>
  <si>
    <t xml:space="preserve">In Mail Concepts v. Foote &amp; Davies, 200 Ga.App. 778, 409 S.E.2d 567 (1991), the Court of Appeals held that a non-assignment clause in a contract for services and labor was unenforceable. In so holding, the court observed that, with the exception of contracts requiring peculiar skills or services which are inherently not assignable: once a party to the contract performs its obligations thereunder so that the contract is no longer executory, its right to enforce the other party's liability under the contract may be assigned without the other party's consent even if the contract contains a non-assignment clause. Id. at 781, 409 S.E.2d 567. Singer Asset Fin. Co. v. CGU Life Ins. Co., 567 S.E.2d 9, 10 (Ga. 2002) </t>
  </si>
  <si>
    <t>“After [a] loss, the claim of the insured, like any other chose in action, could be assigned without in any way affecting the insurer's liability. It has been held, rightly we think, that a condition in a policy of ... insurance prohibiting an assignment or transfer of the same after loss, without the consent of the insurer, is null and void, as inconsistent with the covenant of indemnity and contrary to public policy....No right of the insurer being affected by the assignments of the policies, it would be a mere act of caprice or bad faith for it to take advantage of the stipulation that the transfers were subject to its consent, by withholding such consent in order to defeat the claim of the assignee. The assignments being perfectly valid without the consent of the insurer, and its rights being in no way affected thereby, the condition in question was superfluous, and the law will not tolerate its enforcement against the assignee.” Santiago v. Safeway Ins. Co., 396 S.E.2d 506, 507-08 (Ga. Ct. App. 1990).</t>
  </si>
  <si>
    <t>An assignment of the policy after loss, or in other words an assignment of the claim for the loss, is valid, and transfers to the assignee the right to the proceeds of the insurance. Such an assignment is valid, even though the policy provides that it shall be void if assigned, either before or after the loss, without the consent of insurer, for such an assignment relates to the cause of action and not to the policy. If insurer has notice of the assignment and, if insurer thereafter pays the proceeds to insured or his creditors, it does not discharge itself from liability to the assignee. 46 CJS Insurance § 1152 (1946). Santiago v. Safeway Ins. Co., 396 S.E.2d 506, 507-08 (Ga. Ct. App. 1990)</t>
  </si>
  <si>
    <t xml:space="preserve">“[A]n account debtor on an account, chattel paper, or a payment intangible may discharge its obligation by paying the assignor until, but not after, the account debtor receives a notification, authenticated by the assignor or the assignee, that the amount due or to become due has been assigned and that payment is to be made to the assignee. After receipt of the notification, the account debtor may discharge its obligation by paying the assignee and may not discharge the obligation by paying the assignor.” </t>
  </si>
  <si>
    <r>
      <t xml:space="preserve">Please do not issue payment under the Assigned Rights directly to the Policyholder. </t>
    </r>
    <r>
      <rPr>
        <sz val="12"/>
        <color rgb="FF080808"/>
        <rFont val="Times New Roman"/>
        <family val="1"/>
      </rPr>
      <t xml:space="preserve">Doing so will </t>
    </r>
    <r>
      <rPr>
        <u/>
        <sz val="12"/>
        <color rgb="FF080808"/>
        <rFont val="Times New Roman"/>
        <family val="1"/>
      </rPr>
      <t>not</t>
    </r>
    <r>
      <rPr>
        <sz val="12"/>
        <color rgb="FF080808"/>
        <rFont val="Times New Roman"/>
        <family val="1"/>
      </rPr>
      <t xml:space="preserve"> result in a credit toward the balance owed to us. Directly paying the Policyholder for the assigned portion of the claim will </t>
    </r>
    <r>
      <rPr>
        <u/>
        <sz val="12"/>
        <color rgb="FF080808"/>
        <rFont val="Times New Roman"/>
        <family val="1"/>
      </rPr>
      <t>not</t>
    </r>
    <r>
      <rPr>
        <sz val="12"/>
        <color rgb="FF080808"/>
        <rFont val="Times New Roman"/>
        <family val="1"/>
      </rPr>
      <t xml:space="preserve"> discharge your obligations under the policy and may require double-payment.</t>
    </r>
  </si>
  <si>
    <r>
      <t>If you have any questions, please do not hesitate to call. We thank you in advance for the documents and information listed on the first page of this letter. We look forward to working cooperatively with you for a smooth and expeditious resolution of this claim. Thank you</t>
    </r>
    <r>
      <rPr>
        <sz val="12"/>
        <color rgb="FF313131"/>
        <rFont val="Times New Roman"/>
        <family val="1"/>
      </rPr>
      <t>.</t>
    </r>
  </si>
  <si>
    <t>Very truly yours,</t>
  </si>
  <si>
    <r>
      <t xml:space="preserve"> </t>
    </r>
    <r>
      <rPr>
        <b/>
        <sz val="10"/>
        <color rgb="FF0C0C0C"/>
        <rFont val="Times New Roman"/>
        <family val="1"/>
      </rPr>
      <t>Claim Number:</t>
    </r>
  </si>
  <si>
    <r>
      <t xml:space="preserve">GEORGIA POST-LOSS ASSIGNMENT OF INSURANCE RIGHTS </t>
    </r>
    <r>
      <rPr>
        <u/>
        <sz val="12"/>
        <color rgb="FF0C0C0C"/>
        <rFont val="Times New Roman"/>
        <family val="1"/>
      </rPr>
      <t xml:space="preserve">&amp; </t>
    </r>
    <r>
      <rPr>
        <b/>
        <u/>
        <sz val="11.5"/>
        <color rgb="FF0C0C0C"/>
        <rFont val="Times New Roman"/>
        <family val="1"/>
      </rPr>
      <t>DIRECTION TO PAY</t>
    </r>
  </si>
  <si>
    <t xml:space="preserve">Policyholder #1: </t>
  </si>
  <si>
    <t xml:space="preserve">Policyholder #2: </t>
  </si>
  <si>
    <r>
      <t>Po</t>
    </r>
    <r>
      <rPr>
        <sz val="8"/>
        <color rgb="FF0C0C0C"/>
        <rFont val="Times New Roman"/>
        <family val="1"/>
      </rPr>
      <t>Ii</t>
    </r>
    <r>
      <rPr>
        <b/>
        <sz val="8"/>
        <color rgb="FF0C0C0C"/>
        <rFont val="Times New Roman"/>
        <family val="1"/>
      </rPr>
      <t>cy Number:</t>
    </r>
  </si>
  <si>
    <t xml:space="preserve"> City/State/Zip: </t>
  </si>
  <si>
    <r>
      <t>1.</t>
    </r>
    <r>
      <rPr>
        <b/>
        <sz val="7"/>
        <color rgb="FF0C0C0C"/>
        <rFont val="Times New Roman"/>
        <family val="1"/>
      </rPr>
      <t xml:space="preserve"> </t>
    </r>
    <r>
      <rPr>
        <b/>
        <u/>
        <sz val="10"/>
        <color rgb="FF0C0C0C"/>
        <rFont val="Times New Roman"/>
        <family val="1"/>
      </rPr>
      <t>Irrevocable Post-Loss Assignment of Policyholders' Rights Against Insurance Company To Contractor:</t>
    </r>
    <r>
      <rPr>
        <b/>
        <sz val="10"/>
        <color rgb="FF0C0C0C"/>
        <rFont val="Times New Roman"/>
        <family val="1"/>
      </rPr>
      <t xml:space="preserve"> </t>
    </r>
    <r>
      <rPr>
        <sz val="10"/>
        <color rgb="FF0C0C0C"/>
        <rFont val="Times New Roman"/>
        <family val="1"/>
      </rPr>
      <t xml:space="preserve">By execution of this irrevocable Post-Loss Assignment of Insurance Rights and Direction of Pay ("Assignment"), the policyholder(s) identified above ("Policyholders") completely, irrevocably, and fully assign and transfer to the Contractor named above all of the Policyholders' legal and equitable rights, title, and interest under all insurance policies arising from claims for the damage Contractor was hired to address (collectively referred to as the </t>
    </r>
    <r>
      <rPr>
        <sz val="10"/>
        <color rgb="FF262626"/>
        <rFont val="Times New Roman"/>
        <family val="1"/>
      </rPr>
      <t xml:space="preserve">"Assigned </t>
    </r>
    <r>
      <rPr>
        <sz val="10"/>
        <color rgb="FF0C0C0C"/>
        <rFont val="Times New Roman"/>
        <family val="1"/>
      </rPr>
      <t>Rights"). The Assigned Rights include without limitation the rights to collect insurance policy benefits and proceeds, and the right but not the obligation to participate in appraisal of the loss or the portion of the loss in which Contractor is involved</t>
    </r>
    <r>
      <rPr>
        <sz val="10"/>
        <color rgb="FF484848"/>
        <rFont val="Times New Roman"/>
        <family val="1"/>
      </rPr>
      <t xml:space="preserve">. </t>
    </r>
    <r>
      <rPr>
        <sz val="10"/>
        <color rgb="FF0C0C0C"/>
        <rFont val="Times New Roman"/>
        <family val="1"/>
      </rPr>
      <t>The Assigned Rights include without limitation the Policyholders' rights as a first-party insured under the Policyholders' policy of insurance, the right to sue the insurance company to enforce the Assigned Rights, and to prosecute any applicable causes of action for breach of contract, breach of the implied covenant of good faith and fair dealing (insurance bad faith), fraud, and negligence</t>
    </r>
    <r>
      <rPr>
        <sz val="10"/>
        <color rgb="FF5B5B5B"/>
        <rFont val="Times New Roman"/>
        <family val="1"/>
      </rPr>
      <t xml:space="preserve">. </t>
    </r>
    <r>
      <rPr>
        <sz val="10"/>
        <color rgb="FF0C0C0C"/>
        <rFont val="Times New Roman"/>
        <family val="1"/>
      </rPr>
      <t>This Assignment shall be liberally construed to the fullest extent permitted by law and so that Contractor is deemed to stand in a first party position as to the policies. The Policyholders shall remain obligated with respect to all duties and liabilities under the terms of the insurance policies, including the duty to properly document all claims and cooperate with the insurer's investigation. Contractor owes none of those duties</t>
    </r>
    <r>
      <rPr>
        <sz val="10"/>
        <color rgb="FF484848"/>
        <rFont val="Times New Roman"/>
        <family val="1"/>
      </rPr>
      <t xml:space="preserve">. </t>
    </r>
    <r>
      <rPr>
        <sz val="10"/>
        <color rgb="FF0C0C0C"/>
        <rFont val="Times New Roman"/>
        <family val="1"/>
      </rPr>
      <t>This Assignment may only be revoked by written notice to the Contractor after the contract is terminated in writing, but is permanently irrevocable as to work performed before the contract is terminated</t>
    </r>
    <r>
      <rPr>
        <b/>
        <sz val="10"/>
        <color rgb="FF0C0C0C"/>
        <rFont val="Times New Roman"/>
        <family val="1"/>
      </rPr>
      <t>.</t>
    </r>
  </si>
  <si>
    <r>
      <t>2.</t>
    </r>
    <r>
      <rPr>
        <b/>
        <sz val="7"/>
        <color rgb="FF0C0C0C"/>
        <rFont val="Times New Roman"/>
        <family val="1"/>
      </rPr>
      <t xml:space="preserve"> </t>
    </r>
    <r>
      <rPr>
        <b/>
        <u/>
        <sz val="10"/>
        <color rgb="FF0C0C0C"/>
        <rFont val="Times New Roman"/>
        <family val="1"/>
      </rPr>
      <t>Exclusions:</t>
    </r>
    <r>
      <rPr>
        <b/>
        <sz val="10"/>
        <color rgb="FF0C0C0C"/>
        <rFont val="Times New Roman"/>
        <family val="1"/>
      </rPr>
      <t xml:space="preserve"> </t>
    </r>
    <r>
      <rPr>
        <sz val="10"/>
        <color rgb="FF0C0C0C"/>
        <rFont val="Times New Roman"/>
        <family val="1"/>
      </rPr>
      <t>Nothing in this Assignment shall be construed as an assignment of other parts of the insurance claim that are unrelated to Contractor's scope of work, such as additional living expenses,  or services performed after Contractor's services are terminated. Nothing in this Assignment shall be construed as a delegation of duties</t>
    </r>
    <r>
      <rPr>
        <sz val="10"/>
        <color rgb="FF484848"/>
        <rFont val="Times New Roman"/>
        <family val="1"/>
      </rPr>
      <t>.</t>
    </r>
  </si>
  <si>
    <r>
      <t xml:space="preserve">3.  </t>
    </r>
    <r>
      <rPr>
        <b/>
        <u/>
        <sz val="10"/>
        <color rgb="FF0C0C0C"/>
        <rFont val="Times New Roman"/>
        <family val="1"/>
      </rPr>
      <t>No Conditions:</t>
    </r>
    <r>
      <rPr>
        <b/>
        <sz val="10"/>
        <color rgb="FF0C0C0C"/>
        <rFont val="Times New Roman"/>
        <family val="1"/>
      </rPr>
      <t xml:space="preserve"> </t>
    </r>
    <r>
      <rPr>
        <sz val="10"/>
        <color rgb="FF0C0C0C"/>
        <rFont val="Times New Roman"/>
        <family val="1"/>
      </rPr>
      <t>The Policyholders agree and understand that this Assignment and each of its component parts are irrevocable</t>
    </r>
    <r>
      <rPr>
        <sz val="10"/>
        <color rgb="FF484848"/>
        <rFont val="Times New Roman"/>
        <family val="1"/>
      </rPr>
      <t xml:space="preserve">. </t>
    </r>
    <r>
      <rPr>
        <sz val="10"/>
        <color rgb="FF0C0C0C"/>
        <rFont val="Times New Roman"/>
        <family val="1"/>
      </rPr>
      <t>The Policyholders expressly acknowledge that it is the Policyholders' intent to assign the Policyholders' insurance policy rights and benefits under the claims to the Contractor as explained above. The Policyholders agree and understand that this irrevocable Assignment is unconditional and effective immediately upon execution of this document, and that no further action needs to be taken to make it valid, enforceable, or binding upon the Policyholders and the Policyholders' insurance company.</t>
    </r>
  </si>
  <si>
    <r>
      <t>4.</t>
    </r>
    <r>
      <rPr>
        <b/>
        <sz val="7"/>
        <color rgb="FF0C0C0C"/>
        <rFont val="Times New Roman"/>
        <family val="1"/>
      </rPr>
      <t xml:space="preserve">  </t>
    </r>
    <r>
      <rPr>
        <b/>
        <u/>
        <sz val="10"/>
        <color rgb="FF0C0C0C"/>
        <rFont val="Times New Roman"/>
        <family val="1"/>
      </rPr>
      <t>Cooperation:</t>
    </r>
    <r>
      <rPr>
        <b/>
        <sz val="10"/>
        <color rgb="FF0C0C0C"/>
        <rFont val="Times New Roman"/>
        <family val="1"/>
      </rPr>
      <t xml:space="preserve"> </t>
    </r>
    <r>
      <rPr>
        <sz val="10"/>
        <color rgb="FF0C0C0C"/>
        <rFont val="Times New Roman"/>
        <family val="1"/>
      </rPr>
      <t>The Policyholders shall cooperate fully with Contractor's efforts to enforce the Assigned rights, and to collect policy benefits. Policyholders agree to execute any and all documents presented by Contractor to the Policyholders, which are reasonably required for the prosecution of Contractor's claims against the Policyholders' insurance company and/or its agents with respect to the Assigned Rights.</t>
    </r>
  </si>
  <si>
    <r>
      <t xml:space="preserve">5. </t>
    </r>
    <r>
      <rPr>
        <b/>
        <sz val="7"/>
        <color rgb="FF0C0C0C"/>
        <rFont val="Times New Roman"/>
        <family val="1"/>
      </rPr>
      <t xml:space="preserve"> </t>
    </r>
    <r>
      <rPr>
        <b/>
        <u/>
        <sz val="10"/>
        <color rgb="FF0C0C0C"/>
        <rFont val="Times New Roman"/>
        <family val="1"/>
      </rPr>
      <t>Direction to Pay:</t>
    </r>
    <r>
      <rPr>
        <b/>
        <sz val="10"/>
        <color rgb="FF0C0C0C"/>
        <rFont val="Times New Roman"/>
        <family val="1"/>
      </rPr>
      <t xml:space="preserve"> </t>
    </r>
    <r>
      <rPr>
        <sz val="10"/>
        <color rgb="FF0C0C0C"/>
        <rFont val="Times New Roman"/>
        <family val="1"/>
      </rPr>
      <t>The Policyholders hereby authorize and instruct all insurance carriers who may be liable to the Policyholders for this loss in whole or in part to pay directly to Contractor the amounts due or to become due in connection with the work Contractor has been authorized to perform, and to deliver said payments directly and exclusively to Contractor within fifteen (15) calendar days of the invoice. In the event an insurer fails to name Contractor on any check for the Work, the Policyholders shall immediately notify Contractor in writing, and return the check to the insurer with a written request to the insurer to issue a replacement check payable to Contractor.</t>
    </r>
  </si>
  <si>
    <r>
      <t>6.</t>
    </r>
    <r>
      <rPr>
        <b/>
        <sz val="7"/>
        <color rgb="FF0C0C0C"/>
        <rFont val="Times New Roman"/>
        <family val="1"/>
      </rPr>
      <t> </t>
    </r>
    <r>
      <rPr>
        <b/>
        <u/>
        <sz val="10"/>
        <color rgb="FF0C0C0C"/>
        <rFont val="Times New Roman"/>
        <family val="1"/>
      </rPr>
      <t>Security and Consideration</t>
    </r>
    <r>
      <rPr>
        <b/>
        <sz val="10"/>
        <color rgb="FF0C0C0C"/>
        <rFont val="Times New Roman"/>
        <family val="1"/>
      </rPr>
      <t xml:space="preserve">: </t>
    </r>
    <r>
      <rPr>
        <sz val="10"/>
        <color rgb="FF0C0C0C"/>
        <rFont val="Times New Roman"/>
        <family val="1"/>
      </rPr>
      <t>This Assignment is given to Contractor as security and is made in consideration for Contractor's agreement to perform services without immediate full payment from the Policyholders upon completion of services. The Policyholders acknowledge the sufficiency of this consideration.</t>
    </r>
  </si>
  <si>
    <r>
      <t xml:space="preserve">7. </t>
    </r>
    <r>
      <rPr>
        <b/>
        <u/>
        <sz val="10"/>
        <color rgb="FF0C0C0C"/>
        <rFont val="Times New Roman"/>
        <family val="1"/>
      </rPr>
      <t>No Release:</t>
    </r>
    <r>
      <rPr>
        <b/>
        <sz val="10"/>
        <color rgb="FF0C0C0C"/>
        <rFont val="Times New Roman"/>
        <family val="1"/>
      </rPr>
      <t xml:space="preserve">    </t>
    </r>
    <r>
      <rPr>
        <sz val="10"/>
        <color rgb="FF0C0C0C"/>
        <rFont val="Times New Roman"/>
        <family val="1"/>
      </rPr>
      <t>The Policyholders remain primarily and ultimately responsible for payment for services rendered by Contractor. This Assignment does not relieve the Policyholders from the duty to compensate Contractor for any amount due to Contractor that is not paid by insurance, including the cost of the work, deductibles, betterments, depreciation and other amounts not paid by insurance, all of which are ultimately the Policyholders' r</t>
    </r>
    <r>
      <rPr>
        <sz val="10"/>
        <color rgb="FF262626"/>
        <rFont val="Times New Roman"/>
        <family val="1"/>
      </rPr>
      <t>e</t>
    </r>
    <r>
      <rPr>
        <sz val="10"/>
        <color rgb="FF0C0C0C"/>
        <rFont val="Times New Roman"/>
        <family val="1"/>
      </rPr>
      <t>sponsibility</t>
    </r>
    <r>
      <rPr>
        <sz val="10"/>
        <color rgb="FF484848"/>
        <rFont val="Times New Roman"/>
        <family val="1"/>
      </rPr>
      <t>.</t>
    </r>
  </si>
  <si>
    <r>
      <t xml:space="preserve">"Policyholder #1" </t>
    </r>
    <r>
      <rPr>
        <sz val="8.5"/>
        <color rgb="FF0C0C0C"/>
        <rFont val="Arial"/>
        <family val="2"/>
      </rPr>
      <t xml:space="preserve">(I </t>
    </r>
    <r>
      <rPr>
        <sz val="9.5"/>
        <color rgb="FF0C0C0C"/>
        <rFont val="Times New Roman"/>
        <family val="1"/>
      </rPr>
      <t>read this Assignment and understand it.)</t>
    </r>
  </si>
  <si>
    <r>
      <t xml:space="preserve">"Policyholder #2" </t>
    </r>
    <r>
      <rPr>
        <sz val="8.5"/>
        <color rgb="FF0C0C0C"/>
        <rFont val="Arial"/>
        <family val="2"/>
      </rPr>
      <t xml:space="preserve">(I </t>
    </r>
    <r>
      <rPr>
        <sz val="9.5"/>
        <color rgb="FF0C0C0C"/>
        <rFont val="Times New Roman"/>
        <family val="1"/>
      </rPr>
      <t>read this Assignment and understand it.)</t>
    </r>
  </si>
  <si>
    <t xml:space="preserve"> X       _________________________</t>
  </si>
  <si>
    <t>X___________________</t>
  </si>
  <si>
    <r>
      <t>Signature.of PoIicyho</t>
    </r>
    <r>
      <rPr>
        <sz val="9.5"/>
        <color rgb="FF0C0C0C"/>
        <rFont val="Arial"/>
        <family val="2"/>
      </rPr>
      <t>Ider</t>
    </r>
  </si>
  <si>
    <t>Title __________________</t>
  </si>
  <si>
    <t>Contractor Representative's Signature __________________________/ ____________________________</t>
  </si>
  <si>
    <t xml:space="preserve"> /Contractor Representative Name</t>
  </si>
  <si>
    <r>
      <t xml:space="preserve">OHIO POST-LOSS ASSIGNMENT OF INSURANCE RIGHTS </t>
    </r>
    <r>
      <rPr>
        <u/>
        <sz val="12"/>
        <color rgb="FF0C0C0C"/>
        <rFont val="Times New Roman"/>
        <family val="1"/>
      </rPr>
      <t xml:space="preserve">&amp; </t>
    </r>
    <r>
      <rPr>
        <b/>
        <u/>
        <sz val="11.5"/>
        <color rgb="FF0C0C0C"/>
        <rFont val="Times New Roman"/>
        <family val="1"/>
      </rPr>
      <t>DIRECTION TO PAY</t>
    </r>
  </si>
  <si>
    <r>
      <t>2.</t>
    </r>
    <r>
      <rPr>
        <b/>
        <sz val="7"/>
        <color rgb="FF0C0C0C"/>
        <rFont val="Times New Roman"/>
        <family val="1"/>
      </rPr>
      <t xml:space="preserve"> </t>
    </r>
    <r>
      <rPr>
        <b/>
        <u/>
        <sz val="10"/>
        <color rgb="FF0C0C0C"/>
        <rFont val="Times New Roman"/>
        <family val="1"/>
      </rPr>
      <t>Exclusions:</t>
    </r>
    <r>
      <rPr>
        <b/>
        <sz val="10"/>
        <color rgb="FF0C0C0C"/>
        <rFont val="Times New Roman"/>
        <family val="1"/>
      </rPr>
      <t xml:space="preserve"> </t>
    </r>
    <r>
      <rPr>
        <sz val="10"/>
        <color rgb="FF0C0C0C"/>
        <rFont val="Times New Roman"/>
        <family val="1"/>
      </rPr>
      <t>Nothing in this Assignment shall be construed as an assignment of other parts of the insurance claim that are unrelated to Contractor's scope of work, such as additional living expenses, the value oflost personal property, or services performed after Contractor's services are terminated. Nothing in this Assignment shall be construed as a delegation of duties</t>
    </r>
    <r>
      <rPr>
        <sz val="10"/>
        <color rgb="FF484848"/>
        <rFont val="Times New Roman"/>
        <family val="1"/>
      </rPr>
      <t>.</t>
    </r>
  </si>
  <si>
    <t>Title _______________________________</t>
  </si>
  <si>
    <r>
      <t xml:space="preserve">VIA ELECTRONIC MAIL TO </t>
    </r>
    <r>
      <rPr>
        <b/>
        <i/>
        <u/>
        <sz val="11.5"/>
        <color rgb="FF080808"/>
        <rFont val="Times New Roman"/>
        <family val="1"/>
      </rPr>
      <t>(EMAIL ADDRESS)</t>
    </r>
  </si>
  <si>
    <r>
      <t xml:space="preserve">Dear </t>
    </r>
    <r>
      <rPr>
        <i/>
        <sz val="12"/>
        <color rgb="FF080808"/>
        <rFont val="Calibri"/>
        <family val="2"/>
        <scheme val="minor"/>
      </rPr>
      <t>Adjuster,</t>
    </r>
  </si>
  <si>
    <t>Our scope of work is described in the enclosed contract.</t>
  </si>
  <si>
    <r>
      <t xml:space="preserve">Transmit all documents by email to </t>
    </r>
    <r>
      <rPr>
        <i/>
        <sz val="12"/>
        <color rgb="FF080808"/>
        <rFont val="Calibri"/>
        <family val="2"/>
        <scheme val="minor"/>
      </rPr>
      <t xml:space="preserve">[address #1] </t>
    </r>
  </si>
  <si>
    <r>
      <t>1.</t>
    </r>
    <r>
      <rPr>
        <b/>
        <sz val="7"/>
        <color rgb="FF080808"/>
        <rFont val="Times New Roman"/>
        <family val="1"/>
      </rPr>
      <t xml:space="preserve">     </t>
    </r>
    <r>
      <rPr>
        <b/>
        <u/>
        <sz val="12"/>
        <color rgb="FF080808"/>
        <rFont val="Times New Roman"/>
        <family val="1"/>
      </rPr>
      <t>Irrevocable Post-Loss Assignment of Policyholders' Rights</t>
    </r>
    <r>
      <rPr>
        <b/>
        <sz val="12"/>
        <color rgb="FF080808"/>
        <rFont val="Times New Roman"/>
        <family val="1"/>
      </rPr>
      <t xml:space="preserve"> </t>
    </r>
    <r>
      <rPr>
        <b/>
        <u/>
        <sz val="12"/>
        <color rgb="FF080808"/>
        <rFont val="Times New Roman"/>
        <family val="1"/>
      </rPr>
      <t>Against Insurance Company To Contractor:</t>
    </r>
    <r>
      <rPr>
        <b/>
        <sz val="12"/>
        <color rgb="FF080808"/>
        <rFont val="Times New Roman"/>
        <family val="1"/>
      </rPr>
      <t xml:space="preserve"> </t>
    </r>
    <r>
      <rPr>
        <sz val="12"/>
        <color rgb="FF080808"/>
        <rFont val="Times New Roman"/>
        <family val="1"/>
      </rPr>
      <t>By execution of this irrevocable Post-Loss Assignment of Insurance Rights and Direction of Pay ("Assignment"), the policyholder(s) identified above ("Policyholders") completely, irrevocably, and fully assign and transfer to the Contractor named above all of the Policyholders' legal and equitable rights, title, and interest under all insurance policies arising from claims for the damage Contractor was hired to address (collectively referred to as the "Assigned Rights"). The Assigned Rights include without limitation the rights to collect insurance policy benefits and proceeds, and the right but not the obligation to participate in appraisal of the loss or the portion of the loss in which Contractor is involved. The Assigned Rights include without limitation the Policyholders' rights as a first-party insured under the Policyholders' policy of insurance, the right to sue the insurance company to enforce the Assigned Rights, and to prosecute any applicable causes of action for breach of contract, breach of the implied covenant of good faith and fair dealing (insurance bad faith), fraud, and negligence. This Assignment shall be liberally construed to the fullest extent permitted by law and so that Contractor is deemed to stand in a first party position as to the policies. The Policyholders shall remain obligated with respect to all duties and liabilities under the terms of the insurance policies, including the duty to properly document all claims and cooperate with the insurer's investigation. Contractor owes none of those duties. This Assignment may only be revoked by written notice to the Contractor after the contract is terminated in writing, but is permanently irrevocable as to work performed before the contract is terminated.</t>
    </r>
  </si>
  <si>
    <r>
      <t>2.</t>
    </r>
    <r>
      <rPr>
        <b/>
        <sz val="7"/>
        <color rgb="FF080808"/>
        <rFont val="Times New Roman"/>
        <family val="1"/>
      </rPr>
      <t xml:space="preserve">     </t>
    </r>
    <r>
      <rPr>
        <b/>
        <u/>
        <sz val="12"/>
        <color rgb="FF080808"/>
        <rFont val="Times New Roman"/>
        <family val="1"/>
      </rPr>
      <t>Exclusions:</t>
    </r>
    <r>
      <rPr>
        <b/>
        <sz val="12"/>
        <color rgb="FF080808"/>
        <rFont val="Times New Roman"/>
        <family val="1"/>
      </rPr>
      <t xml:space="preserve"> </t>
    </r>
    <r>
      <rPr>
        <sz val="12"/>
        <color rgb="FF080808"/>
        <rFont val="Times New Roman"/>
        <family val="1"/>
      </rPr>
      <t>Nothing in this Assignment shall be construed as an assignment of other parts of the insurance claim that are unrelated to Contractor's scope of work, such as additional living expenses, personal property, or services performed after</t>
    </r>
    <r>
      <rPr>
        <b/>
        <sz val="12"/>
        <color rgb="FF080808"/>
        <rFont val="Times New Roman"/>
        <family val="1"/>
      </rPr>
      <t xml:space="preserve"> </t>
    </r>
    <r>
      <rPr>
        <sz val="12"/>
        <color rgb="FF080808"/>
        <rFont val="Times New Roman"/>
        <family val="1"/>
      </rPr>
      <t>Contractor's services are terminated. Nothing in this Assignment shall be construed as a delegation of duties.</t>
    </r>
  </si>
  <si>
    <r>
      <t>3.</t>
    </r>
    <r>
      <rPr>
        <b/>
        <sz val="7"/>
        <color rgb="FF080808"/>
        <rFont val="Times New Roman"/>
        <family val="1"/>
      </rPr>
      <t xml:space="preserve">     </t>
    </r>
    <r>
      <rPr>
        <b/>
        <u/>
        <sz val="12"/>
        <color rgb="FF080808"/>
        <rFont val="Times New Roman"/>
        <family val="1"/>
      </rPr>
      <t>No Conditions:</t>
    </r>
    <r>
      <rPr>
        <b/>
        <sz val="12"/>
        <color rgb="FF080808"/>
        <rFont val="Times New Roman"/>
        <family val="1"/>
      </rPr>
      <t xml:space="preserve"> </t>
    </r>
    <r>
      <rPr>
        <sz val="12"/>
        <color rgb="FF080808"/>
        <rFont val="Times New Roman"/>
        <family val="1"/>
      </rPr>
      <t>The Policyholders agree and understand that this Assignment and each of its component parts are irrevocable. The Policyholders expressly acknowledge that it is the Policyholders' intent to assign the Policyholders' insurance policy rights and benefits under the claims to the Contractor as explained above. The Policyholders agree and understand that this irrevocable Assignment is unconditional and effective immediately upon execution of this document</t>
    </r>
    <r>
      <rPr>
        <sz val="12"/>
        <color rgb="FF343434"/>
        <rFont val="Times New Roman"/>
        <family val="1"/>
      </rPr>
      <t xml:space="preserve">, </t>
    </r>
    <r>
      <rPr>
        <sz val="12"/>
        <color rgb="FF080808"/>
        <rFont val="Times New Roman"/>
        <family val="1"/>
      </rPr>
      <t>and that no further action needs to be taken to make it valid, enforceable, or binding upon the Policyholders and the Policyholders' insurance company.</t>
    </r>
  </si>
  <si>
    <r>
      <t>4.</t>
    </r>
    <r>
      <rPr>
        <b/>
        <sz val="7"/>
        <color rgb="FF080808"/>
        <rFont val="Times New Roman"/>
        <family val="1"/>
      </rPr>
      <t xml:space="preserve">     </t>
    </r>
    <r>
      <rPr>
        <b/>
        <u/>
        <sz val="12"/>
        <color rgb="FF080808"/>
        <rFont val="Times New Roman"/>
        <family val="1"/>
      </rPr>
      <t>Cooperation:</t>
    </r>
    <r>
      <rPr>
        <b/>
        <sz val="12"/>
        <color rgb="FF080808"/>
        <rFont val="Times New Roman"/>
        <family val="1"/>
      </rPr>
      <t xml:space="preserve"> </t>
    </r>
    <r>
      <rPr>
        <sz val="12"/>
        <color rgb="FF080808"/>
        <rFont val="Times New Roman"/>
        <family val="1"/>
      </rPr>
      <t>The Policyholders shall cooperate fully with Contractor's efforts to enforce the Assigned rights, and to collect policy benefits. Policyholders agree to execute any and all documents presented by Contractor to the Policyholders, which are reasonably required for the prosecution of Contractor's claims against the Policyholders' insurance company and/or its agents with respect to the Assigned Rights.</t>
    </r>
  </si>
  <si>
    <r>
      <t>5.</t>
    </r>
    <r>
      <rPr>
        <b/>
        <sz val="7"/>
        <color rgb="FF080808"/>
        <rFont val="Times New Roman"/>
        <family val="1"/>
      </rPr>
      <t xml:space="preserve">     </t>
    </r>
    <r>
      <rPr>
        <b/>
        <u/>
        <sz val="12"/>
        <color rgb="FF080808"/>
        <rFont val="Times New Roman"/>
        <family val="1"/>
      </rPr>
      <t>Direction to Pay:</t>
    </r>
    <r>
      <rPr>
        <b/>
        <sz val="12"/>
        <color rgb="FF080808"/>
        <rFont val="Times New Roman"/>
        <family val="1"/>
      </rPr>
      <t xml:space="preserve"> </t>
    </r>
    <r>
      <rPr>
        <sz val="12"/>
        <color rgb="FF080808"/>
        <rFont val="Times New Roman"/>
        <family val="1"/>
      </rPr>
      <t>The Policyholders hereby authorize and instruct all insurance carriers who may be liable to the Policyholders for this loss in whole or in part to pay directly to Contractor the amounts due or to become due in connection with the work Contractor has been authorized to perform, and to deliver said payments directly and exclusively to Contractor within fifteen (15) calendar days of the invoice. In the event an insurer fails to name Contractor on any check for the Work, the Policyholders shall immediately notify Contractor in writing, and return the check to the insurer with a written request to the insurer to issue a replacement check payable to Contractor</t>
    </r>
    <r>
      <rPr>
        <sz val="12"/>
        <color rgb="FF343434"/>
        <rFont val="Times New Roman"/>
        <family val="1"/>
      </rPr>
      <t>.</t>
    </r>
  </si>
  <si>
    <r>
      <t>6.</t>
    </r>
    <r>
      <rPr>
        <b/>
        <sz val="7"/>
        <color rgb="FF080808"/>
        <rFont val="Times New Roman"/>
        <family val="1"/>
      </rPr>
      <t xml:space="preserve">     </t>
    </r>
    <r>
      <rPr>
        <b/>
        <u/>
        <sz val="12"/>
        <color rgb="FF080808"/>
        <rFont val="Times New Roman"/>
        <family val="1"/>
      </rPr>
      <t>Security</t>
    </r>
    <r>
      <rPr>
        <b/>
        <sz val="12"/>
        <color rgb="FF080808"/>
        <rFont val="Times New Roman"/>
        <family val="1"/>
      </rPr>
      <t xml:space="preserve"> </t>
    </r>
    <r>
      <rPr>
        <b/>
        <u/>
        <sz val="12"/>
        <color rgb="FF080808"/>
        <rFont val="Times New Roman"/>
        <family val="1"/>
      </rPr>
      <t>and</t>
    </r>
    <r>
      <rPr>
        <b/>
        <sz val="12"/>
        <color rgb="FF080808"/>
        <rFont val="Times New Roman"/>
        <family val="1"/>
      </rPr>
      <t xml:space="preserve"> </t>
    </r>
    <r>
      <rPr>
        <b/>
        <u/>
        <sz val="12"/>
        <color rgb="FF080808"/>
        <rFont val="Times New Roman"/>
        <family val="1"/>
      </rPr>
      <t>Consideration:</t>
    </r>
    <r>
      <rPr>
        <b/>
        <sz val="12"/>
        <color rgb="FF080808"/>
        <rFont val="Times New Roman"/>
        <family val="1"/>
      </rPr>
      <t xml:space="preserve"> </t>
    </r>
    <r>
      <rPr>
        <sz val="12"/>
        <color rgb="FF080808"/>
        <rFont val="Times New Roman"/>
        <family val="1"/>
      </rPr>
      <t>This Assignment is given to Contractor as security and is made in consideration for Contractor's agreement to perform services without immediate full payment from the Policyholders upon completion of services. The Policyholders acknowledge the sufficiency of this consideration.</t>
    </r>
  </si>
  <si>
    <r>
      <t>ALL PHASE CONSULTING, LLC</t>
    </r>
    <r>
      <rPr>
        <i/>
        <sz val="11.5"/>
        <color rgb="FF080808"/>
        <rFont val="Times New Roman"/>
        <family val="1"/>
      </rPr>
      <t xml:space="preserve"> hereby</t>
    </r>
    <r>
      <rPr>
        <sz val="12"/>
        <color rgb="FF080808"/>
        <rFont val="Times New Roman"/>
        <family val="1"/>
      </rPr>
      <t xml:space="preserve"> tenders the insured's assignment of the Assigned Rights, which we received as security.</t>
    </r>
  </si>
  <si>
    <r>
      <t xml:space="preserve">As assignee of the policy benefits, we step into the shoes of the insured and hold legal title to </t>
    </r>
    <r>
      <rPr>
        <b/>
        <sz val="12.5"/>
        <color rgb="FF080808"/>
        <rFont val="Times New Roman"/>
        <family val="1"/>
      </rPr>
      <t xml:space="preserve">all </t>
    </r>
    <r>
      <rPr>
        <sz val="12"/>
        <color rgb="FF080808"/>
        <rFont val="Times New Roman"/>
        <family val="1"/>
      </rPr>
      <t xml:space="preserve">rights for policy benefits paid pursuant to the Assigned Rights. Since this is a post-loss assignment, it is valid and enforceable. Therefore, all insurers with applicable coverage are bound by the Assignment, and </t>
    </r>
    <r>
      <rPr>
        <b/>
        <sz val="12"/>
        <color rgb="FF080808"/>
        <rFont val="Times New Roman"/>
        <family val="1"/>
      </rPr>
      <t xml:space="preserve">we now stand </t>
    </r>
    <r>
      <rPr>
        <b/>
        <sz val="12.5"/>
        <color rgb="FF080808"/>
        <rFont val="Times New Roman"/>
        <family val="1"/>
      </rPr>
      <t xml:space="preserve">in </t>
    </r>
    <r>
      <rPr>
        <b/>
        <sz val="12"/>
        <color rgb="FF080808"/>
        <rFont val="Times New Roman"/>
        <family val="1"/>
      </rPr>
      <t xml:space="preserve">a first party position </t>
    </r>
    <r>
      <rPr>
        <sz val="12"/>
        <color rgb="FF080808"/>
        <rFont val="Times New Roman"/>
        <family val="1"/>
      </rPr>
      <t>as to this portion of the claim.</t>
    </r>
  </si>
  <si>
    <r>
      <t xml:space="preserve">It is important to emphasize that this is not an assignment of the entire policy; it is merely a </t>
    </r>
    <r>
      <rPr>
        <b/>
        <i/>
        <sz val="11.5"/>
        <color rgb="FF080808"/>
        <rFont val="Times New Roman"/>
        <family val="1"/>
      </rPr>
      <t xml:space="preserve">post-loss assignment </t>
    </r>
    <r>
      <rPr>
        <sz val="12"/>
        <color rgb="FF080808"/>
        <rFont val="Times New Roman"/>
        <family val="1"/>
      </rPr>
      <t>of rights and benefits arising from a specific loss. The anti­ assignment provision in the policy only applies to pre-loss assignments of the policy.</t>
    </r>
  </si>
  <si>
    <r>
      <t xml:space="preserve">An assignment is a transfer of property or of some right or interest from one person to another that causes the property, right, or interest to vest in the other person. </t>
    </r>
    <r>
      <rPr>
        <i/>
        <u/>
        <sz val="12"/>
        <color rgb="FF0A0AED"/>
        <rFont val="Times New Roman"/>
        <family val="1"/>
      </rPr>
      <t>Ford Motor</t>
    </r>
    <r>
      <rPr>
        <i/>
        <sz val="12"/>
        <color rgb="FF0A0AED"/>
        <rFont val="Times New Roman"/>
        <family val="1"/>
      </rPr>
      <t xml:space="preserve"> </t>
    </r>
    <r>
      <rPr>
        <i/>
        <u/>
        <sz val="12"/>
        <color rgb="FF0A0AED"/>
        <rFont val="Times New Roman"/>
        <family val="1"/>
      </rPr>
      <t xml:space="preserve">Credit Co. v. Ryan, </t>
    </r>
    <r>
      <rPr>
        <u/>
        <sz val="12"/>
        <color rgb="FF0A0AED"/>
        <rFont val="Times New Roman"/>
        <family val="1"/>
      </rPr>
      <t xml:space="preserve">2010-Ohio-4601, </t>
    </r>
    <r>
      <rPr>
        <u/>
        <sz val="15"/>
        <color rgb="FF0A0AED"/>
        <rFont val="Times New Roman"/>
        <family val="1"/>
      </rPr>
      <t xml:space="preserve">ii </t>
    </r>
    <r>
      <rPr>
        <u/>
        <sz val="12"/>
        <color rgb="FF0A0AED"/>
        <rFont val="Times New Roman"/>
        <family val="1"/>
      </rPr>
      <t>89, 189 Ohio App. 3d 560,598,939 N.E.2d 891,920</t>
    </r>
  </si>
  <si>
    <t>A policyholder with a covered claim holds a "right in action," sometimes referred to as a "chose in action," which is a proprietary right to recover a debt, money, or thing. Black's Law Dictionary 234 (11th ed. 2019).</t>
  </si>
  <si>
    <r>
      <t xml:space="preserve">Here, certain rights under the claim have been alienated. "Alienation" is simply a "conveyance or transfer of property to another." Black's Law Dictionary (11th ed. 2019). Insurance companies attempt to </t>
    </r>
    <r>
      <rPr>
        <i/>
        <sz val="12"/>
        <color rgb="FF080808"/>
        <rFont val="Times New Roman"/>
        <family val="1"/>
      </rPr>
      <t xml:space="preserve">restrain </t>
    </r>
    <r>
      <rPr>
        <sz val="12"/>
        <color rgb="FF080808"/>
        <rFont val="Times New Roman"/>
        <family val="1"/>
      </rPr>
      <t xml:space="preserve">alienation when they try to enforce "anti­ assignment" provisions against </t>
    </r>
    <r>
      <rPr>
        <i/>
        <sz val="12"/>
        <color rgb="FF080808"/>
        <rFont val="Times New Roman"/>
        <family val="1"/>
      </rPr>
      <t xml:space="preserve">post-loss </t>
    </r>
    <r>
      <rPr>
        <sz val="12"/>
        <color rgb="FF080808"/>
        <rFont val="Times New Roman"/>
        <family val="1"/>
      </rPr>
      <t xml:space="preserve">assignments of claims. The United States Supreme Court describes restraints on alienation as "obnoxious to public policy." It explains that public policy is best served when there is "great freedom of traffic" for things to "pass from hand to hand." Lord Coke, in 2 Coke on Littleton, § 360 (1628). </t>
    </r>
    <r>
      <rPr>
        <i/>
        <u/>
        <sz val="12"/>
        <color rgb="FF0A0AED"/>
        <rFont val="Times New Roman"/>
        <family val="1"/>
      </rPr>
      <t>Dr. Miles Medical Co. v</t>
    </r>
    <r>
      <rPr>
        <i/>
        <sz val="12"/>
        <color rgb="FF0A0AED"/>
        <rFont val="Times New Roman"/>
        <family val="1"/>
      </rPr>
      <t xml:space="preserve">. </t>
    </r>
    <r>
      <rPr>
        <i/>
        <u/>
        <sz val="12"/>
        <color rgb="FF0A0AED"/>
        <rFont val="Times New Roman"/>
        <family val="1"/>
      </rPr>
      <t>John D</t>
    </r>
    <r>
      <rPr>
        <i/>
        <u/>
        <sz val="12"/>
        <color rgb="FF2B2BE2"/>
        <rFont val="Times New Roman"/>
        <family val="1"/>
      </rPr>
      <t xml:space="preserve">. </t>
    </r>
    <r>
      <rPr>
        <i/>
        <u/>
        <sz val="12"/>
        <color rgb="FF0A0AED"/>
        <rFont val="Times New Roman"/>
        <family val="1"/>
      </rPr>
      <t xml:space="preserve">Park &amp; Sons Co. </t>
    </r>
    <r>
      <rPr>
        <u/>
        <sz val="12"/>
        <color rgb="FF0A0AED"/>
        <rFont val="Times New Roman"/>
        <family val="1"/>
      </rPr>
      <t>(1911) 220 U</t>
    </r>
    <r>
      <rPr>
        <u/>
        <sz val="12"/>
        <color rgb="FF2B2BE2"/>
        <rFont val="Times New Roman"/>
        <family val="1"/>
      </rPr>
      <t>.</t>
    </r>
    <r>
      <rPr>
        <u/>
        <sz val="12"/>
        <color rgb="FF0A0AED"/>
        <rFont val="Times New Roman"/>
        <family val="1"/>
      </rPr>
      <t>S. 373, 404--405</t>
    </r>
    <r>
      <rPr>
        <sz val="12"/>
        <color rgb="FF0A0AED"/>
        <rFont val="Times New Roman"/>
        <family val="1"/>
      </rPr>
      <t xml:space="preserve"> </t>
    </r>
    <r>
      <rPr>
        <sz val="12"/>
        <color rgb="FF080808"/>
        <rFont val="Times New Roman"/>
        <family val="1"/>
      </rPr>
      <t xml:space="preserve">overruled only as to vertical agreements to fix minimum resale prices by </t>
    </r>
    <r>
      <rPr>
        <i/>
        <sz val="12"/>
        <color rgb="FF080808"/>
        <rFont val="Times New Roman"/>
        <family val="1"/>
      </rPr>
      <t xml:space="preserve">Leegin Creative Leather Products, Inc. v. PSKS, Inc. </t>
    </r>
    <r>
      <rPr>
        <sz val="12"/>
        <color rgb="FF080808"/>
        <rFont val="Times New Roman"/>
        <family val="1"/>
      </rPr>
      <t>(2007) 551 U.S. 877.</t>
    </r>
  </si>
  <si>
    <r>
      <t xml:space="preserve">A chose in action arises under an occurrence-based insurance policy at the time the loss occurred. </t>
    </r>
    <r>
      <rPr>
        <i/>
        <u/>
        <sz val="12"/>
        <color rgb="FF0A0AED"/>
        <rFont val="Times New Roman"/>
        <family val="1"/>
      </rPr>
      <t>Pilkington N Am</t>
    </r>
    <r>
      <rPr>
        <i/>
        <u/>
        <sz val="12"/>
        <color rgb="FF181AE8"/>
        <rFont val="Times New Roman"/>
        <family val="1"/>
      </rPr>
      <t xml:space="preserve">.. </t>
    </r>
    <r>
      <rPr>
        <i/>
        <u/>
        <sz val="12"/>
        <color rgb="FF0A0AED"/>
        <rFont val="Times New Roman"/>
        <family val="1"/>
      </rPr>
      <t>Inc</t>
    </r>
    <r>
      <rPr>
        <i/>
        <u/>
        <sz val="12"/>
        <color rgb="FF2B2BE2"/>
        <rFont val="Times New Roman"/>
        <family val="1"/>
      </rPr>
      <t xml:space="preserve">. </t>
    </r>
    <r>
      <rPr>
        <i/>
        <u/>
        <sz val="12"/>
        <color rgb="FF0A0AED"/>
        <rFont val="Times New Roman"/>
        <family val="1"/>
      </rPr>
      <t>v. Travelers Cas. &amp; Sur. Co</t>
    </r>
    <r>
      <rPr>
        <i/>
        <u/>
        <sz val="12"/>
        <color rgb="FF2B2BE2"/>
        <rFont val="Times New Roman"/>
        <family val="1"/>
      </rPr>
      <t>.</t>
    </r>
    <r>
      <rPr>
        <i/>
        <u/>
        <sz val="12"/>
        <color rgb="FF0A0AED"/>
        <rFont val="Times New Roman"/>
        <family val="1"/>
      </rPr>
      <t xml:space="preserve">, </t>
    </r>
    <r>
      <rPr>
        <u/>
        <sz val="12"/>
        <color rgb="FF0A0AED"/>
        <rFont val="Times New Roman"/>
        <family val="1"/>
      </rPr>
      <t>112 Ohio St.3d 482,</t>
    </r>
    <r>
      <rPr>
        <sz val="12"/>
        <color rgb="FF0A0AED"/>
        <rFont val="Times New Roman"/>
        <family val="1"/>
      </rPr>
      <t xml:space="preserve"> </t>
    </r>
    <r>
      <rPr>
        <u/>
        <sz val="12"/>
        <color rgb="FF0A0AED"/>
        <rFont val="Times New Roman"/>
        <family val="1"/>
      </rPr>
      <t>488-89 (2006)</t>
    </r>
  </si>
  <si>
    <r>
      <t xml:space="preserve">A chose in action is transferable despite the existence of an anti-assignment provision contained in the policy as to the duty to indemnify. </t>
    </r>
    <r>
      <rPr>
        <i/>
        <u/>
        <sz val="12"/>
        <color rgb="FF0A0AED"/>
        <rFont val="Times New Roman"/>
        <family val="1"/>
      </rPr>
      <t>Pilkington N Am</t>
    </r>
    <r>
      <rPr>
        <i/>
        <u/>
        <sz val="12"/>
        <color rgb="FF181AE8"/>
        <rFont val="Times New Roman"/>
        <family val="1"/>
      </rPr>
      <t xml:space="preserve">.. </t>
    </r>
    <r>
      <rPr>
        <i/>
        <u/>
        <sz val="12"/>
        <color rgb="FF0A0AED"/>
        <rFont val="Times New Roman"/>
        <family val="1"/>
      </rPr>
      <t>Inc</t>
    </r>
    <r>
      <rPr>
        <i/>
        <u/>
        <sz val="12"/>
        <color rgb="FF2B2BE2"/>
        <rFont val="Times New Roman"/>
        <family val="1"/>
      </rPr>
      <t xml:space="preserve">. </t>
    </r>
    <r>
      <rPr>
        <i/>
        <u/>
        <sz val="12"/>
        <color rgb="FF0A0AED"/>
        <rFont val="Times New Roman"/>
        <family val="1"/>
      </rPr>
      <t>v. Travelers Cas</t>
    </r>
    <r>
      <rPr>
        <i/>
        <sz val="12"/>
        <color rgb="FF2B2BE2"/>
        <rFont val="Times New Roman"/>
        <family val="1"/>
      </rPr>
      <t xml:space="preserve">. </t>
    </r>
    <r>
      <rPr>
        <i/>
        <u/>
        <sz val="12"/>
        <color rgb="FF0A0AED"/>
        <rFont val="Times New Roman"/>
        <family val="1"/>
      </rPr>
      <t>&amp; Sur</t>
    </r>
    <r>
      <rPr>
        <i/>
        <u/>
        <sz val="12"/>
        <color rgb="FF2B2BE2"/>
        <rFont val="Times New Roman"/>
        <family val="1"/>
      </rPr>
      <t xml:space="preserve">. </t>
    </r>
    <r>
      <rPr>
        <i/>
        <u/>
        <sz val="12"/>
        <color rgb="FF0A0AED"/>
        <rFont val="Times New Roman"/>
        <family val="1"/>
      </rPr>
      <t>Co</t>
    </r>
    <r>
      <rPr>
        <i/>
        <u/>
        <sz val="12"/>
        <color rgb="FF2B2BE2"/>
        <rFont val="Times New Roman"/>
        <family val="1"/>
      </rPr>
      <t>.</t>
    </r>
    <r>
      <rPr>
        <i/>
        <u/>
        <sz val="12"/>
        <color rgb="FF0A0AED"/>
        <rFont val="Times New Roman"/>
        <family val="1"/>
      </rPr>
      <t xml:space="preserve">, </t>
    </r>
    <r>
      <rPr>
        <u/>
        <sz val="12"/>
        <color rgb="FF0A0AED"/>
        <rFont val="Times New Roman"/>
        <family val="1"/>
      </rPr>
      <t>112 Ohio St.3d 482, 488-89 (2006)</t>
    </r>
  </si>
  <si>
    <r>
      <t xml:space="preserve">It is long-standing tradition in the common law that all contract rights may be assigned except under three conditions. 3 Restatement of the Law 2d, Contracts (1981), Section 317(2). First, if there is clear contractual language prohibiting assignment, an assignment will not be enforced. Second, an assignment must not materially change the duty of the obligor, materially increase the insurer's burden or risk under the contract, materially impair the insurer's chance of securing a return on performance, or materially reduce the contract's value. </t>
    </r>
    <r>
      <rPr>
        <i/>
        <u/>
        <sz val="12"/>
        <color rgb="FF0A0AED"/>
        <rFont val="Times New Roman"/>
        <family val="1"/>
      </rPr>
      <t>Pilkington N Am</t>
    </r>
    <r>
      <rPr>
        <i/>
        <u/>
        <sz val="12"/>
        <color rgb="FF181AE8"/>
        <rFont val="Times New Roman"/>
        <family val="1"/>
      </rPr>
      <t xml:space="preserve">.. </t>
    </r>
    <r>
      <rPr>
        <i/>
        <u/>
        <sz val="12"/>
        <color rgb="FF0A0AED"/>
        <rFont val="Times New Roman"/>
        <family val="1"/>
      </rPr>
      <t>Inc. v</t>
    </r>
    <r>
      <rPr>
        <i/>
        <u/>
        <sz val="12"/>
        <color rgb="FF2B2BE2"/>
        <rFont val="Times New Roman"/>
        <family val="1"/>
      </rPr>
      <t xml:space="preserve">. </t>
    </r>
    <r>
      <rPr>
        <i/>
        <u/>
        <sz val="12"/>
        <color rgb="FF0A0AED"/>
        <rFont val="Times New Roman"/>
        <family val="1"/>
      </rPr>
      <t>Travelers Cas</t>
    </r>
    <r>
      <rPr>
        <i/>
        <u/>
        <sz val="12"/>
        <color rgb="FF2B2BE2"/>
        <rFont val="Times New Roman"/>
        <family val="1"/>
      </rPr>
      <t xml:space="preserve">. </t>
    </r>
    <r>
      <rPr>
        <i/>
        <u/>
        <sz val="12"/>
        <color rgb="FF0A0AED"/>
        <rFont val="Times New Roman"/>
        <family val="1"/>
      </rPr>
      <t xml:space="preserve">&amp; Sur. Co., </t>
    </r>
    <r>
      <rPr>
        <u/>
        <sz val="12"/>
        <color rgb="FF0A0AED"/>
        <rFont val="Times New Roman"/>
        <family val="1"/>
      </rPr>
      <t>112 Ohio St.3d 482,</t>
    </r>
    <r>
      <rPr>
        <sz val="12"/>
        <color rgb="FF0A0AED"/>
        <rFont val="Times New Roman"/>
        <family val="1"/>
      </rPr>
      <t xml:space="preserve"> </t>
    </r>
    <r>
      <rPr>
        <u/>
        <sz val="12"/>
        <color rgb="FF0A0AED"/>
        <rFont val="Times New Roman"/>
        <family val="1"/>
      </rPr>
      <t>488-89 (2006)</t>
    </r>
  </si>
  <si>
    <r>
      <t xml:space="preserve">An anti-assignment provision has an important role in an insurance policy: to minimize risk for the insurer. Insurance contracts receive unique treatment post-loss, however. Insurance policies are generally construed such that assignment of an interest is valid after the occurrence of the loss insured against, and the assignment is then regarded as a transfer of the chose in action, even in the face of an anti-assignment provision. </t>
    </r>
    <r>
      <rPr>
        <i/>
        <u/>
        <sz val="12"/>
        <color rgb="FF0A0AED"/>
        <rFont val="Times New Roman"/>
        <family val="1"/>
      </rPr>
      <t>Pilkington</t>
    </r>
    <r>
      <rPr>
        <i/>
        <sz val="12"/>
        <color rgb="FF0A0AED"/>
        <rFont val="Times New Roman"/>
        <family val="1"/>
      </rPr>
      <t xml:space="preserve"> </t>
    </r>
    <r>
      <rPr>
        <i/>
        <u/>
        <sz val="12"/>
        <color rgb="FF0A0AED"/>
        <rFont val="Times New Roman"/>
        <family val="1"/>
      </rPr>
      <t>N Am</t>
    </r>
    <r>
      <rPr>
        <i/>
        <u/>
        <sz val="12"/>
        <color rgb="FF181AE8"/>
        <rFont val="Times New Roman"/>
        <family val="1"/>
      </rPr>
      <t xml:space="preserve">.. </t>
    </r>
    <r>
      <rPr>
        <i/>
        <u/>
        <sz val="12"/>
        <color rgb="FF0A0AED"/>
        <rFont val="Times New Roman"/>
        <family val="1"/>
      </rPr>
      <t>Inc</t>
    </r>
    <r>
      <rPr>
        <i/>
        <u/>
        <sz val="12"/>
        <color rgb="FF2B2BE2"/>
        <rFont val="Times New Roman"/>
        <family val="1"/>
      </rPr>
      <t xml:space="preserve">. </t>
    </r>
    <r>
      <rPr>
        <i/>
        <u/>
        <sz val="12"/>
        <color rgb="FF0A0AED"/>
        <rFont val="Times New Roman"/>
        <family val="1"/>
      </rPr>
      <t>v</t>
    </r>
    <r>
      <rPr>
        <i/>
        <u/>
        <sz val="12"/>
        <color rgb="FF2B2BE2"/>
        <rFont val="Times New Roman"/>
        <family val="1"/>
      </rPr>
      <t xml:space="preserve">. </t>
    </r>
    <r>
      <rPr>
        <i/>
        <u/>
        <sz val="12"/>
        <color rgb="FF0A0AED"/>
        <rFont val="Times New Roman"/>
        <family val="1"/>
      </rPr>
      <t>Travelers Cas</t>
    </r>
    <r>
      <rPr>
        <i/>
        <u/>
        <sz val="12"/>
        <color rgb="FF2B2BE2"/>
        <rFont val="Times New Roman"/>
        <family val="1"/>
      </rPr>
      <t xml:space="preserve">. </t>
    </r>
    <r>
      <rPr>
        <i/>
        <u/>
        <sz val="12"/>
        <color rgb="FF0A0AED"/>
        <rFont val="Times New Roman"/>
        <family val="1"/>
      </rPr>
      <t>&amp; Sur. Co</t>
    </r>
    <r>
      <rPr>
        <i/>
        <u/>
        <sz val="12"/>
        <color rgb="FF2B2BE2"/>
        <rFont val="Times New Roman"/>
        <family val="1"/>
      </rPr>
      <t xml:space="preserve">., </t>
    </r>
    <r>
      <rPr>
        <u/>
        <sz val="12"/>
        <color rgb="FF0A0AED"/>
        <rFont val="Times New Roman"/>
        <family val="1"/>
      </rPr>
      <t>112 Ohio St.3d 482, 488-89 (2006)</t>
    </r>
  </si>
  <si>
    <r>
      <t xml:space="preserve">An assignee "stands in the shoes of the assignor" and "succeeds to all the rights and remedies of the latter." </t>
    </r>
    <r>
      <rPr>
        <i/>
        <u/>
        <sz val="11.5"/>
        <color rgb="FF0A0AEF"/>
        <rFont val="Times New Roman"/>
        <family val="1"/>
      </rPr>
      <t>Ford Motor Credit Co. v</t>
    </r>
    <r>
      <rPr>
        <i/>
        <u/>
        <sz val="11.5"/>
        <color rgb="FF2123E4"/>
        <rFont val="Times New Roman"/>
        <family val="1"/>
      </rPr>
      <t xml:space="preserve">. </t>
    </r>
    <r>
      <rPr>
        <i/>
        <u/>
        <sz val="11.5"/>
        <color rgb="FF0A0AEF"/>
        <rFont val="Times New Roman"/>
        <family val="1"/>
      </rPr>
      <t xml:space="preserve">Ryan, </t>
    </r>
    <r>
      <rPr>
        <u/>
        <sz val="12"/>
        <color rgb="FF0A0AEF"/>
        <rFont val="Times New Roman"/>
        <family val="1"/>
      </rPr>
      <t>2010-Ohio-4601, ,i 89, 189 Ohio</t>
    </r>
    <r>
      <rPr>
        <sz val="12"/>
        <color rgb="FF0A0AEF"/>
        <rFont val="Times New Roman"/>
        <family val="1"/>
      </rPr>
      <t xml:space="preserve"> </t>
    </r>
    <r>
      <rPr>
        <u/>
        <sz val="12"/>
        <color rgb="FF0A0AEF"/>
        <rFont val="Times New Roman"/>
        <family val="1"/>
      </rPr>
      <t>App</t>
    </r>
    <r>
      <rPr>
        <u/>
        <sz val="12"/>
        <color rgb="FF2123E4"/>
        <rFont val="Times New Roman"/>
        <family val="1"/>
      </rPr>
      <t xml:space="preserve">. </t>
    </r>
    <r>
      <rPr>
        <u/>
        <sz val="12"/>
        <color rgb="FF0A0AEF"/>
        <rFont val="Times New Roman"/>
        <family val="1"/>
      </rPr>
      <t>3d 560, 598, 939 N</t>
    </r>
    <r>
      <rPr>
        <u/>
        <sz val="12"/>
        <color rgb="FF2123E4"/>
        <rFont val="Times New Roman"/>
        <family val="1"/>
      </rPr>
      <t>.</t>
    </r>
    <r>
      <rPr>
        <u/>
        <sz val="12"/>
        <color rgb="FF0A0AEF"/>
        <rFont val="Times New Roman"/>
        <family val="1"/>
      </rPr>
      <t>E.2d 891, 920</t>
    </r>
  </si>
  <si>
    <r>
      <t xml:space="preserve">Accordingly, please do not issue payment under the Assigned Rights directly to the Policyholder. </t>
    </r>
    <r>
      <rPr>
        <sz val="12"/>
        <color rgb="FF080808"/>
        <rFont val="Times New Roman"/>
        <family val="1"/>
      </rPr>
      <t xml:space="preserve">Doing so will </t>
    </r>
    <r>
      <rPr>
        <u/>
        <sz val="12"/>
        <color rgb="FF080808"/>
        <rFont val="Times New Roman"/>
        <family val="1"/>
      </rPr>
      <t>not</t>
    </r>
    <r>
      <rPr>
        <sz val="12"/>
        <color rgb="FF080808"/>
        <rFont val="Times New Roman"/>
        <family val="1"/>
      </rPr>
      <t xml:space="preserve"> result in a credit toward the balance owed to us. Directly paying the Policyholder for the assigned portion of the claim will </t>
    </r>
    <r>
      <rPr>
        <u/>
        <sz val="12"/>
        <color rgb="FF080808"/>
        <rFont val="Times New Roman"/>
        <family val="1"/>
      </rPr>
      <t>not</t>
    </r>
    <r>
      <rPr>
        <sz val="12"/>
        <color rgb="FF080808"/>
        <rFont val="Times New Roman"/>
        <family val="1"/>
      </rPr>
      <t xml:space="preserve"> discharge your obligations under the policy and </t>
    </r>
    <r>
      <rPr>
        <b/>
        <sz val="12"/>
        <color rgb="FF080808"/>
        <rFont val="Times New Roman"/>
        <family val="1"/>
      </rPr>
      <t>may require double-payment.</t>
    </r>
  </si>
  <si>
    <t xml:space="preserve">                                                                                               .All Phase Consulting, LLC </t>
  </si>
  <si>
    <t>Contractor Representative's Name</t>
  </si>
  <si>
    <t xml:space="preserve"> Contractor Representative Signature X_____________________</t>
  </si>
  <si>
    <t>NOTARY PAGE</t>
  </si>
  <si>
    <t>Assignment of Insurance Benefits and Direct Payment Authorization:</t>
  </si>
  <si>
    <t>X______________________________                         _______________________________</t>
  </si>
  <si>
    <t>_____/______/2024</t>
  </si>
  <si>
    <t>Sworn to before me &amp; subscribed in my presence on this ________ day of_________, 2024</t>
  </si>
  <si>
    <t xml:space="preserve"> County/Parish of: ______________________                                                              </t>
  </si>
  <si>
    <t>Insurer / Claim#</t>
  </si>
  <si>
    <t>Insurer Address</t>
  </si>
  <si>
    <t>City / State / Zip</t>
  </si>
  <si>
    <t>Insured / Assigner</t>
  </si>
  <si>
    <t>Property Address</t>
  </si>
  <si>
    <t>Contractor/Assignee</t>
  </si>
  <si>
    <t xml:space="preserve">It is well established that after a covered loss has occurred, the policyholder ordinarily may assign the claim to another person or entity.
</t>
  </si>
  <si>
    <t>The post-loss assignment pertains to, yet is not limited to, the assignment of a  payment that may have been a payment that has been reduced to a specific amount owed by the Insurance company and regarding which there is nothing more that that the policyholder must do to be entitled to receive full payment of the claim.</t>
  </si>
  <si>
    <t xml:space="preserve">A restoration company is entitled to full and complete payment for services rendered and an </t>
  </si>
  <si>
    <t>Assignment of Benefits is one way to provide payment.</t>
  </si>
  <si>
    <t>This assignment essentially allows the restoration service company to perform its work on credit or with no immediate payment by the homeowner, leaving the homeowner with the comforting satisfaction that the restoration company will collect its fee for service from the homeowners insurance company directly.</t>
  </si>
  <si>
    <t>As per the requirements for assignment of post-loss benefits from personal residential</t>
  </si>
  <si>
    <t>insurance policies the following stipulations are herein incorporated into this agreement:</t>
  </si>
  <si>
    <t xml:space="preserve"> Is in writing between the policyholder &amp; assignee and is to be timely delivered to the insurer;</t>
  </si>
  <si>
    <t>" Allows the policyholder to unilaterally rescind the assignment of post-loss benefits within 5 days of execution of the agreement.</t>
  </si>
  <si>
    <t>Is limited to claims that are contractually obligated / work performed by the assignee for damages claimed to be covered;</t>
  </si>
  <si>
    <t>-Contains an accurate and up-to-date statement of the scope of work to be performed.</t>
  </si>
  <si>
    <t>Provides the policyholder with an accurate and up-to date revised statements of the scope of work to be performed as supplemental or additional repairs are required;</t>
  </si>
  <si>
    <t>Guarantees the work performed conforms to current &amp; accepted industry standards.</t>
  </si>
  <si>
    <t>No direct charges to policyholder, except additional work not covered under the policy;</t>
  </si>
  <si>
    <t>such work must be specifically agreed upon between policyholder and assignee;                                                                                                                                                                                in writing subject to specified terms.</t>
  </si>
  <si>
    <t>unless the policyholder opts for additional work at the policyholder’s own expense;</t>
  </si>
  <si>
    <t>The policyholder hereby assigns and transfers “any and all insurance rights, benefits and proceeds under herein stated and any applicable insurance policy” to the restoration contractor. I, the policyholder, have made a complete assignment of the rebuild, mitigation and cleaning benefits to the contractor; not a partial assignment.</t>
  </si>
  <si>
    <t>Reservation of Other Existing Rights &amp; Benefits:</t>
  </si>
  <si>
    <t xml:space="preserve">It is not the intent of the homeowner to assign all his or her rights to the restoration </t>
  </si>
  <si>
    <t>service. A plain reading of this Assignment of Benefits is advising the insurance companies that the homeowner has assigned ONLY the rights specifically stated herein.</t>
  </si>
  <si>
    <t>Any and all other in insurance rights, benefits, and proceeds under the applicable policy, including, yet not limited to, those stated herein are reserved without prejudice.                            This assignment is limited to rebuild, cleaning , emergency mitigation and other services rendered; under applicable Coverages, to the third party restoration service.  Insurers are advised that by assigning any insurance rights, benefits, and proceeds under the applicable policy, homeowners Reserve and  have not relinquished all claims available under the policy, including Additional Living Expenses and Personal Property Replacements.</t>
  </si>
  <si>
    <t>This qualified assignment also serves to Reserve the insureds standing to bring a claim against the insurer.  It is not the homeowners intent to assign their right to be paid for damage to their personal property to a restoration service.  Similarly, homeowners express that there is no intent to assign their rights to be paid for Additional Living Expenses they may incur. </t>
  </si>
  <si>
    <t xml:space="preserve">  Good business ethics [and are as such incorporated herein] dictates that the restoration service does not intend for the assignment to limit the homeowners ability to pursue these and  or other reserved benefits from their insurance company.  The obvious intent of the parties, executing this qualified assignment (assignments that assign yet reserve homeowner's rights, benefits and proceeds) does not preclude homeowners from obtaining other benefits under their own insurance policy in favor of the restoration service.</t>
  </si>
  <si>
    <t>Severability; If any part of this agreement is found not to be valid, the remaining terms remains enforceable.</t>
  </si>
  <si>
    <t xml:space="preserve"> Moreover, this limiting language indicates that the assignment only conveys rights to payment for services rendered by the restoration service company. The intent of the parties to the assignment is to limit the assignment to the right to payment for the services rendered and any other rights directly related to such services.</t>
  </si>
  <si>
    <t>Those benefits don't have to be paid at the exclusion of benefits to the insured; the restoration company and insured can surely coexist in the realm of homeowner's insurance.</t>
  </si>
  <si>
    <t>Interpreting the assignment in a light most favorable to the insured is one way to recover benefits under the homeowners policy after the assignment of benefits has been executed. Whereas the terms of this agreement are unambiguous, the parties' intent must be discerned from the four corners of the document; in the absence of ambiguity, language itself is the best evidence of the parties' intent, and its plain meaning controls. Policyholder asserts that the proper claim number and or date of loss identifying the rights or claim is stated herein.</t>
  </si>
  <si>
    <t>Accepts the  assignment in exchange for its services, and receive the right to “stand[ ] in the shoes” of the insured  under the policy. See S. Telecom, Inc. v. TW Telecom of Ga. L.P., 741 S.E.2d 234, 237 (Ga. Ct. App. 2013) (quotation omitted). As the assignee,  “obtain[ ] no greater rights than the insured possessed at the time of the assignment.” Id. Consequentially the assignee receives no less rights either; including the right to receive payment amount without approval of any property lien holder. Also, direct payment with only the required property lien holders names on disbursement check and no other parties; and to freely negotiate the same as allowed by law. Contractors who take assignments are only negotiating their own bill, and own the right to payment for that bill.  They are representing themselves, not homeowners, and are not charging additional fees/money for doing so.</t>
  </si>
  <si>
    <t xml:space="preserve"> Specifically, the assignment is not intended to assign rights beyond that necessary to collect, or to enforce collection, of the charges for the services rendered and is not an assignment of, nor an attempt to assign the insurance policy itself.” The assignment assigns only the right to sue.</t>
  </si>
  <si>
    <t xml:space="preserve"> In exchange for repair and restoration work on the home, the insured have assigned certain rights under the Policy, including the right to collect benefits for the contractually obligated and or services performed  directly from the insurer, as well as “all rights to proceed against the insurance company obligated to provide such benefits, including, but not limited to, initiating legal suit to enforce such payments.”</t>
  </si>
  <si>
    <t>The terms of the original contract executed are incorporated as if herein.</t>
  </si>
  <si>
    <t xml:space="preserve">This shall be in payment for inspection services, estimating services, document preparation services, cost analysis /repair specifications, damages report &amp; discovery,     
testing, services rendered, jobsite visits, phone calls, project management, Proof Of Loss Supporting Documentation &amp; scheduling.   
</t>
  </si>
  <si>
    <t>This is a LEGALLY BINDING, Irrevocable Document; Fully Enforceable. Please read carefully</t>
  </si>
  <si>
    <t xml:space="preserve">We are neither Public Adjusters Nor Attorneys; you may hire them if you so desire or in  the event litigation becomes necessary. As such, legal advice is not part of this assignment.  
</t>
  </si>
  <si>
    <t>, as the owner for the job site listed herein, does hereby authorize</t>
  </si>
  <si>
    <t xml:space="preserve"> Contractor/Assignee or  Representative of and for herein named contractor to enter</t>
  </si>
  <si>
    <t>my property, furnish materials, supply all equipment and perform all labor necessary to preserve and protect my property from further damage and to rebuild my property to it's pre-loss condition or better. Including evaluation, inventory, storage and or cleaning of contents and or personal property.</t>
  </si>
  <si>
    <t xml:space="preserve">I hereby assign the insurance rights; as specified herein, benefits, and proceeds under the </t>
  </si>
  <si>
    <t>applicable insurance policy to</t>
  </si>
  <si>
    <r>
      <t>This shall also serve as a</t>
    </r>
    <r>
      <rPr>
        <b/>
        <i/>
        <u/>
        <sz val="14"/>
        <color theme="1"/>
        <rFont val="Arial Narrow"/>
        <family val="2"/>
      </rPr>
      <t xml:space="preserve"> Irrevocable Direction To Pay;</t>
    </r>
    <r>
      <rPr>
        <sz val="14"/>
        <color theme="1"/>
        <rFont val="Arial Narrow"/>
        <family val="2"/>
      </rPr>
      <t xml:space="preserve"> I/We hereby authorize</t>
    </r>
  </si>
  <si>
    <t>direct payment of any benefits or proceeds to:</t>
  </si>
  <si>
    <t>I/We select the option of overnight shipping for delivery of claim funds. I/We make</t>
  </si>
  <si>
    <t xml:space="preserve">this assignment and authorization in consideration of </t>
  </si>
  <si>
    <t>agreement to perform services and supply materials and otherwise perform its</t>
  </si>
  <si>
    <t>Obligations under this contract, including not requiring full payment at the time of service.</t>
  </si>
  <si>
    <t xml:space="preserve">      Contractor agrees to wait for payments as disbursed from the insurance and or escrow company.</t>
  </si>
  <si>
    <t xml:space="preserve">      Contractor further agrees to not demand payments from Owner unless otherwise agreed.</t>
  </si>
  <si>
    <t xml:space="preserve">All monies due to named herein contractor are to be released without delay; solely &amp; directly to contractor. </t>
  </si>
  <si>
    <t>Insurer may make payment per it's legal obligation to include all parties of interest to include policyholders, mortgagor and contractor/assignee. Contractor/ Assignee  has no objection to this manner of disbursement and reserves all other rights contained herein.</t>
  </si>
  <si>
    <t>OWNER HEREBY SPECIFICALLY REQUESTS THAT ALL REBUILD PAYMENTS BE PAID TO CONTRACTOR:</t>
  </si>
  <si>
    <t>Contractor or  Rep.</t>
  </si>
  <si>
    <r>
      <t>“Assignments of </t>
    </r>
    <r>
      <rPr>
        <i/>
        <sz val="10"/>
        <color rgb="FF555555"/>
        <rFont val="Times New Roman"/>
        <family val="1"/>
      </rPr>
      <t>Insurance Rights</t>
    </r>
    <r>
      <rPr>
        <sz val="10"/>
        <color rgb="FF555555"/>
        <rFont val="Times New Roman"/>
        <family val="1"/>
      </rPr>
      <t>.” A well-drafted Assignment of Insurance rights </t>
    </r>
    <r>
      <rPr>
        <i/>
        <sz val="10"/>
        <color rgb="FF555555"/>
        <rFont val="Times New Roman"/>
        <family val="1"/>
      </rPr>
      <t>includes</t>
    </r>
    <r>
      <rPr>
        <sz val="10"/>
        <color rgb="FF555555"/>
        <rFont val="Times New Roman"/>
        <family val="1"/>
      </rPr>
      <t> assignments of benefits, the right to appraisal, and the rights to sue, as well as a direction to pay.</t>
    </r>
  </si>
  <si>
    <t xml:space="preserve">IRREVOCABLE DIRECTION. Assignor hereby irrevocably directs the contracting party to, or grantor or licensor of, any such Assigned Contract , whether identified in Schedule A or otherwise, to the extent not prohibited by either such Assigned Contract or applicable law, or to the extent permitted under any recognition or other agreement executed by such grantor, upon demand and after notice from Agent of the occurrence of an Event of Default under any of the Loan Documents, to recognize and accept Agent as the holder of such Assigned Contract and Permit for any and all purposes as fully as it would recognize and accept Assignor and the performance of Assignor thereunder. Assignor does hereby constitute and appoint Agent, while this Assignment remains in force and effect, irrevocably, and with full power of substitution and revocation, its true and lawful attorney for and in its name, place and stead, after the occurrence of such an Event of Default, to demand and enforce compliance with all the terms and conditions of the Assigned Contracts and all benefits accrued thereunder, whether at law, in equity or otherwise. </t>
  </si>
  <si>
    <t>&amp;  PRIORITY MAIL WITH TRACKING</t>
  </si>
  <si>
    <r>
      <t>5.</t>
    </r>
    <r>
      <rPr>
        <sz val="7"/>
        <color theme="1"/>
        <rFont val="Times New Roman"/>
        <family val="1"/>
      </rPr>
      <t xml:space="preserve">       </t>
    </r>
    <r>
      <rPr>
        <sz val="11"/>
        <color theme="1"/>
        <rFont val="Calibri"/>
        <family val="2"/>
        <scheme val="minor"/>
      </rPr>
      <t>I would like my Project Manager/Contractor to locate, choose and hire skilled and qualified tradesman and coordinating/scheduling/supervising the work to be done</t>
    </r>
  </si>
  <si>
    <r>
      <t>4.</t>
    </r>
    <r>
      <rPr>
        <sz val="7"/>
        <color theme="1"/>
        <rFont val="Times New Roman"/>
        <family val="1"/>
      </rPr>
      <t xml:space="preserve">       </t>
    </r>
    <r>
      <rPr>
        <sz val="11"/>
        <color theme="1"/>
        <rFont val="Calibri"/>
        <family val="2"/>
        <scheme val="minor"/>
      </rPr>
      <t>Multiple trades are involved and I feel it would be impractical/unfair to require me to coordinate these trades without my Project Manager/Contractor’s assistance, as it is not my area of expertise.</t>
    </r>
  </si>
  <si>
    <r>
      <t>3.</t>
    </r>
    <r>
      <rPr>
        <sz val="7"/>
        <color theme="1"/>
        <rFont val="Times New Roman"/>
        <family val="1"/>
      </rPr>
      <t xml:space="preserve">       </t>
    </r>
    <r>
      <rPr>
        <sz val="11"/>
        <color theme="1"/>
        <rFont val="Calibri"/>
        <family val="2"/>
        <scheme val="minor"/>
      </rPr>
      <t>As a Project Manager/Contractor coordinating the trades and overseeing the work, they have overhead costs not connected to specific line items on the estimate that must be included and factored in for all sub-contracted trades.</t>
    </r>
  </si>
  <si>
    <r>
      <t>2.</t>
    </r>
    <r>
      <rPr>
        <sz val="7"/>
        <color theme="1"/>
        <rFont val="Times New Roman"/>
        <family val="1"/>
      </rPr>
      <t xml:space="preserve">       </t>
    </r>
    <r>
      <rPr>
        <sz val="11"/>
        <color theme="1"/>
        <rFont val="Calibri"/>
        <family val="2"/>
        <scheme val="minor"/>
      </rPr>
      <t>Being a Project Manager/Contractor  must include overhead and profit to provide their contracting services to stay in business, as they have expenses and overhead above and beyond the normal expenses of a laborer who does the work themselves.</t>
    </r>
  </si>
  <si>
    <r>
      <t>1.</t>
    </r>
    <r>
      <rPr>
        <sz val="7"/>
        <color theme="1"/>
        <rFont val="Times New Roman"/>
        <family val="1"/>
      </rPr>
      <t xml:space="preserve">       </t>
    </r>
    <r>
      <rPr>
        <sz val="11"/>
        <color theme="1"/>
        <rFont val="Calibri"/>
        <family val="2"/>
        <scheme val="minor"/>
      </rPr>
      <t>My Project Manager/Contractor of choice, is qualified, experienced and has many references.</t>
    </r>
  </si>
  <si>
    <t xml:space="preserve"> I understand what “overhead and profit” is and I understand my policy’s premium includes coverage for O&amp;P as well as material tax. Upon examination of my homeowner’s policy, I have confirmed that I have a replacement cost policy on my home and therefore overhead and profit should be included in my estimate due to the following reasons:</t>
  </si>
  <si>
    <t>Understanding the time, effort, and supervision necessary for the restoration of my home, I do not have the time nor the resources to coordinate or manage this project to completion.</t>
  </si>
  <si>
    <t xml:space="preserve"> There will also be an investment of time coordinating and managing the project that will be required due to the multiple trades and trade-specific subcontractors involved.</t>
  </si>
  <si>
    <t xml:space="preserve"> My Project Manager/Contractor has educated me on what type of labor, materials, scheduling and supervision of crews will be necessary.</t>
  </si>
  <si>
    <t>To whom it may concern,</t>
  </si>
  <si>
    <t>After discussing in depth the damages and necessary repairs per my claim with my Project Manager/Contractor of choice, I have been made aware of what needs to be done to restore my property back to the condition before the loss.</t>
  </si>
  <si>
    <t xml:space="preserve"> Therefore, this letter is to inform you that my Project Manager/Contractor of choice,  shall be managing, coordinating and supervising the entirety of my property repairs from start to finish.</t>
  </si>
  <si>
    <t>Included is the actual replacement cost for the damages to my home.                                                                         Please speak directly with my Project Manager/Contractor to finalize my restoration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</si>
</sst>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mm/dd/yy;@"/>
    <numFmt numFmtId="165" formatCode="[$-409]mmmm\ d\,\ yyyy;@"/>
    <numFmt numFmtId="166" formatCode="[$-F800]dddd\,\ mmmm\ dd\,\ yyyy"/>
    <numFmt numFmtId="167" formatCode="_(* #,##0_);_(* \(#,##0\);_(* &quot;-&quot;??_);_(@_)"/>
    <numFmt numFmtId="168" formatCode="_([$$-409]* #,##0.00_);_([$$-409]* \(#,##0.00\);_([$$-409]* &quot;-&quot;??_);_(@_)"/>
    <numFmt numFmtId="169" formatCode="[&lt;=9999999]###\-####;\(###\)\ ###\-####"/>
    <numFmt numFmtId="170" formatCode="_(&quot;$&quot;* #,##0_);_(&quot;$&quot;* \(#,##0\);_(&quot;$&quot;* &quot;-&quot;??_);_(@_)"/>
  </numFmts>
  <fonts count="358">
    <font>
      <sz val="11"/>
      <color theme="1"/>
      <name val="Calibri"/>
      <family val="2"/>
      <scheme val="minor"/>
    </font>
    <font>
      <sz val="10"/>
      <color theme="1"/>
      <name val="Arial"/>
      <family val="2"/>
    </font>
    <font>
      <sz val="14"/>
      <color theme="1"/>
      <name val="Arial Narrow"/>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indexed="8"/>
      <name val="Calibri"/>
      <family val="2"/>
    </font>
    <font>
      <u/>
      <sz val="11"/>
      <color theme="10"/>
      <name val="Calibri"/>
      <family val="2"/>
    </font>
    <font>
      <sz val="12"/>
      <color rgb="FF000000"/>
      <name val="Calibri"/>
      <family val="2"/>
      <scheme val="minor"/>
    </font>
    <font>
      <b/>
      <sz val="12"/>
      <color rgb="FF000000"/>
      <name val="Arial Narrow"/>
      <family val="2"/>
    </font>
    <font>
      <i/>
      <u/>
      <sz val="12"/>
      <color rgb="FF000000"/>
      <name val="Arial Narrow"/>
      <family val="2"/>
    </font>
    <font>
      <sz val="12"/>
      <color theme="1"/>
      <name val="Calibri"/>
      <family val="2"/>
      <scheme val="minor"/>
    </font>
    <font>
      <sz val="12"/>
      <color rgb="FF006100"/>
      <name val="Calibri"/>
      <family val="2"/>
      <scheme val="minor"/>
    </font>
    <font>
      <sz val="12"/>
      <color theme="0"/>
      <name val="Calibri"/>
      <family val="2"/>
      <scheme val="minor"/>
    </font>
    <font>
      <b/>
      <sz val="12"/>
      <color rgb="FFFA7D00"/>
      <name val="Calibri"/>
      <family val="2"/>
      <scheme val="minor"/>
    </font>
    <font>
      <b/>
      <sz val="12"/>
      <color theme="0"/>
      <name val="Calibri"/>
      <family val="2"/>
      <scheme val="minor"/>
    </font>
    <font>
      <sz val="10"/>
      <name val="Arial"/>
      <family val="2"/>
    </font>
    <font>
      <u/>
      <sz val="10"/>
      <color indexed="12"/>
      <name val="Arial"/>
      <family val="2"/>
    </font>
    <font>
      <sz val="14"/>
      <color theme="1"/>
      <name val="Calibri"/>
      <family val="2"/>
      <scheme val="minor"/>
    </font>
    <font>
      <sz val="14"/>
      <color rgb="FF000000"/>
      <name val="Arial Narrow"/>
      <family val="2"/>
    </font>
    <font>
      <b/>
      <i/>
      <u/>
      <sz val="14"/>
      <color rgb="FF000000"/>
      <name val="Calibri"/>
      <family val="2"/>
      <scheme val="minor"/>
    </font>
    <font>
      <sz val="9"/>
      <color indexed="81"/>
      <name val="Tahoma"/>
      <family val="2"/>
    </font>
    <font>
      <b/>
      <sz val="9"/>
      <color indexed="81"/>
      <name val="Tahoma"/>
      <family val="2"/>
    </font>
    <font>
      <b/>
      <sz val="14"/>
      <color rgb="FF000000"/>
      <name val="Arial Narrow"/>
      <family val="2"/>
    </font>
    <font>
      <i/>
      <sz val="12"/>
      <color rgb="FF000000"/>
      <name val="Arial Narrow"/>
      <family val="2"/>
    </font>
    <font>
      <b/>
      <i/>
      <u/>
      <sz val="14"/>
      <color rgb="FF000000"/>
      <name val="Arial Narrow"/>
      <family val="2"/>
    </font>
    <font>
      <sz val="14"/>
      <color indexed="8"/>
      <name val="Arial Narrow"/>
      <family val="2"/>
    </font>
    <font>
      <i/>
      <u/>
      <sz val="14"/>
      <color indexed="8"/>
      <name val="Arial Narrow"/>
      <family val="2"/>
    </font>
    <font>
      <i/>
      <u/>
      <sz val="14"/>
      <color rgb="FF000000"/>
      <name val="Arial Narrow"/>
      <family val="2"/>
    </font>
    <font>
      <i/>
      <sz val="14"/>
      <color rgb="FF000000"/>
      <name val="Arial Narrow"/>
      <family val="2"/>
    </font>
    <font>
      <u/>
      <sz val="12"/>
      <color theme="10"/>
      <name val="Calibri"/>
      <family val="2"/>
      <scheme val="minor"/>
    </font>
    <font>
      <b/>
      <sz val="8"/>
      <color rgb="FF000000"/>
      <name val="Arial Narrow"/>
      <family val="2"/>
    </font>
    <font>
      <u/>
      <sz val="14"/>
      <color rgb="FF404040"/>
      <name val="Arial Narrow"/>
      <family val="2"/>
    </font>
    <font>
      <sz val="12"/>
      <color theme="1"/>
      <name val="NEW Times"/>
      <family val="2"/>
    </font>
    <font>
      <b/>
      <sz val="12"/>
      <color rgb="FFFA7D00"/>
      <name val="NEW Times"/>
      <family val="2"/>
    </font>
    <font>
      <u/>
      <sz val="12"/>
      <color theme="10"/>
      <name val="NEW Times"/>
      <family val="2"/>
    </font>
    <font>
      <sz val="12"/>
      <color rgb="FF444444"/>
      <name val="Arial Narrow"/>
      <family val="2"/>
    </font>
    <font>
      <i/>
      <u/>
      <sz val="8"/>
      <color theme="1"/>
      <name val="Arial Narrow"/>
      <family val="2"/>
    </font>
    <font>
      <b/>
      <sz val="18"/>
      <color theme="3"/>
      <name val="Calibri Light"/>
      <family val="2"/>
      <scheme val="major"/>
    </font>
    <font>
      <b/>
      <sz val="12"/>
      <color rgb="FF3F3F3F"/>
      <name val="Calibri"/>
      <family val="2"/>
      <scheme val="minor"/>
    </font>
    <font>
      <i/>
      <u/>
      <sz val="12"/>
      <color theme="1"/>
      <name val="Arial Narrow"/>
      <family val="2"/>
    </font>
    <font>
      <u/>
      <sz val="12"/>
      <color rgb="FF404040"/>
      <name val="Arial Narrow"/>
      <family val="2"/>
    </font>
    <font>
      <sz val="12"/>
      <color theme="1"/>
      <name val="Arial Narrow"/>
      <family val="2"/>
    </font>
    <font>
      <sz val="12"/>
      <color rgb="FFFA7D00"/>
      <name val="NEW Times"/>
      <family val="2"/>
    </font>
    <font>
      <sz val="14"/>
      <color rgb="FF444444"/>
      <name val="Arial Narrow"/>
      <family val="2"/>
    </font>
    <font>
      <i/>
      <u/>
      <sz val="16"/>
      <color rgb="FF000000"/>
      <name val="Arial Narrow"/>
      <family val="2"/>
    </font>
    <font>
      <b/>
      <i/>
      <u val="singleAccounting"/>
      <sz val="14"/>
      <color rgb="FF000000"/>
      <name val="Arial Narrow"/>
      <family val="2"/>
    </font>
    <font>
      <b/>
      <i/>
      <sz val="14"/>
      <color rgb="FF000000"/>
      <name val="Arial Narrow"/>
      <family val="2"/>
    </font>
    <font>
      <sz val="10"/>
      <color theme="1"/>
      <name val="Arial Narrow"/>
      <family val="2"/>
    </font>
    <font>
      <sz val="10"/>
      <color rgb="FF000000"/>
      <name val="Arial Narrow"/>
      <family val="2"/>
    </font>
    <font>
      <sz val="12"/>
      <color rgb="FF000000"/>
      <name val="Arial Narrow"/>
      <family val="2"/>
    </font>
    <font>
      <sz val="8"/>
      <color rgb="FF000000"/>
      <name val="Arial Narrow"/>
      <family val="2"/>
    </font>
    <font>
      <sz val="8"/>
      <color theme="1"/>
      <name val="Arial Narrow"/>
      <family val="2"/>
    </font>
    <font>
      <u val="double"/>
      <sz val="14"/>
      <color rgb="FF000000"/>
      <name val="Arial Narrow"/>
      <family val="2"/>
    </font>
    <font>
      <u/>
      <sz val="14"/>
      <color rgb="FF0000FF"/>
      <name val="Arial Narrow"/>
      <family val="2"/>
    </font>
    <font>
      <u/>
      <sz val="14"/>
      <color theme="1"/>
      <name val="Arial Narrow"/>
      <family val="2"/>
    </font>
    <font>
      <u/>
      <sz val="12"/>
      <color indexed="12"/>
      <name val="Arial Narrow"/>
      <family val="2"/>
    </font>
    <font>
      <b/>
      <u val="singleAccounting"/>
      <sz val="12"/>
      <color indexed="8"/>
      <name val="Arial Narrow"/>
      <family val="2"/>
    </font>
    <font>
      <b/>
      <i/>
      <u/>
      <sz val="14"/>
      <color indexed="8"/>
      <name val="Arial Narrow"/>
      <family val="2"/>
    </font>
    <font>
      <u/>
      <sz val="8"/>
      <color rgb="FF404040"/>
      <name val="Arial Narrow"/>
      <family val="2"/>
    </font>
    <font>
      <b/>
      <u/>
      <sz val="8"/>
      <color rgb="FF404040"/>
      <name val="Arial Narrow"/>
      <family val="2"/>
    </font>
    <font>
      <u/>
      <sz val="14"/>
      <color indexed="12"/>
      <name val="Arial Narrow"/>
      <family val="2"/>
    </font>
    <font>
      <sz val="11"/>
      <color theme="1"/>
      <name val="Arial Narrow"/>
      <family val="2"/>
    </font>
    <font>
      <sz val="11"/>
      <color rgb="FF000000"/>
      <name val="Arial Narrow"/>
      <family val="2"/>
    </font>
    <font>
      <i/>
      <u/>
      <sz val="8"/>
      <color rgb="FF000000"/>
      <name val="Arial Narrow"/>
      <family val="2"/>
    </font>
    <font>
      <i/>
      <sz val="20"/>
      <color rgb="FF000000"/>
      <name val="Arial Narrow"/>
      <family val="2"/>
    </font>
    <font>
      <u/>
      <sz val="14"/>
      <color rgb="FF000000"/>
      <name val="Arial Narrow"/>
      <family val="2"/>
    </font>
    <font>
      <u/>
      <sz val="11"/>
      <color rgb="FF404040"/>
      <name val="Arial Narrow"/>
      <family val="2"/>
    </font>
    <font>
      <b/>
      <i/>
      <u/>
      <sz val="16"/>
      <color rgb="FF000000"/>
      <name val="Arial Narrow"/>
      <family val="2"/>
    </font>
    <font>
      <b/>
      <u/>
      <sz val="11"/>
      <color rgb="FF404040"/>
      <name val="Arial Narrow"/>
      <family val="2"/>
    </font>
    <font>
      <u/>
      <sz val="16"/>
      <color rgb="FF0000FF"/>
      <name val="Arial Narrow"/>
      <family val="2"/>
    </font>
    <font>
      <b/>
      <sz val="8"/>
      <color indexed="8"/>
      <name val="Arial Narrow"/>
      <family val="2"/>
    </font>
    <font>
      <sz val="14"/>
      <name val="Arial Narrow"/>
      <family val="2"/>
    </font>
    <font>
      <sz val="11"/>
      <name val="Arial Narrow"/>
      <family val="2"/>
    </font>
    <font>
      <b/>
      <i/>
      <u/>
      <sz val="16"/>
      <name val="Arial Narrow"/>
      <family val="2"/>
    </font>
    <font>
      <i/>
      <sz val="10"/>
      <color rgb="FF000000"/>
      <name val="Arial Narrow"/>
      <family val="2"/>
    </font>
    <font>
      <i/>
      <u/>
      <sz val="8"/>
      <name val="Arial Narrow"/>
      <family val="2"/>
    </font>
    <font>
      <i/>
      <u/>
      <sz val="14"/>
      <name val="Arial Narrow"/>
      <family val="2"/>
    </font>
    <font>
      <sz val="8"/>
      <color indexed="8"/>
      <name val="Arial Narrow"/>
      <family val="2"/>
    </font>
    <font>
      <b/>
      <u/>
      <sz val="14"/>
      <color rgb="FF404040"/>
      <name val="Arial Narrow"/>
      <family val="2"/>
    </font>
    <font>
      <i/>
      <u val="double"/>
      <sz val="14"/>
      <color rgb="FF000000"/>
      <name val="Arial Narrow"/>
      <family val="2"/>
    </font>
    <font>
      <i/>
      <u val="double"/>
      <sz val="12"/>
      <color rgb="FF000000"/>
      <name val="Arial Narrow"/>
      <family val="2"/>
    </font>
    <font>
      <i/>
      <u val="double"/>
      <sz val="16"/>
      <color indexed="8"/>
      <name val="Arial Narrow"/>
      <family val="2"/>
    </font>
    <font>
      <i/>
      <sz val="18"/>
      <color rgb="FF000000"/>
      <name val="Arial Narrow"/>
      <family val="2"/>
    </font>
    <font>
      <i/>
      <u val="singleAccounting"/>
      <sz val="12"/>
      <color rgb="FF0070C0"/>
      <name val="Arial Narrow"/>
      <family val="2"/>
    </font>
    <font>
      <i/>
      <sz val="11"/>
      <color rgb="FF000000"/>
      <name val="Arial Narrow"/>
      <family val="2"/>
    </font>
    <font>
      <u/>
      <sz val="12"/>
      <color indexed="8"/>
      <name val="Arial Narrow"/>
      <family val="2"/>
    </font>
    <font>
      <i/>
      <u/>
      <sz val="12"/>
      <color indexed="8"/>
      <name val="Arial Narrow"/>
      <family val="2"/>
    </font>
    <font>
      <i/>
      <sz val="12"/>
      <color indexed="8"/>
      <name val="Arial Narrow"/>
      <family val="2"/>
    </font>
    <font>
      <b/>
      <i/>
      <u/>
      <sz val="14"/>
      <color theme="1"/>
      <name val="Arial Narrow"/>
      <family val="2"/>
    </font>
    <font>
      <i/>
      <u/>
      <sz val="14"/>
      <color theme="1"/>
      <name val="Arial Narrow"/>
      <family val="2"/>
    </font>
    <font>
      <u/>
      <sz val="11"/>
      <color indexed="12"/>
      <name val="Arial Narrow"/>
      <family val="2"/>
    </font>
    <font>
      <b/>
      <sz val="12"/>
      <color theme="1"/>
      <name val="Arial Narrow"/>
      <family val="2"/>
    </font>
    <font>
      <u/>
      <sz val="12"/>
      <color theme="1"/>
      <name val="Arial Narrow"/>
      <family val="2"/>
    </font>
    <font>
      <u/>
      <sz val="8"/>
      <color theme="1"/>
      <name val="Arial Narrow"/>
      <family val="2"/>
    </font>
    <font>
      <u/>
      <sz val="10"/>
      <color theme="1"/>
      <name val="Arial Narrow"/>
      <family val="2"/>
    </font>
    <font>
      <b/>
      <i/>
      <sz val="14"/>
      <color theme="1"/>
      <name val="Arial Narrow"/>
      <family val="2"/>
    </font>
    <font>
      <sz val="12"/>
      <color indexed="8"/>
      <name val="Arial Narrow"/>
      <family val="2"/>
    </font>
    <font>
      <u/>
      <sz val="10"/>
      <color indexed="12"/>
      <name val="Arial Narrow"/>
      <family val="2"/>
    </font>
    <font>
      <b/>
      <sz val="11"/>
      <color rgb="FF404040"/>
      <name val="Arial Narrow"/>
      <family val="2"/>
    </font>
    <font>
      <b/>
      <sz val="14"/>
      <color theme="1"/>
      <name val="Arial Narrow"/>
      <family val="2"/>
    </font>
    <font>
      <i/>
      <u/>
      <sz val="14"/>
      <color indexed="12"/>
      <name val="Arial Narrow"/>
      <family val="2"/>
    </font>
    <font>
      <i/>
      <u/>
      <sz val="16"/>
      <color indexed="12"/>
      <name val="Arial Narrow"/>
      <family val="2"/>
    </font>
    <font>
      <i/>
      <sz val="11"/>
      <color theme="1"/>
      <name val="Arial Narrow"/>
      <family val="2"/>
    </font>
    <font>
      <u/>
      <sz val="16"/>
      <color indexed="12"/>
      <name val="Arial Narrow"/>
      <family val="2"/>
    </font>
    <font>
      <b/>
      <i/>
      <u/>
      <sz val="8"/>
      <color rgb="FF000000"/>
      <name val="Arial Narrow"/>
      <family val="2"/>
    </font>
    <font>
      <b/>
      <i/>
      <u/>
      <sz val="16"/>
      <color theme="1"/>
      <name val="Arial Narrow"/>
      <family val="2"/>
    </font>
    <font>
      <u val="singleAccounting"/>
      <sz val="14"/>
      <color theme="1"/>
      <name val="Arial Narrow"/>
      <family val="2"/>
    </font>
    <font>
      <u val="singleAccounting"/>
      <sz val="12"/>
      <color theme="1"/>
      <name val="Arial Narrow"/>
      <family val="2"/>
    </font>
    <font>
      <sz val="7"/>
      <color indexed="8"/>
      <name val="Arial Narrow"/>
      <family val="2"/>
    </font>
    <font>
      <b/>
      <u val="singleAccounting"/>
      <sz val="14"/>
      <color indexed="8"/>
      <name val="Arial Narrow"/>
      <family val="2"/>
    </font>
    <font>
      <u val="double"/>
      <sz val="12"/>
      <color indexed="8"/>
      <name val="Arial Narrow"/>
      <family val="2"/>
    </font>
    <font>
      <u val="double"/>
      <sz val="14"/>
      <color indexed="8"/>
      <name val="Arial Narrow"/>
      <family val="2"/>
    </font>
    <font>
      <u/>
      <sz val="18"/>
      <color indexed="8"/>
      <name val="Arial Narrow"/>
      <family val="2"/>
    </font>
    <font>
      <b/>
      <i/>
      <sz val="16"/>
      <color indexed="8"/>
      <name val="Arial Narrow"/>
      <family val="2"/>
    </font>
    <font>
      <b/>
      <i/>
      <sz val="16"/>
      <color theme="1"/>
      <name val="Arial Narrow"/>
      <family val="2"/>
    </font>
    <font>
      <i/>
      <u val="singleAccounting"/>
      <sz val="14"/>
      <color theme="1"/>
      <name val="Arial Narrow"/>
      <family val="2"/>
    </font>
    <font>
      <i/>
      <sz val="16"/>
      <color indexed="8"/>
      <name val="Arial Narrow"/>
      <family val="2"/>
    </font>
    <font>
      <b/>
      <sz val="14"/>
      <color indexed="8"/>
      <name val="Arial Narrow"/>
      <family val="2"/>
    </font>
    <font>
      <sz val="14"/>
      <color indexed="12"/>
      <name val="Arial Narrow"/>
      <family val="2"/>
    </font>
    <font>
      <sz val="12"/>
      <color rgb="FF222222"/>
      <name val="Arial Narrow"/>
      <family val="2"/>
    </font>
    <font>
      <i/>
      <sz val="12"/>
      <color rgb="FF222222"/>
      <name val="Arial Narrow"/>
      <family val="2"/>
    </font>
    <font>
      <b/>
      <i/>
      <sz val="12"/>
      <color rgb="FF222222"/>
      <name val="Arial Narrow"/>
      <family val="2"/>
    </font>
    <font>
      <b/>
      <i/>
      <sz val="14"/>
      <color rgb="FF0000FF"/>
      <name val="Arial Narrow"/>
      <family val="2"/>
    </font>
    <font>
      <u/>
      <sz val="10"/>
      <color rgb="FF0000FF"/>
      <name val="Arial Narrow"/>
      <family val="2"/>
    </font>
    <font>
      <i/>
      <sz val="10"/>
      <color rgb="FF444444"/>
      <name val="Arial Narrow"/>
      <family val="2"/>
    </font>
    <font>
      <sz val="16"/>
      <color rgb="FF000000"/>
      <name val="Arial Narrow"/>
      <family val="2"/>
    </font>
    <font>
      <sz val="16"/>
      <color theme="1"/>
      <name val="Arial Narrow"/>
      <family val="2"/>
    </font>
    <font>
      <sz val="10"/>
      <color rgb="FF444444"/>
      <name val="Arial Narrow"/>
      <family val="2"/>
    </font>
    <font>
      <i/>
      <u/>
      <sz val="16"/>
      <color rgb="FF444444"/>
      <name val="Arial Narrow"/>
      <family val="2"/>
    </font>
    <font>
      <u/>
      <sz val="12"/>
      <color rgb="FF000000"/>
      <name val="Arial Narrow"/>
      <family val="2"/>
    </font>
    <font>
      <i/>
      <u/>
      <sz val="12"/>
      <name val="Arial Narrow"/>
      <family val="2"/>
    </font>
    <font>
      <b/>
      <i/>
      <u/>
      <sz val="12"/>
      <color rgb="FFFFFFFF"/>
      <name val="Calibri"/>
      <family val="2"/>
      <scheme val="minor"/>
    </font>
    <font>
      <i/>
      <u/>
      <sz val="12"/>
      <name val="Calibri"/>
      <family val="2"/>
      <scheme val="minor"/>
    </font>
    <font>
      <b/>
      <i/>
      <u/>
      <sz val="24"/>
      <color rgb="FF000000"/>
      <name val="Calibri"/>
      <family val="2"/>
      <scheme val="minor"/>
    </font>
    <font>
      <b/>
      <sz val="12"/>
      <name val="Arial Narrow"/>
      <family val="2"/>
    </font>
    <font>
      <b/>
      <u/>
      <sz val="12"/>
      <name val="Arial Narrow"/>
      <family val="2"/>
    </font>
    <font>
      <u/>
      <sz val="11"/>
      <color theme="10"/>
      <name val="Calibri"/>
      <family val="2"/>
      <scheme val="minor"/>
    </font>
    <font>
      <sz val="11"/>
      <color rgb="FF222222"/>
      <name val="Arial"/>
      <family val="2"/>
    </font>
    <font>
      <b/>
      <sz val="13.5"/>
      <color rgb="FF202124"/>
      <name val="Arial"/>
      <family val="2"/>
    </font>
    <font>
      <sz val="11"/>
      <color rgb="FF5F6368"/>
      <name val="Arial"/>
      <family val="2"/>
    </font>
    <font>
      <b/>
      <sz val="12"/>
      <color theme="1"/>
      <name val="Calibri"/>
      <family val="2"/>
      <scheme val="minor"/>
    </font>
    <font>
      <sz val="12"/>
      <color rgb="FFFA7D00"/>
      <name val="Calibri"/>
      <family val="2"/>
      <scheme val="minor"/>
    </font>
    <font>
      <u/>
      <sz val="14"/>
      <name val="Arial Narrow"/>
      <family val="2"/>
    </font>
    <font>
      <sz val="16"/>
      <name val="Arial Narrow"/>
      <family val="2"/>
    </font>
    <font>
      <b/>
      <i/>
      <sz val="16"/>
      <name val="Arial Narrow"/>
      <family val="2"/>
    </font>
    <font>
      <b/>
      <sz val="14"/>
      <name val="Arial Narrow"/>
      <family val="2"/>
    </font>
    <font>
      <b/>
      <sz val="14"/>
      <color rgb="FFFFFFFF"/>
      <name val="Arial Narrow"/>
      <family val="2"/>
    </font>
    <font>
      <sz val="14"/>
      <color rgb="FFFA7D00"/>
      <name val="Arial Narrow"/>
      <family val="2"/>
    </font>
    <font>
      <b/>
      <i/>
      <u/>
      <sz val="24"/>
      <color rgb="FF000000"/>
      <name val="Arial Narrow"/>
      <family val="2"/>
    </font>
    <font>
      <sz val="14"/>
      <color rgb="FF222222"/>
      <name val="Arial"/>
      <family val="2"/>
    </font>
    <font>
      <u/>
      <sz val="14"/>
      <color indexed="8"/>
      <name val="Arial Narrow"/>
      <family val="2"/>
    </font>
    <font>
      <sz val="13"/>
      <color rgb="FF202124"/>
      <name val="Arial"/>
      <family val="2"/>
    </font>
    <font>
      <u/>
      <sz val="12"/>
      <color rgb="FF404040"/>
      <name val="Segoe UI"/>
      <family val="2"/>
    </font>
    <font>
      <b/>
      <sz val="8"/>
      <color rgb="FF202124"/>
      <name val="Arial"/>
      <family val="2"/>
    </font>
    <font>
      <sz val="14"/>
      <color theme="1"/>
      <name val="Algerian"/>
      <family val="5"/>
    </font>
    <font>
      <i/>
      <u val="doubleAccounting"/>
      <sz val="14"/>
      <color theme="1"/>
      <name val="Calibri"/>
      <family val="2"/>
      <scheme val="minor"/>
    </font>
    <font>
      <i/>
      <u val="doubleAccounting"/>
      <sz val="10"/>
      <color theme="1"/>
      <name val="Calibri"/>
      <family val="2"/>
      <scheme val="minor"/>
    </font>
    <font>
      <i/>
      <u val="doubleAccounting"/>
      <sz val="14"/>
      <color theme="1"/>
      <name val="Algerian"/>
      <family val="5"/>
    </font>
    <font>
      <u/>
      <sz val="14"/>
      <color theme="1"/>
      <name val="Algerian"/>
      <family val="5"/>
    </font>
    <font>
      <i/>
      <u val="singleAccounting"/>
      <sz val="16"/>
      <color theme="1"/>
      <name val="Calibri"/>
      <family val="2"/>
      <scheme val="minor"/>
    </font>
    <font>
      <i/>
      <u val="singleAccounting"/>
      <sz val="14"/>
      <color theme="1"/>
      <name val="Calibri"/>
      <family val="2"/>
      <scheme val="minor"/>
    </font>
    <font>
      <i/>
      <u val="singleAccounting"/>
      <sz val="10"/>
      <color theme="1"/>
      <name val="Calibri"/>
      <family val="2"/>
      <scheme val="minor"/>
    </font>
    <font>
      <i/>
      <sz val="16"/>
      <color theme="1"/>
      <name val="Calibri"/>
      <family val="2"/>
      <scheme val="minor"/>
    </font>
    <font>
      <sz val="12"/>
      <name val="Calibri"/>
      <family val="2"/>
      <scheme val="minor"/>
    </font>
    <font>
      <b/>
      <sz val="11"/>
      <color rgb="FFFA7D00"/>
      <name val="Calibri"/>
      <family val="2"/>
      <scheme val="minor"/>
    </font>
    <font>
      <i/>
      <u/>
      <sz val="14"/>
      <color rgb="FF000000"/>
      <name val="Algerian"/>
      <family val="5"/>
    </font>
    <font>
      <i/>
      <u val="singleAccounting"/>
      <sz val="14"/>
      <color rgb="FF000000"/>
      <name val="Calibri"/>
      <family val="2"/>
      <scheme val="minor"/>
    </font>
    <font>
      <u/>
      <sz val="14"/>
      <color rgb="FF000000"/>
      <name val="Algerian"/>
      <family val="5"/>
    </font>
    <font>
      <i/>
      <u/>
      <sz val="14"/>
      <name val="Calibri"/>
      <family val="2"/>
      <scheme val="minor"/>
    </font>
    <font>
      <i/>
      <u/>
      <sz val="16"/>
      <name val="Calibri"/>
      <family val="2"/>
      <scheme val="minor"/>
    </font>
    <font>
      <i/>
      <u/>
      <sz val="14"/>
      <name val="Algerian"/>
      <family val="5"/>
    </font>
    <font>
      <b/>
      <i/>
      <u/>
      <sz val="12"/>
      <name val="Calibri"/>
      <family val="2"/>
      <scheme val="minor"/>
    </font>
    <font>
      <b/>
      <sz val="12"/>
      <name val="Calibri"/>
      <family val="2"/>
      <scheme val="minor"/>
    </font>
    <font>
      <sz val="14"/>
      <name val="Calibri"/>
      <family val="2"/>
      <scheme val="minor"/>
    </font>
    <font>
      <sz val="8"/>
      <name val="Calibri"/>
      <family val="2"/>
      <scheme val="minor"/>
    </font>
    <font>
      <i/>
      <u/>
      <sz val="12"/>
      <color rgb="FF000000"/>
      <name val="Times New Roman"/>
      <family val="1"/>
    </font>
    <font>
      <u/>
      <sz val="8"/>
      <color indexed="12"/>
      <name val="Arial Narrow"/>
      <family val="2"/>
    </font>
    <font>
      <sz val="14"/>
      <color rgb="FF000000"/>
      <name val="Calibri"/>
      <family val="2"/>
      <scheme val="minor"/>
    </font>
    <font>
      <sz val="8"/>
      <color rgb="FFFA7D00"/>
      <name val="NEW Times"/>
      <family val="2"/>
    </font>
    <font>
      <sz val="14"/>
      <color rgb="FFFA7D00"/>
      <name val="NEW Times"/>
      <family val="2"/>
    </font>
    <font>
      <u val="singleAccounting"/>
      <sz val="12"/>
      <color rgb="FFFA7D00"/>
      <name val="NEW Times"/>
      <family val="2"/>
    </font>
    <font>
      <i/>
      <u/>
      <sz val="14"/>
      <color rgb="FF000000"/>
      <name val="Calibri"/>
      <family val="2"/>
      <scheme val="minor"/>
    </font>
    <font>
      <i/>
      <u/>
      <sz val="8"/>
      <color rgb="FF000000"/>
      <name val="Times New Roman"/>
      <family val="1"/>
    </font>
    <font>
      <i/>
      <u/>
      <sz val="28"/>
      <color rgb="FF000000"/>
      <name val="Calibri"/>
      <family val="2"/>
      <scheme val="minor"/>
    </font>
    <font>
      <u/>
      <sz val="18"/>
      <color theme="1"/>
      <name val="Arial Narrow"/>
      <family val="2"/>
    </font>
    <font>
      <sz val="12"/>
      <name val="NEW Times"/>
      <family val="2"/>
    </font>
    <font>
      <sz val="11"/>
      <name val="Calibri"/>
      <family val="2"/>
      <scheme val="minor"/>
    </font>
    <font>
      <u val="singleAccounting"/>
      <sz val="12"/>
      <name val="NEW Times"/>
      <family val="2"/>
    </font>
    <font>
      <sz val="14"/>
      <name val="NEW Times"/>
      <family val="2"/>
    </font>
    <font>
      <sz val="16"/>
      <name val="Calibri"/>
      <family val="2"/>
      <scheme val="minor"/>
    </font>
    <font>
      <sz val="12"/>
      <color theme="1"/>
      <name val="Arial"/>
      <family val="2"/>
    </font>
    <font>
      <sz val="12"/>
      <color rgb="FF231F20"/>
      <name val="Arial"/>
      <family val="2"/>
    </font>
    <font>
      <i/>
      <sz val="12"/>
      <color rgb="FF231F20"/>
      <name val="Arial"/>
      <family val="2"/>
    </font>
    <font>
      <u/>
      <sz val="12"/>
      <color theme="1"/>
      <name val="Arial"/>
      <family val="2"/>
    </font>
    <font>
      <sz val="22"/>
      <color rgb="FFFA7D00"/>
      <name val="NEW Times"/>
      <family val="2"/>
    </font>
    <font>
      <sz val="16"/>
      <color rgb="FFFA7D00"/>
      <name val="NEW Times"/>
      <family val="2"/>
    </font>
    <font>
      <u val="singleAccounting"/>
      <sz val="16"/>
      <color rgb="FFFA7D00"/>
      <name val="NEW Times"/>
      <family val="2"/>
    </font>
    <font>
      <b/>
      <u/>
      <sz val="12"/>
      <color theme="1"/>
      <name val="Arial Narrow"/>
      <family val="2"/>
    </font>
    <font>
      <sz val="8"/>
      <color theme="1"/>
      <name val="Calibri"/>
      <family val="2"/>
      <scheme val="minor"/>
    </font>
    <font>
      <b/>
      <u/>
      <sz val="14"/>
      <color theme="1"/>
      <name val="Calibri"/>
      <family val="2"/>
      <scheme val="minor"/>
    </font>
    <font>
      <sz val="14"/>
      <color rgb="FF231F20"/>
      <name val="Times New Roman"/>
      <family val="1"/>
    </font>
    <font>
      <b/>
      <u/>
      <sz val="14"/>
      <color theme="1"/>
      <name val="Arial Narrow"/>
      <family val="2"/>
    </font>
    <font>
      <b/>
      <i/>
      <u/>
      <sz val="14"/>
      <color rgb="FF231F20"/>
      <name val="Arial Narrow"/>
      <family val="2"/>
    </font>
    <font>
      <sz val="12"/>
      <color rgb="FF231F20"/>
      <name val="Times New Roman"/>
      <family val="1"/>
    </font>
    <font>
      <sz val="10"/>
      <color rgb="FF555555"/>
      <name val="Times New Roman"/>
      <family val="1"/>
    </font>
    <font>
      <i/>
      <sz val="10"/>
      <color rgb="FF555555"/>
      <name val="Times New Roman"/>
      <family val="1"/>
    </font>
    <font>
      <b/>
      <u/>
      <sz val="12"/>
      <color rgb="FF231F20"/>
      <name val="Times New Roman"/>
      <family val="1"/>
    </font>
    <font>
      <b/>
      <sz val="12"/>
      <color rgb="FF231F20"/>
      <name val="Times New Roman"/>
      <family val="1"/>
    </font>
    <font>
      <b/>
      <u/>
      <sz val="14"/>
      <color rgb="FF555555"/>
      <name val="Arial Black"/>
      <family val="2"/>
    </font>
    <font>
      <b/>
      <i/>
      <u/>
      <sz val="14"/>
      <color rgb="FF555555"/>
      <name val="Arial Black"/>
      <family val="2"/>
    </font>
    <font>
      <b/>
      <u/>
      <sz val="16"/>
      <color theme="1"/>
      <name val="Arial Narrow"/>
      <family val="2"/>
    </font>
    <font>
      <i/>
      <sz val="16"/>
      <color rgb="FF000000"/>
      <name val="Arial Narrow"/>
      <family val="2"/>
    </font>
    <font>
      <i/>
      <u/>
      <sz val="12"/>
      <color indexed="8"/>
      <name val="Times New Roman"/>
      <family val="1"/>
    </font>
    <font>
      <b/>
      <i/>
      <u/>
      <sz val="18"/>
      <color theme="1"/>
      <name val="Arial Narrow"/>
      <family val="2"/>
    </font>
    <font>
      <b/>
      <i/>
      <u/>
      <sz val="20"/>
      <color indexed="8"/>
      <name val="Arial Narrow"/>
      <family val="2"/>
    </font>
    <font>
      <sz val="11"/>
      <color rgb="FF000000"/>
      <name val="Calibri"/>
      <family val="2"/>
      <scheme val="minor"/>
    </font>
    <font>
      <sz val="16"/>
      <color theme="1"/>
      <name val="Baguet Script"/>
    </font>
    <font>
      <sz val="16"/>
      <color rgb="FF000000"/>
      <name val="Baguet Script"/>
    </font>
    <font>
      <i/>
      <sz val="16"/>
      <color theme="1"/>
      <name val="Arial Narrow"/>
      <family val="2"/>
    </font>
    <font>
      <sz val="8"/>
      <color rgb="FF0C0C0C"/>
      <name val="Times New Roman"/>
      <family val="1"/>
    </font>
    <font>
      <b/>
      <sz val="8"/>
      <color rgb="FF0C0C0C"/>
      <name val="Times New Roman"/>
      <family val="1"/>
    </font>
    <font>
      <b/>
      <sz val="10"/>
      <color rgb="FF0C0C0C"/>
      <name val="Times New Roman"/>
      <family val="1"/>
    </font>
    <font>
      <sz val="10"/>
      <color rgb="FF0C0C0C"/>
      <name val="Times New Roman"/>
      <family val="1"/>
    </font>
    <font>
      <b/>
      <sz val="7"/>
      <color rgb="FF0C0C0C"/>
      <name val="Times New Roman"/>
      <family val="1"/>
    </font>
    <font>
      <b/>
      <u/>
      <sz val="10"/>
      <color rgb="FF0C0C0C"/>
      <name val="Times New Roman"/>
      <family val="1"/>
    </font>
    <font>
      <sz val="10"/>
      <color rgb="FF262626"/>
      <name val="Times New Roman"/>
      <family val="1"/>
    </font>
    <font>
      <sz val="10"/>
      <color rgb="FF484848"/>
      <name val="Times New Roman"/>
      <family val="1"/>
    </font>
    <font>
      <sz val="10"/>
      <color rgb="FF5B5B5B"/>
      <name val="Times New Roman"/>
      <family val="1"/>
    </font>
    <font>
      <sz val="10"/>
      <color theme="1"/>
      <name val="Times New Roman"/>
      <family val="1"/>
    </font>
    <font>
      <sz val="8.5"/>
      <color rgb="FF0C0C0C"/>
      <name val="Arial"/>
      <family val="2"/>
    </font>
    <font>
      <sz val="9.5"/>
      <color rgb="FF0C0C0C"/>
      <name val="Times New Roman"/>
      <family val="1"/>
    </font>
    <font>
      <sz val="14.5"/>
      <color theme="1"/>
      <name val="Times New Roman"/>
      <family val="1"/>
    </font>
    <font>
      <sz val="9.5"/>
      <color rgb="FF0C0C0C"/>
      <name val="Arial"/>
      <family val="2"/>
    </font>
    <font>
      <sz val="12"/>
      <color theme="1"/>
      <name val="Times New Roman"/>
      <family val="1"/>
    </font>
    <font>
      <b/>
      <i/>
      <u/>
      <sz val="12"/>
      <color rgb="FF000000"/>
      <name val="Arial Narrow"/>
      <family val="2"/>
    </font>
    <font>
      <b/>
      <i/>
      <u/>
      <sz val="10"/>
      <color theme="1"/>
      <name val="Arial"/>
      <family val="2"/>
    </font>
    <font>
      <b/>
      <u/>
      <sz val="10"/>
      <color rgb="FF404040"/>
      <name val="Arial Narrow"/>
      <family val="2"/>
    </font>
    <font>
      <sz val="8"/>
      <color rgb="FF0C0C0C"/>
      <name val="Arial"/>
      <family val="2"/>
    </font>
    <font>
      <i/>
      <u/>
      <sz val="10"/>
      <color rgb="FF000000"/>
      <name val="Arial Narrow"/>
      <family val="2"/>
    </font>
    <font>
      <b/>
      <u/>
      <sz val="11.5"/>
      <color rgb="FF0C0C0C"/>
      <name val="Times New Roman"/>
      <family val="1"/>
    </font>
    <font>
      <u/>
      <sz val="12"/>
      <color rgb="FF0C0C0C"/>
      <name val="Times New Roman"/>
      <family val="1"/>
    </font>
    <font>
      <u/>
      <sz val="10"/>
      <color theme="1"/>
      <name val="Arial"/>
      <family val="2"/>
    </font>
    <font>
      <b/>
      <u/>
      <sz val="11.5"/>
      <color rgb="FF080808"/>
      <name val="Times New Roman"/>
      <family val="1"/>
    </font>
    <font>
      <b/>
      <i/>
      <u/>
      <sz val="11.5"/>
      <color rgb="FF080808"/>
      <name val="Times New Roman"/>
      <family val="1"/>
    </font>
    <font>
      <b/>
      <sz val="12"/>
      <color theme="1"/>
      <name val="Times New Roman"/>
      <family val="1"/>
    </font>
    <font>
      <i/>
      <sz val="11.5"/>
      <color rgb="FF080808"/>
      <name val="Times New Roman"/>
      <family val="1"/>
    </font>
    <font>
      <sz val="11.5"/>
      <color rgb="FF080808"/>
      <name val="Times New Roman"/>
      <family val="1"/>
    </font>
    <font>
      <sz val="12"/>
      <color rgb="FF080808"/>
      <name val="Times New Roman"/>
      <family val="1"/>
    </font>
    <font>
      <b/>
      <sz val="11.5"/>
      <color rgb="FF080808"/>
      <name val="Times New Roman"/>
      <family val="1"/>
    </font>
    <font>
      <i/>
      <sz val="12"/>
      <color rgb="FF080808"/>
      <name val="Times New Roman"/>
      <family val="1"/>
    </font>
    <font>
      <sz val="14"/>
      <color rgb="FF080808"/>
      <name val="Times New Roman"/>
      <family val="1"/>
    </font>
    <font>
      <b/>
      <i/>
      <u/>
      <sz val="14"/>
      <color theme="1"/>
      <name val="Calibri"/>
      <family val="2"/>
      <scheme val="minor"/>
    </font>
    <font>
      <i/>
      <sz val="12"/>
      <color rgb="FF080808"/>
      <name val="Calibri"/>
      <family val="2"/>
      <scheme val="minor"/>
    </font>
    <font>
      <sz val="12"/>
      <color rgb="FF080808"/>
      <name val="Calibri"/>
      <family val="2"/>
      <scheme val="minor"/>
    </font>
    <font>
      <i/>
      <sz val="12"/>
      <color theme="1"/>
      <name val="Calibri"/>
      <family val="2"/>
      <scheme val="minor"/>
    </font>
    <font>
      <b/>
      <u/>
      <sz val="12"/>
      <color rgb="FF080808"/>
      <name val="Times New Roman"/>
      <family val="1"/>
    </font>
    <font>
      <sz val="10"/>
      <color theme="1"/>
      <name val="Calibri"/>
      <family val="2"/>
      <scheme val="minor"/>
    </font>
    <font>
      <b/>
      <i/>
      <sz val="12"/>
      <color rgb="FF000000"/>
      <name val="Arial Narrow"/>
      <family val="2"/>
    </font>
    <font>
      <u/>
      <sz val="12"/>
      <color rgb="FF080808"/>
      <name val="Times New Roman"/>
      <family val="1"/>
    </font>
    <font>
      <b/>
      <sz val="12"/>
      <color rgb="FF080808"/>
      <name val="Times New Roman"/>
      <family val="1"/>
    </font>
    <font>
      <b/>
      <sz val="7"/>
      <color rgb="FF080808"/>
      <name val="Times New Roman"/>
      <family val="1"/>
    </font>
    <font>
      <sz val="12"/>
      <color rgb="FF343434"/>
      <name val="Times New Roman"/>
      <family val="1"/>
    </font>
    <font>
      <b/>
      <sz val="12.5"/>
      <color rgb="FF080808"/>
      <name val="Times New Roman"/>
      <family val="1"/>
    </font>
    <font>
      <b/>
      <i/>
      <sz val="11.5"/>
      <color rgb="FF080808"/>
      <name val="Times New Roman"/>
      <family val="1"/>
    </font>
    <font>
      <i/>
      <u/>
      <sz val="12"/>
      <color rgb="FF0A0AED"/>
      <name val="Times New Roman"/>
      <family val="1"/>
    </font>
    <font>
      <i/>
      <sz val="12"/>
      <color rgb="FF0A0AED"/>
      <name val="Times New Roman"/>
      <family val="1"/>
    </font>
    <font>
      <u/>
      <sz val="12"/>
      <color rgb="FF0A0AED"/>
      <name val="Times New Roman"/>
      <family val="1"/>
    </font>
    <font>
      <u/>
      <sz val="15"/>
      <color rgb="FF0A0AED"/>
      <name val="Times New Roman"/>
      <family val="1"/>
    </font>
    <font>
      <i/>
      <u/>
      <sz val="12"/>
      <color rgb="FF2B2BE2"/>
      <name val="Times New Roman"/>
      <family val="1"/>
    </font>
    <font>
      <u/>
      <sz val="12"/>
      <color rgb="FF2B2BE2"/>
      <name val="Times New Roman"/>
      <family val="1"/>
    </font>
    <font>
      <sz val="12"/>
      <color rgb="FF0A0AED"/>
      <name val="Times New Roman"/>
      <family val="1"/>
    </font>
    <font>
      <i/>
      <u/>
      <sz val="12"/>
      <color rgb="FF181AE8"/>
      <name val="Times New Roman"/>
      <family val="1"/>
    </font>
    <font>
      <i/>
      <sz val="12"/>
      <color rgb="FF2B2BE2"/>
      <name val="Times New Roman"/>
      <family val="1"/>
    </font>
    <font>
      <i/>
      <u/>
      <sz val="11.5"/>
      <color rgb="FF0A0AEF"/>
      <name val="Times New Roman"/>
      <family val="1"/>
    </font>
    <font>
      <i/>
      <u/>
      <sz val="11.5"/>
      <color rgb="FF2123E4"/>
      <name val="Times New Roman"/>
      <family val="1"/>
    </font>
    <font>
      <u/>
      <sz val="12"/>
      <color rgb="FF0A0AEF"/>
      <name val="Times New Roman"/>
      <family val="1"/>
    </font>
    <font>
      <sz val="12"/>
      <color rgb="FF0A0AEF"/>
      <name val="Times New Roman"/>
      <family val="1"/>
    </font>
    <font>
      <u/>
      <sz val="12"/>
      <color rgb="FF2123E4"/>
      <name val="Times New Roman"/>
      <family val="1"/>
    </font>
    <font>
      <sz val="12"/>
      <color rgb="FF313131"/>
      <name val="Times New Roman"/>
      <family val="1"/>
    </font>
    <font>
      <b/>
      <i/>
      <sz val="11"/>
      <color rgb="FF000000"/>
      <name val="Arial Narrow"/>
      <family val="2"/>
    </font>
    <font>
      <b/>
      <sz val="12.5"/>
      <color theme="1"/>
      <name val="Times New Roman"/>
      <family val="1"/>
    </font>
    <font>
      <b/>
      <i/>
      <u/>
      <sz val="12"/>
      <color rgb="FF000000"/>
      <name val="Times New Roman"/>
      <family val="1"/>
    </font>
    <font>
      <i/>
      <sz val="12"/>
      <color theme="1"/>
      <name val="Times New Roman"/>
      <family val="1"/>
    </font>
    <font>
      <i/>
      <sz val="12"/>
      <color rgb="FF000000"/>
      <name val="Times New Roman"/>
      <family val="1"/>
    </font>
    <font>
      <b/>
      <sz val="12"/>
      <color rgb="FF0C0C0C"/>
      <name val="Times New Roman"/>
      <family val="1"/>
    </font>
    <font>
      <b/>
      <u/>
      <sz val="12"/>
      <color rgb="FF404040"/>
      <name val="Times New Roman"/>
      <family val="1"/>
    </font>
    <font>
      <b/>
      <i/>
      <u/>
      <sz val="12"/>
      <color rgb="FF080808"/>
      <name val="Times New Roman"/>
      <family val="1"/>
    </font>
    <font>
      <b/>
      <i/>
      <sz val="12"/>
      <color rgb="FF080808"/>
      <name val="Times New Roman"/>
      <family val="1"/>
    </font>
    <font>
      <b/>
      <i/>
      <u/>
      <sz val="12"/>
      <color theme="1"/>
      <name val="Times New Roman"/>
      <family val="1"/>
    </font>
    <font>
      <i/>
      <sz val="14"/>
      <color theme="1"/>
      <name val="Arial Narrow"/>
      <family val="2"/>
    </font>
    <font>
      <u/>
      <sz val="10"/>
      <color rgb="FF000000"/>
      <name val="Arial Narrow"/>
      <family val="2"/>
    </font>
    <font>
      <sz val="11"/>
      <color rgb="FF000000"/>
      <name val="Arial"/>
      <family val="2"/>
    </font>
    <font>
      <u/>
      <sz val="11"/>
      <color rgb="FF0563C1"/>
      <name val="Calibri"/>
      <family val="2"/>
      <scheme val="minor"/>
    </font>
    <font>
      <b/>
      <sz val="13.5"/>
      <color rgb="FF6E91C1"/>
      <name val="Arial"/>
      <family val="2"/>
    </font>
    <font>
      <sz val="11"/>
      <color rgb="FF3B3D3F"/>
      <name val="Arial"/>
      <family val="2"/>
    </font>
    <font>
      <sz val="11"/>
      <color rgb="FF4F4F50"/>
      <name val="Arial"/>
      <family val="2"/>
    </font>
    <font>
      <i/>
      <u/>
      <sz val="16"/>
      <color indexed="8"/>
      <name val="Arial Narrow"/>
      <family val="2"/>
    </font>
    <font>
      <i/>
      <u/>
      <sz val="11"/>
      <color rgb="FF000000"/>
      <name val="Times New Roman"/>
      <family val="1"/>
    </font>
    <font>
      <sz val="11"/>
      <color rgb="FF000000"/>
      <name val="Times New Roman"/>
      <family val="1"/>
    </font>
    <font>
      <sz val="11"/>
      <color rgb="FF404040"/>
      <name val="Myanmar Text"/>
      <family val="2"/>
    </font>
    <font>
      <sz val="11"/>
      <color rgb="FF000000"/>
      <name val="Trebuchet MS"/>
      <family val="2"/>
    </font>
    <font>
      <b/>
      <sz val="11"/>
      <color rgb="FF000000"/>
      <name val="Calibri"/>
      <family val="2"/>
      <scheme val="minor"/>
    </font>
    <font>
      <sz val="11"/>
      <color rgb="FFFA7D00"/>
      <name val="NEW Times"/>
      <family val="2"/>
    </font>
    <font>
      <i/>
      <u/>
      <sz val="11"/>
      <color rgb="FF000000"/>
      <name val="Calibri"/>
      <family val="2"/>
      <scheme val="minor"/>
    </font>
    <font>
      <i/>
      <u/>
      <sz val="11"/>
      <color rgb="FF0000FF"/>
      <name val="Calibri"/>
      <family val="2"/>
      <scheme val="minor"/>
    </font>
    <font>
      <i/>
      <sz val="11"/>
      <color rgb="FF000000"/>
      <name val="Bodoni MT Condensed"/>
      <family val="1"/>
    </font>
    <font>
      <b/>
      <sz val="11"/>
      <color rgb="FF000000"/>
      <name val="Arial Narrow"/>
      <family val="2"/>
    </font>
    <font>
      <b/>
      <sz val="13.5"/>
      <color rgb="FF1F1F1F"/>
      <name val="Roboto"/>
    </font>
    <font>
      <sz val="12"/>
      <color rgb="FF222222"/>
      <name val="Arial"/>
      <family val="2"/>
    </font>
    <font>
      <sz val="14"/>
      <color rgb="FF222222"/>
      <name val="Roboto"/>
    </font>
    <font>
      <sz val="11"/>
      <color rgb="FF222222"/>
      <name val="Roboto"/>
    </font>
    <font>
      <sz val="11"/>
      <color rgb="FF5E5E5E"/>
      <name val="Roboto"/>
    </font>
    <font>
      <sz val="11"/>
      <color rgb="FF444444"/>
      <name val="Roboto"/>
    </font>
    <font>
      <i/>
      <u/>
      <sz val="10"/>
      <color theme="1"/>
      <name val="Arial Narrow"/>
      <family val="2"/>
    </font>
    <font>
      <sz val="11"/>
      <color rgb="FF5E5E5E"/>
      <name val="Google Sans"/>
      <charset val="1"/>
    </font>
    <font>
      <i/>
      <sz val="14"/>
      <color indexed="8"/>
      <name val="Arial Narrow"/>
      <family val="2"/>
    </font>
    <font>
      <i/>
      <u val="singleAccounting"/>
      <sz val="14"/>
      <color rgb="FF0070C0"/>
      <name val="Arial Narrow"/>
      <family val="2"/>
    </font>
    <font>
      <b/>
      <u/>
      <sz val="12"/>
      <name val="Calibri"/>
      <family val="2"/>
      <scheme val="minor"/>
    </font>
    <font>
      <i/>
      <u val="singleAccounting"/>
      <sz val="14"/>
      <color rgb="FF000000"/>
      <name val="Arial"/>
      <family val="2"/>
    </font>
    <font>
      <b/>
      <i/>
      <u/>
      <sz val="12"/>
      <name val="Arial"/>
      <family val="2"/>
    </font>
    <font>
      <i/>
      <u/>
      <sz val="14"/>
      <name val="Arial"/>
      <family val="2"/>
    </font>
    <font>
      <i/>
      <sz val="14"/>
      <color rgb="FF000000"/>
      <name val="Arial"/>
      <family val="2"/>
    </font>
    <font>
      <b/>
      <sz val="12"/>
      <name val="Arial"/>
      <family val="2"/>
    </font>
    <font>
      <b/>
      <u/>
      <sz val="12"/>
      <name val="Arial"/>
      <family val="2"/>
    </font>
    <font>
      <b/>
      <i/>
      <sz val="16"/>
      <color rgb="FF000000"/>
      <name val="Arial Narrow"/>
      <family val="2"/>
    </font>
    <font>
      <b/>
      <u/>
      <sz val="20"/>
      <name val="Arial Narrow"/>
      <family val="2"/>
    </font>
    <font>
      <u/>
      <sz val="12"/>
      <color theme="10"/>
      <name val="Calibri"/>
      <family val="2"/>
    </font>
    <font>
      <u val="singleAccounting"/>
      <sz val="12"/>
      <color theme="1"/>
      <name val="Calibri"/>
      <family val="2"/>
      <scheme val="minor"/>
    </font>
    <font>
      <b/>
      <i/>
      <u/>
      <sz val="10"/>
      <name val="Calibri"/>
      <family val="2"/>
      <scheme val="minor"/>
    </font>
    <font>
      <b/>
      <u/>
      <sz val="10"/>
      <name val="Calibri"/>
      <family val="2"/>
      <scheme val="minor"/>
    </font>
    <font>
      <i/>
      <u/>
      <sz val="10"/>
      <name val="Calibri"/>
      <family val="2"/>
      <scheme val="minor"/>
    </font>
    <font>
      <b/>
      <sz val="11"/>
      <color theme="1"/>
      <name val="Arial Narrow"/>
      <family val="2"/>
    </font>
    <font>
      <b/>
      <i/>
      <u/>
      <sz val="12"/>
      <color theme="1"/>
      <name val="Arial Narrow"/>
      <family val="2"/>
    </font>
    <font>
      <b/>
      <i/>
      <u/>
      <sz val="24"/>
      <color rgb="FF222222"/>
      <name val="Arial Narrow"/>
      <family val="2"/>
    </font>
    <font>
      <b/>
      <i/>
      <sz val="14"/>
      <color rgb="FF222222"/>
      <name val="Arial Narrow"/>
      <family val="2"/>
    </font>
    <font>
      <b/>
      <i/>
      <u/>
      <sz val="12"/>
      <color rgb="FF000000"/>
      <name val="Arial"/>
      <family val="2"/>
    </font>
    <font>
      <b/>
      <sz val="11"/>
      <color theme="1"/>
      <name val="Calibri"/>
      <family val="2"/>
      <scheme val="minor"/>
    </font>
    <font>
      <b/>
      <sz val="14"/>
      <color theme="1"/>
      <name val="Calibri"/>
      <family val="2"/>
      <scheme val="minor"/>
    </font>
    <font>
      <u/>
      <sz val="12"/>
      <color theme="1"/>
      <name val="Calibri"/>
      <family val="2"/>
    </font>
    <font>
      <b/>
      <sz val="12"/>
      <color rgb="FF0E0C0E"/>
      <name val="Arial"/>
      <family val="2"/>
    </font>
    <font>
      <vertAlign val="superscript"/>
      <sz val="9"/>
      <color theme="1"/>
      <name val="Calibri"/>
      <family val="2"/>
      <scheme val="minor"/>
    </font>
    <font>
      <b/>
      <i/>
      <sz val="12"/>
      <color theme="1"/>
      <name val="Calibri"/>
      <family val="2"/>
      <scheme val="minor"/>
    </font>
    <font>
      <b/>
      <sz val="10"/>
      <color rgb="FF0E0C0E"/>
      <name val="Arial"/>
      <family val="2"/>
    </font>
    <font>
      <b/>
      <sz val="10"/>
      <color rgb="FF242424"/>
      <name val="Arial"/>
      <family val="2"/>
    </font>
    <font>
      <i/>
      <u/>
      <sz val="20"/>
      <color indexed="8"/>
      <name val="Arial Narrow"/>
      <family val="2"/>
    </font>
    <font>
      <u val="singleAccounting"/>
      <sz val="11"/>
      <color theme="1"/>
      <name val="Calibri"/>
      <family val="2"/>
      <scheme val="minor"/>
    </font>
    <font>
      <sz val="7"/>
      <color theme="1"/>
      <name val="Times New Roman"/>
      <family val="1"/>
    </font>
    <font>
      <sz val="10"/>
      <color rgb="FF637183"/>
      <name val="Arial"/>
      <family val="2"/>
    </font>
    <font>
      <sz val="12"/>
      <color rgb="FF323C46"/>
      <name val="Arial"/>
      <family val="2"/>
    </font>
    <font>
      <sz val="16"/>
      <color rgb="FF2F353E"/>
      <name val="Arial"/>
      <family val="2"/>
    </font>
    <font>
      <sz val="10"/>
      <color rgb="FF6E7D91"/>
      <name val="Arial"/>
      <family val="2"/>
    </font>
    <font>
      <b/>
      <sz val="14"/>
      <color rgb="FF000000"/>
      <name val="Calibri"/>
      <family val="2"/>
      <scheme val="minor"/>
    </font>
    <font>
      <u/>
      <sz val="12"/>
      <color theme="10"/>
      <name val="Arial"/>
      <family val="2"/>
    </font>
  </fonts>
  <fills count="40">
    <fill>
      <patternFill patternType="none"/>
    </fill>
    <fill>
      <patternFill patternType="gray125"/>
    </fill>
    <fill>
      <patternFill patternType="solid">
        <fgColor rgb="FFC6EFCE"/>
      </patternFill>
    </fill>
    <fill>
      <patternFill patternType="solid">
        <fgColor rgb="FFF2F2F2"/>
      </patternFill>
    </fill>
    <fill>
      <patternFill patternType="solid">
        <fgColor rgb="FFA5A5A5"/>
      </patternFill>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rgb="FFFFFF00"/>
        <bgColor rgb="FF000000"/>
      </patternFill>
    </fill>
    <fill>
      <patternFill patternType="solid">
        <fgColor rgb="FFFFFF00"/>
        <bgColor indexed="64"/>
      </patternFill>
    </fill>
    <fill>
      <patternFill patternType="solid">
        <fgColor rgb="FFFFC000"/>
        <bgColor indexed="64"/>
      </patternFill>
    </fill>
    <fill>
      <patternFill patternType="solid">
        <fgColor rgb="FFA5A5A5"/>
        <bgColor rgb="FF000000"/>
      </patternFill>
    </fill>
    <fill>
      <patternFill patternType="solid">
        <fgColor rgb="FFD9E1F2"/>
        <bgColor rgb="FFD9E1F2"/>
      </patternFill>
    </fill>
    <fill>
      <patternFill patternType="solid">
        <fgColor rgb="FFFFC000"/>
        <bgColor rgb="FF000000"/>
      </patternFill>
    </fill>
    <fill>
      <patternFill patternType="solid">
        <fgColor theme="7" tint="0.79998168889431442"/>
        <bgColor indexed="64"/>
      </patternFill>
    </fill>
    <fill>
      <patternFill patternType="solid">
        <fgColor rgb="FFF2F2F2"/>
        <bgColor rgb="FF000000"/>
      </patternFill>
    </fill>
    <fill>
      <patternFill patternType="solid">
        <fgColor theme="0" tint="-4.9989318521683403E-2"/>
        <bgColor indexed="64"/>
      </patternFill>
    </fill>
    <fill>
      <patternFill patternType="solid">
        <fgColor theme="2"/>
        <bgColor indexed="64"/>
      </patternFill>
    </fill>
    <fill>
      <patternFill patternType="solid">
        <fgColor theme="5" tint="0.79998168889431442"/>
        <bgColor indexed="65"/>
      </patternFill>
    </fill>
    <fill>
      <patternFill patternType="solid">
        <fgColor theme="3" tint="0.79998168889431442"/>
        <bgColor indexed="64"/>
      </patternFill>
    </fill>
    <fill>
      <patternFill patternType="solid">
        <fgColor rgb="FFF8CBAD"/>
        <bgColor rgb="FF000000"/>
      </patternFill>
    </fill>
    <fill>
      <patternFill patternType="solid">
        <fgColor theme="8" tint="0.79998168889431442"/>
        <bgColor indexed="65"/>
      </patternFill>
    </fill>
    <fill>
      <patternFill patternType="solid">
        <fgColor theme="5"/>
        <bgColor indexed="64"/>
      </patternFill>
    </fill>
    <fill>
      <patternFill patternType="solid">
        <fgColor theme="8"/>
        <bgColor indexed="64"/>
      </patternFill>
    </fill>
    <fill>
      <patternFill patternType="solid">
        <fgColor rgb="FFE7E6E6"/>
        <bgColor rgb="FF000000"/>
      </patternFill>
    </fill>
    <fill>
      <patternFill patternType="solid">
        <fgColor theme="3" tint="0.39997558519241921"/>
        <bgColor indexed="64"/>
      </patternFill>
    </fill>
    <fill>
      <patternFill patternType="solid">
        <fgColor rgb="FF92D050"/>
        <bgColor indexed="64"/>
      </patternFill>
    </fill>
    <fill>
      <patternFill patternType="solid">
        <fgColor rgb="FF92D050"/>
        <bgColor rgb="FF000000"/>
      </patternFill>
    </fill>
    <fill>
      <patternFill patternType="solid">
        <fgColor rgb="FFFFFFFF"/>
        <bgColor indexed="64"/>
      </patternFill>
    </fill>
    <fill>
      <patternFill patternType="solid">
        <fgColor rgb="FFFFE699"/>
        <bgColor rgb="FF000000"/>
      </patternFill>
    </fill>
    <fill>
      <patternFill patternType="solid">
        <fgColor rgb="FF00B050"/>
        <bgColor rgb="FF000000"/>
      </patternFill>
    </fill>
    <fill>
      <patternFill patternType="solid">
        <fgColor rgb="FFFF0000"/>
        <bgColor rgb="FF000000"/>
      </patternFill>
    </fill>
    <fill>
      <patternFill patternType="solid">
        <fgColor theme="5"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rgb="FFFFE699"/>
        <bgColor rgb="FFFFE699"/>
      </patternFill>
    </fill>
    <fill>
      <patternFill patternType="solid">
        <fgColor theme="7" tint="0.59999389629810485"/>
        <bgColor indexed="64"/>
      </patternFill>
    </fill>
    <fill>
      <patternFill patternType="solid">
        <fgColor rgb="FFFCE4D6"/>
        <bgColor rgb="FF000000"/>
      </patternFill>
    </fill>
    <fill>
      <patternFill patternType="solid">
        <fgColor theme="1"/>
        <bgColor indexed="64"/>
      </patternFill>
    </fill>
  </fills>
  <borders count="2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style="double">
        <color rgb="FF3F3F3F"/>
      </right>
      <top style="double">
        <color rgb="FF3F3F3F"/>
      </top>
      <bottom style="double">
        <color rgb="FF3F3F3F"/>
      </bottom>
      <diagonal/>
    </border>
    <border>
      <left/>
      <right/>
      <top style="thin">
        <color rgb="FF8EA9DB"/>
      </top>
      <bottom style="thin">
        <color rgb="FF8EA9DB"/>
      </bottom>
      <diagonal/>
    </border>
    <border>
      <left/>
      <right/>
      <top/>
      <bottom style="thin">
        <color rgb="FF8EA9DB"/>
      </bottom>
      <diagonal/>
    </border>
    <border>
      <left/>
      <right/>
      <top/>
      <bottom style="double">
        <color rgb="FF3F3F3F"/>
      </bottom>
      <diagonal/>
    </border>
    <border>
      <left style="thin">
        <color rgb="FF8EA9DB"/>
      </left>
      <right/>
      <top/>
      <bottom style="thin">
        <color rgb="FF8EA9DB"/>
      </bottom>
      <diagonal/>
    </border>
    <border>
      <left/>
      <right/>
      <top style="double">
        <color rgb="FF3F3F3F"/>
      </top>
      <bottom/>
      <diagonal/>
    </border>
    <border>
      <left style="double">
        <color rgb="FF3F3F3F"/>
      </left>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style="thin">
        <color rgb="FF7F7F7F"/>
      </bottom>
      <diagonal/>
    </border>
    <border>
      <left/>
      <right style="thin">
        <color rgb="FF7F7F7F"/>
      </right>
      <top style="thin">
        <color rgb="FF7F7F7F"/>
      </top>
      <bottom style="thin">
        <color rgb="FF7F7F7F"/>
      </bottom>
      <diagonal/>
    </border>
    <border>
      <left/>
      <right style="thin">
        <color rgb="FF8EA9DB"/>
      </right>
      <top/>
      <bottom style="thin">
        <color rgb="FF8EA9DB"/>
      </bottom>
      <diagonal/>
    </border>
    <border>
      <left style="thin">
        <color rgb="FF8EA9DB"/>
      </left>
      <right/>
      <top style="thin">
        <color rgb="FF8EA9DB"/>
      </top>
      <bottom style="thin">
        <color rgb="FF8EA9DB"/>
      </bottom>
      <diagonal/>
    </border>
    <border>
      <left/>
      <right/>
      <top/>
      <bottom style="double">
        <color rgb="FFFF8001"/>
      </bottom>
      <diagonal/>
    </border>
    <border>
      <left/>
      <right/>
      <top style="thin">
        <color theme="4"/>
      </top>
      <bottom style="double">
        <color theme="4"/>
      </bottom>
      <diagonal/>
    </border>
    <border>
      <left style="double">
        <color rgb="FF3F3F3F"/>
      </left>
      <right style="double">
        <color rgb="FF3F3F3F"/>
      </right>
      <top/>
      <bottom style="double">
        <color rgb="FF3F3F3F"/>
      </bottom>
      <diagonal/>
    </border>
    <border>
      <left/>
      <right style="double">
        <color rgb="FF3F3F3F"/>
      </right>
      <top/>
      <bottom style="double">
        <color rgb="FF3F3F3F"/>
      </bottom>
      <diagonal/>
    </border>
    <border>
      <left/>
      <right style="thin">
        <color rgb="FF7F7F7F"/>
      </right>
      <top/>
      <bottom style="thin">
        <color rgb="FF7F7F7F"/>
      </bottom>
      <diagonal/>
    </border>
    <border>
      <left/>
      <right/>
      <top style="double">
        <color rgb="FF3F3F3F"/>
      </top>
      <bottom style="double">
        <color rgb="FF3F3F3F"/>
      </bottom>
      <diagonal/>
    </border>
    <border>
      <left style="double">
        <color rgb="FF3F3F3F"/>
      </left>
      <right/>
      <top/>
      <bottom style="double">
        <color rgb="FF3F3F3F"/>
      </bottom>
      <diagonal/>
    </border>
    <border>
      <left style="thin">
        <color rgb="FF7F7F7F"/>
      </left>
      <right style="thin">
        <color rgb="FF7F7F7F"/>
      </right>
      <top/>
      <bottom/>
      <diagonal/>
    </border>
    <border>
      <left style="thin">
        <color rgb="FF7F7F7F"/>
      </left>
      <right/>
      <top style="thin">
        <color rgb="FF7F7F7F"/>
      </top>
      <bottom style="thin">
        <color rgb="FF7F7F7F"/>
      </bottom>
      <diagonal/>
    </border>
    <border>
      <left/>
      <right/>
      <top/>
      <bottom style="thin">
        <color rgb="FF7F7F7F"/>
      </bottom>
      <diagonal/>
    </border>
    <border>
      <left style="thin">
        <color rgb="FF7F7F7F"/>
      </left>
      <right/>
      <top style="thin">
        <color rgb="FF7F7F7F"/>
      </top>
      <bottom/>
      <diagonal/>
    </border>
    <border>
      <left style="thin">
        <color rgb="FF7F7F7F"/>
      </left>
      <right style="thin">
        <color rgb="FF7F7F7F"/>
      </right>
      <top style="thin">
        <color rgb="FF7F7F7F"/>
      </top>
      <bottom/>
      <diagonal/>
    </border>
    <border>
      <left style="thin">
        <color rgb="FF8EA9DB"/>
      </left>
      <right/>
      <top/>
      <bottom/>
      <diagonal/>
    </border>
    <border>
      <left style="double">
        <color rgb="FF3F3F3F"/>
      </left>
      <right/>
      <top/>
      <bottom/>
      <diagonal/>
    </border>
  </borders>
  <cellStyleXfs count="49">
    <xf numFmtId="0" fontId="0" fillId="0" borderId="0"/>
    <xf numFmtId="44" fontId="9" fillId="0" borderId="0" applyFont="0" applyFill="0" applyBorder="0" applyAlignment="0" applyProtection="0"/>
    <xf numFmtId="0" fontId="11" fillId="0" borderId="0" applyNumberFormat="0" applyFill="0" applyBorder="0" applyAlignment="0" applyProtection="0">
      <alignment vertical="top"/>
      <protection locked="0"/>
    </xf>
    <xf numFmtId="44" fontId="10" fillId="0" borderId="0" applyFont="0" applyFill="0" applyBorder="0" applyAlignment="0" applyProtection="0"/>
    <xf numFmtId="0" fontId="15" fillId="6" borderId="0" applyNumberFormat="0" applyBorder="0" applyAlignment="0" applyProtection="0"/>
    <xf numFmtId="0" fontId="16" fillId="2" borderId="0" applyNumberFormat="0" applyBorder="0" applyAlignment="0" applyProtection="0"/>
    <xf numFmtId="0" fontId="17" fillId="7" borderId="0" applyNumberFormat="0" applyBorder="0" applyAlignment="0" applyProtection="0"/>
    <xf numFmtId="0" fontId="17" fillId="5" borderId="0" applyNumberFormat="0" applyBorder="0" applyAlignment="0" applyProtection="0"/>
    <xf numFmtId="0" fontId="18" fillId="3" borderId="1" applyNumberFormat="0" applyAlignment="0" applyProtection="0"/>
    <xf numFmtId="0" fontId="19" fillId="4" borderId="2" applyNumberFormat="0" applyAlignment="0" applyProtection="0"/>
    <xf numFmtId="9" fontId="10" fillId="0" borderId="0" applyFont="0" applyFill="0" applyBorder="0" applyAlignment="0" applyProtection="0"/>
    <xf numFmtId="0" fontId="20" fillId="0" borderId="0"/>
    <xf numFmtId="0" fontId="21" fillId="0" borderId="0" applyNumberFormat="0" applyFill="0" applyBorder="0" applyAlignment="0" applyProtection="0">
      <alignment vertical="top"/>
      <protection locked="0"/>
    </xf>
    <xf numFmtId="44" fontId="20" fillId="0" borderId="0" applyFont="0" applyFill="0" applyBorder="0" applyAlignment="0" applyProtection="0"/>
    <xf numFmtId="0" fontId="8" fillId="0" borderId="0"/>
    <xf numFmtId="0" fontId="20" fillId="0" borderId="0"/>
    <xf numFmtId="0" fontId="7" fillId="0" borderId="0"/>
    <xf numFmtId="44" fontId="7" fillId="0" borderId="0" applyFont="0" applyFill="0" applyBorder="0" applyAlignment="0" applyProtection="0"/>
    <xf numFmtId="9" fontId="7" fillId="0" borderId="0" applyFont="0" applyFill="0" applyBorder="0" applyAlignment="0" applyProtection="0"/>
    <xf numFmtId="0" fontId="34" fillId="0" borderId="0" applyNumberFormat="0" applyFill="0" applyBorder="0" applyAlignment="0" applyProtection="0"/>
    <xf numFmtId="0" fontId="9" fillId="0" borderId="0"/>
    <xf numFmtId="0" fontId="37" fillId="0" borderId="0"/>
    <xf numFmtId="0" fontId="11" fillId="0" borderId="0" applyNumberFormat="0" applyFill="0" applyBorder="0" applyAlignment="0" applyProtection="0">
      <alignment vertical="top"/>
      <protection locked="0"/>
    </xf>
    <xf numFmtId="0" fontId="38" fillId="3" borderId="1" applyNumberFormat="0" applyAlignment="0" applyProtection="0"/>
    <xf numFmtId="43" fontId="37" fillId="0" borderId="0" applyFont="0" applyFill="0" applyBorder="0" applyAlignment="0" applyProtection="0"/>
    <xf numFmtId="43" fontId="9" fillId="0" borderId="0" applyFont="0" applyFill="0" applyBorder="0" applyAlignment="0" applyProtection="0"/>
    <xf numFmtId="0" fontId="39" fillId="0" borderId="0" applyNumberFormat="0" applyFill="0" applyBorder="0" applyAlignment="0" applyProtection="0">
      <alignment vertical="top"/>
      <protection locked="0"/>
    </xf>
    <xf numFmtId="0" fontId="5" fillId="8" borderId="0" applyNumberFormat="0" applyBorder="0" applyAlignment="0" applyProtection="0"/>
    <xf numFmtId="0" fontId="4" fillId="0" borderId="0"/>
    <xf numFmtId="43" fontId="9" fillId="0" borderId="0" applyFont="0" applyFill="0" applyBorder="0" applyAlignment="0" applyProtection="0"/>
    <xf numFmtId="0" fontId="42" fillId="0" borderId="0" applyNumberFormat="0" applyFill="0" applyBorder="0" applyAlignment="0" applyProtection="0"/>
    <xf numFmtId="0" fontId="43" fillId="3" borderId="10" applyNumberFormat="0" applyAlignment="0" applyProtection="0"/>
    <xf numFmtId="0" fontId="3" fillId="0" borderId="0"/>
    <xf numFmtId="0" fontId="9" fillId="19" borderId="0" applyNumberFormat="0" applyBorder="0" applyAlignment="0" applyProtection="0"/>
    <xf numFmtId="0" fontId="141" fillId="0" borderId="0" applyNumberFormat="0" applyFill="0" applyBorder="0" applyAlignment="0" applyProtection="0"/>
    <xf numFmtId="0" fontId="3" fillId="6" borderId="0" applyNumberFormat="0" applyBorder="0" applyAlignment="0" applyProtection="0"/>
    <xf numFmtId="0" fontId="3" fillId="8" borderId="0" applyNumberFormat="0" applyBorder="0" applyAlignment="0" applyProtection="0"/>
    <xf numFmtId="0" fontId="3" fillId="0" borderId="0"/>
    <xf numFmtId="0" fontId="3" fillId="0" borderId="0"/>
    <xf numFmtId="44" fontId="3" fillId="0" borderId="0" applyFont="0" applyFill="0" applyBorder="0" applyAlignment="0" applyProtection="0"/>
    <xf numFmtId="9" fontId="3" fillId="0" borderId="0" applyFont="0" applyFill="0" applyBorder="0" applyAlignment="0" applyProtection="0"/>
    <xf numFmtId="0" fontId="3" fillId="8" borderId="0" applyNumberFormat="0" applyBorder="0" applyAlignment="0" applyProtection="0"/>
    <xf numFmtId="0" fontId="3" fillId="0" borderId="0"/>
    <xf numFmtId="0" fontId="146" fillId="0" borderId="15" applyNumberFormat="0" applyFill="0" applyAlignment="0" applyProtection="0"/>
    <xf numFmtId="0" fontId="145" fillId="0" borderId="16" applyNumberFormat="0" applyFill="0" applyAlignment="0" applyProtection="0"/>
    <xf numFmtId="0" fontId="3" fillId="22" borderId="0" applyNumberFormat="0" applyBorder="0" applyAlignment="0" applyProtection="0"/>
    <xf numFmtId="0" fontId="169" fillId="3" borderId="1" applyNumberFormat="0" applyAlignment="0" applyProtection="0"/>
    <xf numFmtId="0" fontId="1" fillId="0" borderId="0"/>
    <xf numFmtId="9" fontId="9" fillId="0" borderId="0" applyFont="0" applyFill="0" applyBorder="0" applyAlignment="0" applyProtection="0"/>
  </cellStyleXfs>
  <cellXfs count="997">
    <xf numFmtId="0" fontId="0" fillId="0" borderId="0" xfId="0"/>
    <xf numFmtId="0" fontId="13" fillId="0" borderId="0" xfId="0" applyFont="1"/>
    <xf numFmtId="0" fontId="0" fillId="0" borderId="0" xfId="0" applyAlignment="1">
      <alignment vertical="center"/>
    </xf>
    <xf numFmtId="0" fontId="33" fillId="0" borderId="0" xfId="0" applyFont="1" applyAlignment="1">
      <alignment horizontal="center" wrapText="1"/>
    </xf>
    <xf numFmtId="0" fontId="28" fillId="0" borderId="0" xfId="0" applyFont="1" applyAlignment="1">
      <alignment horizontal="center" wrapText="1"/>
    </xf>
    <xf numFmtId="0" fontId="6" fillId="0" borderId="0" xfId="0" applyFont="1"/>
    <xf numFmtId="0" fontId="28" fillId="0" borderId="0" xfId="0" applyFont="1" applyAlignment="1">
      <alignment horizontal="center"/>
    </xf>
    <xf numFmtId="0" fontId="35" fillId="0" borderId="0" xfId="0" applyFont="1"/>
    <xf numFmtId="0" fontId="40" fillId="18" borderId="0" xfId="0" applyFont="1" applyFill="1" applyAlignment="1">
      <alignment horizontal="left" vertical="center"/>
    </xf>
    <xf numFmtId="0" fontId="40" fillId="18" borderId="0" xfId="0" applyFont="1" applyFill="1" applyAlignment="1">
      <alignment horizontal="center" vertical="center" wrapText="1"/>
    </xf>
    <xf numFmtId="0" fontId="3" fillId="0" borderId="0" xfId="0" applyFont="1"/>
    <xf numFmtId="9" fontId="41" fillId="0" borderId="0" xfId="18" applyFont="1" applyAlignment="1">
      <alignment horizontal="left"/>
    </xf>
    <xf numFmtId="49" fontId="23" fillId="0" borderId="0" xfId="0" applyNumberFormat="1" applyFont="1" applyAlignment="1">
      <alignment horizontal="left"/>
    </xf>
    <xf numFmtId="9" fontId="44" fillId="15" borderId="0" xfId="18" quotePrefix="1" applyFont="1" applyFill="1" applyAlignment="1">
      <alignment horizontal="left"/>
    </xf>
    <xf numFmtId="0" fontId="45" fillId="0" borderId="0" xfId="0" applyFont="1" applyAlignment="1">
      <alignment horizontal="left" vertical="center"/>
    </xf>
    <xf numFmtId="0" fontId="3" fillId="0" borderId="0" xfId="0" applyFont="1" applyAlignment="1">
      <alignment vertical="center"/>
    </xf>
    <xf numFmtId="44" fontId="52" fillId="0" borderId="0" xfId="33" applyNumberFormat="1" applyFont="1" applyFill="1" applyAlignment="1">
      <alignment horizontal="left"/>
    </xf>
    <xf numFmtId="44" fontId="52" fillId="0" borderId="0" xfId="33" applyNumberFormat="1" applyFont="1" applyFill="1"/>
    <xf numFmtId="0" fontId="53" fillId="0" borderId="7" xfId="0" applyFont="1" applyBorder="1"/>
    <xf numFmtId="49" fontId="53" fillId="0" borderId="0" xfId="0" applyNumberFormat="1" applyFont="1" applyAlignment="1">
      <alignment horizontal="left"/>
    </xf>
    <xf numFmtId="0" fontId="54" fillId="0" borderId="0" xfId="0" applyFont="1"/>
    <xf numFmtId="0" fontId="23" fillId="0" borderId="0" xfId="0" applyFont="1" applyAlignment="1">
      <alignment horizontal="left"/>
    </xf>
    <xf numFmtId="0" fontId="46" fillId="0" borderId="0" xfId="0" applyFont="1"/>
    <xf numFmtId="9" fontId="44" fillId="0" borderId="0" xfId="18" applyFont="1" applyAlignment="1">
      <alignment horizontal="left" vertical="center"/>
    </xf>
    <xf numFmtId="0" fontId="55" fillId="0" borderId="0" xfId="0" applyFont="1"/>
    <xf numFmtId="0" fontId="56" fillId="0" borderId="0" xfId="0" applyFont="1"/>
    <xf numFmtId="0" fontId="23" fillId="0" borderId="0" xfId="0" applyFont="1" applyAlignment="1">
      <alignment horizontal="left" vertical="center"/>
    </xf>
    <xf numFmtId="0" fontId="22" fillId="0" borderId="0" xfId="0" applyFont="1"/>
    <xf numFmtId="0" fontId="46" fillId="0" borderId="0" xfId="0" applyFont="1" applyAlignment="1">
      <alignment horizontal="left"/>
    </xf>
    <xf numFmtId="0" fontId="59" fillId="0" borderId="0" xfId="0" applyFont="1" applyAlignment="1">
      <alignment horizontal="left" vertical="center"/>
    </xf>
    <xf numFmtId="0" fontId="60" fillId="0" borderId="0" xfId="0" applyFont="1" applyAlignment="1">
      <alignment horizontal="left"/>
    </xf>
    <xf numFmtId="44" fontId="61" fillId="0" borderId="0" xfId="3" applyFont="1" applyAlignment="1">
      <alignment horizontal="left"/>
    </xf>
    <xf numFmtId="14" fontId="45" fillId="0" borderId="0" xfId="0" applyNumberFormat="1" applyFont="1" applyAlignment="1">
      <alignment horizontal="center" vertical="center"/>
    </xf>
    <xf numFmtId="14" fontId="63" fillId="0" borderId="0" xfId="0" applyNumberFormat="1" applyFont="1" applyAlignment="1">
      <alignment vertical="center"/>
    </xf>
    <xf numFmtId="0" fontId="64" fillId="0" borderId="0" xfId="0" applyFont="1" applyAlignment="1">
      <alignment horizontal="left"/>
    </xf>
    <xf numFmtId="0" fontId="65" fillId="0" borderId="0" xfId="2" applyFont="1" applyAlignment="1" applyProtection="1"/>
    <xf numFmtId="0" fontId="66" fillId="0" borderId="0" xfId="0" applyFont="1"/>
    <xf numFmtId="0" fontId="23" fillId="0" borderId="0" xfId="0" applyFont="1" applyAlignment="1">
      <alignment vertical="center"/>
    </xf>
    <xf numFmtId="44" fontId="60" fillId="0" borderId="0" xfId="0" applyNumberFormat="1" applyFont="1" applyAlignment="1">
      <alignment horizontal="left"/>
    </xf>
    <xf numFmtId="0" fontId="67" fillId="0" borderId="0" xfId="0" applyFont="1"/>
    <xf numFmtId="0" fontId="23" fillId="0" borderId="0" xfId="0" applyFont="1" applyAlignment="1">
      <alignment horizontal="left" vertical="center" wrapText="1"/>
    </xf>
    <xf numFmtId="0" fontId="36" fillId="0" borderId="0" xfId="0" applyFont="1" applyAlignment="1">
      <alignment horizontal="left"/>
    </xf>
    <xf numFmtId="0" fontId="32" fillId="0" borderId="0" xfId="0" applyFont="1" applyAlignment="1">
      <alignment horizontal="center"/>
    </xf>
    <xf numFmtId="0" fontId="71" fillId="0" borderId="0" xfId="0" applyFont="1" applyAlignment="1">
      <alignment horizontal="left"/>
    </xf>
    <xf numFmtId="0" fontId="66" fillId="0" borderId="0" xfId="0" applyFont="1" applyAlignment="1">
      <alignment horizontal="left"/>
    </xf>
    <xf numFmtId="0" fontId="66" fillId="0" borderId="0" xfId="0" applyFont="1" applyAlignment="1">
      <alignment horizontal="center"/>
    </xf>
    <xf numFmtId="0" fontId="73" fillId="0" borderId="0" xfId="0" applyFont="1" applyAlignment="1">
      <alignment horizontal="left"/>
    </xf>
    <xf numFmtId="0" fontId="32" fillId="0" borderId="0" xfId="0" applyFont="1" applyAlignment="1">
      <alignment horizontal="left" vertical="center"/>
    </xf>
    <xf numFmtId="0" fontId="74" fillId="0" borderId="0" xfId="0" applyFont="1" applyAlignment="1">
      <alignment horizontal="center" vertical="center" wrapText="1"/>
    </xf>
    <xf numFmtId="0" fontId="75" fillId="0" borderId="0" xfId="0" applyFont="1" applyAlignment="1">
      <alignment vertical="center"/>
    </xf>
    <xf numFmtId="0" fontId="23" fillId="0" borderId="0" xfId="0" applyFont="1"/>
    <xf numFmtId="0" fontId="29" fillId="0" borderId="0" xfId="0" applyFont="1" applyAlignment="1">
      <alignment horizontal="left" vertical="top" wrapText="1"/>
    </xf>
    <xf numFmtId="0" fontId="33" fillId="0" borderId="0" xfId="0" applyFont="1" applyAlignment="1">
      <alignment horizontal="left" vertical="center"/>
    </xf>
    <xf numFmtId="0" fontId="33" fillId="0" borderId="0" xfId="0" applyFont="1" applyAlignment="1">
      <alignment horizontal="left" vertical="center" wrapText="1"/>
    </xf>
    <xf numFmtId="0" fontId="77" fillId="0" borderId="0" xfId="0" applyFont="1"/>
    <xf numFmtId="0" fontId="79" fillId="0" borderId="0" xfId="0" applyFont="1" applyAlignment="1">
      <alignment horizontal="center"/>
    </xf>
    <xf numFmtId="0" fontId="80" fillId="0" borderId="0" xfId="0" applyFont="1"/>
    <xf numFmtId="0" fontId="81" fillId="0" borderId="0" xfId="0" applyFont="1"/>
    <xf numFmtId="0" fontId="32" fillId="0" borderId="0" xfId="0" applyFont="1" applyAlignment="1">
      <alignment horizontal="left" vertical="top"/>
    </xf>
    <xf numFmtId="0" fontId="75" fillId="0" borderId="0" xfId="0" applyFont="1" applyAlignment="1">
      <alignment horizontal="left" vertical="center"/>
    </xf>
    <xf numFmtId="0" fontId="84" fillId="0" borderId="0" xfId="0" applyFont="1" applyAlignment="1">
      <alignment horizontal="left" vertical="top"/>
    </xf>
    <xf numFmtId="0" fontId="32" fillId="0" borderId="0" xfId="0" applyFont="1" applyAlignment="1">
      <alignment horizontal="left" vertical="center" indent="5"/>
    </xf>
    <xf numFmtId="0" fontId="29" fillId="0" borderId="0" xfId="0" applyFont="1" applyAlignment="1">
      <alignment horizontal="left"/>
    </xf>
    <xf numFmtId="0" fontId="14" fillId="0" borderId="0" xfId="0" applyFont="1"/>
    <xf numFmtId="0" fontId="57" fillId="0" borderId="0" xfId="0" applyFont="1"/>
    <xf numFmtId="0" fontId="85" fillId="0" borderId="0" xfId="0" applyFont="1" applyAlignment="1">
      <alignment horizontal="left" vertical="center" indent="4"/>
    </xf>
    <xf numFmtId="0" fontId="29" fillId="0" borderId="0" xfId="0" applyFont="1" applyAlignment="1">
      <alignment horizontal="left" vertical="center" indent="4"/>
    </xf>
    <xf numFmtId="0" fontId="70" fillId="0" borderId="0" xfId="0" applyFont="1" applyAlignment="1">
      <alignment horizontal="left"/>
    </xf>
    <xf numFmtId="0" fontId="70" fillId="0" borderId="0" xfId="0" applyFont="1" applyAlignment="1">
      <alignment horizontal="left" vertical="center"/>
    </xf>
    <xf numFmtId="0" fontId="70" fillId="0" borderId="0" xfId="0" applyFont="1" applyAlignment="1">
      <alignment horizontal="left" vertical="center" indent="3"/>
    </xf>
    <xf numFmtId="0" fontId="32" fillId="0" borderId="0" xfId="0" applyFont="1" applyAlignment="1">
      <alignment horizontal="left" indent="2"/>
    </xf>
    <xf numFmtId="0" fontId="49" fillId="0" borderId="0" xfId="0" applyFont="1" applyAlignment="1">
      <alignment horizontal="left"/>
    </xf>
    <xf numFmtId="0" fontId="35" fillId="0" borderId="0" xfId="0" applyFont="1" applyAlignment="1">
      <alignment vertical="center"/>
    </xf>
    <xf numFmtId="0" fontId="73" fillId="0" borderId="0" xfId="0" applyFont="1" applyAlignment="1">
      <alignment horizontal="left" vertical="center"/>
    </xf>
    <xf numFmtId="0" fontId="63" fillId="0" borderId="0" xfId="0" applyFont="1" applyAlignment="1">
      <alignment horizontal="left" vertical="center"/>
    </xf>
    <xf numFmtId="0" fontId="73" fillId="0" borderId="0" xfId="0" applyFont="1"/>
    <xf numFmtId="0" fontId="82" fillId="0" borderId="0" xfId="0" applyFont="1"/>
    <xf numFmtId="0" fontId="30" fillId="0" borderId="0" xfId="0" applyFont="1"/>
    <xf numFmtId="0" fontId="45" fillId="0" borderId="0" xfId="0" applyFont="1" applyAlignment="1">
      <alignment horizontal="center"/>
    </xf>
    <xf numFmtId="0" fontId="62" fillId="0" borderId="0" xfId="0" applyFont="1" applyAlignment="1">
      <alignment vertical="center"/>
    </xf>
    <xf numFmtId="0" fontId="91" fillId="0" borderId="0" xfId="0" applyFont="1" applyAlignment="1">
      <alignment horizontal="center"/>
    </xf>
    <xf numFmtId="0" fontId="92" fillId="0" borderId="0" xfId="0" applyFont="1"/>
    <xf numFmtId="0" fontId="28" fillId="0" borderId="0" xfId="0" applyFont="1"/>
    <xf numFmtId="0" fontId="56" fillId="0" borderId="0" xfId="0" applyFont="1" applyAlignment="1">
      <alignment horizontal="left"/>
    </xf>
    <xf numFmtId="0" fontId="94" fillId="0" borderId="0" xfId="0" applyFont="1" applyAlignment="1">
      <alignment horizontal="center"/>
    </xf>
    <xf numFmtId="0" fontId="56" fillId="0" borderId="0" xfId="0" applyFont="1" applyAlignment="1">
      <alignment horizontal="center"/>
    </xf>
    <xf numFmtId="44" fontId="65" fillId="0" borderId="0" xfId="0" applyNumberFormat="1" applyFont="1" applyAlignment="1">
      <alignment horizontal="center"/>
    </xf>
    <xf numFmtId="0" fontId="96" fillId="0" borderId="0" xfId="0" applyFont="1"/>
    <xf numFmtId="0" fontId="59" fillId="0" borderId="0" xfId="0" applyFont="1" applyAlignment="1">
      <alignment horizontal="center"/>
    </xf>
    <xf numFmtId="166" fontId="97" fillId="0" borderId="0" xfId="0" applyNumberFormat="1" applyFont="1"/>
    <xf numFmtId="0" fontId="98" fillId="0" borderId="0" xfId="0" applyFont="1" applyAlignment="1">
      <alignment horizontal="center" vertical="center"/>
    </xf>
    <xf numFmtId="0" fontId="97" fillId="0" borderId="0" xfId="0" applyFont="1" applyAlignment="1">
      <alignment horizontal="center"/>
    </xf>
    <xf numFmtId="0" fontId="46" fillId="0" borderId="0" xfId="0" applyFont="1" applyAlignment="1">
      <alignment vertical="center"/>
    </xf>
    <xf numFmtId="164" fontId="101" fillId="0" borderId="0" xfId="0" applyNumberFormat="1" applyFont="1" applyAlignment="1">
      <alignment horizontal="center"/>
    </xf>
    <xf numFmtId="44" fontId="102" fillId="0" borderId="0" xfId="0" applyNumberFormat="1" applyFont="1" applyAlignment="1">
      <alignment horizontal="right"/>
    </xf>
    <xf numFmtId="0" fontId="56" fillId="0" borderId="0" xfId="0" applyFont="1" applyAlignment="1">
      <alignment horizontal="left" vertical="center"/>
    </xf>
    <xf numFmtId="0" fontId="65" fillId="0" borderId="0" xfId="0" applyFont="1" applyAlignment="1">
      <alignment horizontal="center"/>
    </xf>
    <xf numFmtId="0" fontId="103" fillId="0" borderId="0" xfId="0" applyFont="1" applyAlignment="1">
      <alignment horizontal="left" vertical="center"/>
    </xf>
    <xf numFmtId="49" fontId="104" fillId="0" borderId="0" xfId="0" applyNumberFormat="1" applyFont="1" applyAlignment="1">
      <alignment horizontal="center" vertical="center"/>
    </xf>
    <xf numFmtId="0" fontId="105" fillId="0" borderId="0" xfId="0" applyFont="1"/>
    <xf numFmtId="0" fontId="106" fillId="0" borderId="0" xfId="0" applyFont="1"/>
    <xf numFmtId="0" fontId="107" fillId="0" borderId="0" xfId="0" applyFont="1"/>
    <xf numFmtId="44" fontId="105" fillId="0" borderId="0" xfId="0" applyNumberFormat="1" applyFont="1" applyAlignment="1">
      <alignment horizontal="center"/>
    </xf>
    <xf numFmtId="0" fontId="97" fillId="0" borderId="0" xfId="0" applyFont="1" applyAlignment="1">
      <alignment horizontal="left" vertical="center"/>
    </xf>
    <xf numFmtId="0" fontId="59" fillId="0" borderId="0" xfId="0" applyFont="1" applyAlignment="1">
      <alignment horizontal="center" vertical="center"/>
    </xf>
    <xf numFmtId="0" fontId="93" fillId="0" borderId="0" xfId="0" applyFont="1" applyAlignment="1">
      <alignment horizontal="left" vertical="center"/>
    </xf>
    <xf numFmtId="0" fontId="32" fillId="0" borderId="0" xfId="0" applyFont="1" applyAlignment="1">
      <alignment horizontal="left" wrapText="1"/>
    </xf>
    <xf numFmtId="0" fontId="30" fillId="0" borderId="0" xfId="0" applyFont="1" applyAlignment="1">
      <alignment horizontal="left" vertical="center" wrapText="1"/>
    </xf>
    <xf numFmtId="0" fontId="109" fillId="0" borderId="0" xfId="0" applyFont="1" applyAlignment="1">
      <alignment horizontal="left" wrapText="1"/>
    </xf>
    <xf numFmtId="0" fontId="65" fillId="0" borderId="0" xfId="0" applyFont="1" applyAlignment="1">
      <alignment horizontal="left"/>
    </xf>
    <xf numFmtId="0" fontId="108" fillId="0" borderId="0" xfId="0" applyFont="1" applyAlignment="1">
      <alignment horizontal="left"/>
    </xf>
    <xf numFmtId="0" fontId="105" fillId="0" borderId="0" xfId="0" applyFont="1" applyAlignment="1">
      <alignment horizontal="left"/>
    </xf>
    <xf numFmtId="44" fontId="65" fillId="0" borderId="0" xfId="0" applyNumberFormat="1" applyFont="1" applyAlignment="1">
      <alignment horizontal="left"/>
    </xf>
    <xf numFmtId="0" fontId="54" fillId="0" borderId="0" xfId="0" applyFont="1" applyAlignment="1">
      <alignment horizontal="left"/>
    </xf>
    <xf numFmtId="0" fontId="91" fillId="0" borderId="0" xfId="0" applyFont="1" applyAlignment="1">
      <alignment horizontal="left"/>
    </xf>
    <xf numFmtId="164" fontId="90" fillId="0" borderId="0" xfId="0" applyNumberFormat="1" applyFont="1" applyAlignment="1">
      <alignment horizontal="right"/>
    </xf>
    <xf numFmtId="0" fontId="55" fillId="0" borderId="0" xfId="0" applyFont="1" applyAlignment="1">
      <alignment horizontal="left" vertical="center"/>
    </xf>
    <xf numFmtId="0" fontId="46" fillId="0" borderId="0" xfId="0" applyFont="1" applyAlignment="1">
      <alignment horizontal="left" vertical="center"/>
    </xf>
    <xf numFmtId="0" fontId="63" fillId="0" borderId="0" xfId="0" applyFont="1" applyAlignment="1">
      <alignment horizontal="left"/>
    </xf>
    <xf numFmtId="0" fontId="83" fillId="0" borderId="0" xfId="0" applyFont="1" applyAlignment="1">
      <alignment horizontal="left"/>
    </xf>
    <xf numFmtId="0" fontId="45" fillId="0" borderId="0" xfId="0" applyFont="1" applyAlignment="1">
      <alignment horizontal="left"/>
    </xf>
    <xf numFmtId="0" fontId="55" fillId="0" borderId="7" xfId="0" applyFont="1" applyBorder="1" applyAlignment="1">
      <alignment horizontal="left" vertical="center"/>
    </xf>
    <xf numFmtId="165" fontId="23" fillId="0" borderId="0" xfId="0" applyNumberFormat="1" applyFont="1" applyAlignment="1">
      <alignment horizontal="left"/>
    </xf>
    <xf numFmtId="6" fontId="83" fillId="0" borderId="0" xfId="0" applyNumberFormat="1" applyFont="1" applyAlignment="1">
      <alignment horizontal="left"/>
    </xf>
    <xf numFmtId="0" fontId="91" fillId="0" borderId="0" xfId="0" applyFont="1"/>
    <xf numFmtId="164" fontId="90" fillId="0" borderId="0" xfId="0" applyNumberFormat="1" applyFont="1" applyAlignment="1">
      <alignment horizontal="center"/>
    </xf>
    <xf numFmtId="0" fontId="59" fillId="0" borderId="0" xfId="0" applyFont="1"/>
    <xf numFmtId="43" fontId="111" fillId="0" borderId="0" xfId="29" applyFont="1" applyAlignment="1">
      <alignment horizontal="center"/>
    </xf>
    <xf numFmtId="43" fontId="112" fillId="0" borderId="0" xfId="29" applyFont="1" applyAlignment="1">
      <alignment horizontal="left"/>
    </xf>
    <xf numFmtId="0" fontId="101" fillId="0" borderId="0" xfId="0" applyFont="1" applyAlignment="1">
      <alignment vertical="center"/>
    </xf>
    <xf numFmtId="0" fontId="93" fillId="0" borderId="0" xfId="0" applyFont="1" applyAlignment="1">
      <alignment horizontal="center" vertical="center"/>
    </xf>
    <xf numFmtId="0" fontId="101" fillId="0" borderId="0" xfId="0" applyFont="1"/>
    <xf numFmtId="0" fontId="101" fillId="0" borderId="0" xfId="0" applyFont="1" applyAlignment="1">
      <alignment horizontal="left"/>
    </xf>
    <xf numFmtId="0" fontId="45" fillId="0" borderId="0" xfId="0" applyFont="1" applyAlignment="1">
      <alignment horizontal="center" vertical="center"/>
    </xf>
    <xf numFmtId="44" fontId="114" fillId="0" borderId="0" xfId="3" applyFont="1" applyAlignment="1">
      <alignment horizontal="left" indent="2"/>
    </xf>
    <xf numFmtId="0" fontId="115" fillId="0" borderId="0" xfId="0" applyFont="1"/>
    <xf numFmtId="0" fontId="23" fillId="0" borderId="0" xfId="0" applyFont="1" applyAlignment="1">
      <alignment horizontal="left" indent="3"/>
    </xf>
    <xf numFmtId="44" fontId="116" fillId="0" borderId="0" xfId="1" applyFont="1"/>
    <xf numFmtId="0" fontId="27" fillId="0" borderId="0" xfId="0" applyFont="1" applyAlignment="1">
      <alignment horizontal="center"/>
    </xf>
    <xf numFmtId="0" fontId="101" fillId="0" borderId="0" xfId="0" quotePrefix="1" applyFont="1" applyAlignment="1">
      <alignment horizontal="left"/>
    </xf>
    <xf numFmtId="0" fontId="101" fillId="0" borderId="0" xfId="0" quotePrefix="1" applyFont="1"/>
    <xf numFmtId="0" fontId="101" fillId="0" borderId="0" xfId="0" quotePrefix="1" applyFont="1" applyAlignment="1">
      <alignment horizontal="left" indent="2"/>
    </xf>
    <xf numFmtId="0" fontId="101" fillId="0" borderId="0" xfId="0" applyFont="1" applyAlignment="1">
      <alignment vertical="center" wrapText="1"/>
    </xf>
    <xf numFmtId="0" fontId="101" fillId="0" borderId="0" xfId="0" applyFont="1" applyAlignment="1">
      <alignment horizontal="left" vertical="center" wrapText="1" indent="2"/>
    </xf>
    <xf numFmtId="0" fontId="101" fillId="0" borderId="0" xfId="0" applyFont="1" applyAlignment="1">
      <alignment horizontal="left" indent="2"/>
    </xf>
    <xf numFmtId="0" fontId="66" fillId="0" borderId="0" xfId="0" applyFont="1" applyAlignment="1">
      <alignment horizontal="left" indent="7"/>
    </xf>
    <xf numFmtId="0" fontId="101" fillId="0" borderId="0" xfId="0" applyFont="1" applyAlignment="1">
      <alignment horizontal="left" indent="3"/>
    </xf>
    <xf numFmtId="0" fontId="67" fillId="0" borderId="0" xfId="0" applyFont="1" applyAlignment="1">
      <alignment horizontal="center"/>
    </xf>
    <xf numFmtId="0" fontId="89" fillId="0" borderId="0" xfId="0" applyFont="1" applyAlignment="1">
      <alignment horizontal="center"/>
    </xf>
    <xf numFmtId="0" fontId="123" fillId="0" borderId="0" xfId="2" applyFont="1" applyAlignment="1" applyProtection="1"/>
    <xf numFmtId="0" fontId="124" fillId="0" borderId="0" xfId="0" applyFont="1" applyAlignment="1">
      <alignment vertical="center"/>
    </xf>
    <xf numFmtId="0" fontId="125" fillId="0" borderId="0" xfId="0" applyFont="1" applyAlignment="1">
      <alignment horizontal="left" vertical="center" indent="2"/>
    </xf>
    <xf numFmtId="0" fontId="65" fillId="0" borderId="0" xfId="2" applyFont="1" applyAlignment="1" applyProtection="1">
      <alignment horizontal="left" indent="4"/>
    </xf>
    <xf numFmtId="0" fontId="65" fillId="0" borderId="0" xfId="2" applyFont="1" applyAlignment="1" applyProtection="1">
      <alignment horizontal="center"/>
    </xf>
    <xf numFmtId="0" fontId="64" fillId="0" borderId="0" xfId="0" applyFont="1" applyAlignment="1">
      <alignment vertical="center"/>
    </xf>
    <xf numFmtId="0" fontId="64" fillId="0" borderId="0" xfId="0" applyFont="1"/>
    <xf numFmtId="0" fontId="55" fillId="0" borderId="7" xfId="0" applyFont="1" applyBorder="1" applyAlignment="1">
      <alignment vertical="center"/>
    </xf>
    <xf numFmtId="0" fontId="128" fillId="0" borderId="0" xfId="0" applyFont="1"/>
    <xf numFmtId="0" fontId="40" fillId="0" borderId="0" xfId="0" applyFont="1" applyAlignment="1">
      <alignment horizontal="left"/>
    </xf>
    <xf numFmtId="0" fontId="40" fillId="0" borderId="0" xfId="0" applyFont="1" applyAlignment="1">
      <alignment horizontal="left" vertical="center"/>
    </xf>
    <xf numFmtId="0" fontId="40" fillId="0" borderId="0" xfId="0" applyFont="1" applyAlignment="1">
      <alignment horizontal="left" vertical="center" wrapText="1"/>
    </xf>
    <xf numFmtId="0" fontId="70" fillId="18" borderId="0" xfId="0" applyFont="1" applyFill="1" applyAlignment="1">
      <alignment horizontal="left" indent="4"/>
    </xf>
    <xf numFmtId="0" fontId="66" fillId="18" borderId="0" xfId="0" applyFont="1" applyFill="1"/>
    <xf numFmtId="0" fontId="28" fillId="18" borderId="0" xfId="0" applyFont="1" applyFill="1" applyAlignment="1">
      <alignment horizontal="left"/>
    </xf>
    <xf numFmtId="0" fontId="46" fillId="18" borderId="0" xfId="0" applyFont="1" applyFill="1" applyAlignment="1">
      <alignment horizontal="center"/>
    </xf>
    <xf numFmtId="0" fontId="130" fillId="18" borderId="0" xfId="0" applyFont="1" applyFill="1"/>
    <xf numFmtId="0" fontId="131" fillId="18" borderId="0" xfId="0" applyFont="1" applyFill="1"/>
    <xf numFmtId="0" fontId="48" fillId="18" borderId="0" xfId="0" applyFont="1" applyFill="1" applyAlignment="1">
      <alignment horizontal="left" vertical="center" indent="9"/>
    </xf>
    <xf numFmtId="0" fontId="48" fillId="18" borderId="0" xfId="0" applyFont="1" applyFill="1" applyAlignment="1">
      <alignment horizontal="left" vertical="center" wrapText="1" indent="18"/>
    </xf>
    <xf numFmtId="0" fontId="132" fillId="18" borderId="0" xfId="0" applyFont="1" applyFill="1" applyAlignment="1">
      <alignment horizontal="center" vertical="center" wrapText="1"/>
    </xf>
    <xf numFmtId="0" fontId="132" fillId="18" borderId="0" xfId="0" applyFont="1" applyFill="1" applyAlignment="1">
      <alignment horizontal="center" vertical="center"/>
    </xf>
    <xf numFmtId="0" fontId="134" fillId="18" borderId="0" xfId="0" applyFont="1" applyFill="1"/>
    <xf numFmtId="0" fontId="54" fillId="18" borderId="0" xfId="0" applyFont="1" applyFill="1" applyAlignment="1">
      <alignment horizontal="center"/>
    </xf>
    <xf numFmtId="0" fontId="67" fillId="18" borderId="0" xfId="0" applyFont="1" applyFill="1"/>
    <xf numFmtId="0" fontId="70" fillId="0" borderId="0" xfId="0" applyFont="1" applyAlignment="1">
      <alignment horizontal="left" indent="4"/>
    </xf>
    <xf numFmtId="0" fontId="134" fillId="0" borderId="0" xfId="0" applyFont="1"/>
    <xf numFmtId="0" fontId="54" fillId="0" borderId="0" xfId="0" applyFont="1" applyAlignment="1">
      <alignment horizontal="left" indent="2"/>
    </xf>
    <xf numFmtId="0" fontId="70" fillId="0" borderId="0" xfId="0" applyFont="1" applyAlignment="1">
      <alignment horizontal="left" indent="5"/>
    </xf>
    <xf numFmtId="0" fontId="54" fillId="0" borderId="0" xfId="0" applyFont="1" applyAlignment="1">
      <alignment horizontal="left" indent="1"/>
    </xf>
    <xf numFmtId="0" fontId="53" fillId="0" borderId="0" xfId="0" applyFont="1" applyAlignment="1">
      <alignment horizontal="left" indent="1"/>
    </xf>
    <xf numFmtId="0" fontId="23" fillId="0" borderId="0" xfId="0" applyFont="1" applyAlignment="1">
      <alignment horizontal="left" indent="4"/>
    </xf>
    <xf numFmtId="44" fontId="120" fillId="0" borderId="0" xfId="33" applyNumberFormat="1" applyFont="1" applyFill="1" applyAlignment="1">
      <alignment vertical="center"/>
    </xf>
    <xf numFmtId="44" fontId="66" fillId="0" borderId="0" xfId="33" applyNumberFormat="1" applyFont="1" applyFill="1" applyAlignment="1">
      <alignment horizontal="center"/>
    </xf>
    <xf numFmtId="164" fontId="23" fillId="0" borderId="0" xfId="0" applyNumberFormat="1" applyFont="1"/>
    <xf numFmtId="14" fontId="23" fillId="0" borderId="0" xfId="0" applyNumberFormat="1" applyFont="1"/>
    <xf numFmtId="0" fontId="68" fillId="0" borderId="0" xfId="0" applyFont="1" applyAlignment="1">
      <alignment horizontal="left" vertical="center"/>
    </xf>
    <xf numFmtId="0" fontId="69" fillId="0" borderId="0" xfId="0" applyFont="1" applyAlignment="1">
      <alignment horizontal="left" vertical="center"/>
    </xf>
    <xf numFmtId="0" fontId="136" fillId="12" borderId="0" xfId="0" applyFont="1" applyFill="1" applyAlignment="1">
      <alignment horizontal="center" vertical="center" textRotation="255"/>
    </xf>
    <xf numFmtId="0" fontId="31" fillId="0" borderId="0" xfId="0" applyFont="1" applyAlignment="1">
      <alignment horizontal="left" indent="4"/>
    </xf>
    <xf numFmtId="0" fontId="54" fillId="0" borderId="0" xfId="0" applyFont="1" applyAlignment="1">
      <alignment horizontal="center" vertical="center"/>
    </xf>
    <xf numFmtId="0" fontId="23" fillId="0" borderId="0" xfId="0" applyFont="1" applyAlignment="1">
      <alignment horizontal="left" vertical="center" indent="2"/>
    </xf>
    <xf numFmtId="44" fontId="60" fillId="0" borderId="0" xfId="0" applyNumberFormat="1" applyFont="1" applyAlignment="1">
      <alignment horizontal="right"/>
    </xf>
    <xf numFmtId="0" fontId="28" fillId="0" borderId="0" xfId="0" applyFont="1" applyAlignment="1">
      <alignment horizontal="right" vertical="center"/>
    </xf>
    <xf numFmtId="0" fontId="66" fillId="0" borderId="0" xfId="0" applyFont="1" applyAlignment="1">
      <alignment vertical="center"/>
    </xf>
    <xf numFmtId="44" fontId="32" fillId="0" borderId="0" xfId="0" applyNumberFormat="1" applyFont="1" applyAlignment="1">
      <alignment horizontal="left"/>
    </xf>
    <xf numFmtId="0" fontId="29" fillId="0" borderId="0" xfId="0" applyFont="1" applyAlignment="1">
      <alignment horizontal="left" vertical="top" indent="4"/>
    </xf>
    <xf numFmtId="0" fontId="72" fillId="0" borderId="0" xfId="0" applyFont="1"/>
    <xf numFmtId="0" fontId="139" fillId="0" borderId="0" xfId="0" applyFont="1" applyAlignment="1">
      <alignment horizontal="left" indent="8"/>
    </xf>
    <xf numFmtId="44" fontId="140" fillId="0" borderId="0" xfId="0" applyNumberFormat="1" applyFont="1" applyAlignment="1">
      <alignment horizontal="left" indent="8"/>
    </xf>
    <xf numFmtId="0" fontId="84" fillId="0" borderId="0" xfId="0" applyFont="1" applyAlignment="1">
      <alignment horizontal="center"/>
    </xf>
    <xf numFmtId="14" fontId="0" fillId="0" borderId="0" xfId="0" applyNumberFormat="1"/>
    <xf numFmtId="0" fontId="24" fillId="0" borderId="0" xfId="0" applyFont="1" applyAlignment="1">
      <alignment textRotation="255"/>
    </xf>
    <xf numFmtId="0" fontId="11" fillId="0" borderId="0" xfId="2" applyAlignment="1" applyProtection="1">
      <alignment vertical="center"/>
    </xf>
    <xf numFmtId="0" fontId="143" fillId="0" borderId="0" xfId="0" applyFont="1" applyAlignment="1">
      <alignment vertical="center"/>
    </xf>
    <xf numFmtId="0" fontId="144" fillId="0" borderId="0" xfId="0" applyFont="1" applyAlignment="1">
      <alignment vertical="center"/>
    </xf>
    <xf numFmtId="0" fontId="32" fillId="16" borderId="0" xfId="0" applyFont="1" applyFill="1" applyAlignment="1">
      <alignment horizontal="left" vertical="center"/>
    </xf>
    <xf numFmtId="0" fontId="99" fillId="0" borderId="0" xfId="0" applyFont="1" applyAlignment="1">
      <alignment horizontal="center"/>
    </xf>
    <xf numFmtId="164" fontId="56" fillId="0" borderId="0" xfId="0" applyNumberFormat="1" applyFont="1" applyAlignment="1">
      <alignment horizontal="center"/>
    </xf>
    <xf numFmtId="0" fontId="147" fillId="0" borderId="0" xfId="0" applyFont="1" applyAlignment="1">
      <alignment horizontal="left"/>
    </xf>
    <xf numFmtId="0" fontId="76" fillId="0" borderId="0" xfId="0" applyFont="1"/>
    <xf numFmtId="0" fontId="76" fillId="13" borderId="5" xfId="0" applyFont="1" applyFill="1" applyBorder="1"/>
    <xf numFmtId="0" fontId="23" fillId="0" borderId="0" xfId="0" applyFont="1" applyAlignment="1">
      <alignment horizontal="center"/>
    </xf>
    <xf numFmtId="0" fontId="54" fillId="0" borderId="0" xfId="0" applyFont="1" applyAlignment="1">
      <alignment horizontal="center"/>
    </xf>
    <xf numFmtId="0" fontId="76" fillId="11" borderId="0" xfId="0" applyFont="1" applyFill="1" applyAlignment="1">
      <alignment horizontal="center"/>
    </xf>
    <xf numFmtId="0" fontId="148" fillId="0" borderId="0" xfId="0" applyFont="1"/>
    <xf numFmtId="0" fontId="149" fillId="0" borderId="0" xfId="0" applyFont="1"/>
    <xf numFmtId="0" fontId="3" fillId="27" borderId="0" xfId="0" applyFont="1" applyFill="1"/>
    <xf numFmtId="0" fontId="136" fillId="28" borderId="0" xfId="0" applyFont="1" applyFill="1" applyAlignment="1">
      <alignment horizontal="center" vertical="center" textRotation="255"/>
    </xf>
    <xf numFmtId="0" fontId="40" fillId="0" borderId="0" xfId="0" applyFont="1"/>
    <xf numFmtId="0" fontId="67" fillId="20" borderId="0" xfId="0" applyFont="1" applyFill="1"/>
    <xf numFmtId="9" fontId="32" fillId="0" borderId="0" xfId="0" applyNumberFormat="1" applyFont="1" applyAlignment="1">
      <alignment horizontal="left"/>
    </xf>
    <xf numFmtId="0" fontId="29" fillId="0" borderId="0" xfId="0" applyFont="1" applyAlignment="1">
      <alignment horizontal="left" vertical="top" indent="8"/>
    </xf>
    <xf numFmtId="0" fontId="24" fillId="0" borderId="0" xfId="0" applyFont="1" applyAlignment="1">
      <alignment vertical="center"/>
    </xf>
    <xf numFmtId="44" fontId="128" fillId="0" borderId="0" xfId="0" applyNumberFormat="1" applyFont="1" applyAlignment="1">
      <alignment horizontal="right"/>
    </xf>
    <xf numFmtId="44" fontId="58" fillId="0" borderId="0" xfId="0" applyNumberFormat="1" applyFont="1" applyAlignment="1">
      <alignment horizontal="left"/>
    </xf>
    <xf numFmtId="0" fontId="153" fillId="0" borderId="0" xfId="0" applyFont="1"/>
    <xf numFmtId="0" fontId="29" fillId="10" borderId="0" xfId="0" applyFont="1" applyFill="1" applyAlignment="1">
      <alignment horizontal="left" vertical="top"/>
    </xf>
    <xf numFmtId="0" fontId="29" fillId="10" borderId="0" xfId="0" applyFont="1" applyFill="1" applyAlignment="1">
      <alignment horizontal="center" vertical="top" wrapText="1"/>
    </xf>
    <xf numFmtId="0" fontId="23" fillId="0" borderId="17" xfId="0" applyFont="1" applyBorder="1"/>
    <xf numFmtId="0" fontId="32" fillId="18" borderId="0" xfId="0" applyFont="1" applyFill="1" applyAlignment="1">
      <alignment horizontal="left"/>
    </xf>
    <xf numFmtId="0" fontId="85" fillId="0" borderId="0" xfId="0" applyFont="1" applyAlignment="1">
      <alignment horizontal="left" vertical="top" indent="6"/>
    </xf>
    <xf numFmtId="0" fontId="32" fillId="18" borderId="0" xfId="0" applyFont="1" applyFill="1" applyAlignment="1">
      <alignment horizontal="left" vertical="center"/>
    </xf>
    <xf numFmtId="0" fontId="29" fillId="18" borderId="0" xfId="0" applyFont="1" applyFill="1" applyAlignment="1">
      <alignment horizontal="left" vertical="top" wrapText="1"/>
    </xf>
    <xf numFmtId="9" fontId="32" fillId="18" borderId="0" xfId="0" applyNumberFormat="1" applyFont="1" applyFill="1" applyAlignment="1">
      <alignment horizontal="left"/>
    </xf>
    <xf numFmtId="44" fontId="32" fillId="18" borderId="0" xfId="0" applyNumberFormat="1" applyFont="1" applyFill="1" applyAlignment="1">
      <alignment horizontal="left"/>
    </xf>
    <xf numFmtId="0" fontId="72" fillId="18" borderId="0" xfId="0" applyFont="1" applyFill="1"/>
    <xf numFmtId="0" fontId="151" fillId="0" borderId="21" xfId="0" applyFont="1" applyBorder="1" applyAlignment="1">
      <alignment horizontal="center" vertical="top"/>
    </xf>
    <xf numFmtId="0" fontId="151" fillId="0" borderId="6" xfId="0" applyFont="1" applyBorder="1" applyAlignment="1">
      <alignment horizontal="center" vertical="top"/>
    </xf>
    <xf numFmtId="0" fontId="151" fillId="0" borderId="18" xfId="0" applyFont="1" applyBorder="1" applyAlignment="1">
      <alignment horizontal="center" vertical="top"/>
    </xf>
    <xf numFmtId="0" fontId="151" fillId="0" borderId="17" xfId="0" applyFont="1" applyBorder="1" applyAlignment="1">
      <alignment horizontal="center" vertical="top"/>
    </xf>
    <xf numFmtId="0" fontId="151" fillId="0" borderId="18" xfId="0" applyFont="1" applyBorder="1" applyAlignment="1">
      <alignment vertical="top"/>
    </xf>
    <xf numFmtId="0" fontId="154" fillId="0" borderId="0" xfId="0" quotePrefix="1" applyFont="1" applyAlignment="1">
      <alignment horizontal="left"/>
    </xf>
    <xf numFmtId="0" fontId="30" fillId="0" borderId="0" xfId="0" quotePrefix="1" applyFont="1" applyAlignment="1">
      <alignment horizontal="left" wrapText="1"/>
    </xf>
    <xf numFmtId="0" fontId="122" fillId="0" borderId="0" xfId="0" applyFont="1"/>
    <xf numFmtId="0" fontId="122" fillId="0" borderId="0" xfId="0" applyFont="1" applyAlignment="1">
      <alignment horizontal="left" indent="1"/>
    </xf>
    <xf numFmtId="0" fontId="156" fillId="0" borderId="0" xfId="0" applyFont="1"/>
    <xf numFmtId="0" fontId="157" fillId="0" borderId="0" xfId="0" applyFont="1"/>
    <xf numFmtId="167" fontId="159" fillId="0" borderId="0" xfId="29" applyNumberFormat="1" applyFont="1" applyAlignment="1"/>
    <xf numFmtId="167" fontId="160" fillId="0" borderId="0" xfId="29" applyNumberFormat="1" applyFont="1"/>
    <xf numFmtId="167" fontId="162" fillId="0" borderId="0" xfId="29" applyNumberFormat="1" applyFont="1" applyAlignment="1"/>
    <xf numFmtId="167" fontId="160" fillId="0" borderId="0" xfId="29" applyNumberFormat="1" applyFont="1" applyAlignment="1">
      <alignment horizontal="center"/>
    </xf>
    <xf numFmtId="0" fontId="163" fillId="0" borderId="0" xfId="0" applyFont="1"/>
    <xf numFmtId="167" fontId="164" fillId="17" borderId="0" xfId="29" applyNumberFormat="1" applyFont="1" applyFill="1"/>
    <xf numFmtId="167" fontId="165" fillId="17" borderId="0" xfId="29" applyNumberFormat="1" applyFont="1" applyFill="1" applyAlignment="1">
      <alignment horizontal="center" vertical="center"/>
    </xf>
    <xf numFmtId="167" fontId="166" fillId="0" borderId="0" xfId="29" applyNumberFormat="1" applyFont="1"/>
    <xf numFmtId="167" fontId="164" fillId="0" borderId="0" xfId="29" applyNumberFormat="1" applyFont="1"/>
    <xf numFmtId="167" fontId="167" fillId="0" borderId="0" xfId="29" applyNumberFormat="1" applyFont="1" applyAlignment="1">
      <alignment horizontal="left"/>
    </xf>
    <xf numFmtId="167" fontId="33" fillId="0" borderId="0" xfId="0" applyNumberFormat="1" applyFont="1" applyAlignment="1">
      <alignment horizontal="left" vertical="center" indent="2"/>
    </xf>
    <xf numFmtId="0" fontId="168" fillId="0" borderId="0" xfId="0" applyFont="1"/>
    <xf numFmtId="0" fontId="169" fillId="0" borderId="1" xfId="46" applyFill="1"/>
    <xf numFmtId="167" fontId="169" fillId="3" borderId="1" xfId="46" applyNumberFormat="1" applyAlignment="1">
      <alignment horizontal="left"/>
    </xf>
    <xf numFmtId="0" fontId="170" fillId="10" borderId="0" xfId="0" applyFont="1" applyFill="1" applyAlignment="1">
      <alignment vertical="center"/>
    </xf>
    <xf numFmtId="0" fontId="32" fillId="0" borderId="0" xfId="0" applyFont="1" applyAlignment="1">
      <alignment horizontal="left" vertical="center" indent="2"/>
    </xf>
    <xf numFmtId="0" fontId="169" fillId="0" borderId="1" xfId="46" quotePrefix="1" applyFill="1" applyAlignment="1">
      <alignment horizontal="left" vertical="center"/>
    </xf>
    <xf numFmtId="0" fontId="169" fillId="3" borderId="1" xfId="46" quotePrefix="1" applyAlignment="1">
      <alignment horizontal="left" vertical="center"/>
    </xf>
    <xf numFmtId="0" fontId="14" fillId="0" borderId="0" xfId="0" applyFont="1" applyAlignment="1">
      <alignment horizontal="left" indent="2"/>
    </xf>
    <xf numFmtId="0" fontId="169" fillId="3" borderId="1" xfId="46"/>
    <xf numFmtId="0" fontId="14" fillId="0" borderId="0" xfId="0" applyFont="1" applyAlignment="1">
      <alignment horizontal="left" vertical="center" indent="2"/>
    </xf>
    <xf numFmtId="0" fontId="169" fillId="3" borderId="1" xfId="46" applyAlignment="1">
      <alignment horizontal="left" vertical="center"/>
    </xf>
    <xf numFmtId="167" fontId="164" fillId="17" borderId="0" xfId="29" applyNumberFormat="1" applyFont="1" applyFill="1" applyAlignment="1">
      <alignment vertical="center"/>
    </xf>
    <xf numFmtId="167" fontId="171" fillId="16" borderId="0" xfId="0" applyNumberFormat="1" applyFont="1" applyFill="1" applyAlignment="1">
      <alignment horizontal="center" vertical="center"/>
    </xf>
    <xf numFmtId="167" fontId="164" fillId="0" borderId="0" xfId="29" applyNumberFormat="1" applyFont="1" applyAlignment="1">
      <alignment horizontal="left" vertical="center"/>
    </xf>
    <xf numFmtId="0" fontId="70" fillId="0" borderId="0" xfId="0" applyFont="1" applyAlignment="1">
      <alignment horizontal="left" vertical="center" indent="2"/>
    </xf>
    <xf numFmtId="0" fontId="172" fillId="0" borderId="0" xfId="0" applyFont="1" applyAlignment="1">
      <alignment vertical="center"/>
    </xf>
    <xf numFmtId="0" fontId="173" fillId="0" borderId="0" xfId="0" applyFont="1" applyAlignment="1">
      <alignment horizontal="left" vertical="center" indent="2"/>
    </xf>
    <xf numFmtId="49" fontId="173" fillId="17" borderId="0" xfId="0" applyNumberFormat="1" applyFont="1" applyFill="1" applyAlignment="1">
      <alignment horizontal="center"/>
    </xf>
    <xf numFmtId="0" fontId="163" fillId="10" borderId="0" xfId="0" applyFont="1" applyFill="1"/>
    <xf numFmtId="49" fontId="173" fillId="0" borderId="0" xfId="0" applyNumberFormat="1" applyFont="1" applyAlignment="1">
      <alignment horizontal="left" indent="1"/>
    </xf>
    <xf numFmtId="49" fontId="174" fillId="0" borderId="0" xfId="0" applyNumberFormat="1" applyFont="1" applyAlignment="1">
      <alignment horizontal="left"/>
    </xf>
    <xf numFmtId="49" fontId="175" fillId="0" borderId="0" xfId="0" applyNumberFormat="1" applyFont="1"/>
    <xf numFmtId="0" fontId="12" fillId="0" borderId="0" xfId="0" applyFont="1" applyAlignment="1">
      <alignment horizontal="left" vertical="center" indent="3"/>
    </xf>
    <xf numFmtId="167" fontId="165" fillId="17" borderId="0" xfId="29" applyNumberFormat="1" applyFont="1" applyFill="1" applyAlignment="1">
      <alignment horizontal="right" vertical="top" wrapText="1"/>
    </xf>
    <xf numFmtId="167" fontId="165" fillId="17" borderId="0" xfId="29" applyNumberFormat="1" applyFont="1" applyFill="1" applyAlignment="1">
      <alignment horizontal="center" vertical="top"/>
    </xf>
    <xf numFmtId="167" fontId="165" fillId="0" borderId="0" xfId="29" applyNumberFormat="1" applyFont="1" applyAlignment="1">
      <alignment horizontal="right" vertical="top" wrapText="1"/>
    </xf>
    <xf numFmtId="0" fontId="176" fillId="0" borderId="9" xfId="9" quotePrefix="1" applyFont="1" applyFill="1" applyBorder="1"/>
    <xf numFmtId="0" fontId="176" fillId="0" borderId="20" xfId="9" quotePrefix="1" applyFont="1" applyFill="1" applyBorder="1"/>
    <xf numFmtId="0" fontId="173" fillId="0" borderId="9" xfId="0" applyFont="1" applyBorder="1" applyAlignment="1">
      <alignment vertical="center"/>
    </xf>
    <xf numFmtId="49" fontId="173" fillId="0" borderId="21" xfId="0" applyNumberFormat="1" applyFont="1" applyBorder="1"/>
    <xf numFmtId="49" fontId="173" fillId="0" borderId="21" xfId="0" applyNumberFormat="1" applyFont="1" applyBorder="1" applyAlignment="1">
      <alignment vertical="center"/>
    </xf>
    <xf numFmtId="167" fontId="165" fillId="17" borderId="0" xfId="29" applyNumberFormat="1" applyFont="1" applyFill="1"/>
    <xf numFmtId="167" fontId="165" fillId="17" borderId="0" xfId="29" applyNumberFormat="1" applyFont="1" applyFill="1" applyAlignment="1">
      <alignment horizontal="left" indent="2"/>
    </xf>
    <xf numFmtId="167" fontId="165" fillId="0" borderId="0" xfId="29" applyNumberFormat="1" applyFont="1"/>
    <xf numFmtId="0" fontId="173" fillId="0" borderId="9" xfId="0" applyFont="1" applyBorder="1" applyAlignment="1">
      <alignment horizontal="left" vertical="center" indent="2"/>
    </xf>
    <xf numFmtId="0" fontId="169" fillId="16" borderId="1" xfId="0" applyFont="1" applyFill="1" applyBorder="1"/>
    <xf numFmtId="0" fontId="169" fillId="0" borderId="12" xfId="0" applyFont="1" applyBorder="1"/>
    <xf numFmtId="0" fontId="169" fillId="16" borderId="12" xfId="0" applyFont="1" applyFill="1" applyBorder="1"/>
    <xf numFmtId="0" fontId="177" fillId="0" borderId="17" xfId="0" applyFont="1" applyBorder="1" applyAlignment="1">
      <alignment horizontal="left" vertical="center" indent="2"/>
    </xf>
    <xf numFmtId="0" fontId="169" fillId="0" borderId="11" xfId="0" applyFont="1" applyBorder="1" applyAlignment="1">
      <alignment horizontal="left" vertical="center"/>
    </xf>
    <xf numFmtId="0" fontId="169" fillId="16" borderId="19" xfId="0" applyFont="1" applyFill="1" applyBorder="1" applyAlignment="1">
      <alignment horizontal="left" vertical="center"/>
    </xf>
    <xf numFmtId="0" fontId="169" fillId="0" borderId="19" xfId="0" applyFont="1" applyBorder="1"/>
    <xf numFmtId="0" fontId="177" fillId="0" borderId="17" xfId="0" applyFont="1" applyBorder="1" applyAlignment="1">
      <alignment vertical="center"/>
    </xf>
    <xf numFmtId="0" fontId="169" fillId="16" borderId="11" xfId="0" applyFont="1" applyFill="1" applyBorder="1" applyAlignment="1">
      <alignment horizontal="left" vertical="center"/>
    </xf>
    <xf numFmtId="0" fontId="169" fillId="16" borderId="19" xfId="0" applyFont="1" applyFill="1" applyBorder="1"/>
    <xf numFmtId="0" fontId="137" fillId="0" borderId="9" xfId="0" applyFont="1" applyBorder="1" applyAlignment="1">
      <alignment horizontal="left" vertical="center"/>
    </xf>
    <xf numFmtId="0" fontId="137" fillId="0" borderId="9" xfId="0" applyFont="1" applyBorder="1" applyAlignment="1">
      <alignment horizontal="left" vertical="center" indent="13"/>
    </xf>
    <xf numFmtId="0" fontId="163" fillId="10" borderId="0" xfId="0" applyFont="1" applyFill="1" applyAlignment="1">
      <alignment vertical="center"/>
    </xf>
    <xf numFmtId="0" fontId="178" fillId="0" borderId="0" xfId="0" applyFont="1" applyAlignment="1">
      <alignment horizontal="left" vertical="center" indent="2"/>
    </xf>
    <xf numFmtId="0" fontId="179" fillId="0" borderId="0" xfId="0" applyFont="1" applyAlignment="1">
      <alignment horizontal="left" vertical="center" indent="7"/>
    </xf>
    <xf numFmtId="0" fontId="179" fillId="0" borderId="0" xfId="0" applyFont="1" applyAlignment="1">
      <alignment horizontal="center" vertical="center"/>
    </xf>
    <xf numFmtId="0" fontId="178" fillId="0" borderId="0" xfId="0" applyFont="1" applyAlignment="1">
      <alignment horizontal="left" vertical="center" indent="7"/>
    </xf>
    <xf numFmtId="0" fontId="168" fillId="0" borderId="0" xfId="0" applyFont="1" applyAlignment="1">
      <alignment horizontal="left" indent="9"/>
    </xf>
    <xf numFmtId="0" fontId="135" fillId="9" borderId="8" xfId="0" applyFont="1" applyFill="1" applyBorder="1" applyAlignment="1">
      <alignment horizontal="center" vertical="center" textRotation="255"/>
    </xf>
    <xf numFmtId="0" fontId="135" fillId="9" borderId="0" xfId="0" applyFont="1" applyFill="1" applyAlignment="1">
      <alignment horizontal="center" vertical="center" textRotation="255"/>
    </xf>
    <xf numFmtId="0" fontId="144" fillId="0" borderId="0" xfId="0" applyFont="1" applyAlignment="1">
      <alignment horizontal="right" vertical="center"/>
    </xf>
    <xf numFmtId="0" fontId="94" fillId="0" borderId="0" xfId="0" applyFont="1" applyAlignment="1">
      <alignment horizontal="left" vertical="center"/>
    </xf>
    <xf numFmtId="0" fontId="180" fillId="30" borderId="0" xfId="0" applyFont="1" applyFill="1" applyAlignment="1">
      <alignment horizontal="left" vertical="center"/>
    </xf>
    <xf numFmtId="43" fontId="180" fillId="30" borderId="0" xfId="0" applyNumberFormat="1" applyFont="1" applyFill="1" applyAlignment="1">
      <alignment horizontal="left" vertical="center"/>
    </xf>
    <xf numFmtId="0" fontId="65" fillId="0" borderId="0" xfId="0" applyFont="1"/>
    <xf numFmtId="0" fontId="181" fillId="0" borderId="0" xfId="0" applyFont="1" applyAlignment="1">
      <alignment horizontal="left"/>
    </xf>
    <xf numFmtId="0" fontId="94" fillId="0" borderId="0" xfId="0" applyFont="1" applyAlignment="1">
      <alignment horizontal="center" vertical="center"/>
    </xf>
    <xf numFmtId="43" fontId="79" fillId="0" borderId="0" xfId="0" applyNumberFormat="1" applyFont="1"/>
    <xf numFmtId="43" fontId="89" fillId="0" borderId="0" xfId="0" applyNumberFormat="1" applyFont="1" applyAlignment="1">
      <alignment horizontal="left"/>
    </xf>
    <xf numFmtId="43" fontId="32" fillId="0" borderId="0" xfId="0" applyNumberFormat="1" applyFont="1"/>
    <xf numFmtId="43" fontId="28" fillId="0" borderId="0" xfId="0" applyNumberFormat="1" applyFont="1" applyAlignment="1">
      <alignment horizontal="center" vertical="center"/>
    </xf>
    <xf numFmtId="43" fontId="28" fillId="0" borderId="0" xfId="0" applyNumberFormat="1" applyFont="1" applyAlignment="1">
      <alignment horizontal="left" vertical="center"/>
    </xf>
    <xf numFmtId="43" fontId="47" fillId="3" borderId="22" xfId="23" applyNumberFormat="1" applyFont="1" applyBorder="1"/>
    <xf numFmtId="43" fontId="183" fillId="0" borderId="12" xfId="0" applyNumberFormat="1" applyFont="1" applyBorder="1" applyAlignment="1">
      <alignment horizontal="center"/>
    </xf>
    <xf numFmtId="43" fontId="183" fillId="0" borderId="1" xfId="0" applyNumberFormat="1" applyFont="1" applyBorder="1" applyAlignment="1">
      <alignment horizontal="center"/>
    </xf>
    <xf numFmtId="43" fontId="184" fillId="0" borderId="1" xfId="23" applyNumberFormat="1" applyFont="1" applyFill="1" applyAlignment="1">
      <alignment vertical="top"/>
    </xf>
    <xf numFmtId="43" fontId="184" fillId="3" borderId="1" xfId="23" applyNumberFormat="1" applyFont="1" applyAlignment="1">
      <alignment vertical="top"/>
    </xf>
    <xf numFmtId="43" fontId="183" fillId="0" borderId="1" xfId="23" quotePrefix="1" applyNumberFormat="1" applyFont="1" applyFill="1" applyAlignment="1">
      <alignment horizontal="center"/>
    </xf>
    <xf numFmtId="0" fontId="0" fillId="0" borderId="24" xfId="0" applyBorder="1"/>
    <xf numFmtId="43" fontId="183" fillId="0" borderId="1" xfId="23" applyNumberFormat="1" applyFont="1" applyFill="1"/>
    <xf numFmtId="43" fontId="183" fillId="0" borderId="1" xfId="23" applyNumberFormat="1" applyFont="1" applyFill="1" applyAlignment="1">
      <alignment horizontal="left"/>
    </xf>
    <xf numFmtId="0" fontId="186" fillId="0" borderId="0" xfId="0" applyFont="1" applyAlignment="1">
      <alignment horizontal="center"/>
    </xf>
    <xf numFmtId="0" fontId="187" fillId="14" borderId="0" xfId="0" applyFont="1" applyFill="1" applyAlignment="1">
      <alignment vertical="center"/>
    </xf>
    <xf numFmtId="0" fontId="186" fillId="0" borderId="0" xfId="0" applyFont="1" applyAlignment="1">
      <alignment horizontal="left"/>
    </xf>
    <xf numFmtId="0" fontId="187" fillId="25" borderId="0" xfId="0" applyFont="1" applyFill="1" applyAlignment="1">
      <alignment horizontal="left" vertical="center"/>
    </xf>
    <xf numFmtId="0" fontId="0" fillId="0" borderId="0" xfId="0" applyAlignment="1">
      <alignment horizontal="right"/>
    </xf>
    <xf numFmtId="14" fontId="0" fillId="0" borderId="0" xfId="0" applyNumberFormat="1" applyAlignment="1">
      <alignment horizontal="right"/>
    </xf>
    <xf numFmtId="43" fontId="190" fillId="3" borderId="26" xfId="23" applyNumberFormat="1" applyFont="1" applyBorder="1" applyAlignment="1">
      <alignment wrapText="1"/>
    </xf>
    <xf numFmtId="43" fontId="192" fillId="3" borderId="1" xfId="23" applyNumberFormat="1" applyFont="1" applyAlignment="1">
      <alignment horizontal="center" wrapText="1"/>
    </xf>
    <xf numFmtId="43" fontId="192" fillId="3" borderId="1" xfId="23" quotePrefix="1" applyNumberFormat="1" applyFont="1" applyAlignment="1">
      <alignment horizontal="left"/>
    </xf>
    <xf numFmtId="43" fontId="192" fillId="3" borderId="1" xfId="23" quotePrefix="1" applyNumberFormat="1" applyFont="1" applyAlignment="1">
      <alignment horizontal="center"/>
    </xf>
    <xf numFmtId="0" fontId="191" fillId="0" borderId="0" xfId="0" applyFont="1"/>
    <xf numFmtId="43" fontId="193" fillId="3" borderId="11" xfId="23" applyNumberFormat="1" applyFont="1" applyBorder="1"/>
    <xf numFmtId="0" fontId="194" fillId="0" borderId="25" xfId="0" applyFont="1" applyBorder="1"/>
    <xf numFmtId="164" fontId="181" fillId="0" borderId="0" xfId="0" applyNumberFormat="1" applyFont="1" applyAlignment="1">
      <alignment horizontal="left"/>
    </xf>
    <xf numFmtId="49" fontId="65" fillId="0" borderId="0" xfId="0" applyNumberFormat="1" applyFont="1" applyAlignment="1">
      <alignment horizontal="left"/>
    </xf>
    <xf numFmtId="43" fontId="65" fillId="0" borderId="0" xfId="0" applyNumberFormat="1" applyFont="1" applyAlignment="1">
      <alignment horizontal="left" vertical="center"/>
    </xf>
    <xf numFmtId="44" fontId="46" fillId="0" borderId="0" xfId="0" applyNumberFormat="1" applyFont="1" applyAlignment="1">
      <alignment horizontal="left" vertical="center"/>
    </xf>
    <xf numFmtId="44" fontId="46" fillId="0" borderId="0" xfId="0" applyNumberFormat="1" applyFont="1" applyAlignment="1">
      <alignment vertical="center"/>
    </xf>
    <xf numFmtId="167" fontId="152" fillId="0" borderId="1" xfId="0" applyNumberFormat="1" applyFont="1" applyBorder="1" applyAlignment="1">
      <alignment horizontal="left" vertical="center"/>
    </xf>
    <xf numFmtId="0" fontId="66" fillId="0" borderId="0" xfId="0" applyFont="1" applyAlignment="1">
      <alignment horizontal="center" vertical="center"/>
    </xf>
    <xf numFmtId="167" fontId="199" fillId="0" borderId="1" xfId="23" applyNumberFormat="1" applyFont="1" applyFill="1" applyAlignment="1">
      <alignment vertical="top"/>
    </xf>
    <xf numFmtId="167" fontId="199" fillId="3" borderId="1" xfId="23" applyNumberFormat="1" applyFont="1" applyAlignment="1">
      <alignment vertical="top"/>
    </xf>
    <xf numFmtId="9" fontId="200" fillId="0" borderId="1" xfId="23" quotePrefix="1" applyNumberFormat="1" applyFont="1" applyFill="1" applyAlignment="1">
      <alignment horizontal="center"/>
    </xf>
    <xf numFmtId="9" fontId="200" fillId="0" borderId="12" xfId="0" applyNumberFormat="1" applyFont="1" applyBorder="1" applyAlignment="1">
      <alignment horizontal="center"/>
    </xf>
    <xf numFmtId="43" fontId="184" fillId="3" borderId="1" xfId="23" applyNumberFormat="1" applyFont="1" applyAlignment="1">
      <alignment horizontal="center" vertical="center"/>
    </xf>
    <xf numFmtId="167" fontId="199" fillId="33" borderId="1" xfId="23" applyNumberFormat="1" applyFont="1" applyFill="1" applyAlignment="1">
      <alignment vertical="top"/>
    </xf>
    <xf numFmtId="9" fontId="200" fillId="33" borderId="12" xfId="0" applyNumberFormat="1" applyFont="1" applyFill="1" applyBorder="1" applyAlignment="1">
      <alignment horizontal="center"/>
    </xf>
    <xf numFmtId="0" fontId="0" fillId="0" borderId="0" xfId="0" applyAlignment="1">
      <alignment horizontal="center"/>
    </xf>
    <xf numFmtId="0" fontId="83" fillId="35" borderId="0" xfId="0" applyFont="1" applyFill="1" applyAlignment="1">
      <alignment horizontal="center" vertical="center"/>
    </xf>
    <xf numFmtId="0" fontId="59" fillId="35" borderId="0" xfId="0" applyFont="1" applyFill="1" applyAlignment="1">
      <alignment horizontal="center"/>
    </xf>
    <xf numFmtId="43" fontId="28" fillId="0" borderId="0" xfId="0" applyNumberFormat="1" applyFont="1"/>
    <xf numFmtId="0" fontId="203" fillId="0" borderId="0" xfId="0" applyFont="1"/>
    <xf numFmtId="0" fontId="204" fillId="0" borderId="0" xfId="0" applyFont="1"/>
    <xf numFmtId="0" fontId="206" fillId="0" borderId="0" xfId="0" applyFont="1" applyAlignment="1">
      <alignment horizontal="left"/>
    </xf>
    <xf numFmtId="0" fontId="207" fillId="0" borderId="0" xfId="0" applyFont="1" applyAlignment="1">
      <alignment horizontal="left"/>
    </xf>
    <xf numFmtId="0" fontId="198" fillId="0" borderId="0" xfId="0" applyFont="1" applyAlignment="1">
      <alignment horizontal="left" indent="1"/>
    </xf>
    <xf numFmtId="0" fontId="0" fillId="0" borderId="0" xfId="0" applyAlignment="1">
      <alignment horizontal="center" vertical="center"/>
    </xf>
    <xf numFmtId="164" fontId="83" fillId="0" borderId="0" xfId="0" applyNumberFormat="1" applyFont="1" applyAlignment="1">
      <alignment horizontal="center"/>
    </xf>
    <xf numFmtId="0" fontId="211" fillId="0" borderId="0" xfId="0" applyFont="1" applyAlignment="1">
      <alignment vertical="center"/>
    </xf>
    <xf numFmtId="0" fontId="212" fillId="0" borderId="0" xfId="0" applyFont="1" applyAlignment="1">
      <alignment vertical="center"/>
    </xf>
    <xf numFmtId="0" fontId="208" fillId="0" borderId="0" xfId="0" applyFont="1" applyAlignment="1">
      <alignment vertical="center"/>
    </xf>
    <xf numFmtId="0" fontId="3" fillId="0" borderId="0" xfId="0" applyFont="1" applyAlignment="1">
      <alignment horizontal="left" vertical="center" indent="1"/>
    </xf>
    <xf numFmtId="0" fontId="158" fillId="29" borderId="0" xfId="0" applyFont="1" applyFill="1" applyAlignment="1">
      <alignment vertical="top" wrapText="1"/>
    </xf>
    <xf numFmtId="0" fontId="148" fillId="11" borderId="0" xfId="0" applyFont="1" applyFill="1" applyAlignment="1">
      <alignment horizontal="center" vertical="top" textRotation="255"/>
    </xf>
    <xf numFmtId="0" fontId="180" fillId="36" borderId="0" xfId="0" applyFont="1" applyFill="1" applyAlignment="1">
      <alignment horizontal="left" vertical="center"/>
    </xf>
    <xf numFmtId="0" fontId="180" fillId="36" borderId="0" xfId="0" applyFont="1" applyFill="1" applyAlignment="1">
      <alignment horizontal="center" vertical="center"/>
    </xf>
    <xf numFmtId="0" fontId="23" fillId="10" borderId="17" xfId="0" applyFont="1" applyFill="1" applyBorder="1"/>
    <xf numFmtId="0" fontId="3" fillId="0" borderId="0" xfId="0" applyFont="1" applyAlignment="1">
      <alignment vertical="center" textRotation="45" wrapText="1"/>
    </xf>
    <xf numFmtId="0" fontId="3" fillId="0" borderId="24" xfId="0" applyFont="1" applyBorder="1" applyAlignment="1">
      <alignment vertical="center" textRotation="45" wrapText="1"/>
    </xf>
    <xf numFmtId="44" fontId="95" fillId="0" borderId="0" xfId="0" applyNumberFormat="1" applyFont="1" applyAlignment="1">
      <alignment horizontal="left"/>
    </xf>
    <xf numFmtId="44" fontId="66" fillId="0" borderId="0" xfId="0" applyNumberFormat="1" applyFont="1" applyAlignment="1">
      <alignment horizontal="left" wrapText="1"/>
    </xf>
    <xf numFmtId="14" fontId="0" fillId="0" borderId="0" xfId="0" applyNumberFormat="1" applyAlignment="1">
      <alignment horizontal="center"/>
    </xf>
    <xf numFmtId="43" fontId="11" fillId="0" borderId="0" xfId="2" applyNumberFormat="1" applyAlignment="1" applyProtection="1"/>
    <xf numFmtId="0" fontId="30" fillId="0" borderId="0" xfId="0" applyFont="1" applyAlignment="1">
      <alignment horizontal="center"/>
    </xf>
    <xf numFmtId="0" fontId="215" fillId="0" borderId="0" xfId="0" applyFont="1" applyAlignment="1">
      <alignment horizontal="left" vertical="center" indent="1"/>
    </xf>
    <xf numFmtId="0" fontId="217" fillId="37" borderId="0" xfId="0" applyFont="1" applyFill="1" applyAlignment="1">
      <alignment horizontal="left" vertical="center"/>
    </xf>
    <xf numFmtId="43" fontId="32" fillId="0" borderId="0" xfId="0" applyNumberFormat="1" applyFont="1" applyAlignment="1">
      <alignment horizontal="center"/>
    </xf>
    <xf numFmtId="0" fontId="2" fillId="0" borderId="0" xfId="0" applyFont="1"/>
    <xf numFmtId="44" fontId="2" fillId="0" borderId="0" xfId="1" applyFont="1" applyAlignment="1"/>
    <xf numFmtId="168" fontId="2" fillId="0" borderId="0" xfId="1" applyNumberFormat="1" applyFont="1" applyAlignment="1"/>
    <xf numFmtId="0" fontId="218" fillId="0" borderId="0" xfId="0" applyFont="1"/>
    <xf numFmtId="0" fontId="36" fillId="0" borderId="0" xfId="0" applyFont="1"/>
    <xf numFmtId="0" fontId="36" fillId="0" borderId="0" xfId="0" applyFont="1" applyAlignment="1">
      <alignment horizontal="center"/>
    </xf>
    <xf numFmtId="0" fontId="219" fillId="18" borderId="0" xfId="0" applyFont="1" applyFill="1" applyAlignment="1">
      <alignment horizontal="center"/>
    </xf>
    <xf numFmtId="43" fontId="217" fillId="37" borderId="0" xfId="0" applyNumberFormat="1" applyFont="1" applyFill="1" applyAlignment="1">
      <alignment horizontal="left" vertical="center"/>
    </xf>
    <xf numFmtId="0" fontId="220" fillId="0" borderId="0" xfId="0" applyFont="1" applyAlignment="1">
      <alignment vertical="center"/>
    </xf>
    <xf numFmtId="0" fontId="22" fillId="0" borderId="0" xfId="0" applyFont="1" applyAlignment="1">
      <alignment vertical="center"/>
    </xf>
    <xf numFmtId="0" fontId="182" fillId="0" borderId="0" xfId="0" applyFont="1" applyAlignment="1">
      <alignment vertical="center"/>
    </xf>
    <xf numFmtId="44" fontId="66" fillId="0" borderId="0" xfId="0" applyNumberFormat="1" applyFont="1" applyAlignment="1">
      <alignment wrapText="1"/>
    </xf>
    <xf numFmtId="0" fontId="221" fillId="0" borderId="0" xfId="0" applyFont="1"/>
    <xf numFmtId="0" fontId="222" fillId="0" borderId="0" xfId="0" applyFont="1"/>
    <xf numFmtId="0" fontId="53" fillId="0" borderId="0" xfId="0" applyFont="1" applyAlignment="1">
      <alignment horizontal="left"/>
    </xf>
    <xf numFmtId="0" fontId="58" fillId="0" borderId="0" xfId="0" applyFont="1" applyAlignment="1">
      <alignment horizontal="left" indent="4"/>
    </xf>
    <xf numFmtId="0" fontId="29" fillId="0" borderId="0" xfId="0" quotePrefix="1" applyFont="1" applyAlignment="1">
      <alignment horizontal="left" vertical="center"/>
    </xf>
    <xf numFmtId="0" fontId="29" fillId="0" borderId="0" xfId="0" applyFont="1" applyAlignment="1">
      <alignment vertical="center" wrapText="1"/>
    </xf>
    <xf numFmtId="0" fontId="29" fillId="0" borderId="0" xfId="0" applyFont="1" applyAlignment="1">
      <alignment horizontal="left" vertical="center"/>
    </xf>
    <xf numFmtId="0" fontId="29" fillId="0" borderId="0" xfId="0" applyFont="1" applyAlignment="1">
      <alignment vertical="center"/>
    </xf>
    <xf numFmtId="0" fontId="29" fillId="0" borderId="0" xfId="0" applyFont="1" applyAlignment="1">
      <alignment horizontal="center" vertical="top" wrapText="1"/>
    </xf>
    <xf numFmtId="0" fontId="150" fillId="0" borderId="2" xfId="0" applyFont="1" applyBorder="1" applyAlignment="1">
      <alignment horizontal="left" vertical="center" indent="2"/>
    </xf>
    <xf numFmtId="0" fontId="151" fillId="0" borderId="3" xfId="0" applyFont="1" applyBorder="1" applyAlignment="1">
      <alignment vertical="center"/>
    </xf>
    <xf numFmtId="0" fontId="151" fillId="0" borderId="3" xfId="0" applyFont="1" applyBorder="1" applyAlignment="1">
      <alignment horizontal="center" vertical="center"/>
    </xf>
    <xf numFmtId="0" fontId="150" fillId="0" borderId="3" xfId="0" applyFont="1" applyBorder="1" applyAlignment="1">
      <alignment horizontal="center" vertical="center"/>
    </xf>
    <xf numFmtId="43" fontId="27" fillId="0" borderId="0" xfId="0" applyNumberFormat="1" applyFont="1" applyAlignment="1">
      <alignment vertical="center"/>
    </xf>
    <xf numFmtId="0" fontId="27" fillId="0" borderId="0" xfId="0" applyFont="1" applyAlignment="1">
      <alignment vertical="center"/>
    </xf>
    <xf numFmtId="0" fontId="97" fillId="0" borderId="0" xfId="0" applyFont="1" applyAlignment="1">
      <alignment horizontal="left"/>
    </xf>
    <xf numFmtId="0" fontId="52" fillId="0" borderId="0" xfId="0" applyFont="1" applyAlignment="1">
      <alignment wrapText="1"/>
    </xf>
    <xf numFmtId="0" fontId="46" fillId="0" borderId="0" xfId="0" applyFont="1" applyAlignment="1">
      <alignment horizontal="center"/>
    </xf>
    <xf numFmtId="0" fontId="73" fillId="0" borderId="0" xfId="0" applyFont="1" applyAlignment="1">
      <alignment horizontal="center" vertical="center"/>
    </xf>
    <xf numFmtId="0" fontId="97" fillId="0" borderId="0" xfId="0" applyFont="1" applyAlignment="1">
      <alignment horizontal="center" vertical="center"/>
    </xf>
    <xf numFmtId="6" fontId="83" fillId="0" borderId="0" xfId="0" applyNumberFormat="1" applyFont="1" applyAlignment="1">
      <alignment horizontal="center"/>
    </xf>
    <xf numFmtId="0" fontId="33" fillId="0" borderId="0" xfId="0" applyFont="1" applyAlignment="1">
      <alignment horizontal="left"/>
    </xf>
    <xf numFmtId="164" fontId="155" fillId="0" borderId="0" xfId="0" applyNumberFormat="1" applyFont="1" applyAlignment="1">
      <alignment horizontal="center"/>
    </xf>
    <xf numFmtId="0" fontId="1" fillId="0" borderId="0" xfId="47"/>
    <xf numFmtId="0" fontId="225" fillId="0" borderId="0" xfId="47" applyFont="1" applyAlignment="1">
      <alignment horizontal="left" vertical="center"/>
    </xf>
    <xf numFmtId="0" fontId="233" fillId="0" borderId="0" xfId="47" applyFont="1" applyAlignment="1">
      <alignment vertical="center"/>
    </xf>
    <xf numFmtId="0" fontId="236" fillId="0" borderId="0" xfId="47" applyFont="1" applyAlignment="1">
      <alignment vertical="center"/>
    </xf>
    <xf numFmtId="0" fontId="235" fillId="0" borderId="0" xfId="47" applyFont="1" applyAlignment="1">
      <alignment horizontal="justify" vertical="center"/>
    </xf>
    <xf numFmtId="14" fontId="46" fillId="0" borderId="0" xfId="0" applyNumberFormat="1" applyFont="1" applyAlignment="1">
      <alignment horizontal="center"/>
    </xf>
    <xf numFmtId="0" fontId="238" fillId="0" borderId="0" xfId="0" applyFont="1" applyAlignment="1">
      <alignment vertical="center"/>
    </xf>
    <xf numFmtId="0" fontId="225" fillId="0" borderId="0" xfId="47" applyFont="1" applyAlignment="1">
      <alignment horizontal="right" vertical="center"/>
    </xf>
    <xf numFmtId="14" fontId="240" fillId="0" borderId="0" xfId="47" applyNumberFormat="1" applyFont="1" applyAlignment="1">
      <alignment horizontal="center"/>
    </xf>
    <xf numFmtId="43" fontId="239" fillId="0" borderId="0" xfId="0" applyNumberFormat="1" applyFont="1"/>
    <xf numFmtId="0" fontId="241" fillId="0" borderId="0" xfId="0" applyFont="1" applyAlignment="1">
      <alignment horizontal="left"/>
    </xf>
    <xf numFmtId="0" fontId="242" fillId="0" borderId="0" xfId="47" applyFont="1" applyAlignment="1">
      <alignment horizontal="right" vertical="center"/>
    </xf>
    <xf numFmtId="0" fontId="226" fillId="0" borderId="0" xfId="47" applyFont="1" applyAlignment="1">
      <alignment horizontal="right" vertical="center" indent="1"/>
    </xf>
    <xf numFmtId="43" fontId="1" fillId="0" borderId="0" xfId="47" applyNumberFormat="1"/>
    <xf numFmtId="0" fontId="235" fillId="0" borderId="0" xfId="47" applyFont="1" applyAlignment="1">
      <alignment vertical="center"/>
    </xf>
    <xf numFmtId="0" fontId="225" fillId="0" borderId="0" xfId="47" applyFont="1" applyAlignment="1">
      <alignment horizontal="justify" vertical="center"/>
    </xf>
    <xf numFmtId="0" fontId="227" fillId="0" borderId="0" xfId="47" applyFont="1"/>
    <xf numFmtId="0" fontId="246" fillId="0" borderId="0" xfId="47" applyFont="1"/>
    <xf numFmtId="0" fontId="247" fillId="0" borderId="0" xfId="0" applyFont="1" applyAlignment="1">
      <alignment horizontal="left" vertical="center" indent="7"/>
    </xf>
    <xf numFmtId="0" fontId="249" fillId="0" borderId="0" xfId="0" applyFont="1" applyAlignment="1">
      <alignment vertical="center"/>
    </xf>
    <xf numFmtId="0" fontId="252" fillId="0" borderId="0" xfId="0" applyFont="1" applyAlignment="1">
      <alignment horizontal="left" vertical="center" indent="12"/>
    </xf>
    <xf numFmtId="0" fontId="252" fillId="0" borderId="0" xfId="0" applyFont="1" applyAlignment="1">
      <alignment vertical="center"/>
    </xf>
    <xf numFmtId="0" fontId="251" fillId="0" borderId="0" xfId="0" applyFont="1" applyAlignment="1">
      <alignment vertical="center"/>
    </xf>
    <xf numFmtId="0" fontId="255" fillId="0" borderId="0" xfId="0" applyFont="1" applyAlignment="1">
      <alignment vertical="center"/>
    </xf>
    <xf numFmtId="0" fontId="256" fillId="0" borderId="0" xfId="0" applyFont="1"/>
    <xf numFmtId="0" fontId="22" fillId="0" borderId="0" xfId="47" applyFont="1"/>
    <xf numFmtId="0" fontId="247" fillId="0" borderId="0" xfId="0" applyFont="1" applyAlignment="1">
      <alignment horizontal="left" vertical="center"/>
    </xf>
    <xf numFmtId="0" fontId="257" fillId="0" borderId="0" xfId="0" applyFont="1" applyAlignment="1">
      <alignment vertical="center"/>
    </xf>
    <xf numFmtId="0" fontId="3" fillId="0" borderId="0" xfId="47" applyFont="1"/>
    <xf numFmtId="0" fontId="3" fillId="0" borderId="0" xfId="47" applyFont="1" applyAlignment="1">
      <alignment horizontal="left"/>
    </xf>
    <xf numFmtId="0" fontId="258" fillId="0" borderId="0" xfId="0" applyFont="1" applyAlignment="1">
      <alignment vertical="center"/>
    </xf>
    <xf numFmtId="0" fontId="258" fillId="0" borderId="0" xfId="0" applyFont="1" applyAlignment="1">
      <alignment horizontal="left" vertical="center" indent="7"/>
    </xf>
    <xf numFmtId="0" fontId="259" fillId="0" borderId="0" xfId="0" applyFont="1" applyAlignment="1">
      <alignment vertical="center"/>
    </xf>
    <xf numFmtId="0" fontId="195" fillId="0" borderId="0" xfId="47" applyFont="1"/>
    <xf numFmtId="164" fontId="258" fillId="0" borderId="0" xfId="0" applyNumberFormat="1" applyFont="1" applyAlignment="1">
      <alignment horizontal="center" vertical="center" wrapText="1"/>
    </xf>
    <xf numFmtId="166" fontId="258" fillId="0" borderId="0" xfId="0" applyNumberFormat="1" applyFont="1" applyAlignment="1">
      <alignment horizontal="center" vertical="center" wrapText="1"/>
    </xf>
    <xf numFmtId="0" fontId="258" fillId="0" borderId="0" xfId="0" applyFont="1" applyAlignment="1">
      <alignment vertical="center" wrapText="1"/>
    </xf>
    <xf numFmtId="0" fontId="261" fillId="0" borderId="0" xfId="47" applyFont="1"/>
    <xf numFmtId="43" fontId="261" fillId="0" borderId="0" xfId="47" applyNumberFormat="1" applyFont="1"/>
    <xf numFmtId="43" fontId="262" fillId="0" borderId="0" xfId="0" applyNumberFormat="1" applyFont="1" applyAlignment="1">
      <alignment vertical="center"/>
    </xf>
    <xf numFmtId="0" fontId="252" fillId="0" borderId="0" xfId="0" applyFont="1" applyAlignment="1">
      <alignment horizontal="left" vertical="center" indent="15"/>
    </xf>
    <xf numFmtId="0" fontId="252" fillId="0" borderId="0" xfId="0" applyFont="1" applyAlignment="1">
      <alignment vertical="top" wrapText="1"/>
    </xf>
    <xf numFmtId="0" fontId="257" fillId="0" borderId="0" xfId="0" applyFont="1" applyAlignment="1">
      <alignment horizontal="left" vertical="center" indent="1"/>
    </xf>
    <xf numFmtId="0" fontId="258" fillId="0" borderId="0" xfId="0" applyFont="1" applyAlignment="1">
      <alignment horizontal="left" vertical="center" indent="1"/>
    </xf>
    <xf numFmtId="0" fontId="284" fillId="0" borderId="0" xfId="0" applyFont="1" applyAlignment="1">
      <alignment vertical="center"/>
    </xf>
    <xf numFmtId="0" fontId="285" fillId="0" borderId="0" xfId="0" applyFont="1" applyAlignment="1">
      <alignment vertical="center"/>
    </xf>
    <xf numFmtId="0" fontId="64" fillId="34" borderId="0" xfId="0" applyFont="1" applyFill="1" applyAlignment="1">
      <alignment horizontal="right" vertical="center"/>
    </xf>
    <xf numFmtId="43" fontId="286" fillId="0" borderId="0" xfId="0" applyNumberFormat="1" applyFont="1"/>
    <xf numFmtId="0" fontId="254" fillId="0" borderId="0" xfId="0" applyFont="1" applyAlignment="1">
      <alignment vertical="center"/>
    </xf>
    <xf numFmtId="0" fontId="238" fillId="0" borderId="0" xfId="47" applyFont="1" applyAlignment="1">
      <alignment horizontal="left"/>
    </xf>
    <xf numFmtId="0" fontId="254" fillId="0" borderId="0" xfId="0" applyFont="1" applyAlignment="1">
      <alignment horizontal="left" vertical="center" indent="1"/>
    </xf>
    <xf numFmtId="0" fontId="238" fillId="0" borderId="0" xfId="47" applyFont="1"/>
    <xf numFmtId="0" fontId="252" fillId="0" borderId="0" xfId="0" applyFont="1" applyAlignment="1">
      <alignment horizontal="left" vertical="center" indent="1"/>
    </xf>
    <xf numFmtId="0" fontId="287" fillId="0" borderId="0" xfId="0" applyFont="1" applyAlignment="1">
      <alignment vertical="center"/>
    </xf>
    <xf numFmtId="0" fontId="238" fillId="0" borderId="0" xfId="0" applyFont="1"/>
    <xf numFmtId="164" fontId="252" fillId="0" borderId="0" xfId="0" applyNumberFormat="1" applyFont="1" applyAlignment="1">
      <alignment horizontal="center" vertical="center" wrapText="1"/>
    </xf>
    <xf numFmtId="0" fontId="252" fillId="0" borderId="0" xfId="0" applyFont="1" applyAlignment="1">
      <alignment horizontal="left" vertical="center" indent="7"/>
    </xf>
    <xf numFmtId="166" fontId="252" fillId="0" borderId="0" xfId="0" applyNumberFormat="1" applyFont="1" applyAlignment="1">
      <alignment horizontal="center" vertical="center" wrapText="1"/>
    </xf>
    <xf numFmtId="0" fontId="252" fillId="0" borderId="0" xfId="0" applyFont="1" applyAlignment="1">
      <alignment vertical="center" wrapText="1"/>
    </xf>
    <xf numFmtId="0" fontId="289" fillId="0" borderId="0" xfId="47" applyFont="1" applyAlignment="1">
      <alignment horizontal="right" vertical="center"/>
    </xf>
    <xf numFmtId="0" fontId="290" fillId="35" borderId="0" xfId="0" applyFont="1" applyFill="1" applyAlignment="1">
      <alignment horizontal="center" vertical="center"/>
    </xf>
    <xf numFmtId="43" fontId="238" fillId="0" borderId="0" xfId="47" applyNumberFormat="1" applyFont="1"/>
    <xf numFmtId="0" fontId="260" fillId="0" borderId="0" xfId="0" applyFont="1" applyAlignment="1">
      <alignment horizontal="left" vertical="center"/>
    </xf>
    <xf numFmtId="0" fontId="260" fillId="0" borderId="0" xfId="0" applyFont="1" applyAlignment="1">
      <alignment horizontal="left" vertical="center" indent="7"/>
    </xf>
    <xf numFmtId="0" fontId="293" fillId="0" borderId="0" xfId="0" applyFont="1"/>
    <xf numFmtId="0" fontId="2" fillId="0" borderId="0" xfId="0" applyFont="1" applyAlignment="1">
      <alignment horizontal="left" indent="1"/>
    </xf>
    <xf numFmtId="0" fontId="32" fillId="0" borderId="0" xfId="0" quotePrefix="1" applyFont="1" applyAlignment="1">
      <alignment horizontal="left" vertical="center"/>
    </xf>
    <xf numFmtId="14" fontId="2" fillId="0" borderId="0" xfId="0" applyNumberFormat="1" applyFont="1" applyAlignment="1">
      <alignment horizontal="center" vertical="center"/>
    </xf>
    <xf numFmtId="0" fontId="2" fillId="0" borderId="0" xfId="0" applyFont="1" applyAlignment="1">
      <alignment vertical="center"/>
    </xf>
    <xf numFmtId="9" fontId="44" fillId="0" borderId="0" xfId="4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xf>
    <xf numFmtId="0" fontId="294" fillId="0" borderId="0" xfId="0" applyFont="1"/>
    <xf numFmtId="44" fontId="2" fillId="0" borderId="0" xfId="0" applyNumberFormat="1" applyFont="1" applyAlignment="1">
      <alignment vertical="center"/>
    </xf>
    <xf numFmtId="14" fontId="66" fillId="0" borderId="0" xfId="0" applyNumberFormat="1" applyFont="1"/>
    <xf numFmtId="0" fontId="31" fillId="0" borderId="0" xfId="0" applyFont="1"/>
    <xf numFmtId="0" fontId="295" fillId="0" borderId="0" xfId="0" applyFont="1" applyAlignment="1">
      <alignment horizontal="center"/>
    </xf>
    <xf numFmtId="0" fontId="55" fillId="0" borderId="0" xfId="0" applyFont="1" applyAlignment="1">
      <alignment horizontal="center"/>
    </xf>
    <xf numFmtId="0" fontId="2" fillId="0" borderId="0" xfId="0" applyFont="1" applyAlignment="1">
      <alignment horizontal="center"/>
    </xf>
    <xf numFmtId="44" fontId="2" fillId="0" borderId="0" xfId="33" applyNumberFormat="1" applyFont="1" applyFill="1" applyAlignment="1"/>
    <xf numFmtId="44" fontId="2" fillId="0" borderId="0" xfId="33" applyNumberFormat="1" applyFont="1" applyFill="1" applyAlignment="1">
      <alignment horizontal="left"/>
    </xf>
    <xf numFmtId="1" fontId="2" fillId="0" borderId="0" xfId="29" applyNumberFormat="1" applyFont="1"/>
    <xf numFmtId="44" fontId="2" fillId="0" borderId="0" xfId="33" applyNumberFormat="1" applyFont="1" applyFill="1"/>
    <xf numFmtId="164" fontId="2" fillId="0" borderId="0" xfId="0" applyNumberFormat="1" applyFont="1" applyAlignment="1">
      <alignment horizontal="center"/>
    </xf>
    <xf numFmtId="49" fontId="2" fillId="0" borderId="0" xfId="0" applyNumberFormat="1" applyFont="1" applyAlignment="1">
      <alignment horizontal="center" vertical="center"/>
    </xf>
    <xf numFmtId="14" fontId="2" fillId="0" borderId="0" xfId="0" applyNumberFormat="1" applyFont="1" applyAlignment="1">
      <alignment horizontal="center"/>
    </xf>
    <xf numFmtId="43" fontId="31" fillId="0" borderId="0" xfId="0" applyNumberFormat="1" applyFont="1"/>
    <xf numFmtId="0" fontId="66" fillId="0" borderId="0" xfId="0" applyFont="1" applyAlignment="1">
      <alignment horizontal="right"/>
    </xf>
    <xf numFmtId="0" fontId="296" fillId="0" borderId="0" xfId="0" applyFont="1"/>
    <xf numFmtId="0" fontId="77" fillId="0" borderId="0" xfId="0" applyFont="1" applyAlignment="1">
      <alignment vertical="center"/>
    </xf>
    <xf numFmtId="9" fontId="44" fillId="0" borderId="0" xfId="18" applyFont="1" applyFill="1" applyAlignment="1">
      <alignment vertical="center"/>
    </xf>
    <xf numFmtId="0" fontId="30" fillId="0" borderId="0" xfId="0" applyFont="1" applyAlignment="1">
      <alignment wrapText="1"/>
    </xf>
    <xf numFmtId="9" fontId="94" fillId="0" borderId="0" xfId="18" applyFont="1" applyFill="1" applyAlignment="1">
      <alignment vertical="top"/>
    </xf>
    <xf numFmtId="9" fontId="94" fillId="0" borderId="0" xfId="18" applyFont="1" applyFill="1" applyAlignment="1"/>
    <xf numFmtId="0" fontId="301" fillId="0" borderId="0" xfId="0" applyFont="1" applyAlignment="1">
      <alignment horizontal="left" indent="4"/>
    </xf>
    <xf numFmtId="0" fontId="301" fillId="0" borderId="0" xfId="0" applyFont="1" applyAlignment="1">
      <alignment horizontal="center"/>
    </xf>
    <xf numFmtId="0" fontId="302" fillId="30" borderId="0" xfId="0" applyFont="1" applyFill="1" applyAlignment="1">
      <alignment horizontal="left" vertical="center"/>
    </xf>
    <xf numFmtId="0" fontId="303" fillId="0" borderId="0" xfId="0" applyFont="1" applyAlignment="1">
      <alignment vertical="center"/>
    </xf>
    <xf numFmtId="0" fontId="304" fillId="30" borderId="0" xfId="0" applyFont="1" applyFill="1" applyAlignment="1">
      <alignment vertical="center" wrapText="1"/>
    </xf>
    <xf numFmtId="0" fontId="303" fillId="30" borderId="0" xfId="0" applyFont="1" applyFill="1" applyAlignment="1">
      <alignment vertical="center"/>
    </xf>
    <xf numFmtId="0" fontId="305" fillId="0" borderId="5" xfId="0" applyFont="1" applyBorder="1" applyAlignment="1">
      <alignment vertical="center"/>
    </xf>
    <xf numFmtId="0" fontId="220" fillId="30" borderId="5" xfId="0" applyFont="1" applyFill="1" applyBorder="1" applyAlignment="1">
      <alignment vertical="center"/>
    </xf>
    <xf numFmtId="0" fontId="67" fillId="0" borderId="0" xfId="0" applyFont="1" applyAlignment="1">
      <alignment vertical="center"/>
    </xf>
    <xf numFmtId="0" fontId="67" fillId="30" borderId="0" xfId="0" applyFont="1" applyFill="1" applyAlignment="1">
      <alignment vertical="center"/>
    </xf>
    <xf numFmtId="0" fontId="220" fillId="14" borderId="7" xfId="0" applyFont="1" applyFill="1" applyBorder="1" applyAlignment="1">
      <alignment vertical="center"/>
    </xf>
    <xf numFmtId="0" fontId="220" fillId="0" borderId="7" xfId="0" applyFont="1" applyBorder="1" applyAlignment="1">
      <alignment vertical="center"/>
    </xf>
    <xf numFmtId="0" fontId="220" fillId="13" borderId="7" xfId="0" applyFont="1" applyFill="1" applyBorder="1" applyAlignment="1">
      <alignment vertical="center"/>
    </xf>
    <xf numFmtId="0" fontId="220" fillId="0" borderId="5" xfId="0" applyFont="1" applyBorder="1" applyAlignment="1">
      <alignment vertical="center"/>
    </xf>
    <xf numFmtId="0" fontId="220" fillId="13" borderId="5" xfId="0" applyFont="1" applyFill="1" applyBorder="1" applyAlignment="1">
      <alignment vertical="center"/>
    </xf>
    <xf numFmtId="0" fontId="220" fillId="0" borderId="5" xfId="0" applyFont="1" applyBorder="1" applyAlignment="1">
      <alignment horizontal="left" vertical="center"/>
    </xf>
    <xf numFmtId="0" fontId="67" fillId="13" borderId="13" xfId="0" applyFont="1" applyFill="1" applyBorder="1" applyAlignment="1">
      <alignment horizontal="left" vertical="center"/>
    </xf>
    <xf numFmtId="0" fontId="220" fillId="0" borderId="13" xfId="0" applyFont="1" applyBorder="1" applyAlignment="1">
      <alignment horizontal="left" vertical="center"/>
    </xf>
    <xf numFmtId="0" fontId="220" fillId="0" borderId="0" xfId="0" applyFont="1" applyAlignment="1">
      <alignment horizontal="left" vertical="center"/>
    </xf>
    <xf numFmtId="0" fontId="67" fillId="14" borderId="0" xfId="0" applyFont="1" applyFill="1" applyAlignment="1">
      <alignment vertical="center"/>
    </xf>
    <xf numFmtId="0" fontId="302" fillId="14" borderId="0" xfId="0" applyFont="1" applyFill="1" applyAlignment="1">
      <alignment vertical="center"/>
    </xf>
    <xf numFmtId="0" fontId="306" fillId="0" borderId="0" xfId="0" applyFont="1" applyAlignment="1">
      <alignment vertical="center"/>
    </xf>
    <xf numFmtId="0" fontId="306" fillId="31" borderId="0" xfId="0" applyFont="1" applyFill="1" applyAlignment="1">
      <alignment vertical="center"/>
    </xf>
    <xf numFmtId="0" fontId="303" fillId="31" borderId="0" xfId="0" applyFont="1" applyFill="1" applyAlignment="1">
      <alignment vertical="center"/>
    </xf>
    <xf numFmtId="0" fontId="220" fillId="31" borderId="0" xfId="0" applyFont="1" applyFill="1" applyAlignment="1">
      <alignment vertical="center"/>
    </xf>
    <xf numFmtId="0" fontId="220" fillId="14" borderId="0" xfId="0" applyFont="1" applyFill="1" applyAlignment="1">
      <alignment vertical="center"/>
    </xf>
    <xf numFmtId="43" fontId="307" fillId="0" borderId="1" xfId="0" applyNumberFormat="1" applyFont="1" applyBorder="1" applyAlignment="1">
      <alignment vertical="center"/>
    </xf>
    <xf numFmtId="43" fontId="307" fillId="0" borderId="11" xfId="0" applyNumberFormat="1" applyFont="1" applyBorder="1" applyAlignment="1">
      <alignment vertical="center"/>
    </xf>
    <xf numFmtId="43" fontId="307" fillId="10" borderId="11" xfId="0" applyNumberFormat="1" applyFont="1" applyFill="1" applyBorder="1" applyAlignment="1">
      <alignment vertical="center"/>
    </xf>
    <xf numFmtId="0" fontId="308" fillId="14" borderId="4" xfId="0" applyFont="1" applyFill="1" applyBorder="1" applyAlignment="1">
      <alignment horizontal="center" vertical="center"/>
    </xf>
    <xf numFmtId="0" fontId="303" fillId="0" borderId="5" xfId="0" applyFont="1" applyBorder="1" applyAlignment="1">
      <alignment vertical="center"/>
    </xf>
    <xf numFmtId="0" fontId="303" fillId="13" borderId="5" xfId="0" applyFont="1" applyFill="1" applyBorder="1" applyAlignment="1">
      <alignment vertical="center"/>
    </xf>
    <xf numFmtId="0" fontId="309" fillId="0" borderId="5" xfId="0" applyFont="1" applyBorder="1" applyAlignment="1">
      <alignment horizontal="left" vertical="center"/>
    </xf>
    <xf numFmtId="0" fontId="310" fillId="14" borderId="0" xfId="0" applyFont="1" applyFill="1" applyAlignment="1">
      <alignment horizontal="left" vertical="center"/>
    </xf>
    <xf numFmtId="0" fontId="220" fillId="13" borderId="14" xfId="0" applyFont="1" applyFill="1" applyBorder="1" applyAlignment="1">
      <alignment horizontal="left" vertical="center"/>
    </xf>
    <xf numFmtId="0" fontId="220" fillId="0" borderId="7" xfId="0" applyFont="1" applyBorder="1" applyAlignment="1">
      <alignment horizontal="left" vertical="center"/>
    </xf>
    <xf numFmtId="0" fontId="220" fillId="13" borderId="7" xfId="0" applyFont="1" applyFill="1" applyBorder="1" applyAlignment="1">
      <alignment horizontal="left" vertical="center"/>
    </xf>
    <xf numFmtId="0" fontId="220" fillId="13" borderId="5" xfId="0" applyFont="1" applyFill="1" applyBorder="1" applyAlignment="1">
      <alignment horizontal="left" vertical="center"/>
    </xf>
    <xf numFmtId="0" fontId="311" fillId="13" borderId="7" xfId="0" applyFont="1" applyFill="1" applyBorder="1" applyAlignment="1">
      <alignment horizontal="left" vertical="center"/>
    </xf>
    <xf numFmtId="0" fontId="220" fillId="0" borderId="7" xfId="0" applyFont="1" applyBorder="1" applyAlignment="1">
      <alignment horizontal="left" vertical="center" wrapText="1"/>
    </xf>
    <xf numFmtId="0" fontId="220" fillId="32" borderId="0" xfId="0" applyFont="1" applyFill="1" applyAlignment="1">
      <alignment horizontal="left" vertical="center" wrapText="1"/>
    </xf>
    <xf numFmtId="14" fontId="67" fillId="0" borderId="0" xfId="0" applyNumberFormat="1" applyFont="1" applyAlignment="1">
      <alignment vertical="center"/>
    </xf>
    <xf numFmtId="169" fontId="2" fillId="0" borderId="0" xfId="0" applyNumberFormat="1" applyFont="1" applyAlignment="1">
      <alignment horizontal="left"/>
    </xf>
    <xf numFmtId="0" fontId="93" fillId="0" borderId="0" xfId="0" applyFont="1" applyAlignment="1">
      <alignment horizontal="center"/>
    </xf>
    <xf numFmtId="0" fontId="66" fillId="0" borderId="0" xfId="0" applyFont="1" applyAlignment="1">
      <alignment horizontal="left" vertical="center" wrapText="1"/>
    </xf>
    <xf numFmtId="0" fontId="220" fillId="0" borderId="0" xfId="0" applyFont="1"/>
    <xf numFmtId="0" fontId="297" fillId="0" borderId="0" xfId="0" applyFont="1"/>
    <xf numFmtId="0" fontId="313" fillId="0" borderId="0" xfId="0" applyFont="1"/>
    <xf numFmtId="0" fontId="298" fillId="0" borderId="0" xfId="0" applyFont="1"/>
    <xf numFmtId="0" fontId="29" fillId="0" borderId="0" xfId="0" applyFont="1"/>
    <xf numFmtId="0" fontId="180" fillId="30" borderId="0" xfId="0" applyFont="1" applyFill="1"/>
    <xf numFmtId="0" fontId="299" fillId="0" borderId="0" xfId="0" applyFont="1"/>
    <xf numFmtId="0" fontId="300" fillId="0" borderId="0" xfId="0" applyFont="1"/>
    <xf numFmtId="0" fontId="11" fillId="0" borderId="0" xfId="2" applyAlignment="1" applyProtection="1"/>
    <xf numFmtId="0" fontId="312" fillId="0" borderId="0" xfId="0" applyFont="1" applyAlignment="1">
      <alignment vertical="center"/>
    </xf>
    <xf numFmtId="0" fontId="316" fillId="0" borderId="0" xfId="0" applyFont="1" applyAlignment="1">
      <alignment vertical="center"/>
    </xf>
    <xf numFmtId="0" fontId="313" fillId="0" borderId="0" xfId="0" applyFont="1" applyAlignment="1">
      <alignment vertical="center" wrapText="1"/>
    </xf>
    <xf numFmtId="0" fontId="313" fillId="0" borderId="0" xfId="0" applyFont="1" applyAlignment="1">
      <alignment wrapText="1"/>
    </xf>
    <xf numFmtId="0" fontId="297" fillId="0" borderId="0" xfId="0" applyFont="1" applyAlignment="1">
      <alignment wrapText="1"/>
    </xf>
    <xf numFmtId="0" fontId="11" fillId="0" borderId="0" xfId="2" applyAlignment="1" applyProtection="1">
      <alignment wrapText="1"/>
    </xf>
    <xf numFmtId="0" fontId="319" fillId="0" borderId="0" xfId="0" applyFont="1"/>
    <xf numFmtId="0" fontId="313" fillId="0" borderId="0" xfId="0" applyFont="1" applyAlignment="1">
      <alignment horizontal="left" wrapText="1"/>
    </xf>
    <xf numFmtId="0" fontId="313" fillId="0" borderId="0" xfId="0" applyFont="1" applyAlignment="1">
      <alignment vertical="center"/>
    </xf>
    <xf numFmtId="0" fontId="11" fillId="0" borderId="0" xfId="2" applyAlignment="1" applyProtection="1">
      <alignment vertical="center" wrapText="1"/>
    </xf>
    <xf numFmtId="0" fontId="319" fillId="0" borderId="0" xfId="0" applyFont="1" applyAlignment="1">
      <alignment vertical="center"/>
    </xf>
    <xf numFmtId="0" fontId="297" fillId="0" borderId="0" xfId="0" applyFont="1" applyAlignment="1">
      <alignment vertical="center" wrapText="1"/>
    </xf>
    <xf numFmtId="0" fontId="313" fillId="0" borderId="0" xfId="0" applyFont="1" applyAlignment="1">
      <alignment horizontal="left" vertical="center" wrapText="1"/>
    </xf>
    <xf numFmtId="43" fontId="66" fillId="0" borderId="0" xfId="0" applyNumberFormat="1" applyFont="1"/>
    <xf numFmtId="0" fontId="259" fillId="0" borderId="0" xfId="0" applyFont="1"/>
    <xf numFmtId="0" fontId="314" fillId="0" borderId="0" xfId="0" applyFont="1" applyAlignment="1">
      <alignment horizontal="left" vertical="center"/>
    </xf>
    <xf numFmtId="169" fontId="220" fillId="0" borderId="0" xfId="0" applyNumberFormat="1" applyFont="1"/>
    <xf numFmtId="0" fontId="30" fillId="0" borderId="0" xfId="0" applyFont="1" applyAlignment="1">
      <alignment horizontal="left" indent="3"/>
    </xf>
    <xf numFmtId="9" fontId="32" fillId="0" borderId="0" xfId="0" applyNumberFormat="1" applyFont="1"/>
    <xf numFmtId="9" fontId="32" fillId="0" borderId="0" xfId="0" applyNumberFormat="1" applyFont="1" applyAlignment="1">
      <alignment vertical="top"/>
    </xf>
    <xf numFmtId="0" fontId="320" fillId="0" borderId="0" xfId="0" applyFont="1" applyAlignment="1">
      <alignment horizontal="right"/>
    </xf>
    <xf numFmtId="0" fontId="31" fillId="0" borderId="0" xfId="0" applyFont="1" applyAlignment="1">
      <alignment horizontal="right"/>
    </xf>
    <xf numFmtId="0" fontId="65" fillId="0" borderId="0" xfId="2" applyFont="1" applyAlignment="1" applyProtection="1">
      <alignment horizontal="left" vertical="top" indent="4"/>
    </xf>
    <xf numFmtId="0" fontId="92" fillId="0" borderId="0" xfId="0" applyFont="1" applyAlignment="1">
      <alignment horizontal="left" vertical="center" indent="9"/>
    </xf>
    <xf numFmtId="0" fontId="83" fillId="0" borderId="0" xfId="0" applyFont="1" applyAlignment="1">
      <alignment horizontal="left" vertical="center"/>
    </xf>
    <xf numFmtId="0" fontId="64" fillId="0" borderId="0" xfId="0" applyFont="1" applyAlignment="1">
      <alignment horizontal="left" vertical="center"/>
    </xf>
    <xf numFmtId="43" fontId="87" fillId="0" borderId="0" xfId="0" applyNumberFormat="1" applyFont="1" applyAlignment="1">
      <alignment vertical="center"/>
    </xf>
    <xf numFmtId="0" fontId="87" fillId="0" borderId="0" xfId="0" applyFont="1" applyAlignment="1">
      <alignment vertical="center"/>
    </xf>
    <xf numFmtId="0" fontId="83" fillId="0" borderId="0" xfId="0" applyFont="1" applyAlignment="1">
      <alignment horizontal="left" wrapText="1"/>
    </xf>
    <xf numFmtId="0" fontId="33" fillId="0" borderId="0" xfId="0" applyFont="1"/>
    <xf numFmtId="44" fontId="2" fillId="0" borderId="0" xfId="0" applyNumberFormat="1" applyFont="1" applyAlignment="1">
      <alignment horizontal="left" wrapText="1"/>
    </xf>
    <xf numFmtId="0" fontId="59" fillId="34" borderId="0" xfId="0" applyFont="1" applyFill="1" applyAlignment="1">
      <alignment horizontal="left"/>
    </xf>
    <xf numFmtId="0" fontId="202" fillId="0" borderId="0" xfId="0" applyFont="1" applyAlignment="1">
      <alignment vertical="center"/>
    </xf>
    <xf numFmtId="0" fontId="55" fillId="0" borderId="0" xfId="0" applyFont="1" applyAlignment="1">
      <alignment horizontal="right"/>
    </xf>
    <xf numFmtId="0" fontId="2" fillId="0" borderId="0" xfId="0" applyFont="1" applyAlignment="1">
      <alignment horizontal="right"/>
    </xf>
    <xf numFmtId="0" fontId="104" fillId="0" borderId="0" xfId="0" applyFont="1"/>
    <xf numFmtId="164" fontId="104" fillId="0" borderId="0" xfId="0" applyNumberFormat="1" applyFont="1" applyAlignment="1">
      <alignment horizontal="center"/>
    </xf>
    <xf numFmtId="9" fontId="59" fillId="0" borderId="0" xfId="48" applyFont="1" applyAlignment="1">
      <alignment horizontal="center"/>
    </xf>
    <xf numFmtId="0" fontId="176" fillId="0" borderId="9" xfId="9" quotePrefix="1" applyFont="1" applyFill="1" applyBorder="1" applyAlignment="1"/>
    <xf numFmtId="0" fontId="322" fillId="0" borderId="9" xfId="0" applyFont="1" applyBorder="1"/>
    <xf numFmtId="0" fontId="173" fillId="0" borderId="9" xfId="0" applyFont="1" applyBorder="1"/>
    <xf numFmtId="0" fontId="176" fillId="0" borderId="9" xfId="0" applyFont="1" applyBorder="1" applyAlignment="1">
      <alignment horizontal="left"/>
    </xf>
    <xf numFmtId="0" fontId="29" fillId="38" borderId="0" xfId="0" applyFont="1" applyFill="1" applyAlignment="1">
      <alignment vertical="center"/>
    </xf>
    <xf numFmtId="167" fontId="323" fillId="16" borderId="0" xfId="0" applyNumberFormat="1" applyFont="1" applyFill="1" applyAlignment="1">
      <alignment horizontal="left" vertical="center"/>
    </xf>
    <xf numFmtId="0" fontId="324" fillId="0" borderId="9" xfId="0" applyFont="1" applyBorder="1"/>
    <xf numFmtId="0" fontId="325" fillId="0" borderId="21" xfId="0" applyFont="1" applyBorder="1" applyAlignment="1">
      <alignment vertical="center"/>
    </xf>
    <xf numFmtId="49" fontId="325" fillId="0" borderId="21" xfId="0" applyNumberFormat="1" applyFont="1" applyBorder="1" applyAlignment="1">
      <alignment vertical="center"/>
    </xf>
    <xf numFmtId="167" fontId="326" fillId="16" borderId="0" xfId="0" applyNumberFormat="1" applyFont="1" applyFill="1" applyAlignment="1">
      <alignment horizontal="left" vertical="center" indent="2"/>
    </xf>
    <xf numFmtId="0" fontId="327" fillId="0" borderId="17" xfId="0" applyFont="1" applyBorder="1" applyAlignment="1">
      <alignment horizontal="left" vertical="center" indent="2"/>
    </xf>
    <xf numFmtId="0" fontId="324" fillId="0" borderId="21" xfId="0" applyFont="1" applyBorder="1" applyAlignment="1">
      <alignment horizontal="left" vertical="center" indent="3"/>
    </xf>
    <xf numFmtId="0" fontId="327" fillId="0" borderId="21" xfId="0" applyFont="1" applyBorder="1" applyAlignment="1">
      <alignment horizontal="left" vertical="center" indent="3"/>
    </xf>
    <xf numFmtId="0" fontId="328" fillId="0" borderId="21" xfId="0" applyFont="1" applyBorder="1" applyAlignment="1">
      <alignment horizontal="left" vertical="center" indent="3"/>
    </xf>
    <xf numFmtId="167" fontId="323" fillId="16" borderId="0" xfId="0" applyNumberFormat="1" applyFont="1" applyFill="1" applyAlignment="1">
      <alignment vertical="center"/>
    </xf>
    <xf numFmtId="167" fontId="165" fillId="34" borderId="0" xfId="29" applyNumberFormat="1" applyFont="1" applyFill="1" applyAlignment="1"/>
    <xf numFmtId="43" fontId="329" fillId="0" borderId="0" xfId="0" applyNumberFormat="1" applyFont="1" applyAlignment="1">
      <alignment vertical="center"/>
    </xf>
    <xf numFmtId="0" fontId="83" fillId="0" borderId="0" xfId="0" applyFont="1" applyAlignment="1">
      <alignment horizontal="left" vertical="center" wrapText="1"/>
    </xf>
    <xf numFmtId="0" fontId="64" fillId="0" borderId="0" xfId="0" applyFont="1" applyAlignment="1">
      <alignment horizontal="left" vertical="top"/>
    </xf>
    <xf numFmtId="0" fontId="83" fillId="0" borderId="0" xfId="0" applyFont="1" applyAlignment="1">
      <alignment horizontal="left" vertical="top"/>
    </xf>
    <xf numFmtId="0" fontId="148" fillId="0" borderId="0" xfId="0" applyFont="1" applyAlignment="1">
      <alignment horizontal="center"/>
    </xf>
    <xf numFmtId="0" fontId="330" fillId="0" borderId="0" xfId="0" applyFont="1"/>
    <xf numFmtId="43" fontId="22" fillId="0" borderId="0" xfId="0" applyNumberFormat="1" applyFont="1" applyAlignment="1">
      <alignment vertical="center"/>
    </xf>
    <xf numFmtId="0" fontId="59" fillId="0" borderId="0" xfId="0" applyFont="1" applyAlignment="1">
      <alignment horizontal="left" indent="1"/>
    </xf>
    <xf numFmtId="0" fontId="36" fillId="0" borderId="0" xfId="0" applyFont="1" applyAlignment="1">
      <alignment horizontal="left" vertical="center" indent="1"/>
    </xf>
    <xf numFmtId="0" fontId="35" fillId="0" borderId="0" xfId="0" applyFont="1" applyAlignment="1">
      <alignment horizontal="left"/>
    </xf>
    <xf numFmtId="0" fontId="13" fillId="0" borderId="0" xfId="0" applyFont="1" applyAlignment="1">
      <alignment horizontal="left"/>
    </xf>
    <xf numFmtId="0" fontId="27" fillId="0" borderId="0" xfId="0" applyFont="1"/>
    <xf numFmtId="0" fontId="331" fillId="0" borderId="0" xfId="2" applyFont="1" applyAlignment="1" applyProtection="1">
      <alignment vertical="center" wrapText="1"/>
    </xf>
    <xf numFmtId="0" fontId="182" fillId="0" borderId="0" xfId="0" applyFont="1" applyAlignment="1">
      <alignment vertical="center" wrapText="1"/>
    </xf>
    <xf numFmtId="43" fontId="31" fillId="0" borderId="0" xfId="0" applyNumberFormat="1" applyFont="1" applyAlignment="1">
      <alignment horizontal="left" indent="2"/>
    </xf>
    <xf numFmtId="0" fontId="189" fillId="0" borderId="0" xfId="0" quotePrefix="1" applyFont="1" applyAlignment="1">
      <alignment horizontal="center"/>
    </xf>
    <xf numFmtId="0" fontId="188" fillId="16" borderId="0" xfId="0" applyFont="1" applyFill="1" applyAlignment="1">
      <alignment horizontal="center" vertical="center"/>
    </xf>
    <xf numFmtId="9" fontId="200" fillId="33" borderId="0" xfId="0" applyNumberFormat="1" applyFont="1" applyFill="1" applyAlignment="1">
      <alignment horizontal="center"/>
    </xf>
    <xf numFmtId="9" fontId="200" fillId="0" borderId="0" xfId="0" applyNumberFormat="1" applyFont="1" applyAlignment="1">
      <alignment horizontal="center"/>
    </xf>
    <xf numFmtId="170" fontId="3" fillId="0" borderId="0" xfId="0" applyNumberFormat="1" applyFont="1"/>
    <xf numFmtId="0" fontId="336" fillId="0" borderId="0" xfId="0" applyFont="1"/>
    <xf numFmtId="0" fontId="337" fillId="0" borderId="0" xfId="0" applyFont="1" applyAlignment="1">
      <alignment horizontal="center"/>
    </xf>
    <xf numFmtId="170" fontId="3" fillId="35" borderId="0" xfId="0" applyNumberFormat="1" applyFont="1" applyFill="1"/>
    <xf numFmtId="0" fontId="297" fillId="0" borderId="0" xfId="0" applyFont="1" applyAlignment="1">
      <alignment vertical="center"/>
    </xf>
    <xf numFmtId="0" fontId="313" fillId="0" borderId="0" xfId="0" applyFont="1" applyAlignment="1">
      <alignment horizontal="left" vertical="center"/>
    </xf>
    <xf numFmtId="0" fontId="123" fillId="0" borderId="0" xfId="2" applyFont="1" applyAlignment="1" applyProtection="1">
      <alignment horizontal="left" indent="1"/>
    </xf>
    <xf numFmtId="9" fontId="44" fillId="0" borderId="0" xfId="18" applyFont="1" applyAlignment="1">
      <alignment horizontal="left" vertical="center" indent="2"/>
    </xf>
    <xf numFmtId="0" fontId="340" fillId="0" borderId="0" xfId="0" applyFont="1"/>
    <xf numFmtId="0" fontId="59" fillId="0" borderId="0" xfId="0" applyFont="1" applyAlignment="1">
      <alignment horizontal="left"/>
    </xf>
    <xf numFmtId="0" fontId="31" fillId="0" borderId="0" xfId="0" applyFont="1" applyAlignment="1">
      <alignment horizontal="left" vertical="center"/>
    </xf>
    <xf numFmtId="0" fontId="91" fillId="0" borderId="0" xfId="0" applyFont="1" applyAlignment="1">
      <alignment horizontal="center" vertical="center"/>
    </xf>
    <xf numFmtId="0" fontId="31" fillId="0" borderId="0" xfId="0" applyFont="1" applyAlignment="1">
      <alignment horizontal="left" vertical="center" indent="11"/>
    </xf>
    <xf numFmtId="43" fontId="33" fillId="0" borderId="0" xfId="0" applyNumberFormat="1" applyFont="1" applyAlignment="1">
      <alignment vertical="center"/>
    </xf>
    <xf numFmtId="170" fontId="3" fillId="0" borderId="0" xfId="1" applyNumberFormat="1" applyFont="1" applyFill="1"/>
    <xf numFmtId="170" fontId="332" fillId="0" borderId="0" xfId="1" applyNumberFormat="1" applyFont="1" applyFill="1"/>
    <xf numFmtId="170" fontId="3" fillId="18" borderId="0" xfId="1" applyNumberFormat="1" applyFont="1" applyFill="1"/>
    <xf numFmtId="170" fontId="3" fillId="18" borderId="0" xfId="0" applyNumberFormat="1" applyFont="1" applyFill="1"/>
    <xf numFmtId="170" fontId="332" fillId="0" borderId="0" xfId="0" applyNumberFormat="1" applyFont="1"/>
    <xf numFmtId="0" fontId="334" fillId="0" borderId="9" xfId="0" applyFont="1" applyBorder="1" applyAlignment="1">
      <alignment horizontal="left" vertical="center"/>
    </xf>
    <xf numFmtId="0" fontId="341" fillId="0" borderId="0" xfId="0" applyFont="1"/>
    <xf numFmtId="9" fontId="145" fillId="35" borderId="0" xfId="48" applyFont="1" applyFill="1" applyAlignment="1">
      <alignment horizontal="center"/>
    </xf>
    <xf numFmtId="9" fontId="202" fillId="35" borderId="0" xfId="48" applyFont="1" applyFill="1" applyAlignment="1">
      <alignment horizontal="center"/>
    </xf>
    <xf numFmtId="170" fontId="145" fillId="18" borderId="0" xfId="0" applyNumberFormat="1" applyFont="1" applyFill="1"/>
    <xf numFmtId="0" fontId="145" fillId="0" borderId="0" xfId="0" applyFont="1"/>
    <xf numFmtId="9" fontId="206" fillId="0" borderId="0" xfId="48" applyFont="1" applyAlignment="1">
      <alignment horizontal="center"/>
    </xf>
    <xf numFmtId="170" fontId="145" fillId="0" borderId="0" xfId="0" applyNumberFormat="1" applyFont="1"/>
    <xf numFmtId="170" fontId="145" fillId="35" borderId="0" xfId="0" applyNumberFormat="1" applyFont="1" applyFill="1"/>
    <xf numFmtId="170" fontId="332" fillId="18" borderId="0" xfId="0" applyNumberFormat="1" applyFont="1" applyFill="1"/>
    <xf numFmtId="170" fontId="343" fillId="0" borderId="0" xfId="1" applyNumberFormat="1" applyFont="1" applyAlignment="1">
      <alignment horizontal="center"/>
    </xf>
    <xf numFmtId="0" fontId="23" fillId="0" borderId="0" xfId="0" applyFont="1" applyAlignment="1">
      <alignment horizontal="center" wrapText="1"/>
    </xf>
    <xf numFmtId="0" fontId="344" fillId="0" borderId="0" xfId="0" applyFont="1" applyAlignment="1">
      <alignment horizontal="left" vertical="center" indent="2"/>
    </xf>
    <xf numFmtId="14" fontId="3" fillId="10" borderId="0" xfId="0" applyNumberFormat="1" applyFont="1" applyFill="1"/>
    <xf numFmtId="44" fontId="3" fillId="0" borderId="0" xfId="1" applyFont="1"/>
    <xf numFmtId="169" fontId="3" fillId="0" borderId="0" xfId="0" applyNumberFormat="1" applyFont="1"/>
    <xf numFmtId="0" fontId="3" fillId="0" borderId="0" xfId="0" applyFont="1" applyAlignment="1">
      <alignment horizontal="left" vertical="center" indent="5"/>
    </xf>
    <xf numFmtId="0" fontId="145" fillId="0" borderId="0" xfId="0" applyFont="1" applyAlignment="1">
      <alignment vertical="center"/>
    </xf>
    <xf numFmtId="0" fontId="346" fillId="0" borderId="0" xfId="0" applyFont="1" applyAlignment="1">
      <alignment vertical="center"/>
    </xf>
    <xf numFmtId="0" fontId="145" fillId="0" borderId="0" xfId="0" applyFont="1" applyAlignment="1">
      <alignment horizontal="left" vertical="center" indent="1"/>
    </xf>
    <xf numFmtId="0" fontId="349" fillId="0" borderId="0" xfId="0" applyFont="1" applyAlignment="1">
      <alignment vertical="center"/>
    </xf>
    <xf numFmtId="44" fontId="65" fillId="0" borderId="0" xfId="0" applyNumberFormat="1" applyFont="1" applyAlignment="1">
      <alignment horizontal="right"/>
    </xf>
    <xf numFmtId="0" fontId="0" fillId="0" borderId="0" xfId="0" applyAlignment="1">
      <alignment wrapText="1"/>
    </xf>
    <xf numFmtId="43" fontId="1" fillId="0" borderId="0" xfId="47" applyNumberFormat="1" applyAlignment="1">
      <alignment horizontal="left" indent="1"/>
    </xf>
    <xf numFmtId="14" fontId="54" fillId="0" borderId="0" xfId="0" applyNumberFormat="1" applyFont="1" applyAlignment="1">
      <alignment vertical="center"/>
    </xf>
    <xf numFmtId="14" fontId="54" fillId="0" borderId="0" xfId="0" applyNumberFormat="1" applyFont="1" applyAlignment="1">
      <alignment horizontal="center" vertical="center"/>
    </xf>
    <xf numFmtId="14" fontId="23" fillId="0" borderId="0" xfId="0" applyNumberFormat="1" applyFont="1" applyAlignment="1">
      <alignment horizontal="center"/>
    </xf>
    <xf numFmtId="14" fontId="27" fillId="0" borderId="0" xfId="0" applyNumberFormat="1" applyFont="1" applyAlignment="1">
      <alignment horizontal="center"/>
    </xf>
    <xf numFmtId="169" fontId="23" fillId="0" borderId="0" xfId="0" applyNumberFormat="1" applyFont="1" applyAlignment="1">
      <alignment vertical="center"/>
    </xf>
    <xf numFmtId="15" fontId="23" fillId="0" borderId="0" xfId="0" applyNumberFormat="1" applyFont="1" applyAlignment="1">
      <alignment vertical="center"/>
    </xf>
    <xf numFmtId="0" fontId="23" fillId="0" borderId="0" xfId="0" applyFont="1" applyAlignment="1">
      <alignment wrapText="1"/>
    </xf>
    <xf numFmtId="15" fontId="23" fillId="0" borderId="0" xfId="0" applyNumberFormat="1" applyFont="1" applyAlignment="1">
      <alignment horizontal="center" vertical="center"/>
    </xf>
    <xf numFmtId="0" fontId="333" fillId="0" borderId="0" xfId="0" applyFont="1" applyAlignment="1">
      <alignment horizontal="center" vertical="center" wrapText="1"/>
    </xf>
    <xf numFmtId="0" fontId="12" fillId="0" borderId="0" xfId="0" applyFont="1"/>
    <xf numFmtId="170" fontId="0" fillId="0" borderId="0" xfId="0" applyNumberFormat="1"/>
    <xf numFmtId="170" fontId="350" fillId="0" borderId="0" xfId="0" applyNumberFormat="1" applyFont="1"/>
    <xf numFmtId="170" fontId="0" fillId="0" borderId="0" xfId="1" applyNumberFormat="1" applyFont="1"/>
    <xf numFmtId="170" fontId="350" fillId="0" borderId="0" xfId="1" applyNumberFormat="1" applyFont="1"/>
    <xf numFmtId="0" fontId="334" fillId="0" borderId="9" xfId="0" applyFont="1" applyBorder="1" applyAlignment="1">
      <alignment horizontal="left"/>
    </xf>
    <xf numFmtId="0" fontId="252" fillId="0" borderId="0" xfId="29" applyNumberFormat="1" applyFont="1" applyAlignment="1">
      <alignment horizontal="center" vertical="center" wrapText="1"/>
    </xf>
    <xf numFmtId="170" fontId="313" fillId="0" borderId="0" xfId="1" applyNumberFormat="1" applyFont="1"/>
    <xf numFmtId="1" fontId="258" fillId="0" borderId="0" xfId="29"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right" wrapText="1"/>
    </xf>
    <xf numFmtId="0" fontId="0" fillId="0" borderId="0" xfId="0" applyAlignment="1">
      <alignment horizontal="center" wrapText="1"/>
    </xf>
    <xf numFmtId="0" fontId="354" fillId="0" borderId="0" xfId="0" applyFont="1" applyAlignment="1">
      <alignment vertical="center" wrapText="1"/>
    </xf>
    <xf numFmtId="0" fontId="355" fillId="0" borderId="0" xfId="0" applyFont="1" applyAlignment="1">
      <alignment vertical="center"/>
    </xf>
    <xf numFmtId="0" fontId="352" fillId="0" borderId="0" xfId="0" applyFont="1"/>
    <xf numFmtId="169" fontId="0" fillId="0" borderId="0" xfId="0" applyNumberFormat="1"/>
    <xf numFmtId="166" fontId="220" fillId="0" borderId="0" xfId="0" applyNumberFormat="1" applyFont="1"/>
    <xf numFmtId="0" fontId="180" fillId="0" borderId="0" xfId="0" applyFont="1" applyAlignment="1">
      <alignment horizontal="left" vertical="center"/>
    </xf>
    <xf numFmtId="0" fontId="356" fillId="0" borderId="0" xfId="0" applyFont="1"/>
    <xf numFmtId="0" fontId="353" fillId="0" borderId="0" xfId="0" applyFont="1"/>
    <xf numFmtId="0" fontId="357" fillId="0" borderId="0" xfId="34" applyFont="1" applyFill="1"/>
    <xf numFmtId="0" fontId="141" fillId="0" borderId="0" xfId="34" applyFill="1"/>
    <xf numFmtId="169" fontId="313" fillId="0" borderId="0" xfId="0" applyNumberFormat="1" applyFont="1" applyAlignment="1">
      <alignment horizontal="left" vertical="center"/>
    </xf>
    <xf numFmtId="0" fontId="11" fillId="0" borderId="0" xfId="22" applyFill="1" applyAlignment="1" applyProtection="1">
      <alignment vertical="center" wrapText="1"/>
    </xf>
    <xf numFmtId="0" fontId="180" fillId="0" borderId="0" xfId="0" applyFont="1" applyAlignment="1">
      <alignment horizontal="right" vertical="center"/>
    </xf>
    <xf numFmtId="166" fontId="180" fillId="0" borderId="0" xfId="0" applyNumberFormat="1" applyFont="1" applyAlignment="1">
      <alignment horizontal="right" vertical="center"/>
    </xf>
    <xf numFmtId="14" fontId="180" fillId="0" borderId="0" xfId="0" applyNumberFormat="1" applyFont="1" applyAlignment="1">
      <alignment horizontal="right" vertical="center"/>
    </xf>
    <xf numFmtId="0" fontId="133" fillId="18" borderId="0" xfId="0" applyFont="1" applyFill="1" applyAlignment="1">
      <alignment horizontal="center" vertical="center" wrapText="1"/>
    </xf>
    <xf numFmtId="0" fontId="48" fillId="18" borderId="0" xfId="0" applyFont="1" applyFill="1" applyAlignment="1">
      <alignment horizontal="left" vertical="center" wrapText="1" indent="9"/>
    </xf>
    <xf numFmtId="0" fontId="132" fillId="0" borderId="0" xfId="0" applyFont="1" applyAlignment="1">
      <alignment horizontal="left" vertical="center" wrapText="1"/>
    </xf>
    <xf numFmtId="0" fontId="23" fillId="0" borderId="0" xfId="0" applyFont="1" applyAlignment="1">
      <alignment horizontal="left" wrapText="1"/>
    </xf>
    <xf numFmtId="0" fontId="29" fillId="10" borderId="0" xfId="0" applyFont="1" applyFill="1" applyAlignment="1">
      <alignment horizontal="center" vertical="top"/>
    </xf>
    <xf numFmtId="0" fontId="129" fillId="18" borderId="0" xfId="0" applyFont="1" applyFill="1" applyAlignment="1">
      <alignment horizontal="center" vertical="top" wrapText="1"/>
    </xf>
    <xf numFmtId="0" fontId="132" fillId="18" borderId="0" xfId="0" applyFont="1" applyFill="1" applyAlignment="1">
      <alignment horizontal="left" vertical="center" wrapText="1"/>
    </xf>
    <xf numFmtId="43" fontId="54" fillId="0" borderId="0" xfId="0" applyNumberFormat="1" applyFont="1" applyAlignment="1">
      <alignment horizontal="center"/>
    </xf>
    <xf numFmtId="0" fontId="54" fillId="0" borderId="0" xfId="0" applyFont="1" applyAlignment="1">
      <alignment horizontal="center"/>
    </xf>
    <xf numFmtId="0" fontId="29" fillId="0" borderId="0" xfId="0" applyFont="1" applyAlignment="1">
      <alignment horizontal="center" vertical="top"/>
    </xf>
    <xf numFmtId="0" fontId="29" fillId="21" borderId="0" xfId="0" applyFont="1" applyFill="1" applyAlignment="1">
      <alignment horizontal="left" vertical="center" wrapText="1"/>
    </xf>
    <xf numFmtId="0" fontId="138" fillId="0" borderId="0" xfId="0" applyFont="1" applyAlignment="1">
      <alignment horizontal="left" vertical="center" wrapText="1"/>
    </xf>
    <xf numFmtId="0" fontId="51" fillId="0" borderId="0" xfId="0" applyFont="1" applyAlignment="1">
      <alignment horizontal="left" vertical="center" wrapText="1"/>
    </xf>
    <xf numFmtId="0" fontId="49" fillId="0" borderId="0" xfId="0" applyFont="1" applyAlignment="1">
      <alignment horizontal="center" vertical="center" wrapText="1"/>
    </xf>
    <xf numFmtId="0" fontId="23" fillId="0" borderId="0" xfId="0" applyFont="1" applyAlignment="1">
      <alignment horizontal="center" wrapText="1"/>
    </xf>
    <xf numFmtId="0" fontId="49" fillId="0" borderId="0" xfId="0" applyFont="1" applyAlignment="1">
      <alignment horizontal="left" vertical="center" wrapText="1"/>
    </xf>
    <xf numFmtId="43" fontId="87" fillId="0" borderId="0" xfId="0" applyNumberFormat="1" applyFont="1" applyAlignment="1">
      <alignment horizontal="center" vertical="center"/>
    </xf>
    <xf numFmtId="0" fontId="87" fillId="0" borderId="0" xfId="0" applyFont="1" applyAlignment="1">
      <alignment horizontal="center" vertical="center"/>
    </xf>
    <xf numFmtId="44" fontId="88" fillId="0" borderId="0" xfId="0" applyNumberFormat="1" applyFont="1" applyAlignment="1">
      <alignment horizontal="center" vertical="center"/>
    </xf>
    <xf numFmtId="43" fontId="29" fillId="0" borderId="0" xfId="0" applyNumberFormat="1" applyFont="1" applyAlignment="1">
      <alignment horizontal="center"/>
    </xf>
    <xf numFmtId="0" fontId="29" fillId="0" borderId="0" xfId="0" applyFont="1" applyAlignment="1">
      <alignment horizontal="center"/>
    </xf>
    <xf numFmtId="44" fontId="29" fillId="0" borderId="0" xfId="0" applyNumberFormat="1" applyFont="1" applyAlignment="1">
      <alignment horizontal="center" vertical="center"/>
    </xf>
    <xf numFmtId="43" fontId="32" fillId="0" borderId="0" xfId="0" applyNumberFormat="1" applyFont="1" applyAlignment="1">
      <alignment horizontal="center"/>
    </xf>
    <xf numFmtId="0" fontId="32" fillId="0" borderId="0" xfId="0" applyFont="1" applyAlignment="1">
      <alignment horizontal="center"/>
    </xf>
    <xf numFmtId="43" fontId="11" fillId="0" borderId="0" xfId="2" applyNumberFormat="1" applyAlignment="1" applyProtection="1">
      <alignment horizontal="center"/>
    </xf>
    <xf numFmtId="0" fontId="23" fillId="0" borderId="0" xfId="0" applyFont="1" applyAlignment="1">
      <alignment horizontal="center"/>
    </xf>
    <xf numFmtId="0" fontId="141" fillId="0" borderId="0" xfId="34" applyAlignment="1">
      <alignment horizontal="center"/>
    </xf>
    <xf numFmtId="0" fontId="78" fillId="0" borderId="0" xfId="0" applyFont="1"/>
    <xf numFmtId="167" fontId="161" fillId="0" borderId="0" xfId="29" applyNumberFormat="1" applyFont="1" applyAlignment="1">
      <alignment horizontal="center" wrapText="1"/>
    </xf>
    <xf numFmtId="167" fontId="165" fillId="17" borderId="0" xfId="29" applyNumberFormat="1" applyFont="1" applyFill="1" applyAlignment="1">
      <alignment horizontal="left"/>
    </xf>
    <xf numFmtId="167" fontId="165" fillId="17" borderId="0" xfId="29" applyNumberFormat="1" applyFont="1" applyFill="1" applyAlignment="1">
      <alignment horizontal="left" indent="9"/>
    </xf>
    <xf numFmtId="167" fontId="165" fillId="17" borderId="0" xfId="29" applyNumberFormat="1" applyFont="1" applyFill="1" applyAlignment="1">
      <alignment horizontal="left" indent="8"/>
    </xf>
    <xf numFmtId="0" fontId="314" fillId="29" borderId="0" xfId="0" applyFont="1" applyFill="1" applyAlignment="1">
      <alignment vertical="top" wrapText="1"/>
    </xf>
    <xf numFmtId="0" fontId="63" fillId="0" borderId="0" xfId="0" applyFont="1" applyAlignment="1">
      <alignment horizontal="left"/>
    </xf>
    <xf numFmtId="0" fontId="55" fillId="0" borderId="27" xfId="0" applyFont="1" applyBorder="1" applyAlignment="1">
      <alignment horizontal="center" vertical="center"/>
    </xf>
    <xf numFmtId="0" fontId="2" fillId="0" borderId="0" xfId="0" applyFont="1" applyAlignment="1">
      <alignment horizontal="left"/>
    </xf>
    <xf numFmtId="0" fontId="36" fillId="0" borderId="0" xfId="0" applyFont="1" applyAlignment="1">
      <alignment horizontal="left" vertical="center" wrapText="1"/>
    </xf>
    <xf numFmtId="43" fontId="2" fillId="0" borderId="0" xfId="0" applyNumberFormat="1" applyFont="1" applyAlignment="1">
      <alignment horizontal="center"/>
    </xf>
    <xf numFmtId="0" fontId="2" fillId="0" borderId="0" xfId="0" applyFont="1" applyAlignment="1">
      <alignment horizontal="center"/>
    </xf>
    <xf numFmtId="44" fontId="2" fillId="0" borderId="0" xfId="0" applyNumberFormat="1" applyFont="1"/>
    <xf numFmtId="0" fontId="2" fillId="0" borderId="0" xfId="0" applyFont="1"/>
    <xf numFmtId="0" fontId="215" fillId="0" borderId="0" xfId="0" applyFont="1" applyAlignment="1">
      <alignment horizontal="left" vertical="center" indent="1"/>
    </xf>
    <xf numFmtId="0" fontId="151" fillId="0" borderId="9" xfId="0" applyFont="1" applyBorder="1" applyAlignment="1">
      <alignment horizontal="center" vertical="top"/>
    </xf>
    <xf numFmtId="0" fontId="151" fillId="0" borderId="20" xfId="0" applyFont="1" applyBorder="1" applyAlignment="1">
      <alignment horizontal="center" vertical="top"/>
    </xf>
    <xf numFmtId="0" fontId="151" fillId="0" borderId="3" xfId="0" applyFont="1" applyBorder="1" applyAlignment="1">
      <alignment horizontal="center" vertical="top"/>
    </xf>
    <xf numFmtId="0" fontId="195" fillId="0" borderId="0" xfId="0" applyFont="1" applyAlignment="1">
      <alignment horizontal="left" vertical="center" wrapText="1"/>
    </xf>
    <xf numFmtId="0" fontId="198" fillId="0" borderId="0" xfId="0" applyFont="1" applyAlignment="1">
      <alignment horizontal="left" vertical="center" wrapText="1"/>
    </xf>
    <xf numFmtId="43" fontId="32" fillId="0" borderId="0" xfId="0" applyNumberFormat="1" applyFont="1" applyAlignment="1">
      <alignment horizontal="center" vertical="center"/>
    </xf>
    <xf numFmtId="0" fontId="32" fillId="0" borderId="0" xfId="0" applyFont="1" applyAlignment="1">
      <alignment horizontal="center" vertical="center"/>
    </xf>
    <xf numFmtId="0" fontId="62" fillId="0" borderId="0" xfId="0" applyFont="1" applyAlignment="1">
      <alignment horizontal="center"/>
    </xf>
    <xf numFmtId="0" fontId="223" fillId="0" borderId="0" xfId="0" applyFont="1" applyAlignment="1">
      <alignment horizontal="center" vertical="center"/>
    </xf>
    <xf numFmtId="0" fontId="31" fillId="0" borderId="0" xfId="0" applyFont="1" applyAlignment="1">
      <alignment horizontal="center"/>
    </xf>
    <xf numFmtId="0" fontId="30" fillId="0" borderId="0" xfId="0" applyFont="1" applyAlignment="1">
      <alignment horizontal="left" wrapText="1"/>
    </xf>
    <xf numFmtId="0" fontId="46" fillId="0" borderId="0" xfId="0" applyFont="1"/>
    <xf numFmtId="0" fontId="30" fillId="0" borderId="0" xfId="0" applyFont="1" applyAlignment="1">
      <alignment horizontal="center"/>
    </xf>
    <xf numFmtId="9" fontId="94" fillId="0" borderId="0" xfId="18" applyFont="1" applyFill="1" applyAlignment="1">
      <alignment horizontal="left" vertical="center" wrapText="1" indent="2"/>
    </xf>
    <xf numFmtId="0" fontId="73" fillId="0" borderId="0" xfId="0" applyFont="1" applyAlignment="1">
      <alignment horizontal="left"/>
    </xf>
    <xf numFmtId="0" fontId="122" fillId="0" borderId="0" xfId="0" applyFont="1" applyAlignment="1">
      <alignment horizontal="left" vertical="center" wrapText="1"/>
    </xf>
    <xf numFmtId="0" fontId="118" fillId="0" borderId="0" xfId="0" applyFont="1" applyAlignment="1">
      <alignment horizontal="center"/>
    </xf>
    <xf numFmtId="0" fontId="119" fillId="0" borderId="0" xfId="0" applyFont="1" applyAlignment="1">
      <alignment horizontal="center"/>
    </xf>
    <xf numFmtId="44" fontId="65" fillId="0" borderId="0" xfId="0" applyNumberFormat="1" applyFont="1" applyAlignment="1">
      <alignment horizontal="center"/>
    </xf>
    <xf numFmtId="0" fontId="92" fillId="0" borderId="0" xfId="0" applyFont="1" applyAlignment="1">
      <alignment horizontal="left"/>
    </xf>
    <xf numFmtId="0" fontId="93" fillId="0" borderId="0" xfId="0" applyFont="1" applyAlignment="1">
      <alignment horizontal="center"/>
    </xf>
    <xf numFmtId="0" fontId="13" fillId="0" borderId="0" xfId="0" applyFont="1" applyAlignment="1">
      <alignment horizontal="left" vertical="center" wrapText="1"/>
    </xf>
    <xf numFmtId="0" fontId="86" fillId="0" borderId="0" xfId="0" applyFont="1" applyAlignment="1">
      <alignment horizontal="center" vertical="top"/>
    </xf>
    <xf numFmtId="0" fontId="29" fillId="0" borderId="0" xfId="0" applyFont="1" applyAlignment="1">
      <alignment vertical="center" wrapText="1"/>
    </xf>
    <xf numFmtId="0" fontId="65" fillId="0" borderId="0" xfId="2" applyFont="1" applyAlignment="1" applyProtection="1">
      <alignment horizontal="center" vertical="center"/>
    </xf>
    <xf numFmtId="0" fontId="23" fillId="0" borderId="0" xfId="0" applyFont="1" applyAlignment="1">
      <alignment horizontal="left"/>
    </xf>
    <xf numFmtId="0" fontId="94" fillId="0" borderId="0" xfId="0" applyFont="1" applyAlignment="1">
      <alignment horizontal="center" vertical="top"/>
    </xf>
    <xf numFmtId="0" fontId="73" fillId="0" borderId="0" xfId="0" applyFont="1" applyAlignment="1">
      <alignment horizontal="center" vertical="center"/>
    </xf>
    <xf numFmtId="0" fontId="2" fillId="0" borderId="0" xfId="0" applyFont="1" applyAlignment="1">
      <alignment horizontal="left" wrapText="1"/>
    </xf>
    <xf numFmtId="0" fontId="2" fillId="0" borderId="0" xfId="7" applyFont="1" applyFill="1" applyAlignment="1">
      <alignment horizontal="center" vertical="center"/>
    </xf>
    <xf numFmtId="0" fontId="2" fillId="0" borderId="0" xfId="0" applyFont="1" applyAlignment="1">
      <alignment horizontal="left" vertical="center"/>
    </xf>
    <xf numFmtId="0" fontId="65" fillId="0" borderId="0" xfId="0" applyFont="1" applyAlignment="1">
      <alignment horizontal="center" vertical="center"/>
    </xf>
    <xf numFmtId="0" fontId="58" fillId="0" borderId="0" xfId="0" applyFont="1" applyAlignment="1">
      <alignment horizontal="left" wrapText="1"/>
    </xf>
    <xf numFmtId="0" fontId="58" fillId="0" borderId="0" xfId="0" applyFont="1" applyAlignment="1">
      <alignment horizontal="left" wrapText="1" indent="2"/>
    </xf>
    <xf numFmtId="43" fontId="216" fillId="0" borderId="0" xfId="0" applyNumberFormat="1" applyFont="1" applyAlignment="1">
      <alignment horizontal="center" vertical="center"/>
    </xf>
    <xf numFmtId="0" fontId="216" fillId="0" borderId="0" xfId="0" applyFont="1" applyAlignment="1">
      <alignment horizontal="center" vertical="center"/>
    </xf>
    <xf numFmtId="0" fontId="91" fillId="0" borderId="0" xfId="0" applyFont="1" applyAlignment="1">
      <alignment horizontal="left"/>
    </xf>
    <xf numFmtId="0" fontId="122" fillId="0" borderId="0" xfId="0" quotePrefix="1" applyFont="1" applyAlignment="1">
      <alignment horizontal="left" vertical="top" wrapText="1" indent="1"/>
    </xf>
    <xf numFmtId="0" fontId="122" fillId="0" borderId="0" xfId="0" applyFont="1" applyAlignment="1">
      <alignment horizontal="left" vertical="top" wrapText="1" indent="1"/>
    </xf>
    <xf numFmtId="0" fontId="339" fillId="0" borderId="0" xfId="0" applyFont="1" applyAlignment="1">
      <alignment horizontal="left" wrapText="1"/>
    </xf>
    <xf numFmtId="0" fontId="92" fillId="0" borderId="0" xfId="0" applyFont="1" applyAlignment="1">
      <alignment horizontal="center"/>
    </xf>
    <xf numFmtId="0" fontId="58" fillId="0" borderId="0" xfId="0" applyFont="1" applyAlignment="1">
      <alignment horizontal="center" wrapText="1"/>
    </xf>
    <xf numFmtId="0" fontId="213" fillId="0" borderId="0" xfId="0" applyFont="1" applyAlignment="1">
      <alignment horizontal="left" vertical="center" wrapText="1"/>
    </xf>
    <xf numFmtId="0" fontId="93" fillId="0" borderId="0" xfId="0" applyFont="1" applyAlignment="1">
      <alignment horizontal="center" wrapText="1"/>
    </xf>
    <xf numFmtId="0" fontId="14" fillId="0" borderId="0" xfId="0" applyFont="1" applyAlignment="1">
      <alignment horizontal="center"/>
    </xf>
    <xf numFmtId="0" fontId="54" fillId="0" borderId="0" xfId="0" applyFont="1" applyAlignment="1">
      <alignment vertical="center" wrapText="1"/>
    </xf>
    <xf numFmtId="0" fontId="27" fillId="0" borderId="0" xfId="0" applyFont="1" applyAlignment="1">
      <alignment horizontal="center"/>
    </xf>
    <xf numFmtId="43" fontId="59" fillId="0" borderId="0" xfId="0" applyNumberFormat="1" applyFont="1" applyAlignment="1">
      <alignment horizontal="center" vertical="center"/>
    </xf>
    <xf numFmtId="0" fontId="59" fillId="0" borderId="0" xfId="0" applyFont="1" applyAlignment="1">
      <alignment horizontal="center" vertical="center"/>
    </xf>
    <xf numFmtId="0" fontId="100" fillId="0" borderId="0" xfId="0" applyFont="1" applyAlignment="1">
      <alignment horizontal="center"/>
    </xf>
    <xf numFmtId="0" fontId="46" fillId="0" borderId="0" xfId="0" applyFont="1" applyAlignment="1">
      <alignment horizontal="center"/>
    </xf>
    <xf numFmtId="0" fontId="97" fillId="0" borderId="0" xfId="0" applyFont="1" applyAlignment="1">
      <alignment horizontal="center"/>
    </xf>
    <xf numFmtId="0" fontId="202" fillId="0" borderId="0" xfId="0" applyFont="1" applyAlignment="1">
      <alignment horizontal="center" vertical="center"/>
    </xf>
    <xf numFmtId="0" fontId="208" fillId="0" borderId="0" xfId="0" applyFont="1" applyAlignment="1">
      <alignment horizontal="left" vertical="center" wrapText="1"/>
    </xf>
    <xf numFmtId="0" fontId="29" fillId="0" borderId="0" xfId="0" applyFont="1" applyAlignment="1">
      <alignment horizontal="center" vertical="top" wrapText="1"/>
    </xf>
    <xf numFmtId="0" fontId="101" fillId="0" borderId="0" xfId="0" applyFont="1"/>
    <xf numFmtId="0" fontId="62" fillId="0" borderId="0" xfId="0" applyFont="1" applyAlignment="1">
      <alignment horizontal="center" vertical="top"/>
    </xf>
    <xf numFmtId="43" fontId="205" fillId="0" borderId="0" xfId="0" applyNumberFormat="1" applyFont="1" applyAlignment="1">
      <alignment horizontal="center" vertical="center"/>
    </xf>
    <xf numFmtId="0" fontId="101" fillId="0" borderId="0" xfId="0" applyFont="1" applyAlignment="1">
      <alignment horizontal="left" wrapText="1"/>
    </xf>
    <xf numFmtId="0" fontId="2" fillId="0" borderId="0" xfId="0" applyFont="1" applyAlignment="1">
      <alignment vertical="top" wrapText="1"/>
    </xf>
    <xf numFmtId="0" fontId="36" fillId="0" borderId="0" xfId="0" applyFont="1" applyAlignment="1">
      <alignment horizontal="left"/>
    </xf>
    <xf numFmtId="0" fontId="110" fillId="0" borderId="0" xfId="0" applyFont="1" applyAlignment="1">
      <alignment horizontal="left" vertical="center"/>
    </xf>
    <xf numFmtId="0" fontId="2" fillId="0" borderId="0" xfId="0" applyFont="1" applyAlignment="1">
      <alignment horizontal="left" vertical="center" wrapText="1"/>
    </xf>
    <xf numFmtId="44" fontId="120" fillId="0" borderId="0" xfId="0" applyNumberFormat="1" applyFont="1" applyAlignment="1">
      <alignment horizontal="center"/>
    </xf>
    <xf numFmtId="0" fontId="29" fillId="0" borderId="0" xfId="0" quotePrefix="1" applyFont="1" applyAlignment="1">
      <alignment horizontal="center" wrapText="1"/>
    </xf>
    <xf numFmtId="0" fontId="29" fillId="0" borderId="0" xfId="0" applyFont="1" applyAlignment="1">
      <alignment horizontal="center" wrapText="1"/>
    </xf>
    <xf numFmtId="0" fontId="121" fillId="0" borderId="0" xfId="0" applyFont="1" applyAlignment="1">
      <alignment horizontal="center"/>
    </xf>
    <xf numFmtId="0" fontId="155" fillId="0" borderId="0" xfId="0" applyFont="1" applyAlignment="1">
      <alignment horizontal="center"/>
    </xf>
    <xf numFmtId="0" fontId="33" fillId="0" borderId="0" xfId="0" applyFont="1" applyAlignment="1">
      <alignment wrapText="1"/>
    </xf>
    <xf numFmtId="0" fontId="30" fillId="0" borderId="0" xfId="0" quotePrefix="1" applyFont="1" applyAlignment="1">
      <alignment horizontal="left" wrapText="1" indent="1"/>
    </xf>
    <xf numFmtId="0" fontId="30" fillId="0" borderId="0" xfId="0" applyFont="1" applyAlignment="1">
      <alignment horizontal="left" wrapText="1" indent="1"/>
    </xf>
    <xf numFmtId="0" fontId="33" fillId="0" borderId="0" xfId="0" applyFont="1" applyAlignment="1">
      <alignment vertical="center" wrapText="1"/>
    </xf>
    <xf numFmtId="0" fontId="27" fillId="0" borderId="0" xfId="0" applyFont="1" applyAlignment="1">
      <alignment horizontal="left" vertical="center" wrapText="1"/>
    </xf>
    <xf numFmtId="0" fontId="32" fillId="0" borderId="0" xfId="0" applyFont="1" applyAlignment="1">
      <alignment horizontal="left" wrapText="1"/>
    </xf>
    <xf numFmtId="0" fontId="51" fillId="0" borderId="0" xfId="0" applyFont="1" applyAlignment="1">
      <alignment horizontal="center" vertical="center" wrapText="1"/>
    </xf>
    <xf numFmtId="0" fontId="65" fillId="0" borderId="0" xfId="2" applyFont="1" applyAlignment="1" applyProtection="1">
      <alignment horizontal="center" wrapText="1"/>
    </xf>
    <xf numFmtId="0" fontId="122" fillId="0" borderId="0" xfId="0" applyFont="1" applyAlignment="1">
      <alignment horizontal="left" wrapText="1"/>
    </xf>
    <xf numFmtId="0" fontId="117" fillId="0" borderId="0" xfId="0" applyFont="1" applyAlignment="1">
      <alignment horizontal="center"/>
    </xf>
    <xf numFmtId="0" fontId="83" fillId="0" borderId="0" xfId="0" applyFont="1" applyAlignment="1">
      <alignment horizontal="center" vertical="center"/>
    </xf>
    <xf numFmtId="0" fontId="73" fillId="0" borderId="0" xfId="0" applyFont="1" applyAlignment="1">
      <alignment horizontal="center"/>
    </xf>
    <xf numFmtId="0" fontId="66" fillId="0" borderId="0" xfId="0" applyFont="1" applyAlignment="1">
      <alignment horizontal="left" vertical="center" wrapText="1"/>
    </xf>
    <xf numFmtId="44" fontId="50" fillId="0" borderId="0" xfId="0" applyNumberFormat="1" applyFont="1" applyAlignment="1">
      <alignment horizontal="center" vertical="center"/>
    </xf>
    <xf numFmtId="0" fontId="58" fillId="0" borderId="0" xfId="0" applyFont="1" applyAlignment="1">
      <alignment wrapText="1"/>
    </xf>
    <xf numFmtId="0" fontId="127" fillId="0" borderId="0" xfId="0" applyFont="1" applyAlignment="1">
      <alignment horizontal="center" vertical="center" wrapText="1"/>
    </xf>
    <xf numFmtId="0" fontId="14" fillId="0" borderId="0" xfId="0" applyFont="1" applyAlignment="1">
      <alignment horizontal="left"/>
    </xf>
    <xf numFmtId="0" fontId="23" fillId="0" borderId="0" xfId="0" applyFont="1" applyAlignment="1">
      <alignment horizontal="left" vertical="center" wrapText="1"/>
    </xf>
    <xf numFmtId="0" fontId="29" fillId="0" borderId="0" xfId="0" applyFont="1" applyAlignment="1">
      <alignment horizontal="center" vertical="center" wrapText="1"/>
    </xf>
    <xf numFmtId="0" fontId="29" fillId="0" borderId="0" xfId="0" quotePrefix="1" applyFont="1" applyAlignment="1">
      <alignment vertical="center" wrapText="1"/>
    </xf>
    <xf numFmtId="0" fontId="142" fillId="0" borderId="0" xfId="0" applyFont="1" applyAlignment="1">
      <alignment horizontal="right" vertical="top"/>
    </xf>
    <xf numFmtId="0" fontId="46" fillId="23" borderId="0" xfId="0" applyFont="1" applyFill="1" applyAlignment="1">
      <alignment horizontal="center" vertical="center" textRotation="255" wrapText="1"/>
    </xf>
    <xf numFmtId="0" fontId="14" fillId="17" borderId="0" xfId="0" applyFont="1" applyFill="1" applyAlignment="1">
      <alignment horizontal="center" vertical="center" textRotation="255"/>
    </xf>
    <xf numFmtId="0" fontId="137" fillId="27" borderId="0" xfId="0" applyFont="1" applyFill="1" applyAlignment="1">
      <alignment horizontal="center" vertical="center" textRotation="255" wrapText="1"/>
    </xf>
    <xf numFmtId="0" fontId="316" fillId="0" borderId="0" xfId="0" applyFont="1" applyAlignment="1">
      <alignment horizontal="right" vertical="center"/>
    </xf>
    <xf numFmtId="0" fontId="315" fillId="0" borderId="0" xfId="0" applyFont="1" applyAlignment="1">
      <alignment horizontal="right" vertical="top"/>
    </xf>
    <xf numFmtId="0" fontId="317" fillId="0" borderId="0" xfId="0" applyFont="1" applyAlignment="1">
      <alignment horizontal="center" vertical="center"/>
    </xf>
    <xf numFmtId="0" fontId="3" fillId="24" borderId="0" xfId="0" applyFont="1" applyFill="1" applyAlignment="1">
      <alignment horizontal="center" vertical="center" textRotation="255"/>
    </xf>
    <xf numFmtId="0" fontId="3" fillId="24" borderId="6" xfId="0" applyFont="1" applyFill="1" applyBorder="1" applyAlignment="1">
      <alignment horizontal="center" vertical="center" textRotation="255"/>
    </xf>
    <xf numFmtId="0" fontId="148" fillId="26" borderId="0" xfId="0" applyFont="1" applyFill="1" applyAlignment="1">
      <alignment horizontal="center"/>
    </xf>
    <xf numFmtId="0" fontId="258" fillId="0" borderId="0" xfId="0" applyFont="1" applyAlignment="1">
      <alignment horizontal="left" vertical="center"/>
    </xf>
    <xf numFmtId="43" fontId="243" fillId="0" borderId="0" xfId="0" applyNumberFormat="1" applyFont="1" applyAlignment="1">
      <alignment horizontal="center"/>
    </xf>
    <xf numFmtId="0" fontId="243" fillId="0" borderId="0" xfId="0" applyFont="1" applyAlignment="1">
      <alignment horizontal="center"/>
    </xf>
    <xf numFmtId="0" fontId="260" fillId="0" borderId="0" xfId="0" applyFont="1" applyAlignment="1">
      <alignment horizontal="left" vertical="center" wrapText="1"/>
    </xf>
    <xf numFmtId="0" fontId="258" fillId="0" borderId="0" xfId="0" applyFont="1" applyAlignment="1">
      <alignment vertical="center" wrapText="1"/>
    </xf>
    <xf numFmtId="0" fontId="258" fillId="0" borderId="0" xfId="0" applyFont="1" applyAlignment="1">
      <alignment horizontal="left" wrapText="1"/>
    </xf>
    <xf numFmtId="0" fontId="258" fillId="0" borderId="0" xfId="0" applyFont="1" applyAlignment="1">
      <alignment horizontal="left" vertical="center" wrapText="1"/>
    </xf>
    <xf numFmtId="0" fontId="258" fillId="0" borderId="0" xfId="0" applyFont="1" applyAlignment="1">
      <alignment horizontal="center" vertical="center"/>
    </xf>
    <xf numFmtId="0" fontId="252" fillId="0" borderId="0" xfId="0" applyFont="1" applyAlignment="1">
      <alignment horizontal="left" wrapText="1"/>
    </xf>
    <xf numFmtId="0" fontId="264" fillId="0" borderId="0" xfId="0" applyFont="1" applyAlignment="1">
      <alignment horizontal="left" vertical="center" wrapText="1"/>
    </xf>
    <xf numFmtId="0" fontId="252" fillId="0" borderId="0" xfId="0" applyFont="1" applyAlignment="1">
      <alignment horizontal="left" vertical="center" wrapText="1"/>
    </xf>
    <xf numFmtId="0" fontId="253" fillId="0" borderId="0" xfId="0" applyFont="1" applyAlignment="1">
      <alignment horizontal="left" vertical="center" wrapText="1"/>
    </xf>
    <xf numFmtId="0" fontId="247" fillId="0" borderId="0" xfId="0" applyFont="1" applyAlignment="1">
      <alignment horizontal="left" vertical="top" wrapText="1"/>
    </xf>
    <xf numFmtId="0" fontId="252" fillId="10" borderId="0" xfId="0" applyFont="1" applyFill="1" applyAlignment="1">
      <alignment horizontal="left" vertical="center" wrapText="1"/>
    </xf>
    <xf numFmtId="0" fontId="244" fillId="0" borderId="0" xfId="47" applyFont="1" applyAlignment="1">
      <alignment horizontal="center" vertical="center"/>
    </xf>
    <xf numFmtId="0" fontId="226" fillId="0" borderId="0" xfId="47" applyFont="1" applyAlignment="1">
      <alignment horizontal="left" wrapText="1"/>
    </xf>
    <xf numFmtId="0" fontId="226" fillId="0" borderId="0" xfId="47" applyFont="1" applyAlignment="1">
      <alignment horizontal="left" vertical="center" wrapText="1"/>
    </xf>
    <xf numFmtId="0" fontId="226" fillId="0" borderId="0" xfId="47" applyFont="1" applyAlignment="1">
      <alignment horizontal="center" vertical="center" wrapText="1"/>
    </xf>
    <xf numFmtId="0" fontId="226" fillId="0" borderId="0" xfId="47" applyFont="1" applyAlignment="1">
      <alignment horizontal="center" vertical="center"/>
    </xf>
    <xf numFmtId="0" fontId="235" fillId="0" borderId="0" xfId="47" applyFont="1" applyAlignment="1">
      <alignment horizontal="left" vertical="center"/>
    </xf>
    <xf numFmtId="0" fontId="130" fillId="0" borderId="0" xfId="0" applyFont="1" applyAlignment="1">
      <alignment horizontal="center" vertical="center" wrapText="1"/>
    </xf>
    <xf numFmtId="0" fontId="72" fillId="0" borderId="0" xfId="0" applyFont="1" applyAlignment="1">
      <alignment horizontal="center" vertical="top" wrapText="1"/>
    </xf>
    <xf numFmtId="0" fontId="235" fillId="0" borderId="0" xfId="47" applyFont="1" applyAlignment="1">
      <alignment horizontal="center" vertical="center"/>
    </xf>
    <xf numFmtId="0" fontId="252" fillId="0" borderId="0" xfId="0" applyFont="1" applyAlignment="1">
      <alignment vertical="center" wrapText="1"/>
    </xf>
    <xf numFmtId="43" fontId="288" fillId="0" borderId="0" xfId="0" applyNumberFormat="1" applyFont="1" applyAlignment="1">
      <alignment horizontal="center" vertical="center"/>
    </xf>
    <xf numFmtId="43" fontId="180" fillId="0" borderId="0" xfId="0" applyNumberFormat="1" applyFont="1" applyAlignment="1">
      <alignment horizontal="center"/>
    </xf>
    <xf numFmtId="0" fontId="180" fillId="0" borderId="0" xfId="0" applyFont="1" applyAlignment="1">
      <alignment horizontal="center"/>
    </xf>
    <xf numFmtId="0" fontId="252" fillId="0" borderId="0" xfId="0" applyFont="1" applyAlignment="1">
      <alignment horizontal="left" vertical="center"/>
    </xf>
    <xf numFmtId="0" fontId="260" fillId="0" borderId="0" xfId="0" applyFont="1" applyAlignment="1">
      <alignment horizontal="left" vertical="top" wrapText="1"/>
    </xf>
    <xf numFmtId="0" fontId="252" fillId="0" borderId="0" xfId="0" applyFont="1" applyAlignment="1">
      <alignment wrapText="1"/>
    </xf>
    <xf numFmtId="0" fontId="252" fillId="0" borderId="0" xfId="0" applyFont="1" applyAlignment="1">
      <alignment horizontal="center" vertical="center"/>
    </xf>
    <xf numFmtId="0" fontId="238" fillId="0" borderId="0" xfId="47" applyFont="1" applyAlignment="1">
      <alignment horizontal="left" vertical="center" wrapText="1"/>
    </xf>
    <xf numFmtId="0" fontId="264" fillId="34" borderId="0" xfId="0" applyFont="1" applyFill="1" applyAlignment="1">
      <alignment horizontal="left" vertical="center" wrapText="1"/>
    </xf>
    <xf numFmtId="0" fontId="252" fillId="15" borderId="0" xfId="0" applyFont="1" applyFill="1" applyAlignment="1">
      <alignment horizontal="left" vertical="center" wrapText="1"/>
    </xf>
    <xf numFmtId="0" fontId="212" fillId="0" borderId="0" xfId="0" applyFont="1" applyAlignment="1">
      <alignment horizontal="left" vertical="top" wrapText="1"/>
    </xf>
    <xf numFmtId="0" fontId="32" fillId="0" borderId="0" xfId="0" applyFont="1" applyAlignment="1">
      <alignment horizontal="center" wrapText="1"/>
    </xf>
    <xf numFmtId="0" fontId="126" fillId="0" borderId="0" xfId="0" applyFont="1" applyAlignment="1">
      <alignment horizontal="left" wrapText="1"/>
    </xf>
    <xf numFmtId="0" fontId="27" fillId="0" borderId="0" xfId="0" applyFont="1" applyAlignment="1">
      <alignment horizontal="center" vertical="center" wrapText="1"/>
    </xf>
    <xf numFmtId="0" fontId="122" fillId="0" borderId="0" xfId="0" applyFont="1" applyAlignment="1">
      <alignment horizontal="center" wrapText="1"/>
    </xf>
    <xf numFmtId="0" fontId="122" fillId="0" borderId="0" xfId="0" applyFont="1" applyAlignment="1">
      <alignment horizontal="center" vertical="center" wrapText="1"/>
    </xf>
    <xf numFmtId="0" fontId="122" fillId="0" borderId="0" xfId="0" applyFont="1" applyAlignment="1">
      <alignment horizontal="center" vertical="center"/>
    </xf>
    <xf numFmtId="0" fontId="65" fillId="0" borderId="0" xfId="2" applyFont="1" applyAlignment="1" applyProtection="1">
      <alignment horizontal="center" vertical="center" wrapText="1"/>
    </xf>
    <xf numFmtId="0" fontId="65" fillId="0" borderId="0" xfId="2" applyFont="1" applyAlignment="1" applyProtection="1">
      <alignment horizontal="center"/>
    </xf>
    <xf numFmtId="0" fontId="198" fillId="0" borderId="0" xfId="0" applyFont="1" applyAlignment="1">
      <alignment horizontal="left" vertical="top" wrapText="1"/>
    </xf>
    <xf numFmtId="9" fontId="44" fillId="0" borderId="0" xfId="18" applyFont="1" applyFill="1" applyAlignment="1">
      <alignment horizontal="center" vertical="center"/>
    </xf>
    <xf numFmtId="9" fontId="14" fillId="0" borderId="0" xfId="0" applyNumberFormat="1" applyFont="1" applyAlignment="1">
      <alignment horizontal="center" vertical="center"/>
    </xf>
    <xf numFmtId="9" fontId="318" fillId="0" borderId="0" xfId="18" applyFont="1" applyFill="1" applyAlignment="1">
      <alignment horizontal="left" vertical="top" wrapText="1"/>
    </xf>
    <xf numFmtId="43" fontId="27" fillId="0" borderId="0" xfId="0" applyNumberFormat="1" applyFont="1" applyAlignment="1">
      <alignment horizontal="center" vertical="center"/>
    </xf>
    <xf numFmtId="44" fontId="2" fillId="0" borderId="0" xfId="0" applyNumberFormat="1" applyFont="1" applyAlignment="1">
      <alignment horizontal="center" wrapText="1"/>
    </xf>
    <xf numFmtId="0" fontId="117" fillId="0" borderId="0" xfId="0" applyFont="1" applyAlignment="1">
      <alignment horizontal="center" vertical="center"/>
    </xf>
    <xf numFmtId="0" fontId="173" fillId="0" borderId="28" xfId="0" applyFont="1" applyBorder="1" applyAlignment="1">
      <alignment horizontal="left" wrapText="1"/>
    </xf>
    <xf numFmtId="0" fontId="173" fillId="0" borderId="0" xfId="0" applyFont="1" applyAlignment="1">
      <alignment horizontal="left" wrapText="1"/>
    </xf>
    <xf numFmtId="167" fontId="165" fillId="17" borderId="0" xfId="29" applyNumberFormat="1" applyFont="1" applyFill="1" applyAlignment="1">
      <alignment horizontal="center"/>
    </xf>
    <xf numFmtId="0" fontId="22" fillId="0" borderId="0" xfId="0" applyFont="1" applyAlignment="1">
      <alignment horizontal="left" vertical="center" wrapText="1"/>
    </xf>
    <xf numFmtId="0" fontId="215" fillId="0" borderId="0" xfId="0" applyFont="1" applyAlignment="1">
      <alignment horizontal="left" vertical="center"/>
    </xf>
    <xf numFmtId="0" fontId="206" fillId="34" borderId="0" xfId="0" applyFont="1" applyFill="1" applyAlignment="1">
      <alignment horizontal="center"/>
    </xf>
    <xf numFmtId="9" fontId="44" fillId="0" borderId="0" xfId="40" applyFont="1" applyFill="1" applyAlignment="1">
      <alignment horizontal="center" vertical="center"/>
    </xf>
    <xf numFmtId="44" fontId="321" fillId="0" borderId="0" xfId="0" applyNumberFormat="1" applyFont="1" applyAlignment="1">
      <alignment horizontal="center" vertical="center"/>
    </xf>
    <xf numFmtId="43" fontId="47" fillId="3" borderId="23" xfId="23" applyNumberFormat="1" applyFont="1" applyBorder="1" applyAlignment="1">
      <alignment horizontal="center"/>
    </xf>
    <xf numFmtId="43" fontId="47" fillId="3" borderId="12" xfId="23" applyNumberFormat="1" applyFont="1" applyBorder="1" applyAlignment="1">
      <alignment horizontal="center"/>
    </xf>
    <xf numFmtId="0" fontId="189" fillId="0" borderId="0" xfId="0" quotePrefix="1" applyFont="1" applyAlignment="1">
      <alignment horizontal="center"/>
    </xf>
    <xf numFmtId="0" fontId="188" fillId="16" borderId="0" xfId="0" applyFont="1" applyFill="1" applyAlignment="1">
      <alignment horizontal="center" vertical="center"/>
    </xf>
    <xf numFmtId="43" fontId="47" fillId="0" borderId="23" xfId="23" applyNumberFormat="1" applyFont="1" applyFill="1" applyBorder="1" applyAlignment="1">
      <alignment horizontal="center"/>
    </xf>
    <xf numFmtId="43" fontId="47" fillId="0" borderId="12" xfId="23" applyNumberFormat="1" applyFont="1" applyFill="1" applyBorder="1" applyAlignment="1">
      <alignment horizontal="center"/>
    </xf>
    <xf numFmtId="43" fontId="185" fillId="3" borderId="23" xfId="23" applyNumberFormat="1" applyFont="1" applyBorder="1" applyAlignment="1">
      <alignment horizontal="center"/>
    </xf>
    <xf numFmtId="43" fontId="185" fillId="3" borderId="12" xfId="23" applyNumberFormat="1" applyFont="1" applyBorder="1" applyAlignment="1">
      <alignment horizontal="center"/>
    </xf>
    <xf numFmtId="0" fontId="347" fillId="0" borderId="0" xfId="0" applyFont="1" applyAlignment="1">
      <alignment horizontal="left" vertical="center" wrapText="1"/>
    </xf>
    <xf numFmtId="0" fontId="3" fillId="0" borderId="0" xfId="0" applyFont="1" applyAlignment="1">
      <alignment horizontal="left" vertical="center" wrapText="1"/>
    </xf>
    <xf numFmtId="0" fontId="345" fillId="0" borderId="0" xfId="0" applyFont="1" applyAlignment="1">
      <alignment horizontal="left" vertical="center" wrapText="1"/>
    </xf>
    <xf numFmtId="166" fontId="3" fillId="0" borderId="0" xfId="0" applyNumberFormat="1" applyFont="1" applyAlignment="1">
      <alignment horizontal="center" vertical="center"/>
    </xf>
    <xf numFmtId="0" fontId="145"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center" wrapText="1"/>
    </xf>
    <xf numFmtId="0" fontId="346" fillId="0" borderId="0" xfId="0" applyFont="1" applyAlignment="1">
      <alignment horizontal="left" vertical="center" wrapText="1"/>
    </xf>
    <xf numFmtId="0" fontId="333" fillId="0" borderId="28" xfId="0" applyFont="1" applyBorder="1" applyAlignment="1">
      <alignment horizontal="center" vertical="center" wrapText="1"/>
    </xf>
    <xf numFmtId="0" fontId="333" fillId="0" borderId="0" xfId="0" applyFont="1" applyAlignment="1">
      <alignment horizontal="center" vertical="center" wrapText="1"/>
    </xf>
    <xf numFmtId="167" fontId="166" fillId="34" borderId="0" xfId="29" applyNumberFormat="1" applyFont="1" applyFill="1" applyAlignment="1">
      <alignment horizontal="center" vertical="center" wrapText="1"/>
    </xf>
    <xf numFmtId="0" fontId="335" fillId="0" borderId="28" xfId="0" applyFont="1" applyBorder="1" applyAlignment="1">
      <alignment horizontal="center" vertical="center" wrapText="1"/>
    </xf>
    <xf numFmtId="0" fontId="335" fillId="0" borderId="0" xfId="0" applyFont="1" applyAlignment="1">
      <alignment horizontal="center" vertical="center" wrapText="1"/>
    </xf>
    <xf numFmtId="0" fontId="0" fillId="0" borderId="0" xfId="0" applyAlignment="1">
      <alignment horizontal="center"/>
    </xf>
    <xf numFmtId="0" fontId="0" fillId="39" borderId="0" xfId="0" applyFill="1" applyAlignment="1">
      <alignment horizontal="center"/>
    </xf>
    <xf numFmtId="0" fontId="333" fillId="0" borderId="28" xfId="9" quotePrefix="1" applyFont="1" applyFill="1" applyBorder="1" applyAlignment="1">
      <alignment horizontal="center" vertical="top" wrapText="1"/>
    </xf>
    <xf numFmtId="0" fontId="333" fillId="0" borderId="0" xfId="9" quotePrefix="1" applyFont="1" applyFill="1" applyBorder="1" applyAlignment="1">
      <alignment horizontal="center" vertical="top" wrapText="1"/>
    </xf>
    <xf numFmtId="0" fontId="342" fillId="0" borderId="0" xfId="0" applyFont="1" applyAlignment="1">
      <alignment vertical="center"/>
    </xf>
    <xf numFmtId="0" fontId="337" fillId="0" borderId="0" xfId="0" applyFont="1" applyAlignment="1">
      <alignment horizontal="center"/>
    </xf>
    <xf numFmtId="9" fontId="201" fillId="33" borderId="23" xfId="23" applyNumberFormat="1" applyFont="1" applyFill="1" applyBorder="1" applyAlignment="1">
      <alignment horizontal="center" vertical="top"/>
    </xf>
    <xf numFmtId="43" fontId="201" fillId="33" borderId="12" xfId="23" applyNumberFormat="1" applyFont="1" applyFill="1" applyBorder="1" applyAlignment="1">
      <alignment horizontal="center" vertical="top"/>
    </xf>
    <xf numFmtId="9" fontId="201" fillId="3" borderId="23" xfId="23" applyNumberFormat="1" applyFont="1" applyBorder="1" applyAlignment="1">
      <alignment horizontal="center" vertical="top"/>
    </xf>
    <xf numFmtId="43" fontId="201" fillId="3" borderId="12" xfId="23" applyNumberFormat="1" applyFont="1" applyBorder="1" applyAlignment="1">
      <alignment horizontal="center" vertical="top"/>
    </xf>
    <xf numFmtId="9" fontId="201" fillId="34" borderId="23" xfId="23" applyNumberFormat="1" applyFont="1" applyFill="1" applyBorder="1" applyAlignment="1">
      <alignment horizontal="center" vertical="top"/>
    </xf>
    <xf numFmtId="43" fontId="201" fillId="34" borderId="12" xfId="23" applyNumberFormat="1" applyFont="1" applyFill="1" applyBorder="1" applyAlignment="1">
      <alignment horizontal="center" vertical="top"/>
    </xf>
    <xf numFmtId="9" fontId="201" fillId="34" borderId="23" xfId="23" applyNumberFormat="1" applyFont="1" applyFill="1" applyBorder="1" applyAlignment="1">
      <alignment horizontal="center"/>
    </xf>
    <xf numFmtId="43" fontId="201" fillId="34" borderId="12" xfId="23" applyNumberFormat="1" applyFont="1" applyFill="1" applyBorder="1" applyAlignment="1">
      <alignment horizontal="center"/>
    </xf>
    <xf numFmtId="9" fontId="201" fillId="3" borderId="23" xfId="23" applyNumberFormat="1" applyFont="1" applyBorder="1" applyAlignment="1">
      <alignment horizontal="center"/>
    </xf>
    <xf numFmtId="43" fontId="201" fillId="3" borderId="12" xfId="23" applyNumberFormat="1" applyFont="1" applyBorder="1" applyAlignment="1">
      <alignment horizontal="center"/>
    </xf>
    <xf numFmtId="43" fontId="200" fillId="0" borderId="23" xfId="23" applyNumberFormat="1" applyFont="1" applyFill="1" applyBorder="1" applyAlignment="1">
      <alignment horizontal="center" vertical="top"/>
    </xf>
    <xf numFmtId="43" fontId="200" fillId="0" borderId="12" xfId="23" applyNumberFormat="1" applyFont="1" applyFill="1" applyBorder="1" applyAlignment="1">
      <alignment horizontal="center" vertical="top"/>
    </xf>
    <xf numFmtId="43" fontId="47" fillId="3" borderId="23" xfId="23" applyNumberFormat="1" applyFont="1" applyBorder="1" applyAlignment="1">
      <alignment horizontal="center" vertical="center"/>
    </xf>
    <xf numFmtId="43" fontId="47" fillId="3" borderId="12" xfId="23" applyNumberFormat="1" applyFont="1" applyBorder="1" applyAlignment="1">
      <alignment horizontal="center" vertical="center"/>
    </xf>
    <xf numFmtId="0" fontId="0" fillId="18" borderId="0" xfId="0" applyFill="1" applyAlignment="1">
      <alignment horizontal="center"/>
    </xf>
    <xf numFmtId="0" fontId="66" fillId="0" borderId="0" xfId="0" applyFont="1" applyAlignment="1">
      <alignment horizontal="center"/>
    </xf>
    <xf numFmtId="0" fontId="66" fillId="0" borderId="0" xfId="0" applyFont="1" applyAlignment="1">
      <alignment horizontal="left"/>
    </xf>
    <xf numFmtId="14" fontId="66" fillId="0" borderId="0" xfId="0" applyNumberFormat="1" applyFont="1" applyAlignment="1">
      <alignment horizontal="center"/>
    </xf>
    <xf numFmtId="0" fontId="22" fillId="0" borderId="0" xfId="0" applyFont="1" applyAlignment="1">
      <alignment horizontal="center" vertical="center"/>
    </xf>
    <xf numFmtId="0" fontId="0" fillId="0" borderId="0" xfId="0" applyAlignment="1">
      <alignment horizontal="center" vertical="center"/>
    </xf>
    <xf numFmtId="0" fontId="66" fillId="0" borderId="0" xfId="0" applyFont="1" applyAlignment="1">
      <alignment horizontal="center" vertical="center"/>
    </xf>
    <xf numFmtId="0" fontId="235" fillId="0" borderId="0" xfId="0" applyFont="1" applyAlignment="1">
      <alignment horizontal="center" vertical="center"/>
    </xf>
    <xf numFmtId="0" fontId="33" fillId="0" borderId="0" xfId="0" applyFont="1" applyAlignment="1">
      <alignment horizontal="left" vertical="center" wrapText="1"/>
    </xf>
    <xf numFmtId="0" fontId="65" fillId="0" borderId="0" xfId="0" applyFont="1" applyAlignment="1">
      <alignment horizontal="left"/>
    </xf>
    <xf numFmtId="0" fontId="65" fillId="0" borderId="0" xfId="0" applyFont="1" applyAlignment="1">
      <alignment horizontal="center"/>
    </xf>
    <xf numFmtId="0" fontId="23" fillId="0" borderId="0" xfId="0" applyFont="1" applyAlignment="1">
      <alignment horizontal="left" vertical="top" wrapText="1"/>
    </xf>
    <xf numFmtId="0" fontId="23" fillId="0" borderId="0" xfId="0" applyFont="1" applyAlignment="1">
      <alignment horizontal="left" vertical="center"/>
    </xf>
    <xf numFmtId="0" fontId="33" fillId="0" borderId="0" xfId="0" applyFont="1" applyAlignment="1">
      <alignment horizontal="left" vertical="center"/>
    </xf>
    <xf numFmtId="0" fontId="58" fillId="0" borderId="0" xfId="0" applyFont="1" applyAlignment="1">
      <alignment horizontal="left"/>
    </xf>
    <xf numFmtId="0" fontId="29" fillId="0" borderId="0" xfId="0" applyFont="1" applyAlignment="1">
      <alignment horizontal="left" wrapText="1"/>
    </xf>
    <xf numFmtId="0" fontId="23" fillId="9" borderId="0" xfId="0" applyFont="1" applyFill="1" applyAlignment="1">
      <alignment horizontal="left" vertical="center"/>
    </xf>
    <xf numFmtId="44" fontId="105" fillId="0" borderId="0" xfId="0" applyNumberFormat="1" applyFont="1" applyAlignment="1">
      <alignment horizontal="center"/>
    </xf>
    <xf numFmtId="0" fontId="72" fillId="0" borderId="0" xfId="0" applyFont="1" applyAlignment="1">
      <alignment horizontal="left" vertical="center" wrapText="1"/>
    </xf>
    <xf numFmtId="0" fontId="30" fillId="0" borderId="0" xfId="0" applyFont="1" applyAlignment="1">
      <alignment horizontal="left" vertical="center" wrapText="1"/>
    </xf>
    <xf numFmtId="0" fontId="108" fillId="0" borderId="0" xfId="0" applyFont="1" applyAlignment="1">
      <alignment horizontal="left"/>
    </xf>
    <xf numFmtId="44" fontId="65" fillId="0" borderId="0" xfId="0" applyNumberFormat="1" applyFont="1" applyAlignment="1">
      <alignment horizontal="left"/>
    </xf>
    <xf numFmtId="0" fontId="32" fillId="0" borderId="0" xfId="0" applyFont="1" applyAlignment="1">
      <alignment horizontal="left" vertical="top" wrapText="1"/>
    </xf>
    <xf numFmtId="0" fontId="94" fillId="0" borderId="0" xfId="0" applyFont="1" applyAlignment="1">
      <alignment horizontal="left" vertical="center"/>
    </xf>
    <xf numFmtId="0" fontId="34" fillId="0" borderId="0" xfId="19" applyAlignment="1">
      <alignment horizontal="left" vertical="center" wrapText="1"/>
    </xf>
    <xf numFmtId="0" fontId="209" fillId="0" borderId="0" xfId="0" applyFont="1" applyAlignment="1">
      <alignment horizontal="left" vertical="center" wrapText="1"/>
    </xf>
    <xf numFmtId="0" fontId="58" fillId="0" borderId="0" xfId="0" applyFont="1" applyAlignment="1">
      <alignment horizontal="left" vertical="center" wrapText="1"/>
    </xf>
    <xf numFmtId="43" fontId="65" fillId="0" borderId="0" xfId="0" applyNumberFormat="1" applyFont="1" applyAlignment="1">
      <alignment horizontal="left" vertical="center"/>
    </xf>
    <xf numFmtId="0" fontId="65" fillId="0" borderId="0" xfId="0" applyFont="1" applyAlignment="1">
      <alignment horizontal="left" vertical="center"/>
    </xf>
    <xf numFmtId="0" fontId="2" fillId="0" borderId="0" xfId="0" applyFont="1" applyAlignment="1">
      <alignment horizontal="left" vertical="top" wrapText="1"/>
    </xf>
    <xf numFmtId="0" fontId="33" fillId="0" borderId="0" xfId="0" applyFont="1" applyAlignment="1">
      <alignment horizontal="left" vertical="top"/>
    </xf>
  </cellXfs>
  <cellStyles count="49">
    <cellStyle name="20% - Accent2" xfId="33" builtinId="34"/>
    <cellStyle name="20% - Accent3 2" xfId="27" xr:uid="{00000000-0005-0000-0000-000001000000}"/>
    <cellStyle name="20% - Accent3 2 2" xfId="41" xr:uid="{C1540660-7492-44D1-8E04-4AF2B06DC28E}"/>
    <cellStyle name="20% - Accent3 3" xfId="36" xr:uid="{E850735F-8E7B-40A2-8C66-884305B1294D}"/>
    <cellStyle name="20% - Accent5 2" xfId="45" xr:uid="{A6B5DB69-32BC-4A65-AC4B-8C2B5452778F}"/>
    <cellStyle name="40% - Accent2 2 2" xfId="4" xr:uid="{00000000-0005-0000-0000-000002000000}"/>
    <cellStyle name="40% - Accent2 2 2 2" xfId="35" xr:uid="{8C6348F5-0D64-4CDF-B606-E4274F551A3A}"/>
    <cellStyle name="Accent2 2" xfId="7" xr:uid="{00000000-0005-0000-0000-000003000000}"/>
    <cellStyle name="Accent3 2" xfId="6" xr:uid="{00000000-0005-0000-0000-000004000000}"/>
    <cellStyle name="Calculation 2" xfId="8" xr:uid="{00000000-0005-0000-0000-000006000000}"/>
    <cellStyle name="Calculation 3" xfId="23" xr:uid="{00000000-0005-0000-0000-000007000000}"/>
    <cellStyle name="Calculation 4" xfId="46" xr:uid="{393CFD3D-3199-494F-A7E0-56E3C8E0D030}"/>
    <cellStyle name="Check Cell 2" xfId="9" xr:uid="{00000000-0005-0000-0000-000008000000}"/>
    <cellStyle name="Comma" xfId="29" builtinId="3"/>
    <cellStyle name="Comma 2" xfId="25" xr:uid="{00000000-0005-0000-0000-00000A000000}"/>
    <cellStyle name="Comma 4" xfId="24" xr:uid="{00000000-0005-0000-0000-00000B000000}"/>
    <cellStyle name="Currency" xfId="1" builtinId="4"/>
    <cellStyle name="Currency 2" xfId="3" xr:uid="{00000000-0005-0000-0000-00000D000000}"/>
    <cellStyle name="Currency 3" xfId="13" xr:uid="{00000000-0005-0000-0000-00000E000000}"/>
    <cellStyle name="Currency 4" xfId="17" xr:uid="{00000000-0005-0000-0000-00000F000000}"/>
    <cellStyle name="Currency 4 2" xfId="39" xr:uid="{BEAA1F06-795F-46C0-8781-E9EAE2D00DCD}"/>
    <cellStyle name="Good 2" xfId="5" xr:uid="{00000000-0005-0000-0000-000010000000}"/>
    <cellStyle name="Hyperlink" xfId="2" builtinId="8"/>
    <cellStyle name="Hyperlink 2" xfId="12" xr:uid="{00000000-0005-0000-0000-000012000000}"/>
    <cellStyle name="Hyperlink 2 2" xfId="22" xr:uid="{00000000-0005-0000-0000-000013000000}"/>
    <cellStyle name="Hyperlink 3" xfId="19" xr:uid="{00000000-0005-0000-0000-000014000000}"/>
    <cellStyle name="Hyperlink 3 2" xfId="26" xr:uid="{00000000-0005-0000-0000-000015000000}"/>
    <cellStyle name="Hyperlink 4" xfId="34" xr:uid="{0CC31CBB-3358-4CF7-9FB1-66CF343FF7DC}"/>
    <cellStyle name="Linked Cell 2" xfId="43" xr:uid="{DCC908DD-E13E-4203-8DD7-E6E8BE86700C}"/>
    <cellStyle name="Normal" xfId="0" builtinId="0"/>
    <cellStyle name="Normal 2" xfId="11" xr:uid="{00000000-0005-0000-0000-000018000000}"/>
    <cellStyle name="Normal 2 2" xfId="14" xr:uid="{00000000-0005-0000-0000-000019000000}"/>
    <cellStyle name="Normal 2 2 2" xfId="20" xr:uid="{00000000-0005-0000-0000-00001A000000}"/>
    <cellStyle name="Normal 2 2 3" xfId="37" xr:uid="{BC8AB216-2AC9-4DDD-B569-BABB12F3B49A}"/>
    <cellStyle name="Normal 3" xfId="16" xr:uid="{00000000-0005-0000-0000-00001B000000}"/>
    <cellStyle name="Normal 3 2" xfId="38" xr:uid="{A8B2DA2E-6008-4525-82F0-2558E3788872}"/>
    <cellStyle name="Normal 4" xfId="21" xr:uid="{00000000-0005-0000-0000-00001C000000}"/>
    <cellStyle name="Normal 5" xfId="15" xr:uid="{00000000-0005-0000-0000-00001D000000}"/>
    <cellStyle name="Normal 6" xfId="28" xr:uid="{00000000-0005-0000-0000-00001E000000}"/>
    <cellStyle name="Normal 6 2" xfId="42" xr:uid="{6BF4812A-C52E-45DB-B90B-EAFB743660E0}"/>
    <cellStyle name="Normal 7" xfId="32" xr:uid="{00000000-0005-0000-0000-00001F000000}"/>
    <cellStyle name="Normal 8" xfId="47" xr:uid="{F26453BB-CFB3-4EFF-BFE4-09B853B47553}"/>
    <cellStyle name="Output 2" xfId="31" xr:uid="{00000000-0005-0000-0000-000020000000}"/>
    <cellStyle name="Percent" xfId="48" builtinId="5"/>
    <cellStyle name="Percent 2" xfId="10" xr:uid="{00000000-0005-0000-0000-000021000000}"/>
    <cellStyle name="Percent 3" xfId="18" xr:uid="{00000000-0005-0000-0000-000022000000}"/>
    <cellStyle name="Percent 3 2" xfId="40" xr:uid="{51D7FFE5-57FC-4913-B41E-88D0673856B4}"/>
    <cellStyle name="Title 2" xfId="30" xr:uid="{00000000-0005-0000-0000-000023000000}"/>
    <cellStyle name="Total 2" xfId="44" xr:uid="{FFDF64E0-0692-4DF9-A98D-017BCF167C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4</xdr:col>
      <xdr:colOff>836295</xdr:colOff>
      <xdr:row>24</xdr:row>
      <xdr:rowOff>15240</xdr:rowOff>
    </xdr:from>
    <xdr:to>
      <xdr:col>9</xdr:col>
      <xdr:colOff>45720</xdr:colOff>
      <xdr:row>26</xdr:row>
      <xdr:rowOff>53340</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rotWithShape="1">
        <a:blip xmlns:r="http://schemas.openxmlformats.org/officeDocument/2006/relationships" r:embed="rId1"/>
        <a:srcRect t="30304" b="-1"/>
        <a:stretch/>
      </xdr:blipFill>
      <xdr:spPr>
        <a:xfrm>
          <a:off x="7602855" y="5943600"/>
          <a:ext cx="2501265" cy="723900"/>
        </a:xfrm>
        <a:prstGeom prst="rect">
          <a:avLst/>
        </a:prstGeom>
      </xdr:spPr>
    </xdr:pic>
    <xdr:clientData/>
  </xdr:twoCellAnchor>
  <xdr:twoCellAnchor editAs="oneCell">
    <xdr:from>
      <xdr:col>5</xdr:col>
      <xdr:colOff>523875</xdr:colOff>
      <xdr:row>67</xdr:row>
      <xdr:rowOff>7620</xdr:rowOff>
    </xdr:from>
    <xdr:to>
      <xdr:col>8</xdr:col>
      <xdr:colOff>518160</xdr:colOff>
      <xdr:row>69</xdr:row>
      <xdr:rowOff>30480</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rotWithShape="1">
        <a:blip xmlns:r="http://schemas.openxmlformats.org/officeDocument/2006/relationships" r:embed="rId1"/>
        <a:srcRect t="30304" b="-1"/>
        <a:stretch/>
      </xdr:blipFill>
      <xdr:spPr>
        <a:xfrm>
          <a:off x="8143875" y="18425160"/>
          <a:ext cx="1823085" cy="861060"/>
        </a:xfrm>
        <a:prstGeom prst="rect">
          <a:avLst/>
        </a:prstGeom>
      </xdr:spPr>
    </xdr:pic>
    <xdr:clientData/>
  </xdr:twoCellAnchor>
  <xdr:twoCellAnchor editAs="oneCell">
    <xdr:from>
      <xdr:col>6</xdr:col>
      <xdr:colOff>7620</xdr:colOff>
      <xdr:row>96</xdr:row>
      <xdr:rowOff>83820</xdr:rowOff>
    </xdr:from>
    <xdr:to>
      <xdr:col>9</xdr:col>
      <xdr:colOff>358140</xdr:colOff>
      <xdr:row>98</xdr:row>
      <xdr:rowOff>83820</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rotWithShape="1">
        <a:blip xmlns:r="http://schemas.openxmlformats.org/officeDocument/2006/relationships" r:embed="rId1"/>
        <a:srcRect t="38475" b="17869"/>
        <a:stretch/>
      </xdr:blipFill>
      <xdr:spPr>
        <a:xfrm>
          <a:off x="8237220" y="27873960"/>
          <a:ext cx="2179320" cy="525780"/>
        </a:xfrm>
        <a:prstGeom prst="rect">
          <a:avLst/>
        </a:prstGeom>
      </xdr:spPr>
    </xdr:pic>
    <xdr:clientData/>
  </xdr:twoCellAnchor>
  <xdr:twoCellAnchor>
    <xdr:from>
      <xdr:col>0</xdr:col>
      <xdr:colOff>0</xdr:colOff>
      <xdr:row>92</xdr:row>
      <xdr:rowOff>0</xdr:rowOff>
    </xdr:from>
    <xdr:to>
      <xdr:col>3</xdr:col>
      <xdr:colOff>1615440</xdr:colOff>
      <xdr:row>93</xdr:row>
      <xdr:rowOff>320040</xdr:rowOff>
    </xdr:to>
    <xdr:sp macro="" textlink="">
      <xdr:nvSpPr>
        <xdr:cNvPr id="16" name="Text Box 2">
          <a:extLst>
            <a:ext uri="{FF2B5EF4-FFF2-40B4-BE49-F238E27FC236}">
              <a16:creationId xmlns:a16="http://schemas.microsoft.com/office/drawing/2014/main" id="{00000000-0008-0000-0200-000010000000}"/>
            </a:ext>
          </a:extLst>
        </xdr:cNvPr>
        <xdr:cNvSpPr txBox="1">
          <a:spLocks noChangeArrowheads="1"/>
        </xdr:cNvSpPr>
      </xdr:nvSpPr>
      <xdr:spPr bwMode="auto">
        <a:xfrm>
          <a:off x="0" y="25641300"/>
          <a:ext cx="6690360" cy="335280"/>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0" tIns="0" rIns="0" bIns="0" anchor="t" upright="1"/>
        <a:lstStyle/>
        <a:p>
          <a:pPr algn="l" rtl="0">
            <a:defRPr sz="1000"/>
          </a:pPr>
          <a:r>
            <a:rPr lang="en-US" sz="900" b="1" i="0" u="none" strike="noStrike" baseline="0">
              <a:solidFill>
                <a:srgbClr val="000000"/>
              </a:solidFill>
              <a:latin typeface="Arial"/>
              <a:cs typeface="Arial"/>
            </a:rPr>
            <a:t>         </a:t>
          </a:r>
        </a:p>
        <a:p>
          <a:pPr algn="l" rtl="0">
            <a:defRPr sz="1000"/>
          </a:pPr>
          <a:r>
            <a:rPr lang="en-US" sz="900" b="1" i="0" u="none" strike="noStrike" baseline="0">
              <a:solidFill>
                <a:srgbClr val="000000"/>
              </a:solidFill>
              <a:latin typeface="Arial"/>
              <a:cs typeface="Arial"/>
            </a:rPr>
            <a:t>       </a:t>
          </a:r>
          <a:r>
            <a:rPr lang="en-US" sz="1100" b="1" i="0" u="none" strike="noStrike" baseline="0">
              <a:solidFill>
                <a:srgbClr val="000000"/>
              </a:solidFill>
              <a:latin typeface="Arial"/>
              <a:cs typeface="Arial"/>
            </a:rPr>
            <a:t>This s a LEGALLY BINDING, Irrevocable Document; Fully Enforceable. Please read carefully</a:t>
          </a:r>
        </a:p>
      </xdr:txBody>
    </xdr:sp>
    <xdr:clientData/>
  </xdr:twoCellAnchor>
  <xdr:oneCellAnchor>
    <xdr:from>
      <xdr:col>1</xdr:col>
      <xdr:colOff>1903095</xdr:colOff>
      <xdr:row>184</xdr:row>
      <xdr:rowOff>167640</xdr:rowOff>
    </xdr:from>
    <xdr:ext cx="2051685" cy="315884"/>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rotWithShape="1">
        <a:blip xmlns:r="http://schemas.openxmlformats.org/officeDocument/2006/relationships" r:embed="rId1"/>
        <a:srcRect t="30304" b="-1"/>
        <a:stretch/>
      </xdr:blipFill>
      <xdr:spPr>
        <a:xfrm>
          <a:off x="3297555" y="44813220"/>
          <a:ext cx="2051685" cy="315884"/>
        </a:xfrm>
        <a:prstGeom prst="rect">
          <a:avLst/>
        </a:prstGeom>
      </xdr:spPr>
    </xdr:pic>
    <xdr:clientData/>
  </xdr:oneCellAnchor>
  <xdr:oneCellAnchor>
    <xdr:from>
      <xdr:col>7</xdr:col>
      <xdr:colOff>411480</xdr:colOff>
      <xdr:row>270</xdr:row>
      <xdr:rowOff>243840</xdr:rowOff>
    </xdr:from>
    <xdr:ext cx="2242185" cy="506384"/>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rotWithShape="1">
        <a:blip xmlns:r="http://schemas.openxmlformats.org/officeDocument/2006/relationships" r:embed="rId1"/>
        <a:srcRect t="30304" b="-1"/>
        <a:stretch/>
      </xdr:blipFill>
      <xdr:spPr>
        <a:xfrm>
          <a:off x="9250680" y="73045320"/>
          <a:ext cx="2242185" cy="506384"/>
        </a:xfrm>
        <a:prstGeom prst="rect">
          <a:avLst/>
        </a:prstGeom>
      </xdr:spPr>
    </xdr:pic>
    <xdr:clientData/>
  </xdr:oneCellAnchor>
  <xdr:oneCellAnchor>
    <xdr:from>
      <xdr:col>5</xdr:col>
      <xdr:colOff>0</xdr:colOff>
      <xdr:row>185</xdr:row>
      <xdr:rowOff>0</xdr:rowOff>
    </xdr:from>
    <xdr:ext cx="2051685" cy="315884"/>
    <xdr:pic>
      <xdr:nvPicPr>
        <xdr:cNvPr id="2" name="Picture 1">
          <a:extLst>
            <a:ext uri="{FF2B5EF4-FFF2-40B4-BE49-F238E27FC236}">
              <a16:creationId xmlns:a16="http://schemas.microsoft.com/office/drawing/2014/main" id="{F57A7718-FDD2-4736-842A-D0A77DB07A3F}"/>
            </a:ext>
          </a:extLst>
        </xdr:cNvPr>
        <xdr:cNvPicPr>
          <a:picLocks noChangeAspect="1"/>
        </xdr:cNvPicPr>
      </xdr:nvPicPr>
      <xdr:blipFill rotWithShape="1">
        <a:blip xmlns:r="http://schemas.openxmlformats.org/officeDocument/2006/relationships" r:embed="rId1"/>
        <a:srcRect t="30304" b="-1"/>
        <a:stretch/>
      </xdr:blipFill>
      <xdr:spPr>
        <a:xfrm>
          <a:off x="7620000" y="44874180"/>
          <a:ext cx="2051685" cy="315884"/>
        </a:xfrm>
        <a:prstGeom prst="rect">
          <a:avLst/>
        </a:prstGeom>
      </xdr:spPr>
    </xdr:pic>
    <xdr:clientData/>
  </xdr:oneCellAnchor>
  <xdr:oneCellAnchor>
    <xdr:from>
      <xdr:col>1</xdr:col>
      <xdr:colOff>2034540</xdr:colOff>
      <xdr:row>94</xdr:row>
      <xdr:rowOff>160020</xdr:rowOff>
    </xdr:from>
    <xdr:ext cx="2051685" cy="315884"/>
    <xdr:pic>
      <xdr:nvPicPr>
        <xdr:cNvPr id="3" name="Picture 2">
          <a:extLst>
            <a:ext uri="{FF2B5EF4-FFF2-40B4-BE49-F238E27FC236}">
              <a16:creationId xmlns:a16="http://schemas.microsoft.com/office/drawing/2014/main" id="{3A5251F3-4CF9-4E84-9D92-BC3D55854906}"/>
            </a:ext>
          </a:extLst>
        </xdr:cNvPr>
        <xdr:cNvPicPr>
          <a:picLocks noChangeAspect="1"/>
        </xdr:cNvPicPr>
      </xdr:nvPicPr>
      <xdr:blipFill rotWithShape="1">
        <a:blip xmlns:r="http://schemas.openxmlformats.org/officeDocument/2006/relationships" r:embed="rId1"/>
        <a:srcRect t="30304" b="-1"/>
        <a:stretch/>
      </xdr:blipFill>
      <xdr:spPr>
        <a:xfrm>
          <a:off x="3429000" y="25938480"/>
          <a:ext cx="2051685" cy="315884"/>
        </a:xfrm>
        <a:prstGeom prst="rect">
          <a:avLst/>
        </a:prstGeom>
      </xdr:spPr>
    </xdr:pic>
    <xdr:clientData/>
  </xdr:oneCellAnchor>
  <xdr:oneCellAnchor>
    <xdr:from>
      <xdr:col>1</xdr:col>
      <xdr:colOff>2080261</xdr:colOff>
      <xdr:row>65</xdr:row>
      <xdr:rowOff>137160</xdr:rowOff>
    </xdr:from>
    <xdr:ext cx="1546860" cy="315884"/>
    <xdr:pic>
      <xdr:nvPicPr>
        <xdr:cNvPr id="4" name="Picture 3">
          <a:extLst>
            <a:ext uri="{FF2B5EF4-FFF2-40B4-BE49-F238E27FC236}">
              <a16:creationId xmlns:a16="http://schemas.microsoft.com/office/drawing/2014/main" id="{A523097E-FBDD-4048-A134-D7C0E69677F0}"/>
            </a:ext>
          </a:extLst>
        </xdr:cNvPr>
        <xdr:cNvPicPr>
          <a:picLocks noChangeAspect="1"/>
        </xdr:cNvPicPr>
      </xdr:nvPicPr>
      <xdr:blipFill rotWithShape="1">
        <a:blip xmlns:r="http://schemas.openxmlformats.org/officeDocument/2006/relationships" r:embed="rId1"/>
        <a:srcRect t="30304" b="-1"/>
        <a:stretch/>
      </xdr:blipFill>
      <xdr:spPr>
        <a:xfrm>
          <a:off x="3474721" y="17434560"/>
          <a:ext cx="1546860" cy="315884"/>
        </a:xfrm>
        <a:prstGeom prst="rect">
          <a:avLst/>
        </a:prstGeom>
      </xdr:spPr>
    </xdr:pic>
    <xdr:clientData/>
  </xdr:oneCellAnchor>
  <xdr:oneCellAnchor>
    <xdr:from>
      <xdr:col>1</xdr:col>
      <xdr:colOff>1592580</xdr:colOff>
      <xdr:row>33</xdr:row>
      <xdr:rowOff>60960</xdr:rowOff>
    </xdr:from>
    <xdr:ext cx="2051685" cy="315884"/>
    <xdr:pic>
      <xdr:nvPicPr>
        <xdr:cNvPr id="5" name="Picture 4">
          <a:extLst>
            <a:ext uri="{FF2B5EF4-FFF2-40B4-BE49-F238E27FC236}">
              <a16:creationId xmlns:a16="http://schemas.microsoft.com/office/drawing/2014/main" id="{64E20D45-5561-4BE1-B814-AF61AE48C27F}"/>
            </a:ext>
          </a:extLst>
        </xdr:cNvPr>
        <xdr:cNvPicPr>
          <a:picLocks noChangeAspect="1"/>
        </xdr:cNvPicPr>
      </xdr:nvPicPr>
      <xdr:blipFill rotWithShape="1">
        <a:blip xmlns:r="http://schemas.openxmlformats.org/officeDocument/2006/relationships" r:embed="rId1"/>
        <a:srcRect t="30304" b="-1"/>
        <a:stretch/>
      </xdr:blipFill>
      <xdr:spPr>
        <a:xfrm>
          <a:off x="2987040" y="8465820"/>
          <a:ext cx="2051685" cy="315884"/>
        </a:xfrm>
        <a:prstGeom prst="rect">
          <a:avLst/>
        </a:prstGeom>
      </xdr:spPr>
    </xdr:pic>
    <xdr:clientData/>
  </xdr:oneCellAnchor>
  <xdr:oneCellAnchor>
    <xdr:from>
      <xdr:col>4</xdr:col>
      <xdr:colOff>792480</xdr:colOff>
      <xdr:row>268</xdr:row>
      <xdr:rowOff>7620</xdr:rowOff>
    </xdr:from>
    <xdr:ext cx="2051685" cy="315884"/>
    <xdr:pic>
      <xdr:nvPicPr>
        <xdr:cNvPr id="6" name="Picture 5">
          <a:extLst>
            <a:ext uri="{FF2B5EF4-FFF2-40B4-BE49-F238E27FC236}">
              <a16:creationId xmlns:a16="http://schemas.microsoft.com/office/drawing/2014/main" id="{B25201F0-33C8-42A4-BD1C-62CD1971975E}"/>
            </a:ext>
          </a:extLst>
        </xdr:cNvPr>
        <xdr:cNvPicPr>
          <a:picLocks noChangeAspect="1"/>
        </xdr:cNvPicPr>
      </xdr:nvPicPr>
      <xdr:blipFill rotWithShape="1">
        <a:blip xmlns:r="http://schemas.openxmlformats.org/officeDocument/2006/relationships" r:embed="rId1"/>
        <a:srcRect t="30304" b="-1"/>
        <a:stretch/>
      </xdr:blipFill>
      <xdr:spPr>
        <a:xfrm>
          <a:off x="7559040" y="70073520"/>
          <a:ext cx="2051685" cy="31588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106</xdr:row>
      <xdr:rowOff>0</xdr:rowOff>
    </xdr:from>
    <xdr:to>
      <xdr:col>9</xdr:col>
      <xdr:colOff>7620</xdr:colOff>
      <xdr:row>106</xdr:row>
      <xdr:rowOff>7620</xdr:rowOff>
    </xdr:to>
    <xdr:pic>
      <xdr:nvPicPr>
        <xdr:cNvPr id="3" name="Picture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57460" y="373989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1074421</xdr:colOff>
      <xdr:row>97</xdr:row>
      <xdr:rowOff>373379</xdr:rowOff>
    </xdr:from>
    <xdr:to>
      <xdr:col>2</xdr:col>
      <xdr:colOff>1432561</xdr:colOff>
      <xdr:row>98</xdr:row>
      <xdr:rowOff>144779</xdr:rowOff>
    </xdr:to>
    <xdr:sp macro="" textlink="">
      <xdr:nvSpPr>
        <xdr:cNvPr id="2" name="Arrow: Left 1">
          <a:extLst>
            <a:ext uri="{FF2B5EF4-FFF2-40B4-BE49-F238E27FC236}">
              <a16:creationId xmlns:a16="http://schemas.microsoft.com/office/drawing/2014/main" id="{00000000-0008-0000-0300-000002000000}"/>
            </a:ext>
          </a:extLst>
        </xdr:cNvPr>
        <xdr:cNvSpPr/>
      </xdr:nvSpPr>
      <xdr:spPr>
        <a:xfrm rot="19686320">
          <a:off x="2651761" y="34000439"/>
          <a:ext cx="358140" cy="1905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922021</xdr:colOff>
      <xdr:row>96</xdr:row>
      <xdr:rowOff>236218</xdr:rowOff>
    </xdr:from>
    <xdr:to>
      <xdr:col>3</xdr:col>
      <xdr:colOff>1112521</xdr:colOff>
      <xdr:row>98</xdr:row>
      <xdr:rowOff>91438</xdr:rowOff>
    </xdr:to>
    <xdr:sp macro="" textlink="">
      <xdr:nvSpPr>
        <xdr:cNvPr id="4" name="Arrow: Left 3">
          <a:extLst>
            <a:ext uri="{FF2B5EF4-FFF2-40B4-BE49-F238E27FC236}">
              <a16:creationId xmlns:a16="http://schemas.microsoft.com/office/drawing/2014/main" id="{00000000-0008-0000-0300-000004000000}"/>
            </a:ext>
          </a:extLst>
        </xdr:cNvPr>
        <xdr:cNvSpPr/>
      </xdr:nvSpPr>
      <xdr:spPr>
        <a:xfrm rot="16415795">
          <a:off x="3893821" y="33695638"/>
          <a:ext cx="693420" cy="1905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4</xdr:col>
      <xdr:colOff>876301</xdr:colOff>
      <xdr:row>96</xdr:row>
      <xdr:rowOff>205739</xdr:rowOff>
    </xdr:from>
    <xdr:to>
      <xdr:col>4</xdr:col>
      <xdr:colOff>1066801</xdr:colOff>
      <xdr:row>98</xdr:row>
      <xdr:rowOff>60959</xdr:rowOff>
    </xdr:to>
    <xdr:sp macro="" textlink="">
      <xdr:nvSpPr>
        <xdr:cNvPr id="6" name="Arrow: Left 5">
          <a:extLst>
            <a:ext uri="{FF2B5EF4-FFF2-40B4-BE49-F238E27FC236}">
              <a16:creationId xmlns:a16="http://schemas.microsoft.com/office/drawing/2014/main" id="{00000000-0008-0000-0300-000006000000}"/>
            </a:ext>
          </a:extLst>
        </xdr:cNvPr>
        <xdr:cNvSpPr/>
      </xdr:nvSpPr>
      <xdr:spPr>
        <a:xfrm rot="16415795">
          <a:off x="5692141" y="33665159"/>
          <a:ext cx="693420" cy="1905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11</xdr:col>
      <xdr:colOff>1074421</xdr:colOff>
      <xdr:row>97</xdr:row>
      <xdr:rowOff>373379</xdr:rowOff>
    </xdr:from>
    <xdr:to>
      <xdr:col>11</xdr:col>
      <xdr:colOff>1432561</xdr:colOff>
      <xdr:row>98</xdr:row>
      <xdr:rowOff>144779</xdr:rowOff>
    </xdr:to>
    <xdr:sp macro="" textlink="">
      <xdr:nvSpPr>
        <xdr:cNvPr id="5" name="Arrow: Left 4">
          <a:extLst>
            <a:ext uri="{FF2B5EF4-FFF2-40B4-BE49-F238E27FC236}">
              <a16:creationId xmlns:a16="http://schemas.microsoft.com/office/drawing/2014/main" id="{00000000-0008-0000-0300-000005000000}"/>
            </a:ext>
          </a:extLst>
        </xdr:cNvPr>
        <xdr:cNvSpPr/>
      </xdr:nvSpPr>
      <xdr:spPr>
        <a:xfrm rot="19686320">
          <a:off x="2651761" y="34000439"/>
          <a:ext cx="358140" cy="1905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0</xdr:colOff>
      <xdr:row>400</xdr:row>
      <xdr:rowOff>0</xdr:rowOff>
    </xdr:from>
    <xdr:ext cx="304800" cy="304800"/>
    <xdr:sp macro="" textlink="">
      <xdr:nvSpPr>
        <xdr:cNvPr id="7" name="pendo-image-badge-9f298f30">
          <a:extLst>
            <a:ext uri="{FF2B5EF4-FFF2-40B4-BE49-F238E27FC236}">
              <a16:creationId xmlns:a16="http://schemas.microsoft.com/office/drawing/2014/main" id="{00000000-0008-0000-0300-000007000000}"/>
            </a:ext>
          </a:extLst>
        </xdr:cNvPr>
        <xdr:cNvSpPr>
          <a:spLocks noChangeAspect="1" noChangeArrowheads="1"/>
        </xdr:cNvSpPr>
      </xdr:nvSpPr>
      <xdr:spPr bwMode="auto">
        <a:xfrm>
          <a:off x="70591680" y="1310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400</xdr:row>
      <xdr:rowOff>0</xdr:rowOff>
    </xdr:from>
    <xdr:ext cx="304800" cy="304800"/>
    <xdr:sp macro="" textlink="">
      <xdr:nvSpPr>
        <xdr:cNvPr id="8" name="pendo-image-badge-9f298f30">
          <a:extLst>
            <a:ext uri="{FF2B5EF4-FFF2-40B4-BE49-F238E27FC236}">
              <a16:creationId xmlns:a16="http://schemas.microsoft.com/office/drawing/2014/main" id="{00000000-0008-0000-0300-000008000000}"/>
            </a:ext>
          </a:extLst>
        </xdr:cNvPr>
        <xdr:cNvSpPr>
          <a:spLocks noChangeAspect="1" noChangeArrowheads="1"/>
        </xdr:cNvSpPr>
      </xdr:nvSpPr>
      <xdr:spPr bwMode="auto">
        <a:xfrm>
          <a:off x="70324980" y="13106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2</xdr:col>
      <xdr:colOff>0</xdr:colOff>
      <xdr:row>393</xdr:row>
      <xdr:rowOff>0</xdr:rowOff>
    </xdr:from>
    <xdr:to>
      <xdr:col>2</xdr:col>
      <xdr:colOff>304800</xdr:colOff>
      <xdr:row>393</xdr:row>
      <xdr:rowOff>304800</xdr:rowOff>
    </xdr:to>
    <xdr:sp macro="" textlink="">
      <xdr:nvSpPr>
        <xdr:cNvPr id="9" name="pendo-image-badge-9f298f30">
          <a:extLst>
            <a:ext uri="{FF2B5EF4-FFF2-40B4-BE49-F238E27FC236}">
              <a16:creationId xmlns:a16="http://schemas.microsoft.com/office/drawing/2014/main" id="{00000000-0008-0000-0300-000009000000}"/>
            </a:ext>
          </a:extLst>
        </xdr:cNvPr>
        <xdr:cNvSpPr>
          <a:spLocks noChangeAspect="1" noChangeArrowheads="1"/>
        </xdr:cNvSpPr>
      </xdr:nvSpPr>
      <xdr:spPr bwMode="auto">
        <a:xfrm>
          <a:off x="1800225" y="979551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393</xdr:row>
      <xdr:rowOff>0</xdr:rowOff>
    </xdr:from>
    <xdr:to>
      <xdr:col>2</xdr:col>
      <xdr:colOff>304800</xdr:colOff>
      <xdr:row>393</xdr:row>
      <xdr:rowOff>304800</xdr:rowOff>
    </xdr:to>
    <xdr:sp macro="" textlink="">
      <xdr:nvSpPr>
        <xdr:cNvPr id="10" name="pendo-image-badge-9f298f30">
          <a:extLst>
            <a:ext uri="{FF2B5EF4-FFF2-40B4-BE49-F238E27FC236}">
              <a16:creationId xmlns:a16="http://schemas.microsoft.com/office/drawing/2014/main" id="{00000000-0008-0000-0300-00000A000000}"/>
            </a:ext>
          </a:extLst>
        </xdr:cNvPr>
        <xdr:cNvSpPr>
          <a:spLocks noChangeAspect="1" noChangeArrowheads="1"/>
        </xdr:cNvSpPr>
      </xdr:nvSpPr>
      <xdr:spPr bwMode="auto">
        <a:xfrm>
          <a:off x="1800225" y="979551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400</xdr:row>
      <xdr:rowOff>0</xdr:rowOff>
    </xdr:from>
    <xdr:to>
      <xdr:col>2</xdr:col>
      <xdr:colOff>304800</xdr:colOff>
      <xdr:row>400</xdr:row>
      <xdr:rowOff>304800</xdr:rowOff>
    </xdr:to>
    <xdr:sp macro="" textlink="">
      <xdr:nvSpPr>
        <xdr:cNvPr id="11" name="pendo-image-badge-9f298f30">
          <a:extLst>
            <a:ext uri="{FF2B5EF4-FFF2-40B4-BE49-F238E27FC236}">
              <a16:creationId xmlns:a16="http://schemas.microsoft.com/office/drawing/2014/main" id="{00000000-0008-0000-0300-00000B000000}"/>
            </a:ext>
          </a:extLst>
        </xdr:cNvPr>
        <xdr:cNvSpPr>
          <a:spLocks noChangeAspect="1" noChangeArrowheads="1"/>
        </xdr:cNvSpPr>
      </xdr:nvSpPr>
      <xdr:spPr bwMode="auto">
        <a:xfrm>
          <a:off x="1800225" y="9975532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262</xdr:row>
      <xdr:rowOff>0</xdr:rowOff>
    </xdr:from>
    <xdr:to>
      <xdr:col>2</xdr:col>
      <xdr:colOff>304800</xdr:colOff>
      <xdr:row>262</xdr:row>
      <xdr:rowOff>304800</xdr:rowOff>
    </xdr:to>
    <xdr:sp macro="" textlink="">
      <xdr:nvSpPr>
        <xdr:cNvPr id="12" name="pendo-image-badge-9f298f30">
          <a:extLst>
            <a:ext uri="{FF2B5EF4-FFF2-40B4-BE49-F238E27FC236}">
              <a16:creationId xmlns:a16="http://schemas.microsoft.com/office/drawing/2014/main" id="{00000000-0008-0000-0300-00000C000000}"/>
            </a:ext>
            <a:ext uri="{147F2762-F138-4A5C-976F-8EAC2B608ADB}">
              <a16:predDERef xmlns:a16="http://schemas.microsoft.com/office/drawing/2014/main" pred="{97D83241-4B60-42EB-B275-B6255710C957}"/>
            </a:ext>
          </a:extLst>
        </xdr:cNvPr>
        <xdr:cNvSpPr>
          <a:spLocks noChangeAspect="1" noChangeArrowheads="1"/>
        </xdr:cNvSpPr>
      </xdr:nvSpPr>
      <xdr:spPr bwMode="auto">
        <a:xfrm>
          <a:off x="1800225" y="642651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400</xdr:row>
      <xdr:rowOff>0</xdr:rowOff>
    </xdr:from>
    <xdr:to>
      <xdr:col>2</xdr:col>
      <xdr:colOff>304800</xdr:colOff>
      <xdr:row>400</xdr:row>
      <xdr:rowOff>304800</xdr:rowOff>
    </xdr:to>
    <xdr:sp macro="" textlink="">
      <xdr:nvSpPr>
        <xdr:cNvPr id="13" name="pendo-image-badge-9f298f30">
          <a:extLst>
            <a:ext uri="{FF2B5EF4-FFF2-40B4-BE49-F238E27FC236}">
              <a16:creationId xmlns:a16="http://schemas.microsoft.com/office/drawing/2014/main" id="{00000000-0008-0000-0300-00000D000000}"/>
            </a:ext>
          </a:extLst>
        </xdr:cNvPr>
        <xdr:cNvSpPr>
          <a:spLocks noChangeAspect="1" noChangeArrowheads="1"/>
        </xdr:cNvSpPr>
      </xdr:nvSpPr>
      <xdr:spPr bwMode="auto">
        <a:xfrm>
          <a:off x="1800225" y="9975532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0</xdr:colOff>
      <xdr:row>272</xdr:row>
      <xdr:rowOff>0</xdr:rowOff>
    </xdr:from>
    <xdr:to>
      <xdr:col>2</xdr:col>
      <xdr:colOff>304800</xdr:colOff>
      <xdr:row>272</xdr:row>
      <xdr:rowOff>304800</xdr:rowOff>
    </xdr:to>
    <xdr:sp macro="" textlink="">
      <xdr:nvSpPr>
        <xdr:cNvPr id="14" name="pendo-image-badge-9f298f30">
          <a:extLst>
            <a:ext uri="{FF2B5EF4-FFF2-40B4-BE49-F238E27FC236}">
              <a16:creationId xmlns:a16="http://schemas.microsoft.com/office/drawing/2014/main" id="{00000000-0008-0000-0300-00000E000000}"/>
            </a:ext>
          </a:extLst>
        </xdr:cNvPr>
        <xdr:cNvSpPr>
          <a:spLocks noChangeAspect="1" noChangeArrowheads="1"/>
        </xdr:cNvSpPr>
      </xdr:nvSpPr>
      <xdr:spPr bwMode="auto">
        <a:xfrm>
          <a:off x="1800225" y="6683692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15" name="Arrow: Left 14">
          <a:extLst>
            <a:ext uri="{FF2B5EF4-FFF2-40B4-BE49-F238E27FC236}">
              <a16:creationId xmlns:a16="http://schemas.microsoft.com/office/drawing/2014/main" id="{00000000-0008-0000-0300-00000F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16" name="Arrow: Left 15">
          <a:extLst>
            <a:ext uri="{FF2B5EF4-FFF2-40B4-BE49-F238E27FC236}">
              <a16:creationId xmlns:a16="http://schemas.microsoft.com/office/drawing/2014/main" id="{00000000-0008-0000-0300-000010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17" name="Arrow: Left 16">
          <a:extLst>
            <a:ext uri="{FF2B5EF4-FFF2-40B4-BE49-F238E27FC236}">
              <a16:creationId xmlns:a16="http://schemas.microsoft.com/office/drawing/2014/main" id="{00000000-0008-0000-0300-000011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18" name="Arrow: Left 17">
          <a:extLst>
            <a:ext uri="{FF2B5EF4-FFF2-40B4-BE49-F238E27FC236}">
              <a16:creationId xmlns:a16="http://schemas.microsoft.com/office/drawing/2014/main" id="{00000000-0008-0000-0300-000012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19" name="Arrow: Left 18">
          <a:extLst>
            <a:ext uri="{FF2B5EF4-FFF2-40B4-BE49-F238E27FC236}">
              <a16:creationId xmlns:a16="http://schemas.microsoft.com/office/drawing/2014/main" id="{00000000-0008-0000-0300-000013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0" name="Arrow: Left 19">
          <a:extLst>
            <a:ext uri="{FF2B5EF4-FFF2-40B4-BE49-F238E27FC236}">
              <a16:creationId xmlns:a16="http://schemas.microsoft.com/office/drawing/2014/main" id="{00000000-0008-0000-0300-000014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1" name="Arrow: Left 20">
          <a:extLst>
            <a:ext uri="{FF2B5EF4-FFF2-40B4-BE49-F238E27FC236}">
              <a16:creationId xmlns:a16="http://schemas.microsoft.com/office/drawing/2014/main" id="{00000000-0008-0000-0300-000015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2" name="Arrow: Left 21">
          <a:extLst>
            <a:ext uri="{FF2B5EF4-FFF2-40B4-BE49-F238E27FC236}">
              <a16:creationId xmlns:a16="http://schemas.microsoft.com/office/drawing/2014/main" id="{00000000-0008-0000-0300-000016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3" name="Arrow: Left 22">
          <a:extLst>
            <a:ext uri="{FF2B5EF4-FFF2-40B4-BE49-F238E27FC236}">
              <a16:creationId xmlns:a16="http://schemas.microsoft.com/office/drawing/2014/main" id="{00000000-0008-0000-0300-000017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4" name="Arrow: Left 23">
          <a:extLst>
            <a:ext uri="{FF2B5EF4-FFF2-40B4-BE49-F238E27FC236}">
              <a16:creationId xmlns:a16="http://schemas.microsoft.com/office/drawing/2014/main" id="{00000000-0008-0000-0300-000018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5" name="Arrow: Left 24">
          <a:extLst>
            <a:ext uri="{FF2B5EF4-FFF2-40B4-BE49-F238E27FC236}">
              <a16:creationId xmlns:a16="http://schemas.microsoft.com/office/drawing/2014/main" id="{00000000-0008-0000-0300-000019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6" name="Arrow: Left 25">
          <a:extLst>
            <a:ext uri="{FF2B5EF4-FFF2-40B4-BE49-F238E27FC236}">
              <a16:creationId xmlns:a16="http://schemas.microsoft.com/office/drawing/2014/main" id="{00000000-0008-0000-0300-00001A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7" name="Arrow: Left 26">
          <a:extLst>
            <a:ext uri="{FF2B5EF4-FFF2-40B4-BE49-F238E27FC236}">
              <a16:creationId xmlns:a16="http://schemas.microsoft.com/office/drawing/2014/main" id="{00000000-0008-0000-0300-00001B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8" name="Arrow: Left 27">
          <a:extLst>
            <a:ext uri="{FF2B5EF4-FFF2-40B4-BE49-F238E27FC236}">
              <a16:creationId xmlns:a16="http://schemas.microsoft.com/office/drawing/2014/main" id="{00000000-0008-0000-0300-00001C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29" name="Arrow: Left 28">
          <a:extLst>
            <a:ext uri="{FF2B5EF4-FFF2-40B4-BE49-F238E27FC236}">
              <a16:creationId xmlns:a16="http://schemas.microsoft.com/office/drawing/2014/main" id="{00000000-0008-0000-0300-00001D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0" name="Arrow: Left 29">
          <a:extLst>
            <a:ext uri="{FF2B5EF4-FFF2-40B4-BE49-F238E27FC236}">
              <a16:creationId xmlns:a16="http://schemas.microsoft.com/office/drawing/2014/main" id="{00000000-0008-0000-0300-00001E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1" name="Arrow: Left 30">
          <a:extLst>
            <a:ext uri="{FF2B5EF4-FFF2-40B4-BE49-F238E27FC236}">
              <a16:creationId xmlns:a16="http://schemas.microsoft.com/office/drawing/2014/main" id="{00000000-0008-0000-0300-00001F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2" name="Arrow: Left 31">
          <a:extLst>
            <a:ext uri="{FF2B5EF4-FFF2-40B4-BE49-F238E27FC236}">
              <a16:creationId xmlns:a16="http://schemas.microsoft.com/office/drawing/2014/main" id="{00000000-0008-0000-0300-000020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3" name="Arrow: Left 32">
          <a:extLst>
            <a:ext uri="{FF2B5EF4-FFF2-40B4-BE49-F238E27FC236}">
              <a16:creationId xmlns:a16="http://schemas.microsoft.com/office/drawing/2014/main" id="{00000000-0008-0000-0300-000021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4" name="Arrow: Left 33">
          <a:extLst>
            <a:ext uri="{FF2B5EF4-FFF2-40B4-BE49-F238E27FC236}">
              <a16:creationId xmlns:a16="http://schemas.microsoft.com/office/drawing/2014/main" id="{00000000-0008-0000-0300-000022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5" name="Arrow: Left 34">
          <a:extLst>
            <a:ext uri="{FF2B5EF4-FFF2-40B4-BE49-F238E27FC236}">
              <a16:creationId xmlns:a16="http://schemas.microsoft.com/office/drawing/2014/main" id="{00000000-0008-0000-0300-000023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6" name="Arrow: Left 35">
          <a:extLst>
            <a:ext uri="{FF2B5EF4-FFF2-40B4-BE49-F238E27FC236}">
              <a16:creationId xmlns:a16="http://schemas.microsoft.com/office/drawing/2014/main" id="{00000000-0008-0000-0300-000024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7" name="Arrow: Left 36">
          <a:extLst>
            <a:ext uri="{FF2B5EF4-FFF2-40B4-BE49-F238E27FC236}">
              <a16:creationId xmlns:a16="http://schemas.microsoft.com/office/drawing/2014/main" id="{00000000-0008-0000-0300-000025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8" name="Arrow: Left 37">
          <a:extLst>
            <a:ext uri="{FF2B5EF4-FFF2-40B4-BE49-F238E27FC236}">
              <a16:creationId xmlns:a16="http://schemas.microsoft.com/office/drawing/2014/main" id="{00000000-0008-0000-0300-000026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39" name="Arrow: Left 38">
          <a:extLst>
            <a:ext uri="{FF2B5EF4-FFF2-40B4-BE49-F238E27FC236}">
              <a16:creationId xmlns:a16="http://schemas.microsoft.com/office/drawing/2014/main" id="{00000000-0008-0000-0300-000027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40" name="Arrow: Left 39">
          <a:extLst>
            <a:ext uri="{FF2B5EF4-FFF2-40B4-BE49-F238E27FC236}">
              <a16:creationId xmlns:a16="http://schemas.microsoft.com/office/drawing/2014/main" id="{00000000-0008-0000-0300-000028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41" name="Arrow: Left 40">
          <a:extLst>
            <a:ext uri="{FF2B5EF4-FFF2-40B4-BE49-F238E27FC236}">
              <a16:creationId xmlns:a16="http://schemas.microsoft.com/office/drawing/2014/main" id="{00000000-0008-0000-0300-000029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42" name="Arrow: Left 41">
          <a:extLst>
            <a:ext uri="{FF2B5EF4-FFF2-40B4-BE49-F238E27FC236}">
              <a16:creationId xmlns:a16="http://schemas.microsoft.com/office/drawing/2014/main" id="{00000000-0008-0000-0300-00002A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43" name="Arrow: Left 42">
          <a:extLst>
            <a:ext uri="{FF2B5EF4-FFF2-40B4-BE49-F238E27FC236}">
              <a16:creationId xmlns:a16="http://schemas.microsoft.com/office/drawing/2014/main" id="{00000000-0008-0000-0300-00002B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44" name="Arrow: Left 43">
          <a:extLst>
            <a:ext uri="{FF2B5EF4-FFF2-40B4-BE49-F238E27FC236}">
              <a16:creationId xmlns:a16="http://schemas.microsoft.com/office/drawing/2014/main" id="{00000000-0008-0000-0300-00002C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45" name="Arrow: Left 44">
          <a:extLst>
            <a:ext uri="{FF2B5EF4-FFF2-40B4-BE49-F238E27FC236}">
              <a16:creationId xmlns:a16="http://schemas.microsoft.com/office/drawing/2014/main" id="{00000000-0008-0000-0300-00002D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1085850</xdr:colOff>
      <xdr:row>97</xdr:row>
      <xdr:rowOff>200025</xdr:rowOff>
    </xdr:from>
    <xdr:to>
      <xdr:col>2</xdr:col>
      <xdr:colOff>1443990</xdr:colOff>
      <xdr:row>97</xdr:row>
      <xdr:rowOff>344805</xdr:rowOff>
    </xdr:to>
    <xdr:sp macro="" textlink="">
      <xdr:nvSpPr>
        <xdr:cNvPr id="46" name="Arrow: Left 45">
          <a:extLst>
            <a:ext uri="{FF2B5EF4-FFF2-40B4-BE49-F238E27FC236}">
              <a16:creationId xmlns:a16="http://schemas.microsoft.com/office/drawing/2014/main" id="{00000000-0008-0000-0300-00002E000000}"/>
            </a:ext>
          </a:extLst>
        </xdr:cNvPr>
        <xdr:cNvSpPr/>
      </xdr:nvSpPr>
      <xdr:spPr>
        <a:xfrm rot="19686320">
          <a:off x="2874646" y="22557104"/>
          <a:ext cx="358140" cy="14478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editAs="oneCell">
    <xdr:from>
      <xdr:col>2</xdr:col>
      <xdr:colOff>0</xdr:colOff>
      <xdr:row>400</xdr:row>
      <xdr:rowOff>0</xdr:rowOff>
    </xdr:from>
    <xdr:to>
      <xdr:col>2</xdr:col>
      <xdr:colOff>304800</xdr:colOff>
      <xdr:row>400</xdr:row>
      <xdr:rowOff>304800</xdr:rowOff>
    </xdr:to>
    <xdr:sp macro="" textlink="">
      <xdr:nvSpPr>
        <xdr:cNvPr id="47" name="pendo-image-badge-9f298f30">
          <a:extLst>
            <a:ext uri="{FF2B5EF4-FFF2-40B4-BE49-F238E27FC236}">
              <a16:creationId xmlns:a16="http://schemas.microsoft.com/office/drawing/2014/main" id="{00000000-0008-0000-0300-00002F000000}"/>
            </a:ext>
          </a:extLst>
        </xdr:cNvPr>
        <xdr:cNvSpPr>
          <a:spLocks noChangeAspect="1" noChangeArrowheads="1"/>
        </xdr:cNvSpPr>
      </xdr:nvSpPr>
      <xdr:spPr bwMode="auto">
        <a:xfrm>
          <a:off x="1800225" y="9975532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xdr:txBody>
    </xdr:sp>
    <xdr:clientData/>
  </xdr:twoCellAnchor>
  <xdr:twoCellAnchor editAs="oneCell">
    <xdr:from>
      <xdr:col>2</xdr:col>
      <xdr:colOff>1085850</xdr:colOff>
      <xdr:row>97</xdr:row>
      <xdr:rowOff>200025</xdr:rowOff>
    </xdr:from>
    <xdr:to>
      <xdr:col>2</xdr:col>
      <xdr:colOff>1443990</xdr:colOff>
      <xdr:row>97</xdr:row>
      <xdr:rowOff>342900</xdr:rowOff>
    </xdr:to>
    <xdr:sp macro="" textlink="">
      <xdr:nvSpPr>
        <xdr:cNvPr id="48" name="Arrow: Left 47">
          <a:extLst>
            <a:ext uri="{FF2B5EF4-FFF2-40B4-BE49-F238E27FC236}">
              <a16:creationId xmlns:a16="http://schemas.microsoft.com/office/drawing/2014/main" id="{00000000-0008-0000-0300-000030000000}"/>
            </a:ext>
          </a:extLst>
        </xdr:cNvPr>
        <xdr:cNvSpPr/>
      </xdr:nvSpPr>
      <xdr:spPr>
        <a:xfrm rot="19686320">
          <a:off x="2874646" y="22557104"/>
          <a:ext cx="358140" cy="14287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sz="1100"/>
        </a:p>
      </xdr:txBody>
    </xdr:sp>
    <xdr:clientData/>
  </xdr:twoCellAnchor>
  <xdr:twoCellAnchor>
    <xdr:from>
      <xdr:col>2</xdr:col>
      <xdr:colOff>1074421</xdr:colOff>
      <xdr:row>97</xdr:row>
      <xdr:rowOff>373379</xdr:rowOff>
    </xdr:from>
    <xdr:to>
      <xdr:col>2</xdr:col>
      <xdr:colOff>1432561</xdr:colOff>
      <xdr:row>98</xdr:row>
      <xdr:rowOff>144779</xdr:rowOff>
    </xdr:to>
    <xdr:sp macro="" textlink="">
      <xdr:nvSpPr>
        <xdr:cNvPr id="49" name="Arrow: Left 48">
          <a:extLst>
            <a:ext uri="{FF2B5EF4-FFF2-40B4-BE49-F238E27FC236}">
              <a16:creationId xmlns:a16="http://schemas.microsoft.com/office/drawing/2014/main" id="{216619E1-C72B-45B2-989A-EA601D8CFBAC}"/>
            </a:ext>
          </a:extLst>
        </xdr:cNvPr>
        <xdr:cNvSpPr/>
      </xdr:nvSpPr>
      <xdr:spPr>
        <a:xfrm rot="19686320">
          <a:off x="2651761" y="34000439"/>
          <a:ext cx="358140" cy="19050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0</xdr:colOff>
      <xdr:row>196</xdr:row>
      <xdr:rowOff>0</xdr:rowOff>
    </xdr:from>
    <xdr:to>
      <xdr:col>2</xdr:col>
      <xdr:colOff>304800</xdr:colOff>
      <xdr:row>196</xdr:row>
      <xdr:rowOff>304800</xdr:rowOff>
    </xdr:to>
    <xdr:sp macro="" textlink="">
      <xdr:nvSpPr>
        <xdr:cNvPr id="50" name="pendo-image-badge-9f298f30">
          <a:extLst>
            <a:ext uri="{FF2B5EF4-FFF2-40B4-BE49-F238E27FC236}">
              <a16:creationId xmlns:a16="http://schemas.microsoft.com/office/drawing/2014/main" id="{8EEB4F09-CB0B-407D-B087-0A495EE07763}"/>
            </a:ext>
          </a:extLst>
        </xdr:cNvPr>
        <xdr:cNvSpPr>
          <a:spLocks noChangeAspect="1" noChangeArrowheads="1"/>
        </xdr:cNvSpPr>
      </xdr:nvSpPr>
      <xdr:spPr bwMode="auto">
        <a:xfrm>
          <a:off x="78752700" y="6347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342900</xdr:colOff>
      <xdr:row>78</xdr:row>
      <xdr:rowOff>60960</xdr:rowOff>
    </xdr:from>
    <xdr:to>
      <xdr:col>12</xdr:col>
      <xdr:colOff>16510</xdr:colOff>
      <xdr:row>78</xdr:row>
      <xdr:rowOff>62230</xdr:rowOff>
    </xdr:to>
    <xdr:sp macro="" textlink="">
      <xdr:nvSpPr>
        <xdr:cNvPr id="2" name="Graphic 1">
          <a:extLst>
            <a:ext uri="{FF2B5EF4-FFF2-40B4-BE49-F238E27FC236}">
              <a16:creationId xmlns:a16="http://schemas.microsoft.com/office/drawing/2014/main" id="{00000000-0008-0000-0B00-000002000000}"/>
            </a:ext>
          </a:extLst>
        </xdr:cNvPr>
        <xdr:cNvSpPr>
          <a:spLocks/>
        </xdr:cNvSpPr>
      </xdr:nvSpPr>
      <xdr:spPr>
        <a:xfrm>
          <a:off x="9273540" y="8869680"/>
          <a:ext cx="6455410" cy="1270"/>
        </a:xfrm>
        <a:custGeom>
          <a:avLst/>
          <a:gdLst/>
          <a:ahLst/>
          <a:cxnLst/>
          <a:rect l="l" t="t" r="r" b="b"/>
          <a:pathLst>
            <a:path w="3331210">
              <a:moveTo>
                <a:pt x="0" y="0"/>
              </a:moveTo>
              <a:lnTo>
                <a:pt x="3331025" y="0"/>
              </a:lnTo>
            </a:path>
          </a:pathLst>
        </a:custGeom>
        <a:ln w="9149">
          <a:solidFill>
            <a:srgbClr val="000000"/>
          </a:solidFill>
          <a:prstDash val="solid"/>
        </a:ln>
      </xdr:spPr>
      <xdr:txBody>
        <a:bodyPr wrap="square" lIns="0" tIns="0" rIns="0" bIns="0" rtlCol="0">
          <a:prstTxWarp prst="textNoShape">
            <a:avLst/>
          </a:prstTxWarp>
          <a:noAutofit/>
        </a:body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241935</xdr:colOff>
      <xdr:row>21</xdr:row>
      <xdr:rowOff>160020</xdr:rowOff>
    </xdr:from>
    <xdr:to>
      <xdr:col>9</xdr:col>
      <xdr:colOff>304800</xdr:colOff>
      <xdr:row>24</xdr:row>
      <xdr:rowOff>83820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rcRect t="30304" b="-1"/>
        <a:stretch/>
      </xdr:blipFill>
      <xdr:spPr>
        <a:xfrm>
          <a:off x="7861935" y="5219700"/>
          <a:ext cx="2501265" cy="723900"/>
        </a:xfrm>
        <a:prstGeom prst="rect">
          <a:avLst/>
        </a:prstGeom>
      </xdr:spPr>
    </xdr:pic>
    <xdr:clientData/>
  </xdr:twoCellAnchor>
  <xdr:twoCellAnchor editAs="oneCell">
    <xdr:from>
      <xdr:col>5</xdr:col>
      <xdr:colOff>523875</xdr:colOff>
      <xdr:row>66</xdr:row>
      <xdr:rowOff>7620</xdr:rowOff>
    </xdr:from>
    <xdr:to>
      <xdr:col>8</xdr:col>
      <xdr:colOff>518160</xdr:colOff>
      <xdr:row>68</xdr:row>
      <xdr:rowOff>30480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1"/>
        <a:srcRect t="30304" b="-1"/>
        <a:stretch/>
      </xdr:blipFill>
      <xdr:spPr>
        <a:xfrm>
          <a:off x="8143875" y="17388840"/>
          <a:ext cx="1823085" cy="861060"/>
        </a:xfrm>
        <a:prstGeom prst="rect">
          <a:avLst/>
        </a:prstGeom>
      </xdr:spPr>
    </xdr:pic>
    <xdr:clientData/>
  </xdr:twoCellAnchor>
  <xdr:twoCellAnchor editAs="oneCell">
    <xdr:from>
      <xdr:col>6</xdr:col>
      <xdr:colOff>7620</xdr:colOff>
      <xdr:row>95</xdr:row>
      <xdr:rowOff>83820</xdr:rowOff>
    </xdr:from>
    <xdr:to>
      <xdr:col>9</xdr:col>
      <xdr:colOff>358140</xdr:colOff>
      <xdr:row>97</xdr:row>
      <xdr:rowOff>83820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1"/>
        <a:srcRect t="38475" b="17869"/>
        <a:stretch/>
      </xdr:blipFill>
      <xdr:spPr>
        <a:xfrm>
          <a:off x="8237220" y="26334720"/>
          <a:ext cx="2179320" cy="525780"/>
        </a:xfrm>
        <a:prstGeom prst="rect">
          <a:avLst/>
        </a:prstGeom>
      </xdr:spPr>
    </xdr:pic>
    <xdr:clientData/>
  </xdr:twoCellAnchor>
  <xdr:twoCellAnchor>
    <xdr:from>
      <xdr:col>0</xdr:col>
      <xdr:colOff>0</xdr:colOff>
      <xdr:row>91</xdr:row>
      <xdr:rowOff>0</xdr:rowOff>
    </xdr:from>
    <xdr:to>
      <xdr:col>3</xdr:col>
      <xdr:colOff>1615440</xdr:colOff>
      <xdr:row>92</xdr:row>
      <xdr:rowOff>320040</xdr:rowOff>
    </xdr:to>
    <xdr:sp macro="" textlink="">
      <xdr:nvSpPr>
        <xdr:cNvPr id="5" name="Text Box 2">
          <a:extLst>
            <a:ext uri="{FF2B5EF4-FFF2-40B4-BE49-F238E27FC236}">
              <a16:creationId xmlns:a16="http://schemas.microsoft.com/office/drawing/2014/main" id="{00000000-0008-0000-0400-000005000000}"/>
            </a:ext>
          </a:extLst>
        </xdr:cNvPr>
        <xdr:cNvSpPr txBox="1">
          <a:spLocks noChangeArrowheads="1"/>
        </xdr:cNvSpPr>
      </xdr:nvSpPr>
      <xdr:spPr bwMode="auto">
        <a:xfrm>
          <a:off x="0" y="25283160"/>
          <a:ext cx="6690360" cy="335280"/>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0" tIns="0" rIns="0" bIns="0" anchor="t" upright="1"/>
        <a:lstStyle/>
        <a:p>
          <a:pPr algn="l" rtl="0">
            <a:defRPr sz="1000"/>
          </a:pPr>
          <a:r>
            <a:rPr lang="en-US" sz="900" b="1" i="0" u="none" strike="noStrike" baseline="0">
              <a:solidFill>
                <a:srgbClr val="000000"/>
              </a:solidFill>
              <a:latin typeface="Arial"/>
              <a:cs typeface="Arial"/>
            </a:rPr>
            <a:t>         </a:t>
          </a:r>
        </a:p>
        <a:p>
          <a:pPr algn="l" rtl="0">
            <a:defRPr sz="1000"/>
          </a:pPr>
          <a:r>
            <a:rPr lang="en-US" sz="900" b="1" i="0" u="none" strike="noStrike" baseline="0">
              <a:solidFill>
                <a:srgbClr val="000000"/>
              </a:solidFill>
              <a:latin typeface="Arial"/>
              <a:cs typeface="Arial"/>
            </a:rPr>
            <a:t>       </a:t>
          </a:r>
          <a:r>
            <a:rPr lang="en-US" sz="1100" b="1" i="0" u="none" strike="noStrike" baseline="0">
              <a:solidFill>
                <a:srgbClr val="000000"/>
              </a:solidFill>
              <a:latin typeface="Arial"/>
              <a:cs typeface="Arial"/>
            </a:rPr>
            <a:t>This s a LEGALLY BINDING, Irrevocable Document; Fully Enforceable. Please read carefully</a:t>
          </a:r>
        </a:p>
      </xdr:txBody>
    </xdr:sp>
    <xdr:clientData/>
  </xdr:twoCellAnchor>
  <xdr:oneCellAnchor>
    <xdr:from>
      <xdr:col>5</xdr:col>
      <xdr:colOff>74295</xdr:colOff>
      <xdr:row>184</xdr:row>
      <xdr:rowOff>190500</xdr:rowOff>
    </xdr:from>
    <xdr:ext cx="2242185" cy="689264"/>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1"/>
        <a:srcRect t="30304" b="-1"/>
        <a:stretch/>
      </xdr:blipFill>
      <xdr:spPr>
        <a:xfrm>
          <a:off x="7694295" y="44874180"/>
          <a:ext cx="2242185" cy="689264"/>
        </a:xfrm>
        <a:prstGeom prst="rect">
          <a:avLst/>
        </a:prstGeom>
      </xdr:spPr>
    </xdr:pic>
    <xdr:clientData/>
  </xdr:oneCellAnchor>
  <xdr:oneCellAnchor>
    <xdr:from>
      <xdr:col>7</xdr:col>
      <xdr:colOff>411480</xdr:colOff>
      <xdr:row>272</xdr:row>
      <xdr:rowOff>243840</xdr:rowOff>
    </xdr:from>
    <xdr:ext cx="2242185" cy="506384"/>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1"/>
        <a:srcRect t="30304" b="-1"/>
        <a:stretch/>
      </xdr:blipFill>
      <xdr:spPr>
        <a:xfrm>
          <a:off x="9250680" y="70827900"/>
          <a:ext cx="2242185" cy="506384"/>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5</xdr:col>
      <xdr:colOff>241935</xdr:colOff>
      <xdr:row>21</xdr:row>
      <xdr:rowOff>160020</xdr:rowOff>
    </xdr:from>
    <xdr:to>
      <xdr:col>9</xdr:col>
      <xdr:colOff>304800</xdr:colOff>
      <xdr:row>24</xdr:row>
      <xdr:rowOff>83820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srcRect t="30304" b="-1"/>
        <a:stretch/>
      </xdr:blipFill>
      <xdr:spPr>
        <a:xfrm>
          <a:off x="7861935" y="5219700"/>
          <a:ext cx="2501265" cy="723900"/>
        </a:xfrm>
        <a:prstGeom prst="rect">
          <a:avLst/>
        </a:prstGeom>
      </xdr:spPr>
    </xdr:pic>
    <xdr:clientData/>
  </xdr:twoCellAnchor>
  <xdr:twoCellAnchor editAs="oneCell">
    <xdr:from>
      <xdr:col>5</xdr:col>
      <xdr:colOff>523875</xdr:colOff>
      <xdr:row>66</xdr:row>
      <xdr:rowOff>7620</xdr:rowOff>
    </xdr:from>
    <xdr:to>
      <xdr:col>8</xdr:col>
      <xdr:colOff>518160</xdr:colOff>
      <xdr:row>68</xdr:row>
      <xdr:rowOff>30480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1"/>
        <a:srcRect t="30304" b="-1"/>
        <a:stretch/>
      </xdr:blipFill>
      <xdr:spPr>
        <a:xfrm>
          <a:off x="8143875" y="17731740"/>
          <a:ext cx="1823085" cy="861060"/>
        </a:xfrm>
        <a:prstGeom prst="rect">
          <a:avLst/>
        </a:prstGeom>
      </xdr:spPr>
    </xdr:pic>
    <xdr:clientData/>
  </xdr:twoCellAnchor>
  <xdr:twoCellAnchor editAs="oneCell">
    <xdr:from>
      <xdr:col>6</xdr:col>
      <xdr:colOff>7620</xdr:colOff>
      <xdr:row>95</xdr:row>
      <xdr:rowOff>83820</xdr:rowOff>
    </xdr:from>
    <xdr:to>
      <xdr:col>9</xdr:col>
      <xdr:colOff>358140</xdr:colOff>
      <xdr:row>97</xdr:row>
      <xdr:rowOff>83820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rotWithShape="1">
        <a:blip xmlns:r="http://schemas.openxmlformats.org/officeDocument/2006/relationships" r:embed="rId1"/>
        <a:srcRect t="38475" b="17869"/>
        <a:stretch/>
      </xdr:blipFill>
      <xdr:spPr>
        <a:xfrm>
          <a:off x="8237220" y="26136600"/>
          <a:ext cx="2179320" cy="525780"/>
        </a:xfrm>
        <a:prstGeom prst="rect">
          <a:avLst/>
        </a:prstGeom>
      </xdr:spPr>
    </xdr:pic>
    <xdr:clientData/>
  </xdr:twoCellAnchor>
  <xdr:twoCellAnchor>
    <xdr:from>
      <xdr:col>0</xdr:col>
      <xdr:colOff>0</xdr:colOff>
      <xdr:row>91</xdr:row>
      <xdr:rowOff>0</xdr:rowOff>
    </xdr:from>
    <xdr:to>
      <xdr:col>3</xdr:col>
      <xdr:colOff>1615440</xdr:colOff>
      <xdr:row>92</xdr:row>
      <xdr:rowOff>320040</xdr:rowOff>
    </xdr:to>
    <xdr:sp macro="" textlink="">
      <xdr:nvSpPr>
        <xdr:cNvPr id="5" name="Text Box 2">
          <a:extLst>
            <a:ext uri="{FF2B5EF4-FFF2-40B4-BE49-F238E27FC236}">
              <a16:creationId xmlns:a16="http://schemas.microsoft.com/office/drawing/2014/main" id="{00000000-0008-0000-0500-000005000000}"/>
            </a:ext>
          </a:extLst>
        </xdr:cNvPr>
        <xdr:cNvSpPr txBox="1">
          <a:spLocks noChangeArrowheads="1"/>
        </xdr:cNvSpPr>
      </xdr:nvSpPr>
      <xdr:spPr bwMode="auto">
        <a:xfrm>
          <a:off x="0" y="25085040"/>
          <a:ext cx="6690360" cy="335280"/>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0" tIns="0" rIns="0" bIns="0" anchor="t" upright="1"/>
        <a:lstStyle/>
        <a:p>
          <a:pPr algn="l" rtl="0">
            <a:defRPr sz="1000"/>
          </a:pPr>
          <a:r>
            <a:rPr lang="en-US" sz="900" b="1" i="0" u="none" strike="noStrike" baseline="0">
              <a:solidFill>
                <a:srgbClr val="000000"/>
              </a:solidFill>
              <a:latin typeface="Arial"/>
              <a:cs typeface="Arial"/>
            </a:rPr>
            <a:t>         </a:t>
          </a:r>
        </a:p>
        <a:p>
          <a:pPr algn="l" rtl="0">
            <a:defRPr sz="1000"/>
          </a:pPr>
          <a:r>
            <a:rPr lang="en-US" sz="900" b="1" i="0" u="none" strike="noStrike" baseline="0">
              <a:solidFill>
                <a:srgbClr val="000000"/>
              </a:solidFill>
              <a:latin typeface="Arial"/>
              <a:cs typeface="Arial"/>
            </a:rPr>
            <a:t>       </a:t>
          </a:r>
          <a:r>
            <a:rPr lang="en-US" sz="1100" b="1" i="0" u="none" strike="noStrike" baseline="0">
              <a:solidFill>
                <a:srgbClr val="000000"/>
              </a:solidFill>
              <a:latin typeface="Arial"/>
              <a:cs typeface="Arial"/>
            </a:rPr>
            <a:t>This s a LEGALLY BINDING, Irrevocable Document; Fully Enforceable. Please read carefully</a:t>
          </a:r>
        </a:p>
      </xdr:txBody>
    </xdr:sp>
    <xdr:clientData/>
  </xdr:twoCellAnchor>
  <xdr:oneCellAnchor>
    <xdr:from>
      <xdr:col>5</xdr:col>
      <xdr:colOff>74295</xdr:colOff>
      <xdr:row>184</xdr:row>
      <xdr:rowOff>190500</xdr:rowOff>
    </xdr:from>
    <xdr:ext cx="2242185" cy="689264"/>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1"/>
        <a:srcRect t="30304" b="-1"/>
        <a:stretch/>
      </xdr:blipFill>
      <xdr:spPr>
        <a:xfrm>
          <a:off x="7694295" y="44676060"/>
          <a:ext cx="2242185" cy="689264"/>
        </a:xfrm>
        <a:prstGeom prst="rect">
          <a:avLst/>
        </a:prstGeom>
      </xdr:spPr>
    </xdr:pic>
    <xdr:clientData/>
  </xdr:oneCellAnchor>
  <xdr:oneCellAnchor>
    <xdr:from>
      <xdr:col>7</xdr:col>
      <xdr:colOff>411480</xdr:colOff>
      <xdr:row>272</xdr:row>
      <xdr:rowOff>243840</xdr:rowOff>
    </xdr:from>
    <xdr:ext cx="2242185" cy="506384"/>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rotWithShape="1">
        <a:blip xmlns:r="http://schemas.openxmlformats.org/officeDocument/2006/relationships" r:embed="rId1"/>
        <a:srcRect t="30304" b="-1"/>
        <a:stretch/>
      </xdr:blipFill>
      <xdr:spPr>
        <a:xfrm>
          <a:off x="9250680" y="70629780"/>
          <a:ext cx="2242185" cy="50638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4</xdr:col>
      <xdr:colOff>645795</xdr:colOff>
      <xdr:row>27</xdr:row>
      <xdr:rowOff>76200</xdr:rowOff>
    </xdr:from>
    <xdr:to>
      <xdr:col>7</xdr:col>
      <xdr:colOff>411480</xdr:colOff>
      <xdr:row>30</xdr:row>
      <xdr:rowOff>83820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srcRect t="30304" b="-1"/>
        <a:stretch/>
      </xdr:blipFill>
      <xdr:spPr>
        <a:xfrm>
          <a:off x="7412355" y="6964680"/>
          <a:ext cx="2501265" cy="723900"/>
        </a:xfrm>
        <a:prstGeom prst="rect">
          <a:avLst/>
        </a:prstGeom>
      </xdr:spPr>
    </xdr:pic>
    <xdr:clientData/>
  </xdr:twoCellAnchor>
  <xdr:twoCellAnchor editAs="oneCell">
    <xdr:from>
      <xdr:col>5</xdr:col>
      <xdr:colOff>523875</xdr:colOff>
      <xdr:row>66</xdr:row>
      <xdr:rowOff>7620</xdr:rowOff>
    </xdr:from>
    <xdr:to>
      <xdr:col>8</xdr:col>
      <xdr:colOff>518160</xdr:colOff>
      <xdr:row>68</xdr:row>
      <xdr:rowOff>30480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1"/>
        <a:srcRect t="30304" b="-1"/>
        <a:stretch/>
      </xdr:blipFill>
      <xdr:spPr>
        <a:xfrm>
          <a:off x="8143875" y="17388840"/>
          <a:ext cx="1823085" cy="861060"/>
        </a:xfrm>
        <a:prstGeom prst="rect">
          <a:avLst/>
        </a:prstGeom>
      </xdr:spPr>
    </xdr:pic>
    <xdr:clientData/>
  </xdr:twoCellAnchor>
  <xdr:twoCellAnchor editAs="oneCell">
    <xdr:from>
      <xdr:col>6</xdr:col>
      <xdr:colOff>7620</xdr:colOff>
      <xdr:row>95</xdr:row>
      <xdr:rowOff>83820</xdr:rowOff>
    </xdr:from>
    <xdr:to>
      <xdr:col>9</xdr:col>
      <xdr:colOff>358140</xdr:colOff>
      <xdr:row>97</xdr:row>
      <xdr:rowOff>83820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rotWithShape="1">
        <a:blip xmlns:r="http://schemas.openxmlformats.org/officeDocument/2006/relationships" r:embed="rId1"/>
        <a:srcRect t="38475" b="17869"/>
        <a:stretch/>
      </xdr:blipFill>
      <xdr:spPr>
        <a:xfrm>
          <a:off x="8237220" y="26334720"/>
          <a:ext cx="2179320" cy="525780"/>
        </a:xfrm>
        <a:prstGeom prst="rect">
          <a:avLst/>
        </a:prstGeom>
      </xdr:spPr>
    </xdr:pic>
    <xdr:clientData/>
  </xdr:twoCellAnchor>
  <xdr:twoCellAnchor>
    <xdr:from>
      <xdr:col>0</xdr:col>
      <xdr:colOff>0</xdr:colOff>
      <xdr:row>91</xdr:row>
      <xdr:rowOff>0</xdr:rowOff>
    </xdr:from>
    <xdr:to>
      <xdr:col>3</xdr:col>
      <xdr:colOff>1615440</xdr:colOff>
      <xdr:row>92</xdr:row>
      <xdr:rowOff>320040</xdr:rowOff>
    </xdr:to>
    <xdr:sp macro="" textlink="">
      <xdr:nvSpPr>
        <xdr:cNvPr id="5" name="Text Box 2">
          <a:extLst>
            <a:ext uri="{FF2B5EF4-FFF2-40B4-BE49-F238E27FC236}">
              <a16:creationId xmlns:a16="http://schemas.microsoft.com/office/drawing/2014/main" id="{00000000-0008-0000-0600-000005000000}"/>
            </a:ext>
          </a:extLst>
        </xdr:cNvPr>
        <xdr:cNvSpPr txBox="1">
          <a:spLocks noChangeArrowheads="1"/>
        </xdr:cNvSpPr>
      </xdr:nvSpPr>
      <xdr:spPr bwMode="auto">
        <a:xfrm>
          <a:off x="0" y="25283160"/>
          <a:ext cx="6690360" cy="335280"/>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0" tIns="0" rIns="0" bIns="0" anchor="t" upright="1"/>
        <a:lstStyle/>
        <a:p>
          <a:pPr algn="l" rtl="0">
            <a:defRPr sz="1000"/>
          </a:pPr>
          <a:r>
            <a:rPr lang="en-US" sz="900" b="1" i="0" u="none" strike="noStrike" baseline="0">
              <a:solidFill>
                <a:srgbClr val="000000"/>
              </a:solidFill>
              <a:latin typeface="Arial"/>
              <a:cs typeface="Arial"/>
            </a:rPr>
            <a:t>         </a:t>
          </a:r>
        </a:p>
        <a:p>
          <a:pPr algn="l" rtl="0">
            <a:defRPr sz="1000"/>
          </a:pPr>
          <a:r>
            <a:rPr lang="en-US" sz="900" b="1" i="0" u="none" strike="noStrike" baseline="0">
              <a:solidFill>
                <a:srgbClr val="000000"/>
              </a:solidFill>
              <a:latin typeface="Arial"/>
              <a:cs typeface="Arial"/>
            </a:rPr>
            <a:t>       </a:t>
          </a:r>
          <a:r>
            <a:rPr lang="en-US" sz="1100" b="1" i="0" u="none" strike="noStrike" baseline="0">
              <a:solidFill>
                <a:srgbClr val="000000"/>
              </a:solidFill>
              <a:latin typeface="Arial"/>
              <a:cs typeface="Arial"/>
            </a:rPr>
            <a:t>This s a LEGALLY BINDING, Irrevocable Document; Fully Enforceable. Please read carefully</a:t>
          </a:r>
        </a:p>
      </xdr:txBody>
    </xdr:sp>
    <xdr:clientData/>
  </xdr:twoCellAnchor>
  <xdr:oneCellAnchor>
    <xdr:from>
      <xdr:col>5</xdr:col>
      <xdr:colOff>74295</xdr:colOff>
      <xdr:row>184</xdr:row>
      <xdr:rowOff>190500</xdr:rowOff>
    </xdr:from>
    <xdr:ext cx="2242185" cy="689264"/>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rotWithShape="1">
        <a:blip xmlns:r="http://schemas.openxmlformats.org/officeDocument/2006/relationships" r:embed="rId1"/>
        <a:srcRect t="30304" b="-1"/>
        <a:stretch/>
      </xdr:blipFill>
      <xdr:spPr>
        <a:xfrm>
          <a:off x="7694295" y="44874180"/>
          <a:ext cx="2242185" cy="689264"/>
        </a:xfrm>
        <a:prstGeom prst="rect">
          <a:avLst/>
        </a:prstGeom>
      </xdr:spPr>
    </xdr:pic>
    <xdr:clientData/>
  </xdr:oneCellAnchor>
  <xdr:oneCellAnchor>
    <xdr:from>
      <xdr:col>7</xdr:col>
      <xdr:colOff>411480</xdr:colOff>
      <xdr:row>272</xdr:row>
      <xdr:rowOff>243840</xdr:rowOff>
    </xdr:from>
    <xdr:ext cx="2242185" cy="506384"/>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rotWithShape="1">
        <a:blip xmlns:r="http://schemas.openxmlformats.org/officeDocument/2006/relationships" r:embed="rId1"/>
        <a:srcRect t="30304" b="-1"/>
        <a:stretch/>
      </xdr:blipFill>
      <xdr:spPr>
        <a:xfrm>
          <a:off x="9250680" y="70827900"/>
          <a:ext cx="2242185" cy="50638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4</xdr:col>
      <xdr:colOff>622935</xdr:colOff>
      <xdr:row>34</xdr:row>
      <xdr:rowOff>236220</xdr:rowOff>
    </xdr:from>
    <xdr:ext cx="2501265" cy="723900"/>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rcRect t="30304" b="-1"/>
        <a:stretch/>
      </xdr:blipFill>
      <xdr:spPr>
        <a:xfrm>
          <a:off x="7389495" y="8976360"/>
          <a:ext cx="2501265" cy="723900"/>
        </a:xfrm>
        <a:prstGeom prst="rect">
          <a:avLst/>
        </a:prstGeom>
      </xdr:spPr>
    </xdr:pic>
    <xdr:clientData/>
  </xdr:oneCellAnchor>
  <xdr:oneCellAnchor>
    <xdr:from>
      <xdr:col>5</xdr:col>
      <xdr:colOff>523875</xdr:colOff>
      <xdr:row>66</xdr:row>
      <xdr:rowOff>0</xdr:rowOff>
    </xdr:from>
    <xdr:ext cx="1823085" cy="861060"/>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1"/>
        <a:srcRect t="30304" b="-1"/>
        <a:stretch/>
      </xdr:blipFill>
      <xdr:spPr>
        <a:xfrm>
          <a:off x="3571875" y="12070080"/>
          <a:ext cx="1823085" cy="861060"/>
        </a:xfrm>
        <a:prstGeom prst="rect">
          <a:avLst/>
        </a:prstGeom>
      </xdr:spPr>
    </xdr:pic>
    <xdr:clientData/>
  </xdr:oneCellAnchor>
  <xdr:oneCellAnchor>
    <xdr:from>
      <xdr:col>6</xdr:col>
      <xdr:colOff>7620</xdr:colOff>
      <xdr:row>96</xdr:row>
      <xdr:rowOff>83820</xdr:rowOff>
    </xdr:from>
    <xdr:ext cx="2179320" cy="525780"/>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1"/>
        <a:srcRect t="38475" b="17869"/>
        <a:stretch/>
      </xdr:blipFill>
      <xdr:spPr>
        <a:xfrm>
          <a:off x="3665220" y="12336780"/>
          <a:ext cx="2179320" cy="525780"/>
        </a:xfrm>
        <a:prstGeom prst="rect">
          <a:avLst/>
        </a:prstGeom>
      </xdr:spPr>
    </xdr:pic>
    <xdr:clientData/>
  </xdr:oneCellAnchor>
  <xdr:oneCellAnchor>
    <xdr:from>
      <xdr:col>4</xdr:col>
      <xdr:colOff>327660</xdr:colOff>
      <xdr:row>63</xdr:row>
      <xdr:rowOff>121920</xdr:rowOff>
    </xdr:from>
    <xdr:ext cx="4450080" cy="426720"/>
    <xdr:pic>
      <xdr:nvPicPr>
        <xdr:cNvPr id="6" name="Picture 5">
          <a:extLst>
            <a:ext uri="{FF2B5EF4-FFF2-40B4-BE49-F238E27FC236}">
              <a16:creationId xmlns:a16="http://schemas.microsoft.com/office/drawing/2014/main" id="{00000000-0008-0000-0700-000006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0555" t="8750" r="28333"/>
        <a:stretch/>
      </xdr:blipFill>
      <xdr:spPr>
        <a:xfrm rot="16200000">
          <a:off x="4777740" y="9631680"/>
          <a:ext cx="426720" cy="4450080"/>
        </a:xfrm>
        <a:prstGeom prst="rect">
          <a:avLst/>
        </a:prstGeom>
      </xdr:spPr>
    </xdr:pic>
    <xdr:clientData/>
  </xdr:oneCellAnchor>
  <xdr:oneCellAnchor>
    <xdr:from>
      <xdr:col>6</xdr:col>
      <xdr:colOff>0</xdr:colOff>
      <xdr:row>192</xdr:row>
      <xdr:rowOff>137160</xdr:rowOff>
    </xdr:from>
    <xdr:ext cx="3832860" cy="350520"/>
    <xdr:pic>
      <xdr:nvPicPr>
        <xdr:cNvPr id="7" name="Picture 6">
          <a:extLst>
            <a:ext uri="{FF2B5EF4-FFF2-40B4-BE49-F238E27FC236}">
              <a16:creationId xmlns:a16="http://schemas.microsoft.com/office/drawing/2014/main" id="{00000000-0008-0000-0700-000007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0555" t="8750" r="28333"/>
        <a:stretch/>
      </xdr:blipFill>
      <xdr:spPr>
        <a:xfrm rot="16200000">
          <a:off x="5398770" y="26376630"/>
          <a:ext cx="350520" cy="3832860"/>
        </a:xfrm>
        <a:prstGeom prst="rect">
          <a:avLst/>
        </a:prstGeom>
      </xdr:spPr>
    </xdr:pic>
    <xdr:clientData/>
  </xdr:oneCellAnchor>
  <xdr:oneCellAnchor>
    <xdr:from>
      <xdr:col>6</xdr:col>
      <xdr:colOff>441960</xdr:colOff>
      <xdr:row>227</xdr:row>
      <xdr:rowOff>190500</xdr:rowOff>
    </xdr:from>
    <xdr:ext cx="3893820" cy="403860"/>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0555" t="8750" r="28333"/>
        <a:stretch/>
      </xdr:blipFill>
      <xdr:spPr>
        <a:xfrm rot="16200000">
          <a:off x="5844540" y="32819340"/>
          <a:ext cx="403860" cy="3893820"/>
        </a:xfrm>
        <a:prstGeom prst="rect">
          <a:avLst/>
        </a:prstGeom>
      </xdr:spPr>
    </xdr:pic>
    <xdr:clientData/>
  </xdr:oneCellAnchor>
  <xdr:oneCellAnchor>
    <xdr:from>
      <xdr:col>6</xdr:col>
      <xdr:colOff>358140</xdr:colOff>
      <xdr:row>230</xdr:row>
      <xdr:rowOff>0</xdr:rowOff>
    </xdr:from>
    <xdr:ext cx="3657600" cy="487680"/>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0555" t="8750" r="28333"/>
        <a:stretch/>
      </xdr:blipFill>
      <xdr:spPr>
        <a:xfrm rot="16200000">
          <a:off x="5600700" y="33345120"/>
          <a:ext cx="487680" cy="3657600"/>
        </a:xfrm>
        <a:prstGeom prst="rect">
          <a:avLst/>
        </a:prstGeom>
      </xdr:spPr>
    </xdr:pic>
    <xdr:clientData/>
  </xdr:oneCellAnchor>
  <xdr:oneCellAnchor>
    <xdr:from>
      <xdr:col>5</xdr:col>
      <xdr:colOff>68580</xdr:colOff>
      <xdr:row>230</xdr:row>
      <xdr:rowOff>0</xdr:rowOff>
    </xdr:from>
    <xdr:ext cx="2667000" cy="441960"/>
    <xdr:pic>
      <xdr:nvPicPr>
        <xdr:cNvPr id="10" name="Picture 9">
          <a:extLst>
            <a:ext uri="{FF2B5EF4-FFF2-40B4-BE49-F238E27FC236}">
              <a16:creationId xmlns:a16="http://schemas.microsoft.com/office/drawing/2014/main" id="{00000000-0008-0000-0700-00000A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40555" t="8750" r="28333"/>
        <a:stretch/>
      </xdr:blipFill>
      <xdr:spPr>
        <a:xfrm rot="16200000">
          <a:off x="4229100" y="33817560"/>
          <a:ext cx="441960" cy="2667000"/>
        </a:xfrm>
        <a:prstGeom prst="rect">
          <a:avLst/>
        </a:prstGeom>
      </xdr:spPr>
    </xdr:pic>
    <xdr:clientData/>
  </xdr:oneCellAnchor>
  <xdr:oneCellAnchor>
    <xdr:from>
      <xdr:col>5</xdr:col>
      <xdr:colOff>74295</xdr:colOff>
      <xdr:row>195</xdr:row>
      <xdr:rowOff>190500</xdr:rowOff>
    </xdr:from>
    <xdr:ext cx="2242185" cy="689264"/>
    <xdr:pic>
      <xdr:nvPicPr>
        <xdr:cNvPr id="11" name="Picture 10">
          <a:extLst>
            <a:ext uri="{FF2B5EF4-FFF2-40B4-BE49-F238E27FC236}">
              <a16:creationId xmlns:a16="http://schemas.microsoft.com/office/drawing/2014/main" id="{00000000-0008-0000-0700-00000B000000}"/>
            </a:ext>
          </a:extLst>
        </xdr:cNvPr>
        <xdr:cNvPicPr>
          <a:picLocks noChangeAspect="1"/>
        </xdr:cNvPicPr>
      </xdr:nvPicPr>
      <xdr:blipFill rotWithShape="1">
        <a:blip xmlns:r="http://schemas.openxmlformats.org/officeDocument/2006/relationships" r:embed="rId1"/>
        <a:srcRect t="30304" b="-1"/>
        <a:stretch/>
      </xdr:blipFill>
      <xdr:spPr>
        <a:xfrm>
          <a:off x="3122295" y="28712160"/>
          <a:ext cx="2242185" cy="689264"/>
        </a:xfrm>
        <a:prstGeom prst="rect">
          <a:avLst/>
        </a:prstGeom>
      </xdr:spPr>
    </xdr:pic>
    <xdr:clientData/>
  </xdr:oneCellAnchor>
  <xdr:oneCellAnchor>
    <xdr:from>
      <xdr:col>5</xdr:col>
      <xdr:colOff>190500</xdr:colOff>
      <xdr:row>66</xdr:row>
      <xdr:rowOff>0</xdr:rowOff>
    </xdr:from>
    <xdr:ext cx="4244340" cy="426720"/>
    <xdr:pic>
      <xdr:nvPicPr>
        <xdr:cNvPr id="12" name="Picture 11">
          <a:extLst>
            <a:ext uri="{FF2B5EF4-FFF2-40B4-BE49-F238E27FC236}">
              <a16:creationId xmlns:a16="http://schemas.microsoft.com/office/drawing/2014/main" id="{00000000-0008-0000-0700-00000C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0555" t="8750" r="28333"/>
        <a:stretch/>
      </xdr:blipFill>
      <xdr:spPr>
        <a:xfrm rot="16200000">
          <a:off x="5147310" y="10161270"/>
          <a:ext cx="426720" cy="4244340"/>
        </a:xfrm>
        <a:prstGeom prst="rect">
          <a:avLst/>
        </a:prstGeom>
      </xdr:spPr>
    </xdr:pic>
    <xdr:clientData/>
  </xdr:oneCellAnchor>
  <xdr:oneCellAnchor>
    <xdr:from>
      <xdr:col>5</xdr:col>
      <xdr:colOff>106680</xdr:colOff>
      <xdr:row>230</xdr:row>
      <xdr:rowOff>0</xdr:rowOff>
    </xdr:from>
    <xdr:ext cx="2242185" cy="277784"/>
    <xdr:pic>
      <xdr:nvPicPr>
        <xdr:cNvPr id="13" name="Picture 12">
          <a:extLst>
            <a:ext uri="{FF2B5EF4-FFF2-40B4-BE49-F238E27FC236}">
              <a16:creationId xmlns:a16="http://schemas.microsoft.com/office/drawing/2014/main" id="{00000000-0008-0000-0700-00000D000000}"/>
            </a:ext>
          </a:extLst>
        </xdr:cNvPr>
        <xdr:cNvPicPr>
          <a:picLocks noChangeAspect="1"/>
        </xdr:cNvPicPr>
      </xdr:nvPicPr>
      <xdr:blipFill rotWithShape="1">
        <a:blip xmlns:r="http://schemas.openxmlformats.org/officeDocument/2006/relationships" r:embed="rId1"/>
        <a:srcRect t="30304" b="-1"/>
        <a:stretch/>
      </xdr:blipFill>
      <xdr:spPr>
        <a:xfrm>
          <a:off x="3154680" y="34930080"/>
          <a:ext cx="2242185" cy="277784"/>
        </a:xfrm>
        <a:prstGeom prst="rect">
          <a:avLst/>
        </a:prstGeom>
      </xdr:spPr>
    </xdr:pic>
    <xdr:clientData/>
  </xdr:oneCellAnchor>
  <xdr:oneCellAnchor>
    <xdr:from>
      <xdr:col>7</xdr:col>
      <xdr:colOff>411480</xdr:colOff>
      <xdr:row>230</xdr:row>
      <xdr:rowOff>0</xdr:rowOff>
    </xdr:from>
    <xdr:ext cx="2242185" cy="506384"/>
    <xdr:pic>
      <xdr:nvPicPr>
        <xdr:cNvPr id="14" name="Picture 13">
          <a:extLst>
            <a:ext uri="{FF2B5EF4-FFF2-40B4-BE49-F238E27FC236}">
              <a16:creationId xmlns:a16="http://schemas.microsoft.com/office/drawing/2014/main" id="{00000000-0008-0000-0700-00000E000000}"/>
            </a:ext>
          </a:extLst>
        </xdr:cNvPr>
        <xdr:cNvPicPr>
          <a:picLocks noChangeAspect="1"/>
        </xdr:cNvPicPr>
      </xdr:nvPicPr>
      <xdr:blipFill rotWithShape="1">
        <a:blip xmlns:r="http://schemas.openxmlformats.org/officeDocument/2006/relationships" r:embed="rId1"/>
        <a:srcRect t="30304" b="-1"/>
        <a:stretch/>
      </xdr:blipFill>
      <xdr:spPr>
        <a:xfrm>
          <a:off x="4678680" y="34930080"/>
          <a:ext cx="2242185" cy="50638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0</xdr:col>
      <xdr:colOff>624840</xdr:colOff>
      <xdr:row>59</xdr:row>
      <xdr:rowOff>114300</xdr:rowOff>
    </xdr:from>
    <xdr:to>
      <xdr:col>2</xdr:col>
      <xdr:colOff>125730</xdr:colOff>
      <xdr:row>59</xdr:row>
      <xdr:rowOff>115570</xdr:rowOff>
    </xdr:to>
    <xdr:sp macro="" textlink="">
      <xdr:nvSpPr>
        <xdr:cNvPr id="2" name="Graphic 12">
          <a:extLst>
            <a:ext uri="{FF2B5EF4-FFF2-40B4-BE49-F238E27FC236}">
              <a16:creationId xmlns:a16="http://schemas.microsoft.com/office/drawing/2014/main" id="{00000000-0008-0000-0900-000002000000}"/>
            </a:ext>
          </a:extLst>
        </xdr:cNvPr>
        <xdr:cNvSpPr>
          <a:spLocks/>
        </xdr:cNvSpPr>
      </xdr:nvSpPr>
      <xdr:spPr>
        <a:xfrm>
          <a:off x="624205" y="8695690"/>
          <a:ext cx="2625090" cy="1270"/>
        </a:xfrm>
        <a:custGeom>
          <a:avLst/>
          <a:gdLst/>
          <a:ahLst/>
          <a:cxnLst/>
          <a:rect l="l" t="t" r="r" b="b"/>
          <a:pathLst>
            <a:path w="2625090">
              <a:moveTo>
                <a:pt x="0" y="0"/>
              </a:moveTo>
              <a:lnTo>
                <a:pt x="2624477" y="0"/>
              </a:lnTo>
            </a:path>
          </a:pathLst>
        </a:custGeom>
        <a:ln w="8198">
          <a:solidFill>
            <a:srgbClr val="000000"/>
          </a:solidFill>
          <a:prstDash val="solid"/>
        </a:ln>
      </xdr:spPr>
      <xdr:txBody>
        <a:bodyPr wrap="square" lIns="0" tIns="0" rIns="0" bIns="0" rtlCol="0">
          <a:prstTxWarp prst="textNoShape">
            <a:avLst/>
          </a:prstTxWarp>
          <a:noAutofit/>
        </a:bodyPr>
        <a:lstStyle/>
        <a:p>
          <a:endParaRPr lang="en-US"/>
        </a:p>
      </xdr:txBody>
    </xdr:sp>
    <xdr:clientData/>
  </xdr:twoCellAnchor>
  <xdr:twoCellAnchor>
    <xdr:from>
      <xdr:col>2</xdr:col>
      <xdr:colOff>624840</xdr:colOff>
      <xdr:row>59</xdr:row>
      <xdr:rowOff>114300</xdr:rowOff>
    </xdr:from>
    <xdr:to>
      <xdr:col>4</xdr:col>
      <xdr:colOff>187960</xdr:colOff>
      <xdr:row>59</xdr:row>
      <xdr:rowOff>115570</xdr:rowOff>
    </xdr:to>
    <xdr:sp macro="" textlink="">
      <xdr:nvSpPr>
        <xdr:cNvPr id="3" name="Graphic 13">
          <a:extLst>
            <a:ext uri="{FF2B5EF4-FFF2-40B4-BE49-F238E27FC236}">
              <a16:creationId xmlns:a16="http://schemas.microsoft.com/office/drawing/2014/main" id="{00000000-0008-0000-0900-000003000000}"/>
            </a:ext>
          </a:extLst>
        </xdr:cNvPr>
        <xdr:cNvSpPr>
          <a:spLocks/>
        </xdr:cNvSpPr>
      </xdr:nvSpPr>
      <xdr:spPr>
        <a:xfrm>
          <a:off x="3748405" y="8695690"/>
          <a:ext cx="2687320" cy="1270"/>
        </a:xfrm>
        <a:custGeom>
          <a:avLst/>
          <a:gdLst/>
          <a:ahLst/>
          <a:cxnLst/>
          <a:rect l="l" t="t" r="r" b="b"/>
          <a:pathLst>
            <a:path w="2687320">
              <a:moveTo>
                <a:pt x="0" y="0"/>
              </a:moveTo>
              <a:lnTo>
                <a:pt x="2687266" y="0"/>
              </a:lnTo>
            </a:path>
          </a:pathLst>
        </a:custGeom>
        <a:ln w="8198">
          <a:solidFill>
            <a:srgbClr val="000000"/>
          </a:solidFill>
          <a:prstDash val="solid"/>
        </a:ln>
      </xdr:spPr>
      <xdr:txBody>
        <a:bodyPr wrap="square" lIns="0" tIns="0" rIns="0" bIns="0" rtlCol="0">
          <a:prstTxWarp prst="textNoShape">
            <a:avLst/>
          </a:prstTxWarp>
          <a:noAutofit/>
        </a:bodyPr>
        <a:lstStyle/>
        <a:p>
          <a:endParaRPr lang="en-US"/>
        </a:p>
      </xdr:txBody>
    </xdr:sp>
    <xdr:clientData/>
  </xdr:twoCellAnchor>
  <xdr:twoCellAnchor>
    <xdr:from>
      <xdr:col>0</xdr:col>
      <xdr:colOff>624840</xdr:colOff>
      <xdr:row>63</xdr:row>
      <xdr:rowOff>22860</xdr:rowOff>
    </xdr:from>
    <xdr:to>
      <xdr:col>2</xdr:col>
      <xdr:colOff>125730</xdr:colOff>
      <xdr:row>63</xdr:row>
      <xdr:rowOff>24130</xdr:rowOff>
    </xdr:to>
    <xdr:sp macro="" textlink="">
      <xdr:nvSpPr>
        <xdr:cNvPr id="4" name="Graphic 14">
          <a:extLst>
            <a:ext uri="{FF2B5EF4-FFF2-40B4-BE49-F238E27FC236}">
              <a16:creationId xmlns:a16="http://schemas.microsoft.com/office/drawing/2014/main" id="{00000000-0008-0000-0900-000004000000}"/>
            </a:ext>
          </a:extLst>
        </xdr:cNvPr>
        <xdr:cNvSpPr>
          <a:spLocks/>
        </xdr:cNvSpPr>
      </xdr:nvSpPr>
      <xdr:spPr>
        <a:xfrm>
          <a:off x="624205" y="9157335"/>
          <a:ext cx="2625090" cy="1270"/>
        </a:xfrm>
        <a:custGeom>
          <a:avLst/>
          <a:gdLst/>
          <a:ahLst/>
          <a:cxnLst/>
          <a:rect l="l" t="t" r="r" b="b"/>
          <a:pathLst>
            <a:path w="2625090">
              <a:moveTo>
                <a:pt x="0" y="0"/>
              </a:moveTo>
              <a:lnTo>
                <a:pt x="2624477" y="0"/>
              </a:lnTo>
            </a:path>
          </a:pathLst>
        </a:custGeom>
        <a:ln w="8198">
          <a:solidFill>
            <a:srgbClr val="000000"/>
          </a:solidFill>
          <a:prstDash val="solid"/>
        </a:ln>
      </xdr:spPr>
      <xdr:txBody>
        <a:bodyPr wrap="square" lIns="0" tIns="0" rIns="0" bIns="0" rtlCol="0">
          <a:prstTxWarp prst="textNoShape">
            <a:avLst/>
          </a:prstTxWarp>
          <a:noAutofit/>
        </a:bodyPr>
        <a:lstStyle/>
        <a:p>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342900</xdr:colOff>
      <xdr:row>19</xdr:row>
      <xdr:rowOff>60960</xdr:rowOff>
    </xdr:from>
    <xdr:to>
      <xdr:col>12</xdr:col>
      <xdr:colOff>16510</xdr:colOff>
      <xdr:row>19</xdr:row>
      <xdr:rowOff>62230</xdr:rowOff>
    </xdr:to>
    <xdr:sp macro="" textlink="">
      <xdr:nvSpPr>
        <xdr:cNvPr id="2" name="Graphic 1">
          <a:extLst>
            <a:ext uri="{FF2B5EF4-FFF2-40B4-BE49-F238E27FC236}">
              <a16:creationId xmlns:a16="http://schemas.microsoft.com/office/drawing/2014/main" id="{00000000-0008-0000-0C00-000002000000}"/>
            </a:ext>
          </a:extLst>
        </xdr:cNvPr>
        <xdr:cNvSpPr>
          <a:spLocks/>
        </xdr:cNvSpPr>
      </xdr:nvSpPr>
      <xdr:spPr>
        <a:xfrm>
          <a:off x="11635740" y="10393680"/>
          <a:ext cx="3331210" cy="1270"/>
        </a:xfrm>
        <a:custGeom>
          <a:avLst/>
          <a:gdLst/>
          <a:ahLst/>
          <a:cxnLst/>
          <a:rect l="l" t="t" r="r" b="b"/>
          <a:pathLst>
            <a:path w="3331210">
              <a:moveTo>
                <a:pt x="0" y="0"/>
              </a:moveTo>
              <a:lnTo>
                <a:pt x="3331025" y="0"/>
              </a:lnTo>
            </a:path>
          </a:pathLst>
        </a:custGeom>
        <a:ln w="9149">
          <a:solidFill>
            <a:srgbClr val="000000"/>
          </a:solidFill>
          <a:prstDash val="solid"/>
        </a:ln>
      </xdr:spPr>
      <xdr:txBody>
        <a:bodyPr wrap="square" lIns="0" tIns="0" rIns="0" bIns="0" rtlCol="0">
          <a:prstTxWarp prst="textNoShape">
            <a:avLst/>
          </a:prstTxWarp>
          <a:noAutofit/>
        </a:bodyPr>
        <a:lstStyle/>
        <a:p>
          <a:endParaRPr lang="en-US"/>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53340</xdr:colOff>
      <xdr:row>0</xdr:row>
      <xdr:rowOff>0</xdr:rowOff>
    </xdr:from>
    <xdr:to>
      <xdr:col>8</xdr:col>
      <xdr:colOff>83820</xdr:colOff>
      <xdr:row>3</xdr:row>
      <xdr:rowOff>91440</xdr:rowOff>
    </xdr:to>
    <xdr:pic>
      <xdr:nvPicPr>
        <xdr:cNvPr id="6" name="image1.jpeg">
          <a:extLst>
            <a:ext uri="{FF2B5EF4-FFF2-40B4-BE49-F238E27FC236}">
              <a16:creationId xmlns:a16="http://schemas.microsoft.com/office/drawing/2014/main" id="{00000000-0008-0000-0E00-000006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0819" t="13106" r="712" b="-2500"/>
        <a:stretch/>
      </xdr:blipFill>
      <xdr:spPr bwMode="auto">
        <a:xfrm>
          <a:off x="7520940" y="701040"/>
          <a:ext cx="1249680" cy="64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160019</xdr:colOff>
      <xdr:row>0</xdr:row>
      <xdr:rowOff>0</xdr:rowOff>
    </xdr:from>
    <xdr:to>
      <xdr:col>10</xdr:col>
      <xdr:colOff>518160</xdr:colOff>
      <xdr:row>3</xdr:row>
      <xdr:rowOff>83820</xdr:rowOff>
    </xdr:to>
    <xdr:pic>
      <xdr:nvPicPr>
        <xdr:cNvPr id="7" name="image1.jpeg">
          <a:extLst>
            <a:ext uri="{FF2B5EF4-FFF2-40B4-BE49-F238E27FC236}">
              <a16:creationId xmlns:a16="http://schemas.microsoft.com/office/drawing/2014/main" id="{00000000-0008-0000-0E00-000007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239" t="36666" r="50562" b="8415"/>
        <a:stretch/>
      </xdr:blipFill>
      <xdr:spPr bwMode="auto">
        <a:xfrm>
          <a:off x="8846819" y="563880"/>
          <a:ext cx="1577341" cy="632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1754505</xdr:colOff>
      <xdr:row>89</xdr:row>
      <xdr:rowOff>127636</xdr:rowOff>
    </xdr:from>
    <xdr:ext cx="1684020" cy="451484"/>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rotWithShape="1">
        <a:blip xmlns:r="http://schemas.openxmlformats.org/officeDocument/2006/relationships" r:embed="rId2"/>
        <a:srcRect t="30304" b="-1"/>
        <a:stretch/>
      </xdr:blipFill>
      <xdr:spPr>
        <a:xfrm>
          <a:off x="3148965" y="54488716"/>
          <a:ext cx="1684020" cy="451484"/>
        </a:xfrm>
        <a:prstGeom prst="rect">
          <a:avLst/>
        </a:prstGeom>
      </xdr:spPr>
    </xdr:pic>
    <xdr:clientData/>
  </xdr:oneCellAnchor>
  <xdr:oneCellAnchor>
    <xdr:from>
      <xdr:col>0</xdr:col>
      <xdr:colOff>548640</xdr:colOff>
      <xdr:row>88</xdr:row>
      <xdr:rowOff>22860</xdr:rowOff>
    </xdr:from>
    <xdr:ext cx="1927860" cy="335280"/>
    <xdr:pic>
      <xdr:nvPicPr>
        <xdr:cNvPr id="8" name="Picture 7">
          <a:extLst>
            <a:ext uri="{FF2B5EF4-FFF2-40B4-BE49-F238E27FC236}">
              <a16:creationId xmlns:a16="http://schemas.microsoft.com/office/drawing/2014/main" id="{00000000-0008-0000-0E00-000008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40555" t="8750" r="28333"/>
        <a:stretch/>
      </xdr:blipFill>
      <xdr:spPr>
        <a:xfrm rot="16200000">
          <a:off x="1344930" y="53229510"/>
          <a:ext cx="335280" cy="19278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1a3f773ac1d9a35/Documents/Templates-Shared/51-NOTARY.xlsx" TargetMode="External"/><Relationship Id="rId1" Type="http://schemas.openxmlformats.org/officeDocument/2006/relationships/externalLinkPath" Target="/Users/Owner/Downloads/TemplateFiles/51-NOTAR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Owner/Downloads/ClientFiles/OH25%20JOHNSON@MACEDONIA/01-INFO-OH25%20JOHNS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mail cvr"/>
      <sheetName val="docs table"/>
      <sheetName val="notary1"/>
      <sheetName val="notary2"/>
      <sheetName val="notary3"/>
      <sheetName val="email cvr (2)"/>
      <sheetName val="pay"/>
      <sheetName val="1st pay"/>
      <sheetName val="jobinfo(2)"/>
    </sheetNames>
    <sheetDataSet>
      <sheetData sheetId="0">
        <row r="15">
          <cell r="A15" t="str">
            <v>EIN #</v>
          </cell>
        </row>
      </sheetData>
      <sheetData sheetId="1"/>
      <sheetData sheetId="2"/>
      <sheetData sheetId="3"/>
      <sheetData sheetId="4"/>
      <sheetData sheetId="5"/>
      <sheetData sheetId="6"/>
      <sheetData sheetId="7"/>
      <sheetData sheetId="8">
        <row r="12">
          <cell r="C12">
            <v>45492</v>
          </cell>
        </row>
        <row r="22">
          <cell r="C22">
            <v>45497</v>
          </cell>
        </row>
        <row r="26">
          <cell r="B26" t="str">
            <v xml:space="preserve">Insurance Co. Name </v>
          </cell>
          <cell r="C26" t="str">
            <v>STATE FARM</v>
          </cell>
        </row>
        <row r="27">
          <cell r="B27" t="str">
            <v xml:space="preserve">Claim # </v>
          </cell>
          <cell r="C27" t="str">
            <v>3571C126N</v>
          </cell>
        </row>
        <row r="116">
          <cell r="C116" t="str">
            <v>TIN 83-226 0563</v>
          </cell>
        </row>
        <row r="146">
          <cell r="C146" t="str">
            <v>TBD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FLOW (2)"/>
      <sheetName val="jobinfo(2)"/>
      <sheetName val="docs"/>
      <sheetName val="quick chklst"/>
      <sheetName val="New Files"/>
      <sheetName val="XACTIMATE"/>
      <sheetName val="ENC"/>
      <sheetName val="how2"/>
    </sheetNames>
    <sheetDataSet>
      <sheetData sheetId="0"/>
      <sheetData sheetId="1">
        <row r="1">
          <cell r="C1" t="str">
            <v>Johnson, Paul &amp; Tamra</v>
          </cell>
          <cell r="D1"/>
          <cell r="E1"/>
          <cell r="F1"/>
          <cell r="G1"/>
          <cell r="H1"/>
        </row>
        <row r="2">
          <cell r="C2" t="str">
            <v>9402 Shepard Road</v>
          </cell>
          <cell r="D2"/>
          <cell r="E2"/>
          <cell r="F2"/>
          <cell r="G2"/>
          <cell r="H2"/>
        </row>
        <row r="3">
          <cell r="C3" t="str">
            <v>Macedonia, OH, USA</v>
          </cell>
          <cell r="D3"/>
          <cell r="E3"/>
          <cell r="F3"/>
          <cell r="G3"/>
          <cell r="H3"/>
        </row>
        <row r="4">
          <cell r="C4" t="str">
            <v>tringo68@yahoo.com</v>
          </cell>
          <cell r="D4"/>
          <cell r="E4"/>
          <cell r="F4"/>
          <cell r="G4"/>
          <cell r="H4"/>
        </row>
        <row r="5">
          <cell r="C5" t="str">
            <v>(216) 399-6191</v>
          </cell>
          <cell r="D5"/>
          <cell r="E5"/>
          <cell r="F5"/>
          <cell r="G5"/>
          <cell r="H5"/>
        </row>
        <row r="6">
          <cell r="C6" t="str">
            <v>TBD</v>
          </cell>
          <cell r="D6"/>
          <cell r="E6"/>
          <cell r="F6"/>
          <cell r="G6"/>
          <cell r="H6"/>
        </row>
        <row r="7">
          <cell r="C7" t="str">
            <v>TBD</v>
          </cell>
          <cell r="D7"/>
          <cell r="E7"/>
          <cell r="F7"/>
          <cell r="G7"/>
          <cell r="H7"/>
        </row>
        <row r="8">
          <cell r="C8" t="str">
            <v>TBD</v>
          </cell>
          <cell r="D8"/>
          <cell r="E8"/>
          <cell r="F8"/>
          <cell r="G8"/>
          <cell r="H8"/>
        </row>
        <row r="9">
          <cell r="C9" t="str">
            <v>TBD</v>
          </cell>
          <cell r="D9"/>
          <cell r="E9"/>
          <cell r="F9"/>
          <cell r="G9"/>
          <cell r="H9"/>
        </row>
        <row r="10">
          <cell r="C10" t="str">
            <v>TBD</v>
          </cell>
          <cell r="D10"/>
          <cell r="E10"/>
          <cell r="F10"/>
          <cell r="G10"/>
          <cell r="H10"/>
        </row>
        <row r="11">
          <cell r="C11" t="str">
            <v>WATER</v>
          </cell>
          <cell r="D11"/>
          <cell r="E11"/>
          <cell r="F11"/>
          <cell r="H11"/>
          <cell r="I11"/>
          <cell r="J11"/>
        </row>
        <row r="12">
          <cell r="C12" t="str">
            <v>Friday, April 4, 2025</v>
          </cell>
          <cell r="D12"/>
          <cell r="E12"/>
          <cell r="F12"/>
          <cell r="G12"/>
        </row>
        <row r="13">
          <cell r="C13" t="str">
            <v>Interior Repairs LEVEL 1</v>
          </cell>
          <cell r="D13"/>
          <cell r="E13"/>
          <cell r="F13"/>
          <cell r="G13"/>
          <cell r="H13"/>
          <cell r="I13"/>
        </row>
        <row r="14">
          <cell r="C14" t="str">
            <v>Interior Repairs LEVEL 2</v>
          </cell>
          <cell r="D14"/>
          <cell r="E14"/>
          <cell r="F14"/>
          <cell r="G14"/>
          <cell r="H14"/>
          <cell r="I14"/>
        </row>
        <row r="15">
          <cell r="C15" t="str">
            <v>TBD</v>
          </cell>
          <cell r="D15"/>
          <cell r="E15"/>
          <cell r="F15"/>
          <cell r="G15"/>
          <cell r="H15"/>
          <cell r="I15"/>
        </row>
        <row r="16">
          <cell r="C16" t="str">
            <v>Y</v>
          </cell>
          <cell r="D16"/>
          <cell r="E16"/>
          <cell r="F16"/>
        </row>
        <row r="17">
          <cell r="C17" t="str">
            <v>Y</v>
          </cell>
          <cell r="D17"/>
          <cell r="E17"/>
          <cell r="F17"/>
        </row>
        <row r="18">
          <cell r="C18" t="str">
            <v>N</v>
          </cell>
          <cell r="D18"/>
          <cell r="E18"/>
          <cell r="F18"/>
        </row>
        <row r="19">
          <cell r="C19" t="str">
            <v>Y</v>
          </cell>
          <cell r="D19"/>
          <cell r="E19"/>
          <cell r="F19"/>
        </row>
        <row r="20">
          <cell r="C20" t="str">
            <v>Y</v>
          </cell>
          <cell r="D20"/>
          <cell r="E20"/>
          <cell r="F20"/>
        </row>
        <row r="21">
          <cell r="C21" t="str">
            <v>POST 1978</v>
          </cell>
          <cell r="D21"/>
          <cell r="E21"/>
          <cell r="F21"/>
        </row>
        <row r="22">
          <cell r="C22" t="str">
            <v>Friday, April 4, 2025</v>
          </cell>
          <cell r="D22"/>
          <cell r="E22"/>
          <cell r="F22"/>
        </row>
        <row r="23">
          <cell r="C23" t="str">
            <v>Y</v>
          </cell>
          <cell r="D23"/>
          <cell r="E23"/>
          <cell r="F23"/>
          <cell r="G23"/>
        </row>
        <row r="24">
          <cell r="C24" t="str">
            <v>TBD</v>
          </cell>
          <cell r="D24"/>
          <cell r="E24"/>
          <cell r="F24"/>
        </row>
        <row r="25">
          <cell r="C25" t="str">
            <v>TBD</v>
          </cell>
          <cell r="D25"/>
          <cell r="E25"/>
          <cell r="F25"/>
        </row>
        <row r="26">
          <cell r="C26" t="str">
            <v>Allstate Insurance Company</v>
          </cell>
          <cell r="D26"/>
          <cell r="E26"/>
          <cell r="F26"/>
          <cell r="G26"/>
        </row>
        <row r="27">
          <cell r="C27"/>
          <cell r="D27"/>
          <cell r="E27"/>
          <cell r="F27"/>
          <cell r="G27"/>
          <cell r="H27"/>
        </row>
        <row r="28">
          <cell r="C28"/>
          <cell r="D28"/>
          <cell r="E28"/>
          <cell r="F28"/>
          <cell r="G28"/>
        </row>
        <row r="29">
          <cell r="C29"/>
          <cell r="D29"/>
          <cell r="E29"/>
          <cell r="F29"/>
          <cell r="G29"/>
        </row>
        <row r="30">
          <cell r="C30"/>
          <cell r="D30"/>
          <cell r="E30"/>
          <cell r="F30"/>
          <cell r="G30"/>
        </row>
        <row r="31">
          <cell r="C31" t="str">
            <v>888 656.8005</v>
          </cell>
          <cell r="D31"/>
          <cell r="E31"/>
          <cell r="F31"/>
          <cell r="G31"/>
          <cell r="H31"/>
        </row>
        <row r="32">
          <cell r="C32"/>
          <cell r="D32"/>
          <cell r="E32"/>
          <cell r="F32"/>
          <cell r="G32"/>
        </row>
        <row r="33">
          <cell r="C33" t="str">
            <v>claims@claims.allstate.com</v>
          </cell>
          <cell r="D33"/>
          <cell r="E33"/>
          <cell r="F33"/>
          <cell r="G33"/>
          <cell r="H33"/>
        </row>
        <row r="34">
          <cell r="C34" t="str">
            <v>TBD</v>
          </cell>
          <cell r="D34"/>
          <cell r="E34"/>
          <cell r="F34"/>
          <cell r="G34"/>
          <cell r="H34"/>
        </row>
        <row r="35">
          <cell r="C35" t="str">
            <v>TBD</v>
          </cell>
          <cell r="D35"/>
          <cell r="E35"/>
          <cell r="F35"/>
          <cell r="G35"/>
        </row>
        <row r="36">
          <cell r="C36" t="str">
            <v>TBD</v>
          </cell>
          <cell r="D36"/>
          <cell r="E36"/>
          <cell r="F36"/>
          <cell r="G36"/>
        </row>
        <row r="37">
          <cell r="C37" t="str">
            <v>TBD</v>
          </cell>
          <cell r="D37"/>
          <cell r="E37"/>
          <cell r="F37"/>
          <cell r="G37"/>
          <cell r="H37"/>
        </row>
        <row r="38">
          <cell r="C38" t="str">
            <v>TBD</v>
          </cell>
          <cell r="D38"/>
          <cell r="E38"/>
          <cell r="F38"/>
          <cell r="G38"/>
        </row>
        <row r="39">
          <cell r="C39" t="str">
            <v>TBD</v>
          </cell>
          <cell r="D39"/>
          <cell r="E39"/>
          <cell r="F39"/>
          <cell r="G39"/>
        </row>
        <row r="40">
          <cell r="C40" t="str">
            <v>TBD</v>
          </cell>
          <cell r="D40"/>
          <cell r="E40"/>
          <cell r="F40"/>
          <cell r="G40"/>
          <cell r="H40"/>
        </row>
        <row r="41">
          <cell r="C41" t="str">
            <v>TBD</v>
          </cell>
          <cell r="D41"/>
          <cell r="E41"/>
          <cell r="F41"/>
          <cell r="G41"/>
        </row>
        <row r="42">
          <cell r="C42" t="str">
            <v>TBD</v>
          </cell>
          <cell r="D42"/>
          <cell r="E42"/>
          <cell r="F42"/>
          <cell r="G42"/>
        </row>
        <row r="43">
          <cell r="C43" t="str">
            <v>TBD</v>
          </cell>
          <cell r="D43"/>
          <cell r="E43"/>
          <cell r="F43"/>
          <cell r="G43"/>
        </row>
        <row r="44">
          <cell r="C44" t="str">
            <v>TBD</v>
          </cell>
          <cell r="D44"/>
          <cell r="E44"/>
          <cell r="F44"/>
          <cell r="G44"/>
        </row>
        <row r="45">
          <cell r="C45" t="str">
            <v>TBD</v>
          </cell>
          <cell r="D45"/>
          <cell r="E45"/>
          <cell r="F45"/>
          <cell r="G45"/>
          <cell r="I45" t="str">
            <v xml:space="preserve"> </v>
          </cell>
        </row>
        <row r="46">
          <cell r="C46" t="str">
            <v>(800) 255-7828</v>
          </cell>
          <cell r="D46"/>
          <cell r="E46"/>
          <cell r="F46"/>
          <cell r="G46"/>
        </row>
        <row r="47">
          <cell r="C47" t="str">
            <v>TBD</v>
          </cell>
          <cell r="D47"/>
          <cell r="E47"/>
          <cell r="F47"/>
          <cell r="G47"/>
        </row>
        <row r="48">
          <cell r="C48" t="str">
            <v>TBD</v>
          </cell>
          <cell r="D48"/>
          <cell r="E48"/>
          <cell r="F48"/>
          <cell r="G48"/>
        </row>
        <row r="49">
          <cell r="C49" t="str">
            <v>TBD</v>
          </cell>
          <cell r="D49"/>
          <cell r="E49"/>
          <cell r="F49"/>
          <cell r="G49"/>
          <cell r="H49"/>
          <cell r="I49"/>
          <cell r="J49"/>
        </row>
        <row r="50">
          <cell r="C50" t="str">
            <v>TBD</v>
          </cell>
          <cell r="D50"/>
          <cell r="E50"/>
          <cell r="F50"/>
          <cell r="G50"/>
        </row>
        <row r="51">
          <cell r="C51" t="str">
            <v>OH25 JOHNSON</v>
          </cell>
          <cell r="D51"/>
          <cell r="E51" t="str">
            <v>Room Sizes</v>
          </cell>
          <cell r="F51"/>
        </row>
        <row r="52">
          <cell r="C52" t="str">
            <v>Johnson, Paul &amp; Tamra</v>
          </cell>
          <cell r="D52"/>
          <cell r="E52" t="str">
            <v>L</v>
          </cell>
          <cell r="F52" t="str">
            <v>W</v>
          </cell>
          <cell r="G52" t="str">
            <v>H</v>
          </cell>
          <cell r="H52" t="str">
            <v>WALL</v>
          </cell>
          <cell r="I52" t="str">
            <v>FLOOR</v>
          </cell>
          <cell r="J52" t="str">
            <v xml:space="preserve">CEILING </v>
          </cell>
        </row>
        <row r="53">
          <cell r="C53" t="str">
            <v>FOYER ENTRY /HALL TRAVEL AREA</v>
          </cell>
          <cell r="D53" t="str">
            <v>SPACER COLUMN</v>
          </cell>
          <cell r="E53">
            <v>20</v>
          </cell>
          <cell r="F53">
            <v>20</v>
          </cell>
          <cell r="G53">
            <v>10</v>
          </cell>
          <cell r="H53">
            <v>0.45</v>
          </cell>
          <cell r="I53">
            <v>0.15</v>
          </cell>
          <cell r="J53">
            <v>1</v>
          </cell>
        </row>
        <row r="54">
          <cell r="C54" t="str">
            <v>LIVINGROOM</v>
          </cell>
          <cell r="D54"/>
          <cell r="E54">
            <v>12</v>
          </cell>
          <cell r="F54">
            <v>12</v>
          </cell>
          <cell r="G54">
            <v>8</v>
          </cell>
          <cell r="H54">
            <v>0.33</v>
          </cell>
          <cell r="I54">
            <v>1</v>
          </cell>
          <cell r="J54">
            <v>0.15</v>
          </cell>
        </row>
        <row r="55">
          <cell r="C55" t="str">
            <v>FAMILY ROOM</v>
          </cell>
          <cell r="D55"/>
          <cell r="E55">
            <v>12</v>
          </cell>
          <cell r="F55">
            <v>12</v>
          </cell>
          <cell r="G55">
            <v>8</v>
          </cell>
          <cell r="H55">
            <v>0.33</v>
          </cell>
          <cell r="I55">
            <v>1</v>
          </cell>
          <cell r="J55">
            <v>0.15</v>
          </cell>
        </row>
        <row r="56">
          <cell r="C56" t="str">
            <v>KITCHEN</v>
          </cell>
          <cell r="D56"/>
          <cell r="E56">
            <v>12</v>
          </cell>
          <cell r="F56">
            <v>12</v>
          </cell>
          <cell r="G56">
            <v>8</v>
          </cell>
          <cell r="H56">
            <v>0.33</v>
          </cell>
          <cell r="I56">
            <v>1</v>
          </cell>
          <cell r="J56">
            <v>0.15</v>
          </cell>
        </row>
        <row r="57">
          <cell r="C57" t="str">
            <v>NOOK</v>
          </cell>
          <cell r="D57"/>
          <cell r="E57">
            <v>12</v>
          </cell>
          <cell r="F57">
            <v>12</v>
          </cell>
          <cell r="G57">
            <v>8</v>
          </cell>
          <cell r="H57">
            <v>0.33</v>
          </cell>
          <cell r="I57">
            <v>1</v>
          </cell>
          <cell r="J57">
            <v>0.15</v>
          </cell>
        </row>
        <row r="58">
          <cell r="C58" t="str">
            <v>RR HALL TRAVEL AREA</v>
          </cell>
          <cell r="D58"/>
          <cell r="E58">
            <v>12</v>
          </cell>
          <cell r="F58">
            <v>12</v>
          </cell>
          <cell r="G58">
            <v>8</v>
          </cell>
          <cell r="H58">
            <v>0.33</v>
          </cell>
          <cell r="I58">
            <v>1</v>
          </cell>
          <cell r="J58">
            <v>0.15</v>
          </cell>
        </row>
        <row r="59">
          <cell r="C59" t="str">
            <v>GARAGE TRAVEL AREA</v>
          </cell>
          <cell r="D59"/>
          <cell r="E59">
            <v>12</v>
          </cell>
          <cell r="F59">
            <v>12</v>
          </cell>
          <cell r="G59">
            <v>8</v>
          </cell>
          <cell r="H59">
            <v>0.33</v>
          </cell>
          <cell r="I59">
            <v>1</v>
          </cell>
          <cell r="J59">
            <v>0.15</v>
          </cell>
        </row>
        <row r="60">
          <cell r="C60" t="str">
            <v>BASEMENT STAIRS</v>
          </cell>
          <cell r="D60"/>
          <cell r="E60"/>
          <cell r="F60"/>
          <cell r="G60"/>
          <cell r="H60"/>
          <cell r="I60"/>
        </row>
        <row r="61">
          <cell r="C61" t="str">
            <v>BASEMENT COMMON AREAS</v>
          </cell>
          <cell r="D61"/>
          <cell r="E61"/>
          <cell r="F61"/>
          <cell r="G61"/>
          <cell r="H61"/>
          <cell r="I61"/>
        </row>
        <row r="62">
          <cell r="C62" t="str">
            <v>TBD</v>
          </cell>
          <cell r="D62"/>
          <cell r="E62"/>
          <cell r="F62"/>
          <cell r="G62"/>
          <cell r="H62"/>
          <cell r="I62"/>
        </row>
        <row r="63">
          <cell r="C63" t="str">
            <v>TBD</v>
          </cell>
          <cell r="D63"/>
          <cell r="E63"/>
          <cell r="F63"/>
          <cell r="G63"/>
          <cell r="H63"/>
          <cell r="I63"/>
        </row>
        <row r="64">
          <cell r="C64" t="str">
            <v>TBD</v>
          </cell>
          <cell r="D64"/>
          <cell r="E64"/>
          <cell r="F64"/>
          <cell r="G64"/>
          <cell r="H64"/>
          <cell r="I64"/>
        </row>
        <row r="65">
          <cell r="C65" t="str">
            <v>TBD</v>
          </cell>
          <cell r="D65"/>
          <cell r="E65"/>
          <cell r="F65"/>
          <cell r="G65"/>
          <cell r="H65"/>
          <cell r="I65"/>
        </row>
        <row r="66">
          <cell r="C66" t="str">
            <v>TBD</v>
          </cell>
          <cell r="D66"/>
          <cell r="E66"/>
          <cell r="F66"/>
          <cell r="G66"/>
          <cell r="H66"/>
          <cell r="I66"/>
        </row>
        <row r="67">
          <cell r="C67" t="str">
            <v>TBD</v>
          </cell>
          <cell r="D67"/>
          <cell r="E67"/>
          <cell r="F67"/>
          <cell r="G67"/>
          <cell r="H67"/>
          <cell r="I67"/>
        </row>
        <row r="68">
          <cell r="C68" t="str">
            <v>TBD</v>
          </cell>
          <cell r="D68"/>
          <cell r="E68"/>
          <cell r="F68"/>
          <cell r="G68"/>
          <cell r="H68"/>
          <cell r="I68"/>
        </row>
        <row r="69">
          <cell r="C69" t="str">
            <v>TBD</v>
          </cell>
          <cell r="D69"/>
          <cell r="E69"/>
          <cell r="F69"/>
          <cell r="G69"/>
          <cell r="H69"/>
          <cell r="I69"/>
        </row>
        <row r="70">
          <cell r="C70" t="str">
            <v>TBD</v>
          </cell>
          <cell r="D70"/>
          <cell r="E70"/>
          <cell r="F70"/>
          <cell r="G70"/>
          <cell r="H70"/>
          <cell r="I70"/>
        </row>
        <row r="71">
          <cell r="C71" t="str">
            <v>TBD</v>
          </cell>
          <cell r="D71"/>
          <cell r="E71"/>
          <cell r="F71"/>
          <cell r="G71"/>
          <cell r="H71"/>
        </row>
        <row r="72">
          <cell r="C72" t="str">
            <v>TBD</v>
          </cell>
          <cell r="D72"/>
          <cell r="E72"/>
          <cell r="F72"/>
          <cell r="G72"/>
          <cell r="H72"/>
        </row>
        <row r="73">
          <cell r="C73" t="str">
            <v>TBD</v>
          </cell>
          <cell r="D73"/>
          <cell r="E73"/>
          <cell r="F73"/>
          <cell r="G73"/>
          <cell r="H73"/>
        </row>
        <row r="74">
          <cell r="C74" t="str">
            <v>TBD</v>
          </cell>
          <cell r="D74"/>
          <cell r="E74"/>
          <cell r="F74"/>
          <cell r="G74"/>
          <cell r="H74"/>
        </row>
        <row r="75">
          <cell r="C75" t="str">
            <v>TBD</v>
          </cell>
          <cell r="D75"/>
          <cell r="E75"/>
          <cell r="F75"/>
          <cell r="G75"/>
          <cell r="H75"/>
        </row>
        <row r="76">
          <cell r="C76" t="str">
            <v>TBD</v>
          </cell>
          <cell r="D76"/>
          <cell r="E76"/>
          <cell r="F76"/>
          <cell r="G76"/>
          <cell r="H76"/>
        </row>
        <row r="77">
          <cell r="C77" t="str">
            <v>TBD</v>
          </cell>
          <cell r="D77"/>
          <cell r="E77"/>
          <cell r="F77"/>
          <cell r="G77"/>
          <cell r="H77"/>
        </row>
        <row r="78">
          <cell r="C78" t="str">
            <v>TBD</v>
          </cell>
          <cell r="D78"/>
          <cell r="E78"/>
          <cell r="F78"/>
          <cell r="G78"/>
          <cell r="H78"/>
        </row>
        <row r="79">
          <cell r="C79" t="str">
            <v>TBD</v>
          </cell>
          <cell r="D79"/>
          <cell r="E79"/>
          <cell r="F79"/>
          <cell r="G79"/>
        </row>
        <row r="80">
          <cell r="C80" t="str">
            <v>TBD</v>
          </cell>
          <cell r="D80"/>
          <cell r="E80"/>
          <cell r="F80"/>
          <cell r="G80"/>
          <cell r="H80"/>
        </row>
        <row r="81">
          <cell r="C81" t="str">
            <v>TBD</v>
          </cell>
          <cell r="D81"/>
          <cell r="E81"/>
          <cell r="F81"/>
          <cell r="G81"/>
          <cell r="H81"/>
        </row>
        <row r="82">
          <cell r="C82" t="str">
            <v>TBD</v>
          </cell>
          <cell r="D82"/>
          <cell r="E82"/>
          <cell r="F82"/>
          <cell r="G82"/>
          <cell r="H82"/>
        </row>
        <row r="83">
          <cell r="C83" t="str">
            <v>TBD</v>
          </cell>
          <cell r="D83"/>
          <cell r="E83"/>
          <cell r="F83"/>
          <cell r="G83"/>
          <cell r="H83"/>
        </row>
        <row r="84">
          <cell r="C84" t="str">
            <v>TBD</v>
          </cell>
          <cell r="D84"/>
          <cell r="E84"/>
          <cell r="F84"/>
          <cell r="G84"/>
        </row>
        <row r="85">
          <cell r="C85" t="str">
            <v>TBD</v>
          </cell>
          <cell r="D85"/>
          <cell r="E85"/>
          <cell r="F85"/>
          <cell r="G85"/>
        </row>
        <row r="86">
          <cell r="C86" t="str">
            <v>TBD</v>
          </cell>
          <cell r="D86"/>
          <cell r="E86"/>
          <cell r="F86"/>
          <cell r="G86"/>
        </row>
        <row r="87">
          <cell r="C87" t="str">
            <v>TBD</v>
          </cell>
          <cell r="D87"/>
          <cell r="E87"/>
          <cell r="F87"/>
          <cell r="G87"/>
        </row>
        <row r="88">
          <cell r="C88" t="str">
            <v>TBD</v>
          </cell>
          <cell r="D88"/>
          <cell r="E88"/>
          <cell r="F88"/>
          <cell r="G88"/>
        </row>
        <row r="89">
          <cell r="C89" t="str">
            <v>TBD</v>
          </cell>
          <cell r="D89"/>
          <cell r="E89"/>
          <cell r="F89"/>
          <cell r="G89"/>
        </row>
        <row r="90">
          <cell r="C90" t="str">
            <v>TBD</v>
          </cell>
          <cell r="D90"/>
          <cell r="E90"/>
          <cell r="F90"/>
          <cell r="G90"/>
        </row>
        <row r="91">
          <cell r="C91" t="str">
            <v>TBD</v>
          </cell>
          <cell r="D91"/>
          <cell r="E91"/>
          <cell r="F91"/>
          <cell r="G91"/>
        </row>
        <row r="92">
          <cell r="C92" t="str">
            <v>TBD</v>
          </cell>
          <cell r="D92"/>
          <cell r="E92"/>
          <cell r="F92"/>
          <cell r="G92"/>
        </row>
        <row r="93">
          <cell r="C93" t="str">
            <v>TBD</v>
          </cell>
          <cell r="D93"/>
          <cell r="E93"/>
          <cell r="F93"/>
          <cell r="G93"/>
        </row>
        <row r="94">
          <cell r="C94" t="str">
            <v>TBD</v>
          </cell>
          <cell r="D94"/>
          <cell r="E94"/>
          <cell r="F94"/>
          <cell r="G94"/>
        </row>
        <row r="95">
          <cell r="C95" t="str">
            <v>TBD</v>
          </cell>
          <cell r="D95"/>
          <cell r="E95"/>
          <cell r="F95"/>
        </row>
        <row r="96">
          <cell r="C96" t="str">
            <v>TBD</v>
          </cell>
          <cell r="D96"/>
          <cell r="E96"/>
          <cell r="F96"/>
        </row>
        <row r="97">
          <cell r="C97" t="str">
            <v>TBD</v>
          </cell>
          <cell r="D97"/>
          <cell r="E97"/>
          <cell r="F97"/>
        </row>
        <row r="98">
          <cell r="C98" t="str">
            <v>TBD</v>
          </cell>
          <cell r="D98"/>
          <cell r="E98"/>
          <cell r="F98"/>
        </row>
        <row r="99">
          <cell r="C99" t="str">
            <v>Joe Jones, PM  216.450.7228</v>
          </cell>
          <cell r="D99"/>
          <cell r="E99"/>
          <cell r="F99"/>
        </row>
        <row r="100">
          <cell r="C100" t="str">
            <v>All Phase Consulting, LLC</v>
          </cell>
          <cell r="D100"/>
          <cell r="E100"/>
          <cell r="F100"/>
          <cell r="G100"/>
          <cell r="H100"/>
          <cell r="I100"/>
          <cell r="J100"/>
        </row>
        <row r="101">
          <cell r="C101" t="str">
            <v>WWW.MYAPCLLC.COM</v>
          </cell>
          <cell r="D101"/>
          <cell r="E101"/>
          <cell r="F101"/>
          <cell r="H101"/>
          <cell r="J101"/>
        </row>
        <row r="102">
          <cell r="C102" t="str">
            <v>Insured  &amp; GA Registered #09073201</v>
          </cell>
          <cell r="D102"/>
          <cell r="E102"/>
          <cell r="F102"/>
          <cell r="G102"/>
          <cell r="H102"/>
          <cell r="J102"/>
        </row>
        <row r="103">
          <cell r="C103" t="str">
            <v>375 Rockbridge Road, Suite 172-343</v>
          </cell>
          <cell r="D103"/>
          <cell r="E103"/>
          <cell r="F103"/>
          <cell r="G103"/>
          <cell r="J103"/>
        </row>
        <row r="104">
          <cell r="C104" t="str">
            <v>Lilburn, GA, 30047</v>
          </cell>
          <cell r="D104"/>
          <cell r="E104"/>
          <cell r="F104"/>
          <cell r="G104"/>
          <cell r="J104"/>
        </row>
        <row r="105">
          <cell r="C105" t="str">
            <v>ECI 531 FIFTH AVE,</v>
          </cell>
          <cell r="D105"/>
          <cell r="E105"/>
          <cell r="F105"/>
          <cell r="G105"/>
          <cell r="H105"/>
          <cell r="J105"/>
        </row>
        <row r="106">
          <cell r="C106" t="str">
            <v>PELHAM, NY 10803</v>
          </cell>
          <cell r="D106"/>
          <cell r="E106"/>
          <cell r="F106"/>
          <cell r="G106"/>
          <cell r="H106"/>
          <cell r="J106"/>
        </row>
        <row r="107">
          <cell r="C107" t="str">
            <v>20810 AURORA RD</v>
          </cell>
          <cell r="D107"/>
          <cell r="E107"/>
          <cell r="F107"/>
          <cell r="G107"/>
          <cell r="H107"/>
          <cell r="J107"/>
        </row>
        <row r="108">
          <cell r="C108" t="str">
            <v>BEDFORD,OH 44146</v>
          </cell>
          <cell r="D108"/>
          <cell r="E108"/>
          <cell r="F108"/>
          <cell r="G108"/>
        </row>
        <row r="109">
          <cell r="C109" t="str">
            <v>Providing Cost Estimating &amp; Project Management Services</v>
          </cell>
          <cell r="D109"/>
          <cell r="E109"/>
          <cell r="F109"/>
          <cell r="G109"/>
          <cell r="H109"/>
          <cell r="I109"/>
        </row>
        <row r="110">
          <cell r="C110" t="str">
            <v>Five Generations of Great Work</v>
          </cell>
          <cell r="D110"/>
          <cell r="E110"/>
          <cell r="F110"/>
        </row>
        <row r="111">
          <cell r="C111" t="str">
            <v>Five Generations of Pride &amp; Skills</v>
          </cell>
          <cell r="D111"/>
          <cell r="E111"/>
          <cell r="F111"/>
          <cell r="G111"/>
          <cell r="H111"/>
          <cell r="J111"/>
        </row>
        <row r="112">
          <cell r="C112" t="str">
            <v>Joe Jones, PM  216.450.7228</v>
          </cell>
          <cell r="D112"/>
          <cell r="E112"/>
          <cell r="F112"/>
          <cell r="G112"/>
          <cell r="H112"/>
          <cell r="J112"/>
        </row>
        <row r="113">
          <cell r="C113" t="str">
            <v>wsbjoe9@gmail.com</v>
          </cell>
          <cell r="D113"/>
          <cell r="E113"/>
          <cell r="F113"/>
          <cell r="G113"/>
          <cell r="H113"/>
          <cell r="J113"/>
        </row>
        <row r="114">
          <cell r="C114" t="str">
            <v>404-446-9060</v>
          </cell>
          <cell r="D114"/>
          <cell r="E114"/>
          <cell r="F114"/>
          <cell r="G114"/>
          <cell r="H114"/>
          <cell r="J114"/>
        </row>
        <row r="115">
          <cell r="C115" t="str">
            <v>info@myapcllc.com</v>
          </cell>
          <cell r="D115"/>
          <cell r="E115"/>
          <cell r="F115"/>
          <cell r="G115"/>
          <cell r="J115"/>
        </row>
        <row r="116">
          <cell r="C116" t="str">
            <v>TIN 83-226 0563</v>
          </cell>
          <cell r="D116"/>
          <cell r="E116"/>
          <cell r="F116"/>
          <cell r="G116"/>
          <cell r="H116"/>
          <cell r="J116"/>
        </row>
        <row r="117">
          <cell r="C117" t="str">
            <v xml:space="preserve">  FEDEX    # 9836-2151-1</v>
          </cell>
          <cell r="D117"/>
          <cell r="E117"/>
          <cell r="F117"/>
          <cell r="J117"/>
        </row>
        <row r="118">
          <cell r="C118"/>
          <cell r="D118"/>
          <cell r="E118"/>
          <cell r="F118"/>
          <cell r="G118"/>
          <cell r="J118" t="str">
            <v>ALE</v>
          </cell>
        </row>
        <row r="119">
          <cell r="C119"/>
          <cell r="D119"/>
          <cell r="E119"/>
          <cell r="F119"/>
          <cell r="G119"/>
          <cell r="J119"/>
        </row>
        <row r="120">
          <cell r="C120"/>
          <cell r="D120"/>
          <cell r="E120"/>
          <cell r="F120"/>
          <cell r="G120"/>
          <cell r="J120"/>
        </row>
        <row r="121">
          <cell r="C121"/>
          <cell r="D121"/>
          <cell r="E121"/>
          <cell r="F121"/>
          <cell r="G121"/>
          <cell r="J121"/>
        </row>
        <row r="122">
          <cell r="C122"/>
          <cell r="D122"/>
          <cell r="E122"/>
          <cell r="F122"/>
          <cell r="G122"/>
        </row>
        <row r="123">
          <cell r="C123" t="e">
            <v>#N/A</v>
          </cell>
          <cell r="D123"/>
          <cell r="E123"/>
          <cell r="F123"/>
          <cell r="G123"/>
        </row>
        <row r="124">
          <cell r="C124" t="str">
            <v>TBD</v>
          </cell>
          <cell r="D124"/>
          <cell r="E124"/>
          <cell r="F124"/>
          <cell r="G124"/>
        </row>
        <row r="125">
          <cell r="C125" t="str">
            <v>TBD</v>
          </cell>
          <cell r="D125"/>
          <cell r="E125"/>
          <cell r="F125"/>
          <cell r="G125"/>
        </row>
        <row r="126">
          <cell r="C126" t="str">
            <v>TBD</v>
          </cell>
          <cell r="D126"/>
          <cell r="E126"/>
          <cell r="F126"/>
        </row>
        <row r="127">
          <cell r="C127" t="str">
            <v>TBD</v>
          </cell>
          <cell r="D127"/>
          <cell r="E127"/>
          <cell r="F127"/>
        </row>
        <row r="128">
          <cell r="C128" t="str">
            <v>TBD</v>
          </cell>
          <cell r="D128"/>
          <cell r="E128"/>
          <cell r="F128"/>
        </row>
        <row r="129">
          <cell r="C129" t="str">
            <v>TBD</v>
          </cell>
          <cell r="D129"/>
          <cell r="E129"/>
          <cell r="F129"/>
        </row>
        <row r="130">
          <cell r="C130" t="str">
            <v>TBD</v>
          </cell>
          <cell r="D130"/>
          <cell r="E130"/>
          <cell r="F130"/>
        </row>
        <row r="131">
          <cell r="C131" t="str">
            <v>TBD</v>
          </cell>
          <cell r="D131"/>
          <cell r="E131"/>
          <cell r="F131"/>
          <cell r="J131" t="str">
            <v>ALE</v>
          </cell>
        </row>
        <row r="132">
          <cell r="C132" t="str">
            <v>TBD</v>
          </cell>
          <cell r="D132"/>
          <cell r="E132"/>
          <cell r="F132"/>
        </row>
        <row r="133">
          <cell r="C133" t="str">
            <v>TBD</v>
          </cell>
          <cell r="D133"/>
          <cell r="E133"/>
          <cell r="F133"/>
        </row>
        <row r="134">
          <cell r="C134" t="str">
            <v>TBD</v>
          </cell>
          <cell r="D134"/>
          <cell r="E134"/>
          <cell r="F134"/>
        </row>
        <row r="135">
          <cell r="C135" t="str">
            <v>Allstate Insurance Company</v>
          </cell>
          <cell r="D135"/>
          <cell r="E135"/>
          <cell r="F135"/>
        </row>
        <row r="136">
          <cell r="C136"/>
          <cell r="D136"/>
          <cell r="E136"/>
          <cell r="F136"/>
        </row>
        <row r="137">
          <cell r="C137"/>
          <cell r="D137"/>
          <cell r="E137"/>
          <cell r="F137"/>
        </row>
        <row r="138">
          <cell r="C138"/>
          <cell r="D138"/>
          <cell r="E138"/>
          <cell r="F138"/>
        </row>
        <row r="139">
          <cell r="C139"/>
          <cell r="D139"/>
          <cell r="E139"/>
          <cell r="F139"/>
        </row>
        <row r="140">
          <cell r="C140" t="str">
            <v>888 656.8005</v>
          </cell>
          <cell r="D140"/>
          <cell r="E140"/>
          <cell r="F140"/>
        </row>
        <row r="141">
          <cell r="C141"/>
          <cell r="D141"/>
          <cell r="E141"/>
          <cell r="F141"/>
        </row>
        <row r="142">
          <cell r="C142" t="str">
            <v>claims@claims.allstate.com</v>
          </cell>
          <cell r="D142"/>
          <cell r="E142"/>
          <cell r="F142"/>
        </row>
        <row r="143">
          <cell r="C143" t="str">
            <v>TBD</v>
          </cell>
          <cell r="D143"/>
          <cell r="E143"/>
          <cell r="F143"/>
        </row>
        <row r="144">
          <cell r="C144" t="str">
            <v>TBD</v>
          </cell>
          <cell r="D144"/>
          <cell r="E144"/>
          <cell r="F144"/>
        </row>
        <row r="145">
          <cell r="C145" t="str">
            <v>TBD</v>
          </cell>
          <cell r="D145"/>
          <cell r="E145"/>
          <cell r="F145"/>
        </row>
        <row r="146">
          <cell r="C146" t="str">
            <v>TBD</v>
          </cell>
          <cell r="D146"/>
          <cell r="E146"/>
          <cell r="F146"/>
        </row>
        <row r="147">
          <cell r="C147" t="str">
            <v>TBD</v>
          </cell>
          <cell r="D147"/>
          <cell r="E147"/>
          <cell r="F147"/>
        </row>
        <row r="148">
          <cell r="C148" t="str">
            <v>TBD</v>
          </cell>
          <cell r="D148"/>
          <cell r="E148"/>
          <cell r="F148"/>
        </row>
        <row r="149">
          <cell r="C149" t="str">
            <v>TBD</v>
          </cell>
          <cell r="D149"/>
          <cell r="E149"/>
          <cell r="F149"/>
        </row>
        <row r="150">
          <cell r="C150" t="str">
            <v>TBD</v>
          </cell>
          <cell r="D150"/>
          <cell r="E150"/>
          <cell r="F150"/>
        </row>
        <row r="151">
          <cell r="C151" t="str">
            <v>TBD</v>
          </cell>
          <cell r="D151"/>
          <cell r="E151"/>
          <cell r="F151"/>
        </row>
        <row r="152">
          <cell r="C152" t="str">
            <v>TBD</v>
          </cell>
          <cell r="D152"/>
          <cell r="E152"/>
          <cell r="F152"/>
        </row>
        <row r="153">
          <cell r="C153" t="str">
            <v>TBD</v>
          </cell>
          <cell r="D153"/>
          <cell r="E153"/>
          <cell r="F153"/>
        </row>
        <row r="154">
          <cell r="C154" t="str">
            <v>TBD</v>
          </cell>
          <cell r="D154"/>
          <cell r="E154"/>
          <cell r="F154"/>
        </row>
        <row r="155">
          <cell r="C155" t="str">
            <v>TBD</v>
          </cell>
          <cell r="D155"/>
          <cell r="E155"/>
          <cell r="F155"/>
        </row>
        <row r="156">
          <cell r="C156" t="str">
            <v>TBD</v>
          </cell>
          <cell r="D156"/>
          <cell r="E156"/>
          <cell r="F156"/>
        </row>
        <row r="157">
          <cell r="C157"/>
          <cell r="D157"/>
          <cell r="E157"/>
          <cell r="F157"/>
        </row>
        <row r="158">
          <cell r="C158"/>
          <cell r="D158"/>
          <cell r="E158"/>
          <cell r="F158"/>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MANAGE.APC@GMAIL.COM" TargetMode="External"/><Relationship Id="rId2" Type="http://schemas.openxmlformats.org/officeDocument/2006/relationships/hyperlink" Target="mailto:ddevonJohnson@gmail.com" TargetMode="External"/><Relationship Id="rId1" Type="http://schemas.openxmlformats.org/officeDocument/2006/relationships/hyperlink" Target="mailto:wsbjoe9@gmail.co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 Id="rId3" Type="http://schemas.openxmlformats.org/officeDocument/2006/relationships/hyperlink" Target="mailto:Alhoust523@gmail.com" TargetMode="External"/><Relationship Id="rId7" Type="http://schemas.openxmlformats.org/officeDocument/2006/relationships/hyperlink" Target="mailto:Urbaninvestors21@yahoo.com" TargetMode="External"/><Relationship Id="rId2" Type="http://schemas.openxmlformats.org/officeDocument/2006/relationships/hyperlink" Target="mailto:Alhoust523@gmail.com" TargetMode="External"/><Relationship Id="rId1" Type="http://schemas.openxmlformats.org/officeDocument/2006/relationships/hyperlink" Target="mailto:Urbaninvestors21@yahoo.com" TargetMode="External"/><Relationship Id="rId6" Type="http://schemas.openxmlformats.org/officeDocument/2006/relationships/hyperlink" Target="mailto:MEKOLLC@gmail.com" TargetMode="External"/><Relationship Id="rId11" Type="http://schemas.openxmlformats.org/officeDocument/2006/relationships/drawing" Target="../drawings/drawing2.xml"/><Relationship Id="rId5" Type="http://schemas.openxmlformats.org/officeDocument/2006/relationships/hyperlink" Target="mailto:Alhoust523@gmail.com" TargetMode="External"/><Relationship Id="rId10" Type="http://schemas.openxmlformats.org/officeDocument/2006/relationships/printerSettings" Target="../printerSettings/printerSettings5.bin"/><Relationship Id="rId4" Type="http://schemas.openxmlformats.org/officeDocument/2006/relationships/hyperlink" Target="mailto:Alhoust523@gmail.com" TargetMode="External"/><Relationship Id="rId9" Type="http://schemas.openxmlformats.org/officeDocument/2006/relationships/hyperlink" Target="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6.bin"/><Relationship Id="rId1" Type="http://schemas.openxmlformats.org/officeDocument/2006/relationships/hyperlink" Target="https://www.lawinsider.com/clause/irrevocable-direction" TargetMode="External"/><Relationship Id="rId5" Type="http://schemas.openxmlformats.org/officeDocument/2006/relationships/comments" Target="../comments6.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EC23-616E-4669-9B29-BC2467FA865E}">
  <sheetPr codeName="Sheet2"/>
  <dimension ref="A1:F187"/>
  <sheetViews>
    <sheetView showGridLines="0" view="pageBreakPreview" topLeftCell="A27" zoomScaleNormal="100" zoomScaleSheetLayoutView="100" workbookViewId="0">
      <selection sqref="A1:D32"/>
    </sheetView>
  </sheetViews>
  <sheetFormatPr defaultRowHeight="14.4"/>
  <cols>
    <col min="1" max="1" width="20.33203125" style="36" customWidth="1"/>
    <col min="2" max="2" width="32.6640625" style="36" customWidth="1"/>
    <col min="3" max="3" width="18.6640625" style="36" customWidth="1"/>
    <col min="4" max="4" width="27.6640625" style="36" customWidth="1"/>
    <col min="183" max="184" width="35.6640625" customWidth="1"/>
    <col min="185" max="185" width="25.6640625" customWidth="1"/>
    <col min="190" max="190" width="3" customWidth="1"/>
    <col min="191" max="191" width="39.6640625" customWidth="1"/>
    <col min="192" max="192" width="5.6640625" customWidth="1"/>
    <col min="193" max="193" width="35.6640625" customWidth="1"/>
    <col min="197" max="197" width="44.6640625" customWidth="1"/>
    <col min="205" max="205" width="88.6640625" customWidth="1"/>
    <col min="439" max="440" width="35.6640625" customWidth="1"/>
    <col min="441" max="441" width="25.6640625" customWidth="1"/>
    <col min="446" max="446" width="3" customWidth="1"/>
    <col min="447" max="447" width="39.6640625" customWidth="1"/>
    <col min="448" max="448" width="5.6640625" customWidth="1"/>
    <col min="449" max="449" width="35.6640625" customWidth="1"/>
    <col min="453" max="453" width="44.6640625" customWidth="1"/>
    <col min="461" max="461" width="88.6640625" customWidth="1"/>
    <col min="695" max="696" width="35.6640625" customWidth="1"/>
    <col min="697" max="697" width="25.6640625" customWidth="1"/>
    <col min="702" max="702" width="3" customWidth="1"/>
    <col min="703" max="703" width="39.6640625" customWidth="1"/>
    <col min="704" max="704" width="5.6640625" customWidth="1"/>
    <col min="705" max="705" width="35.6640625" customWidth="1"/>
    <col min="709" max="709" width="44.6640625" customWidth="1"/>
    <col min="717" max="717" width="88.6640625" customWidth="1"/>
    <col min="951" max="952" width="35.6640625" customWidth="1"/>
    <col min="953" max="953" width="25.6640625" customWidth="1"/>
    <col min="958" max="958" width="3" customWidth="1"/>
    <col min="959" max="959" width="39.6640625" customWidth="1"/>
    <col min="960" max="960" width="5.6640625" customWidth="1"/>
    <col min="961" max="961" width="35.6640625" customWidth="1"/>
    <col min="965" max="965" width="44.6640625" customWidth="1"/>
    <col min="973" max="973" width="88.6640625" customWidth="1"/>
    <col min="1207" max="1208" width="35.6640625" customWidth="1"/>
    <col min="1209" max="1209" width="25.6640625" customWidth="1"/>
    <col min="1214" max="1214" width="3" customWidth="1"/>
    <col min="1215" max="1215" width="39.6640625" customWidth="1"/>
    <col min="1216" max="1216" width="5.6640625" customWidth="1"/>
    <col min="1217" max="1217" width="35.6640625" customWidth="1"/>
    <col min="1221" max="1221" width="44.6640625" customWidth="1"/>
    <col min="1229" max="1229" width="88.6640625" customWidth="1"/>
    <col min="1463" max="1464" width="35.6640625" customWidth="1"/>
    <col min="1465" max="1465" width="25.6640625" customWidth="1"/>
    <col min="1470" max="1470" width="3" customWidth="1"/>
    <col min="1471" max="1471" width="39.6640625" customWidth="1"/>
    <col min="1472" max="1472" width="5.6640625" customWidth="1"/>
    <col min="1473" max="1473" width="35.6640625" customWidth="1"/>
    <col min="1477" max="1477" width="44.6640625" customWidth="1"/>
    <col min="1485" max="1485" width="88.6640625" customWidth="1"/>
    <col min="1719" max="1720" width="35.6640625" customWidth="1"/>
    <col min="1721" max="1721" width="25.6640625" customWidth="1"/>
    <col min="1726" max="1726" width="3" customWidth="1"/>
    <col min="1727" max="1727" width="39.6640625" customWidth="1"/>
    <col min="1728" max="1728" width="5.6640625" customWidth="1"/>
    <col min="1729" max="1729" width="35.6640625" customWidth="1"/>
    <col min="1733" max="1733" width="44.6640625" customWidth="1"/>
    <col min="1741" max="1741" width="88.6640625" customWidth="1"/>
    <col min="1975" max="1976" width="35.6640625" customWidth="1"/>
    <col min="1977" max="1977" width="25.6640625" customWidth="1"/>
    <col min="1982" max="1982" width="3" customWidth="1"/>
    <col min="1983" max="1983" width="39.6640625" customWidth="1"/>
    <col min="1984" max="1984" width="5.6640625" customWidth="1"/>
    <col min="1985" max="1985" width="35.6640625" customWidth="1"/>
    <col min="1989" max="1989" width="44.6640625" customWidth="1"/>
    <col min="1997" max="1997" width="88.6640625" customWidth="1"/>
    <col min="2231" max="2232" width="35.6640625" customWidth="1"/>
    <col min="2233" max="2233" width="25.6640625" customWidth="1"/>
    <col min="2238" max="2238" width="3" customWidth="1"/>
    <col min="2239" max="2239" width="39.6640625" customWidth="1"/>
    <col min="2240" max="2240" width="5.6640625" customWidth="1"/>
    <col min="2241" max="2241" width="35.6640625" customWidth="1"/>
    <col min="2245" max="2245" width="44.6640625" customWidth="1"/>
    <col min="2253" max="2253" width="88.6640625" customWidth="1"/>
    <col min="2487" max="2488" width="35.6640625" customWidth="1"/>
    <col min="2489" max="2489" width="25.6640625" customWidth="1"/>
    <col min="2494" max="2494" width="3" customWidth="1"/>
    <col min="2495" max="2495" width="39.6640625" customWidth="1"/>
    <col min="2496" max="2496" width="5.6640625" customWidth="1"/>
    <col min="2497" max="2497" width="35.6640625" customWidth="1"/>
    <col min="2501" max="2501" width="44.6640625" customWidth="1"/>
    <col min="2509" max="2509" width="88.6640625" customWidth="1"/>
    <col min="2743" max="2744" width="35.6640625" customWidth="1"/>
    <col min="2745" max="2745" width="25.6640625" customWidth="1"/>
    <col min="2750" max="2750" width="3" customWidth="1"/>
    <col min="2751" max="2751" width="39.6640625" customWidth="1"/>
    <col min="2752" max="2752" width="5.6640625" customWidth="1"/>
    <col min="2753" max="2753" width="35.6640625" customWidth="1"/>
    <col min="2757" max="2757" width="44.6640625" customWidth="1"/>
    <col min="2765" max="2765" width="88.6640625" customWidth="1"/>
    <col min="2999" max="3000" width="35.6640625" customWidth="1"/>
    <col min="3001" max="3001" width="25.6640625" customWidth="1"/>
    <col min="3006" max="3006" width="3" customWidth="1"/>
    <col min="3007" max="3007" width="39.6640625" customWidth="1"/>
    <col min="3008" max="3008" width="5.6640625" customWidth="1"/>
    <col min="3009" max="3009" width="35.6640625" customWidth="1"/>
    <col min="3013" max="3013" width="44.6640625" customWidth="1"/>
    <col min="3021" max="3021" width="88.6640625" customWidth="1"/>
    <col min="3255" max="3256" width="35.6640625" customWidth="1"/>
    <col min="3257" max="3257" width="25.6640625" customWidth="1"/>
    <col min="3262" max="3262" width="3" customWidth="1"/>
    <col min="3263" max="3263" width="39.6640625" customWidth="1"/>
    <col min="3264" max="3264" width="5.6640625" customWidth="1"/>
    <col min="3265" max="3265" width="35.6640625" customWidth="1"/>
    <col min="3269" max="3269" width="44.6640625" customWidth="1"/>
    <col min="3277" max="3277" width="88.6640625" customWidth="1"/>
    <col min="3511" max="3512" width="35.6640625" customWidth="1"/>
    <col min="3513" max="3513" width="25.6640625" customWidth="1"/>
    <col min="3518" max="3518" width="3" customWidth="1"/>
    <col min="3519" max="3519" width="39.6640625" customWidth="1"/>
    <col min="3520" max="3520" width="5.6640625" customWidth="1"/>
    <col min="3521" max="3521" width="35.6640625" customWidth="1"/>
    <col min="3525" max="3525" width="44.6640625" customWidth="1"/>
    <col min="3533" max="3533" width="88.6640625" customWidth="1"/>
    <col min="3767" max="3768" width="35.6640625" customWidth="1"/>
    <col min="3769" max="3769" width="25.6640625" customWidth="1"/>
    <col min="3774" max="3774" width="3" customWidth="1"/>
    <col min="3775" max="3775" width="39.6640625" customWidth="1"/>
    <col min="3776" max="3776" width="5.6640625" customWidth="1"/>
    <col min="3777" max="3777" width="35.6640625" customWidth="1"/>
    <col min="3781" max="3781" width="44.6640625" customWidth="1"/>
    <col min="3789" max="3789" width="88.6640625" customWidth="1"/>
    <col min="4023" max="4024" width="35.6640625" customWidth="1"/>
    <col min="4025" max="4025" width="25.6640625" customWidth="1"/>
    <col min="4030" max="4030" width="3" customWidth="1"/>
    <col min="4031" max="4031" width="39.6640625" customWidth="1"/>
    <col min="4032" max="4032" width="5.6640625" customWidth="1"/>
    <col min="4033" max="4033" width="35.6640625" customWidth="1"/>
    <col min="4037" max="4037" width="44.6640625" customWidth="1"/>
    <col min="4045" max="4045" width="88.6640625" customWidth="1"/>
    <col min="4279" max="4280" width="35.6640625" customWidth="1"/>
    <col min="4281" max="4281" width="25.6640625" customWidth="1"/>
    <col min="4286" max="4286" width="3" customWidth="1"/>
    <col min="4287" max="4287" width="39.6640625" customWidth="1"/>
    <col min="4288" max="4288" width="5.6640625" customWidth="1"/>
    <col min="4289" max="4289" width="35.6640625" customWidth="1"/>
    <col min="4293" max="4293" width="44.6640625" customWidth="1"/>
    <col min="4301" max="4301" width="88.6640625" customWidth="1"/>
    <col min="4535" max="4536" width="35.6640625" customWidth="1"/>
    <col min="4537" max="4537" width="25.6640625" customWidth="1"/>
    <col min="4542" max="4542" width="3" customWidth="1"/>
    <col min="4543" max="4543" width="39.6640625" customWidth="1"/>
    <col min="4544" max="4544" width="5.6640625" customWidth="1"/>
    <col min="4545" max="4545" width="35.6640625" customWidth="1"/>
    <col min="4549" max="4549" width="44.6640625" customWidth="1"/>
    <col min="4557" max="4557" width="88.6640625" customWidth="1"/>
    <col min="4791" max="4792" width="35.6640625" customWidth="1"/>
    <col min="4793" max="4793" width="25.6640625" customWidth="1"/>
    <col min="4798" max="4798" width="3" customWidth="1"/>
    <col min="4799" max="4799" width="39.6640625" customWidth="1"/>
    <col min="4800" max="4800" width="5.6640625" customWidth="1"/>
    <col min="4801" max="4801" width="35.6640625" customWidth="1"/>
    <col min="4805" max="4805" width="44.6640625" customWidth="1"/>
    <col min="4813" max="4813" width="88.6640625" customWidth="1"/>
    <col min="5047" max="5048" width="35.6640625" customWidth="1"/>
    <col min="5049" max="5049" width="25.6640625" customWidth="1"/>
    <col min="5054" max="5054" width="3" customWidth="1"/>
    <col min="5055" max="5055" width="39.6640625" customWidth="1"/>
    <col min="5056" max="5056" width="5.6640625" customWidth="1"/>
    <col min="5057" max="5057" width="35.6640625" customWidth="1"/>
    <col min="5061" max="5061" width="44.6640625" customWidth="1"/>
    <col min="5069" max="5069" width="88.6640625" customWidth="1"/>
    <col min="5303" max="5304" width="35.6640625" customWidth="1"/>
    <col min="5305" max="5305" width="25.6640625" customWidth="1"/>
    <col min="5310" max="5310" width="3" customWidth="1"/>
    <col min="5311" max="5311" width="39.6640625" customWidth="1"/>
    <col min="5312" max="5312" width="5.6640625" customWidth="1"/>
    <col min="5313" max="5313" width="35.6640625" customWidth="1"/>
    <col min="5317" max="5317" width="44.6640625" customWidth="1"/>
    <col min="5325" max="5325" width="88.6640625" customWidth="1"/>
    <col min="5559" max="5560" width="35.6640625" customWidth="1"/>
    <col min="5561" max="5561" width="25.6640625" customWidth="1"/>
    <col min="5566" max="5566" width="3" customWidth="1"/>
    <col min="5567" max="5567" width="39.6640625" customWidth="1"/>
    <col min="5568" max="5568" width="5.6640625" customWidth="1"/>
    <col min="5569" max="5569" width="35.6640625" customWidth="1"/>
    <col min="5573" max="5573" width="44.6640625" customWidth="1"/>
    <col min="5581" max="5581" width="88.6640625" customWidth="1"/>
    <col min="5815" max="5816" width="35.6640625" customWidth="1"/>
    <col min="5817" max="5817" width="25.6640625" customWidth="1"/>
    <col min="5822" max="5822" width="3" customWidth="1"/>
    <col min="5823" max="5823" width="39.6640625" customWidth="1"/>
    <col min="5824" max="5824" width="5.6640625" customWidth="1"/>
    <col min="5825" max="5825" width="35.6640625" customWidth="1"/>
    <col min="5829" max="5829" width="44.6640625" customWidth="1"/>
    <col min="5837" max="5837" width="88.6640625" customWidth="1"/>
    <col min="6071" max="6072" width="35.6640625" customWidth="1"/>
    <col min="6073" max="6073" width="25.6640625" customWidth="1"/>
    <col min="6078" max="6078" width="3" customWidth="1"/>
    <col min="6079" max="6079" width="39.6640625" customWidth="1"/>
    <col min="6080" max="6080" width="5.6640625" customWidth="1"/>
    <col min="6081" max="6081" width="35.6640625" customWidth="1"/>
    <col min="6085" max="6085" width="44.6640625" customWidth="1"/>
    <col min="6093" max="6093" width="88.6640625" customWidth="1"/>
    <col min="6327" max="6328" width="35.6640625" customWidth="1"/>
    <col min="6329" max="6329" width="25.6640625" customWidth="1"/>
    <col min="6334" max="6334" width="3" customWidth="1"/>
    <col min="6335" max="6335" width="39.6640625" customWidth="1"/>
    <col min="6336" max="6336" width="5.6640625" customWidth="1"/>
    <col min="6337" max="6337" width="35.6640625" customWidth="1"/>
    <col min="6341" max="6341" width="44.6640625" customWidth="1"/>
    <col min="6349" max="6349" width="88.6640625" customWidth="1"/>
    <col min="6583" max="6584" width="35.6640625" customWidth="1"/>
    <col min="6585" max="6585" width="25.6640625" customWidth="1"/>
    <col min="6590" max="6590" width="3" customWidth="1"/>
    <col min="6591" max="6591" width="39.6640625" customWidth="1"/>
    <col min="6592" max="6592" width="5.6640625" customWidth="1"/>
    <col min="6593" max="6593" width="35.6640625" customWidth="1"/>
    <col min="6597" max="6597" width="44.6640625" customWidth="1"/>
    <col min="6605" max="6605" width="88.6640625" customWidth="1"/>
    <col min="6839" max="6840" width="35.6640625" customWidth="1"/>
    <col min="6841" max="6841" width="25.6640625" customWidth="1"/>
    <col min="6846" max="6846" width="3" customWidth="1"/>
    <col min="6847" max="6847" width="39.6640625" customWidth="1"/>
    <col min="6848" max="6848" width="5.6640625" customWidth="1"/>
    <col min="6849" max="6849" width="35.6640625" customWidth="1"/>
    <col min="6853" max="6853" width="44.6640625" customWidth="1"/>
    <col min="6861" max="6861" width="88.6640625" customWidth="1"/>
    <col min="7095" max="7096" width="35.6640625" customWidth="1"/>
    <col min="7097" max="7097" width="25.6640625" customWidth="1"/>
    <col min="7102" max="7102" width="3" customWidth="1"/>
    <col min="7103" max="7103" width="39.6640625" customWidth="1"/>
    <col min="7104" max="7104" width="5.6640625" customWidth="1"/>
    <col min="7105" max="7105" width="35.6640625" customWidth="1"/>
    <col min="7109" max="7109" width="44.6640625" customWidth="1"/>
    <col min="7117" max="7117" width="88.6640625" customWidth="1"/>
    <col min="7351" max="7352" width="35.6640625" customWidth="1"/>
    <col min="7353" max="7353" width="25.6640625" customWidth="1"/>
    <col min="7358" max="7358" width="3" customWidth="1"/>
    <col min="7359" max="7359" width="39.6640625" customWidth="1"/>
    <col min="7360" max="7360" width="5.6640625" customWidth="1"/>
    <col min="7361" max="7361" width="35.6640625" customWidth="1"/>
    <col min="7365" max="7365" width="44.6640625" customWidth="1"/>
    <col min="7373" max="7373" width="88.6640625" customWidth="1"/>
    <col min="7607" max="7608" width="35.6640625" customWidth="1"/>
    <col min="7609" max="7609" width="25.6640625" customWidth="1"/>
    <col min="7614" max="7614" width="3" customWidth="1"/>
    <col min="7615" max="7615" width="39.6640625" customWidth="1"/>
    <col min="7616" max="7616" width="5.6640625" customWidth="1"/>
    <col min="7617" max="7617" width="35.6640625" customWidth="1"/>
    <col min="7621" max="7621" width="44.6640625" customWidth="1"/>
    <col min="7629" max="7629" width="88.6640625" customWidth="1"/>
    <col min="7863" max="7864" width="35.6640625" customWidth="1"/>
    <col min="7865" max="7865" width="25.6640625" customWidth="1"/>
    <col min="7870" max="7870" width="3" customWidth="1"/>
    <col min="7871" max="7871" width="39.6640625" customWidth="1"/>
    <col min="7872" max="7872" width="5.6640625" customWidth="1"/>
    <col min="7873" max="7873" width="35.6640625" customWidth="1"/>
    <col min="7877" max="7877" width="44.6640625" customWidth="1"/>
    <col min="7885" max="7885" width="88.6640625" customWidth="1"/>
    <col min="8119" max="8120" width="35.6640625" customWidth="1"/>
    <col min="8121" max="8121" width="25.6640625" customWidth="1"/>
    <col min="8126" max="8126" width="3" customWidth="1"/>
    <col min="8127" max="8127" width="39.6640625" customWidth="1"/>
    <col min="8128" max="8128" width="5.6640625" customWidth="1"/>
    <col min="8129" max="8129" width="35.6640625" customWidth="1"/>
    <col min="8133" max="8133" width="44.6640625" customWidth="1"/>
    <col min="8141" max="8141" width="88.6640625" customWidth="1"/>
    <col min="8375" max="8376" width="35.6640625" customWidth="1"/>
    <col min="8377" max="8377" width="25.6640625" customWidth="1"/>
    <col min="8382" max="8382" width="3" customWidth="1"/>
    <col min="8383" max="8383" width="39.6640625" customWidth="1"/>
    <col min="8384" max="8384" width="5.6640625" customWidth="1"/>
    <col min="8385" max="8385" width="35.6640625" customWidth="1"/>
    <col min="8389" max="8389" width="44.6640625" customWidth="1"/>
    <col min="8397" max="8397" width="88.6640625" customWidth="1"/>
    <col min="8631" max="8632" width="35.6640625" customWidth="1"/>
    <col min="8633" max="8633" width="25.6640625" customWidth="1"/>
    <col min="8638" max="8638" width="3" customWidth="1"/>
    <col min="8639" max="8639" width="39.6640625" customWidth="1"/>
    <col min="8640" max="8640" width="5.6640625" customWidth="1"/>
    <col min="8641" max="8641" width="35.6640625" customWidth="1"/>
    <col min="8645" max="8645" width="44.6640625" customWidth="1"/>
    <col min="8653" max="8653" width="88.6640625" customWidth="1"/>
    <col min="8887" max="8888" width="35.6640625" customWidth="1"/>
    <col min="8889" max="8889" width="25.6640625" customWidth="1"/>
    <col min="8894" max="8894" width="3" customWidth="1"/>
    <col min="8895" max="8895" width="39.6640625" customWidth="1"/>
    <col min="8896" max="8896" width="5.6640625" customWidth="1"/>
    <col min="8897" max="8897" width="35.6640625" customWidth="1"/>
    <col min="8901" max="8901" width="44.6640625" customWidth="1"/>
    <col min="8909" max="8909" width="88.6640625" customWidth="1"/>
    <col min="9143" max="9144" width="35.6640625" customWidth="1"/>
    <col min="9145" max="9145" width="25.6640625" customWidth="1"/>
    <col min="9150" max="9150" width="3" customWidth="1"/>
    <col min="9151" max="9151" width="39.6640625" customWidth="1"/>
    <col min="9152" max="9152" width="5.6640625" customWidth="1"/>
    <col min="9153" max="9153" width="35.6640625" customWidth="1"/>
    <col min="9157" max="9157" width="44.6640625" customWidth="1"/>
    <col min="9165" max="9165" width="88.6640625" customWidth="1"/>
    <col min="9399" max="9400" width="35.6640625" customWidth="1"/>
    <col min="9401" max="9401" width="25.6640625" customWidth="1"/>
    <col min="9406" max="9406" width="3" customWidth="1"/>
    <col min="9407" max="9407" width="39.6640625" customWidth="1"/>
    <col min="9408" max="9408" width="5.6640625" customWidth="1"/>
    <col min="9409" max="9409" width="35.6640625" customWidth="1"/>
    <col min="9413" max="9413" width="44.6640625" customWidth="1"/>
    <col min="9421" max="9421" width="88.6640625" customWidth="1"/>
    <col min="9655" max="9656" width="35.6640625" customWidth="1"/>
    <col min="9657" max="9657" width="25.6640625" customWidth="1"/>
    <col min="9662" max="9662" width="3" customWidth="1"/>
    <col min="9663" max="9663" width="39.6640625" customWidth="1"/>
    <col min="9664" max="9664" width="5.6640625" customWidth="1"/>
    <col min="9665" max="9665" width="35.6640625" customWidth="1"/>
    <col min="9669" max="9669" width="44.6640625" customWidth="1"/>
    <col min="9677" max="9677" width="88.6640625" customWidth="1"/>
    <col min="9911" max="9912" width="35.6640625" customWidth="1"/>
    <col min="9913" max="9913" width="25.6640625" customWidth="1"/>
    <col min="9918" max="9918" width="3" customWidth="1"/>
    <col min="9919" max="9919" width="39.6640625" customWidth="1"/>
    <col min="9920" max="9920" width="5.6640625" customWidth="1"/>
    <col min="9921" max="9921" width="35.6640625" customWidth="1"/>
    <col min="9925" max="9925" width="44.6640625" customWidth="1"/>
    <col min="9933" max="9933" width="88.6640625" customWidth="1"/>
    <col min="10167" max="10168" width="35.6640625" customWidth="1"/>
    <col min="10169" max="10169" width="25.6640625" customWidth="1"/>
    <col min="10174" max="10174" width="3" customWidth="1"/>
    <col min="10175" max="10175" width="39.6640625" customWidth="1"/>
    <col min="10176" max="10176" width="5.6640625" customWidth="1"/>
    <col min="10177" max="10177" width="35.6640625" customWidth="1"/>
    <col min="10181" max="10181" width="44.6640625" customWidth="1"/>
    <col min="10189" max="10189" width="88.6640625" customWidth="1"/>
    <col min="10423" max="10424" width="35.6640625" customWidth="1"/>
    <col min="10425" max="10425" width="25.6640625" customWidth="1"/>
    <col min="10430" max="10430" width="3" customWidth="1"/>
    <col min="10431" max="10431" width="39.6640625" customWidth="1"/>
    <col min="10432" max="10432" width="5.6640625" customWidth="1"/>
    <col min="10433" max="10433" width="35.6640625" customWidth="1"/>
    <col min="10437" max="10437" width="44.6640625" customWidth="1"/>
    <col min="10445" max="10445" width="88.6640625" customWidth="1"/>
    <col min="10679" max="10680" width="35.6640625" customWidth="1"/>
    <col min="10681" max="10681" width="25.6640625" customWidth="1"/>
    <col min="10686" max="10686" width="3" customWidth="1"/>
    <col min="10687" max="10687" width="39.6640625" customWidth="1"/>
    <col min="10688" max="10688" width="5.6640625" customWidth="1"/>
    <col min="10689" max="10689" width="35.6640625" customWidth="1"/>
    <col min="10693" max="10693" width="44.6640625" customWidth="1"/>
    <col min="10701" max="10701" width="88.6640625" customWidth="1"/>
    <col min="10935" max="10936" width="35.6640625" customWidth="1"/>
    <col min="10937" max="10937" width="25.6640625" customWidth="1"/>
    <col min="10942" max="10942" width="3" customWidth="1"/>
    <col min="10943" max="10943" width="39.6640625" customWidth="1"/>
    <col min="10944" max="10944" width="5.6640625" customWidth="1"/>
    <col min="10945" max="10945" width="35.6640625" customWidth="1"/>
    <col min="10949" max="10949" width="44.6640625" customWidth="1"/>
    <col min="10957" max="10957" width="88.6640625" customWidth="1"/>
    <col min="11191" max="11192" width="35.6640625" customWidth="1"/>
    <col min="11193" max="11193" width="25.6640625" customWidth="1"/>
    <col min="11198" max="11198" width="3" customWidth="1"/>
    <col min="11199" max="11199" width="39.6640625" customWidth="1"/>
    <col min="11200" max="11200" width="5.6640625" customWidth="1"/>
    <col min="11201" max="11201" width="35.6640625" customWidth="1"/>
    <col min="11205" max="11205" width="44.6640625" customWidth="1"/>
    <col min="11213" max="11213" width="88.6640625" customWidth="1"/>
    <col min="11447" max="11448" width="35.6640625" customWidth="1"/>
    <col min="11449" max="11449" width="25.6640625" customWidth="1"/>
    <col min="11454" max="11454" width="3" customWidth="1"/>
    <col min="11455" max="11455" width="39.6640625" customWidth="1"/>
    <col min="11456" max="11456" width="5.6640625" customWidth="1"/>
    <col min="11457" max="11457" width="35.6640625" customWidth="1"/>
    <col min="11461" max="11461" width="44.6640625" customWidth="1"/>
    <col min="11469" max="11469" width="88.6640625" customWidth="1"/>
    <col min="11703" max="11704" width="35.6640625" customWidth="1"/>
    <col min="11705" max="11705" width="25.6640625" customWidth="1"/>
    <col min="11710" max="11710" width="3" customWidth="1"/>
    <col min="11711" max="11711" width="39.6640625" customWidth="1"/>
    <col min="11712" max="11712" width="5.6640625" customWidth="1"/>
    <col min="11713" max="11713" width="35.6640625" customWidth="1"/>
    <col min="11717" max="11717" width="44.6640625" customWidth="1"/>
    <col min="11725" max="11725" width="88.6640625" customWidth="1"/>
    <col min="11959" max="11960" width="35.6640625" customWidth="1"/>
    <col min="11961" max="11961" width="25.6640625" customWidth="1"/>
    <col min="11966" max="11966" width="3" customWidth="1"/>
    <col min="11967" max="11967" width="39.6640625" customWidth="1"/>
    <col min="11968" max="11968" width="5.6640625" customWidth="1"/>
    <col min="11969" max="11969" width="35.6640625" customWidth="1"/>
    <col min="11973" max="11973" width="44.6640625" customWidth="1"/>
    <col min="11981" max="11981" width="88.6640625" customWidth="1"/>
    <col min="12215" max="12216" width="35.6640625" customWidth="1"/>
    <col min="12217" max="12217" width="25.6640625" customWidth="1"/>
    <col min="12222" max="12222" width="3" customWidth="1"/>
    <col min="12223" max="12223" width="39.6640625" customWidth="1"/>
    <col min="12224" max="12224" width="5.6640625" customWidth="1"/>
    <col min="12225" max="12225" width="35.6640625" customWidth="1"/>
    <col min="12229" max="12229" width="44.6640625" customWidth="1"/>
    <col min="12237" max="12237" width="88.6640625" customWidth="1"/>
    <col min="12471" max="12472" width="35.6640625" customWidth="1"/>
    <col min="12473" max="12473" width="25.6640625" customWidth="1"/>
    <col min="12478" max="12478" width="3" customWidth="1"/>
    <col min="12479" max="12479" width="39.6640625" customWidth="1"/>
    <col min="12480" max="12480" width="5.6640625" customWidth="1"/>
    <col min="12481" max="12481" width="35.6640625" customWidth="1"/>
    <col min="12485" max="12485" width="44.6640625" customWidth="1"/>
    <col min="12493" max="12493" width="88.6640625" customWidth="1"/>
    <col min="12727" max="12728" width="35.6640625" customWidth="1"/>
    <col min="12729" max="12729" width="25.6640625" customWidth="1"/>
    <col min="12734" max="12734" width="3" customWidth="1"/>
    <col min="12735" max="12735" width="39.6640625" customWidth="1"/>
    <col min="12736" max="12736" width="5.6640625" customWidth="1"/>
    <col min="12737" max="12737" width="35.6640625" customWidth="1"/>
    <col min="12741" max="12741" width="44.6640625" customWidth="1"/>
    <col min="12749" max="12749" width="88.6640625" customWidth="1"/>
    <col min="12983" max="12984" width="35.6640625" customWidth="1"/>
    <col min="12985" max="12985" width="25.6640625" customWidth="1"/>
    <col min="12990" max="12990" width="3" customWidth="1"/>
    <col min="12991" max="12991" width="39.6640625" customWidth="1"/>
    <col min="12992" max="12992" width="5.6640625" customWidth="1"/>
    <col min="12993" max="12993" width="35.6640625" customWidth="1"/>
    <col min="12997" max="12997" width="44.6640625" customWidth="1"/>
    <col min="13005" max="13005" width="88.6640625" customWidth="1"/>
    <col min="13239" max="13240" width="35.6640625" customWidth="1"/>
    <col min="13241" max="13241" width="25.6640625" customWidth="1"/>
    <col min="13246" max="13246" width="3" customWidth="1"/>
    <col min="13247" max="13247" width="39.6640625" customWidth="1"/>
    <col min="13248" max="13248" width="5.6640625" customWidth="1"/>
    <col min="13249" max="13249" width="35.6640625" customWidth="1"/>
    <col min="13253" max="13253" width="44.6640625" customWidth="1"/>
    <col min="13261" max="13261" width="88.6640625" customWidth="1"/>
    <col min="13495" max="13496" width="35.6640625" customWidth="1"/>
    <col min="13497" max="13497" width="25.6640625" customWidth="1"/>
    <col min="13502" max="13502" width="3" customWidth="1"/>
    <col min="13503" max="13503" width="39.6640625" customWidth="1"/>
    <col min="13504" max="13504" width="5.6640625" customWidth="1"/>
    <col min="13505" max="13505" width="35.6640625" customWidth="1"/>
    <col min="13509" max="13509" width="44.6640625" customWidth="1"/>
    <col min="13517" max="13517" width="88.6640625" customWidth="1"/>
    <col min="13751" max="13752" width="35.6640625" customWidth="1"/>
    <col min="13753" max="13753" width="25.6640625" customWidth="1"/>
    <col min="13758" max="13758" width="3" customWidth="1"/>
    <col min="13759" max="13759" width="39.6640625" customWidth="1"/>
    <col min="13760" max="13760" width="5.6640625" customWidth="1"/>
    <col min="13761" max="13761" width="35.6640625" customWidth="1"/>
    <col min="13765" max="13765" width="44.6640625" customWidth="1"/>
    <col min="13773" max="13773" width="88.6640625" customWidth="1"/>
    <col min="14007" max="14008" width="35.6640625" customWidth="1"/>
    <col min="14009" max="14009" width="25.6640625" customWidth="1"/>
    <col min="14014" max="14014" width="3" customWidth="1"/>
    <col min="14015" max="14015" width="39.6640625" customWidth="1"/>
    <col min="14016" max="14016" width="5.6640625" customWidth="1"/>
    <col min="14017" max="14017" width="35.6640625" customWidth="1"/>
    <col min="14021" max="14021" width="44.6640625" customWidth="1"/>
    <col min="14029" max="14029" width="88.6640625" customWidth="1"/>
    <col min="14263" max="14264" width="35.6640625" customWidth="1"/>
    <col min="14265" max="14265" width="25.6640625" customWidth="1"/>
    <col min="14270" max="14270" width="3" customWidth="1"/>
    <col min="14271" max="14271" width="39.6640625" customWidth="1"/>
    <col min="14272" max="14272" width="5.6640625" customWidth="1"/>
    <col min="14273" max="14273" width="35.6640625" customWidth="1"/>
    <col min="14277" max="14277" width="44.6640625" customWidth="1"/>
    <col min="14285" max="14285" width="88.6640625" customWidth="1"/>
    <col min="14519" max="14520" width="35.6640625" customWidth="1"/>
    <col min="14521" max="14521" width="25.6640625" customWidth="1"/>
    <col min="14526" max="14526" width="3" customWidth="1"/>
    <col min="14527" max="14527" width="39.6640625" customWidth="1"/>
    <col min="14528" max="14528" width="5.6640625" customWidth="1"/>
    <col min="14529" max="14529" width="35.6640625" customWidth="1"/>
    <col min="14533" max="14533" width="44.6640625" customWidth="1"/>
    <col min="14541" max="14541" width="88.6640625" customWidth="1"/>
    <col min="14775" max="14776" width="35.6640625" customWidth="1"/>
    <col min="14777" max="14777" width="25.6640625" customWidth="1"/>
    <col min="14782" max="14782" width="3" customWidth="1"/>
    <col min="14783" max="14783" width="39.6640625" customWidth="1"/>
    <col min="14784" max="14784" width="5.6640625" customWidth="1"/>
    <col min="14785" max="14785" width="35.6640625" customWidth="1"/>
    <col min="14789" max="14789" width="44.6640625" customWidth="1"/>
    <col min="14797" max="14797" width="88.6640625" customWidth="1"/>
    <col min="15031" max="15032" width="35.6640625" customWidth="1"/>
    <col min="15033" max="15033" width="25.6640625" customWidth="1"/>
    <col min="15038" max="15038" width="3" customWidth="1"/>
    <col min="15039" max="15039" width="39.6640625" customWidth="1"/>
    <col min="15040" max="15040" width="5.6640625" customWidth="1"/>
    <col min="15041" max="15041" width="35.6640625" customWidth="1"/>
    <col min="15045" max="15045" width="44.6640625" customWidth="1"/>
    <col min="15053" max="15053" width="88.6640625" customWidth="1"/>
    <col min="15287" max="15288" width="35.6640625" customWidth="1"/>
    <col min="15289" max="15289" width="25.6640625" customWidth="1"/>
    <col min="15294" max="15294" width="3" customWidth="1"/>
    <col min="15295" max="15295" width="39.6640625" customWidth="1"/>
    <col min="15296" max="15296" width="5.6640625" customWidth="1"/>
    <col min="15297" max="15297" width="35.6640625" customWidth="1"/>
    <col min="15301" max="15301" width="44.6640625" customWidth="1"/>
    <col min="15309" max="15309" width="88.6640625" customWidth="1"/>
    <col min="15543" max="15544" width="35.6640625" customWidth="1"/>
    <col min="15545" max="15545" width="25.6640625" customWidth="1"/>
    <col min="15550" max="15550" width="3" customWidth="1"/>
    <col min="15551" max="15551" width="39.6640625" customWidth="1"/>
    <col min="15552" max="15552" width="5.6640625" customWidth="1"/>
    <col min="15553" max="15553" width="35.6640625" customWidth="1"/>
    <col min="15557" max="15557" width="44.6640625" customWidth="1"/>
    <col min="15565" max="15565" width="88.6640625" customWidth="1"/>
    <col min="15799" max="15800" width="35.6640625" customWidth="1"/>
    <col min="15801" max="15801" width="25.6640625" customWidth="1"/>
    <col min="15806" max="15806" width="3" customWidth="1"/>
    <col min="15807" max="15807" width="39.6640625" customWidth="1"/>
    <col min="15808" max="15808" width="5.6640625" customWidth="1"/>
    <col min="15809" max="15809" width="35.6640625" customWidth="1"/>
    <col min="15813" max="15813" width="44.6640625" customWidth="1"/>
    <col min="15821" max="15821" width="88.6640625" customWidth="1"/>
    <col min="16055" max="16056" width="35.6640625" customWidth="1"/>
    <col min="16057" max="16057" width="25.6640625" customWidth="1"/>
    <col min="16062" max="16062" width="3" customWidth="1"/>
    <col min="16063" max="16063" width="39.6640625" customWidth="1"/>
    <col min="16064" max="16064" width="5.6640625" customWidth="1"/>
    <col min="16065" max="16065" width="35.6640625" customWidth="1"/>
    <col min="16069" max="16069" width="44.6640625" customWidth="1"/>
    <col min="16077" max="16077" width="88.6640625" customWidth="1"/>
  </cols>
  <sheetData>
    <row r="1" spans="1:6" ht="18">
      <c r="A1" s="27" t="s">
        <v>0</v>
      </c>
      <c r="B1" s="391"/>
      <c r="C1" s="391"/>
      <c r="D1" s="391"/>
    </row>
    <row r="2" spans="1:6" ht="18">
      <c r="A2" s="391" t="s">
        <v>1</v>
      </c>
      <c r="B2" s="391"/>
      <c r="C2" s="391"/>
      <c r="D2" s="391"/>
    </row>
    <row r="3" spans="1:6" ht="18">
      <c r="A3" s="391" t="s">
        <v>2</v>
      </c>
    </row>
    <row r="5" spans="1:6" ht="18" customHeight="1">
      <c r="A5" s="743" t="str">
        <f>+'jobinfo(2)'!C100</f>
        <v>All Phase Consulting, LLC</v>
      </c>
      <c r="B5" s="744"/>
      <c r="C5" s="744"/>
      <c r="D5" s="744"/>
    </row>
    <row r="6" spans="1:6" ht="18" customHeight="1">
      <c r="A6" s="745" t="str">
        <f>+'jobinfo(2)'!C101</f>
        <v>WWW.MYAPCLLC.COM</v>
      </c>
      <c r="B6" s="745"/>
      <c r="C6" s="745" t="str">
        <f>+'jobinfo(2)'!C102</f>
        <v>Insured  &amp; GA Registered #09073201</v>
      </c>
      <c r="D6" s="745"/>
    </row>
    <row r="7" spans="1:6" ht="18" customHeight="1">
      <c r="A7" s="320" t="str">
        <f>+'jobinfo(2)'!C105</f>
        <v>ECI 531 FIFTH AVE,</v>
      </c>
      <c r="B7" s="746" t="str">
        <f>+'jobinfo(2)'!C103</f>
        <v>375 Rockbridge Road, Suite 172-343</v>
      </c>
      <c r="C7" s="747"/>
      <c r="D7" s="321" t="e">
        <f>+'jobinfo(2)'!#REF!</f>
        <v>#REF!</v>
      </c>
    </row>
    <row r="8" spans="1:6" ht="18" customHeight="1">
      <c r="A8" s="320" t="str">
        <f>+'jobinfo(2)'!C106</f>
        <v>PELHAM, NY 10803</v>
      </c>
      <c r="B8" s="746" t="str">
        <f>+'jobinfo(2)'!C104</f>
        <v>Lilburn, GA, 30047</v>
      </c>
      <c r="C8" s="747"/>
      <c r="D8" s="321" t="e">
        <f>+'jobinfo(2)'!#REF!</f>
        <v>#REF!</v>
      </c>
    </row>
    <row r="9" spans="1:6" ht="21.9" customHeight="1">
      <c r="A9" s="748" t="str">
        <f>+'jobinfo(2)'!C109</f>
        <v>Providing Cost Estimating &amp; Project Management Services</v>
      </c>
      <c r="B9" s="748"/>
      <c r="C9" s="748"/>
      <c r="D9" s="748"/>
    </row>
    <row r="10" spans="1:6" ht="18" customHeight="1">
      <c r="A10" s="749" t="str">
        <f>+'jobinfo(2)'!C110</f>
        <v>Five Generations of Great Work</v>
      </c>
      <c r="B10" s="750"/>
      <c r="C10" s="749" t="str">
        <f>+'jobinfo(2)'!C111</f>
        <v>Five Generations of Pride &amp; Skills</v>
      </c>
      <c r="D10" s="750"/>
    </row>
    <row r="11" spans="1:6" ht="21.9" customHeight="1">
      <c r="A11" s="7" t="s">
        <v>3</v>
      </c>
      <c r="B11" s="322" t="str">
        <f>+'jobinfo(2)'!$C$112</f>
        <v>Joe Jones, PM  216.450.7228</v>
      </c>
      <c r="C11" s="751" t="str">
        <f>+'jobinfo(2)'!C113</f>
        <v>wsbjoe9@gmail.com</v>
      </c>
      <c r="D11" s="752"/>
      <c r="F11" t="s">
        <v>4</v>
      </c>
    </row>
    <row r="12" spans="1:6" ht="21.9" customHeight="1">
      <c r="A12" s="7" t="s">
        <v>5</v>
      </c>
      <c r="B12" s="322" t="str">
        <f>+'jobinfo(2)'!C114</f>
        <v>404-446-9060</v>
      </c>
      <c r="C12" s="751" t="str">
        <f>+'jobinfo(2)'!C115</f>
        <v>info@myapcllc.com</v>
      </c>
      <c r="D12" s="753"/>
    </row>
    <row r="13" spans="1:6" ht="21.9" customHeight="1">
      <c r="A13" s="54" t="s">
        <v>6</v>
      </c>
      <c r="B13" s="323" t="str">
        <f>+'jobinfo(2)'!C116</f>
        <v>TIN 83-226 0563</v>
      </c>
      <c r="C13" s="192" t="s">
        <v>7</v>
      </c>
      <c r="D13" s="324" t="str">
        <f>+'jobinfo(2)'!C117</f>
        <v xml:space="preserve">  FEDEX    # 9836-2151-1</v>
      </c>
    </row>
    <row r="14" spans="1:6" ht="4.95" customHeight="1">
      <c r="A14" s="54"/>
      <c r="B14" s="186"/>
      <c r="C14" s="186"/>
      <c r="D14" s="186"/>
    </row>
    <row r="15" spans="1:6" ht="22.2" customHeight="1">
      <c r="A15" s="754" t="s">
        <v>8</v>
      </c>
      <c r="B15" s="754"/>
      <c r="C15" s="22"/>
      <c r="D15" s="55"/>
    </row>
    <row r="16" spans="1:6" ht="22.2" customHeight="1">
      <c r="A16" s="56" t="str">
        <f>+'jobinfo(2)'!B1</f>
        <v>Property-Owner Name</v>
      </c>
      <c r="B16" s="57" t="str">
        <f>+'jobinfo(2)'!C1</f>
        <v>Johnson, Paul &amp; Tamra</v>
      </c>
      <c r="C16" s="56" t="str">
        <f>+'jobinfo(2)'!B5</f>
        <v>Cst-owner Phone#</v>
      </c>
      <c r="D16" s="57" t="str">
        <f>+'jobinfo(2)'!C5</f>
        <v>(216) 399-6191</v>
      </c>
    </row>
    <row r="17" spans="1:4" ht="22.2" customHeight="1">
      <c r="A17" s="56" t="str">
        <f>+'jobinfo(2)'!B2</f>
        <v>Property address: street</v>
      </c>
      <c r="B17" s="57" t="str">
        <f>+'jobinfo(2)'!C2</f>
        <v>9402 Shepard Road</v>
      </c>
      <c r="C17" s="56" t="str">
        <f>+'jobinfo(2)'!B6</f>
        <v>Co-Owner.cst#2</v>
      </c>
      <c r="D17" s="57" t="str">
        <f>+'jobinfo(2)'!C6</f>
        <v>TBD</v>
      </c>
    </row>
    <row r="18" spans="1:4" ht="22.2" customHeight="1">
      <c r="A18" s="56" t="str">
        <f>+'jobinfo(2)'!B3</f>
        <v>Property city, state, zip</v>
      </c>
      <c r="B18" s="57" t="str">
        <f>+'jobinfo(2)'!C3</f>
        <v>Macedonia, OH, USA</v>
      </c>
      <c r="C18" s="59" t="str">
        <f>+'jobinfo(2)'!B6</f>
        <v>Co-Owner.cst#2</v>
      </c>
      <c r="D18" s="59" t="str">
        <f>+'jobinfo(2)'!C10</f>
        <v>TBD</v>
      </c>
    </row>
    <row r="19" spans="1:4" ht="22.2" customHeight="1">
      <c r="A19" s="56" t="str">
        <f>+'jobinfo(2)'!B4</f>
        <v>Customer Email</v>
      </c>
      <c r="B19" s="57" t="str">
        <f>+'jobinfo(2)'!C4</f>
        <v>tringo68@yahoo.com</v>
      </c>
      <c r="C19" s="59" t="str">
        <f>+'jobinfo(2)'!B7</f>
        <v>cst ph # 2</v>
      </c>
      <c r="D19" s="59" t="str">
        <f>+'jobinfo(2)'!C7</f>
        <v>TBD</v>
      </c>
    </row>
    <row r="20" spans="1:4" ht="22.2" customHeight="1">
      <c r="A20" s="185" t="str">
        <f>+signpgs!A14</f>
        <v xml:space="preserve">Insurance Co. Name </v>
      </c>
      <c r="B20" s="58" t="str">
        <f>+signpgs!B14</f>
        <v>Allstate Insurance Company</v>
      </c>
      <c r="C20" s="119">
        <f>+'jobinfo(2)'!C27</f>
        <v>0</v>
      </c>
      <c r="D20" s="119">
        <f>+'jobinfo(2)'!C28</f>
        <v>0</v>
      </c>
    </row>
    <row r="21" spans="1:4" ht="4.95" customHeight="1">
      <c r="A21" s="48"/>
      <c r="B21" s="48"/>
      <c r="C21" s="48"/>
      <c r="D21" s="48"/>
    </row>
    <row r="22" spans="1:4" ht="33" customHeight="1">
      <c r="A22" s="37" t="s">
        <v>9</v>
      </c>
      <c r="B22" s="48"/>
      <c r="C22" s="48"/>
      <c r="D22" s="48"/>
    </row>
    <row r="23" spans="1:4" ht="22.2" customHeight="1">
      <c r="A23" s="50" t="s">
        <v>10</v>
      </c>
      <c r="B23" s="48"/>
      <c r="C23" s="48"/>
      <c r="D23" s="48"/>
    </row>
    <row r="24" spans="1:4" ht="22.2" customHeight="1">
      <c r="A24" s="50" t="s">
        <v>11</v>
      </c>
      <c r="B24" s="48"/>
      <c r="C24" s="48"/>
      <c r="D24" s="48"/>
    </row>
    <row r="25" spans="1:4" ht="22.2" customHeight="1">
      <c r="A25" s="391" t="s">
        <v>12</v>
      </c>
      <c r="B25" s="48"/>
      <c r="C25" s="48"/>
      <c r="D25" s="48"/>
    </row>
    <row r="26" spans="1:4" ht="43.95" customHeight="1">
      <c r="A26" s="730" t="s">
        <v>13</v>
      </c>
      <c r="B26" s="730"/>
      <c r="C26" s="730"/>
      <c r="D26" s="730"/>
    </row>
    <row r="27" spans="1:4" ht="54.9" customHeight="1">
      <c r="A27" s="740" t="s">
        <v>14</v>
      </c>
      <c r="B27" s="740"/>
      <c r="C27" s="740"/>
      <c r="D27" s="740"/>
    </row>
    <row r="28" spans="1:4" ht="28.95" customHeight="1">
      <c r="A28" s="62" t="s">
        <v>15</v>
      </c>
      <c r="B28" s="497"/>
      <c r="C28" s="497"/>
      <c r="D28" s="497"/>
    </row>
    <row r="29" spans="1:4" ht="54.9" customHeight="1">
      <c r="A29" s="730" t="s">
        <v>16</v>
      </c>
      <c r="B29" s="730"/>
      <c r="C29" s="730"/>
      <c r="D29" s="730"/>
    </row>
    <row r="30" spans="1:4" ht="28.95" customHeight="1">
      <c r="A30" s="50" t="s">
        <v>17</v>
      </c>
      <c r="B30" s="48"/>
      <c r="C30" s="48"/>
      <c r="D30" s="48"/>
    </row>
    <row r="31" spans="1:4" ht="4.95" customHeight="1">
      <c r="A31" s="50"/>
      <c r="B31" s="48"/>
      <c r="C31" s="48"/>
      <c r="D31" s="48"/>
    </row>
    <row r="32" spans="1:4" ht="54.9" customHeight="1">
      <c r="A32" s="741" t="s">
        <v>18</v>
      </c>
      <c r="B32" s="741"/>
      <c r="C32" s="741"/>
      <c r="D32" s="741"/>
    </row>
    <row r="33" spans="1:4" ht="10.95" customHeight="1">
      <c r="A33" s="742"/>
      <c r="B33" s="742"/>
      <c r="C33" s="742"/>
      <c r="D33" s="742"/>
    </row>
    <row r="34" spans="1:4" ht="54.9" customHeight="1">
      <c r="A34" s="742" t="s">
        <v>19</v>
      </c>
      <c r="B34" s="742"/>
      <c r="C34" s="742"/>
      <c r="D34" s="742"/>
    </row>
    <row r="35" spans="1:4" ht="22.2" customHeight="1">
      <c r="A35" s="199">
        <v>1</v>
      </c>
      <c r="B35" s="229" t="str">
        <f>+signpgs!A1</f>
        <v>**   GENERAL AUTHORIZATION   **</v>
      </c>
      <c r="C35" s="60"/>
      <c r="D35" s="60"/>
    </row>
    <row r="36" spans="1:4" ht="22.2" customHeight="1">
      <c r="A36" s="199"/>
      <c r="B36" s="230" t="s">
        <v>20</v>
      </c>
      <c r="C36" s="60"/>
      <c r="D36" s="60"/>
    </row>
    <row r="37" spans="1:4" ht="28.2" customHeight="1">
      <c r="A37" s="42">
        <v>2</v>
      </c>
      <c r="B37" s="229" t="str">
        <f>+signpgs!A36</f>
        <v>EMERGENCY SERVICES WORK AUTHORIZATION</v>
      </c>
      <c r="C37" s="231"/>
      <c r="D37" s="47"/>
    </row>
    <row r="38" spans="1:4" ht="18" customHeight="1">
      <c r="A38" s="42"/>
      <c r="B38" s="61" t="s">
        <v>21</v>
      </c>
      <c r="C38" s="47"/>
      <c r="D38" s="47"/>
    </row>
    <row r="39" spans="1:4" ht="18" customHeight="1">
      <c r="A39" s="42"/>
      <c r="B39" s="61"/>
      <c r="C39" s="47"/>
      <c r="D39" s="47"/>
    </row>
    <row r="40" spans="1:4" ht="27.9" customHeight="1">
      <c r="A40" s="42" t="s">
        <v>22</v>
      </c>
      <c r="B40" s="229" t="str">
        <f>+aob!A5</f>
        <v>Assignment of Insurance Benefits &amp; Direct Payment Authorization:</v>
      </c>
      <c r="C40" s="232"/>
      <c r="D40" s="232"/>
    </row>
    <row r="41" spans="1:4" ht="33" customHeight="1">
      <c r="A41" s="42"/>
      <c r="B41" s="195" t="s">
        <v>23</v>
      </c>
      <c r="C41" s="51"/>
      <c r="D41" s="51"/>
    </row>
    <row r="42" spans="1:4" ht="33" customHeight="1">
      <c r="A42" s="42"/>
      <c r="B42" s="221" t="s">
        <v>24</v>
      </c>
      <c r="C42" s="51"/>
      <c r="D42" s="51"/>
    </row>
    <row r="43" spans="1:4" ht="22.2" customHeight="1">
      <c r="A43" s="42" t="s">
        <v>25</v>
      </c>
      <c r="B43" s="233" t="str">
        <f>+signpgs!$A$97</f>
        <v>CONTRACTOR  &amp; HOMEOWNER AGREEMENT</v>
      </c>
      <c r="C43" s="51"/>
      <c r="D43" s="51"/>
    </row>
    <row r="44" spans="1:4" ht="22.2" customHeight="1">
      <c r="A44" s="42"/>
      <c r="B44" s="65" t="s">
        <v>26</v>
      </c>
      <c r="C44" s="51"/>
      <c r="D44" s="51"/>
    </row>
    <row r="45" spans="1:4" ht="16.95" customHeight="1">
      <c r="A45" s="42"/>
      <c r="C45" s="64"/>
      <c r="D45" s="64"/>
    </row>
    <row r="46" spans="1:4" ht="27.9" customHeight="1">
      <c r="A46" s="42">
        <v>9</v>
      </c>
      <c r="B46" s="233" t="str">
        <f>+signpgs!$A$188</f>
        <v>Notice of Right of Recession</v>
      </c>
      <c r="C46" s="64"/>
      <c r="D46" s="64"/>
    </row>
    <row r="47" spans="1:4" ht="15" customHeight="1">
      <c r="A47" s="42"/>
      <c r="B47" s="69" t="s">
        <v>27</v>
      </c>
      <c r="C47" s="64"/>
      <c r="D47" s="64"/>
    </row>
    <row r="48" spans="1:4" ht="15" customHeight="1">
      <c r="A48" s="42"/>
      <c r="B48" s="69"/>
      <c r="C48" s="64"/>
      <c r="D48" s="64"/>
    </row>
    <row r="49" spans="1:4" ht="27.9" customHeight="1">
      <c r="A49" s="42">
        <v>10</v>
      </c>
      <c r="B49" s="233" t="str">
        <f>+signpgs!A218</f>
        <v>Advance Payment Request</v>
      </c>
      <c r="C49" s="68"/>
      <c r="D49" s="68"/>
    </row>
    <row r="50" spans="1:4" ht="16.2" customHeight="1">
      <c r="A50" s="42"/>
      <c r="B50" s="66" t="s">
        <v>28</v>
      </c>
      <c r="C50" s="68"/>
      <c r="D50" s="68"/>
    </row>
    <row r="51" spans="1:4" ht="16.2" customHeight="1">
      <c r="A51" s="42"/>
      <c r="B51" s="66"/>
      <c r="C51" s="68"/>
      <c r="D51" s="68"/>
    </row>
    <row r="52" spans="1:4" ht="27.9" customHeight="1">
      <c r="A52" s="42">
        <v>11</v>
      </c>
      <c r="B52" s="234" t="str">
        <f>+signpgs!A276</f>
        <v xml:space="preserve"> Customer Consultation &amp; Memorandum of Understanding </v>
      </c>
      <c r="C52" s="68"/>
      <c r="D52" s="68"/>
    </row>
    <row r="53" spans="1:4" ht="16.2" customHeight="1">
      <c r="A53" s="42"/>
      <c r="B53" s="70" t="s">
        <v>29</v>
      </c>
      <c r="C53" s="68"/>
      <c r="D53" s="68"/>
    </row>
    <row r="54" spans="1:4" ht="16.2" customHeight="1">
      <c r="A54" s="42"/>
      <c r="B54" s="70"/>
      <c r="C54" s="68"/>
      <c r="D54" s="68"/>
    </row>
    <row r="55" spans="1:4" ht="33" customHeight="1">
      <c r="A55" s="42">
        <v>12</v>
      </c>
      <c r="B55" s="235" t="s">
        <v>30</v>
      </c>
      <c r="C55" s="71"/>
      <c r="D55" s="68"/>
    </row>
    <row r="56" spans="1:4" ht="33" customHeight="1">
      <c r="A56" s="42"/>
      <c r="B56" s="235"/>
      <c r="C56" s="71"/>
      <c r="D56" s="68"/>
    </row>
    <row r="57" spans="1:4" ht="33" customHeight="1">
      <c r="A57" s="42">
        <v>13</v>
      </c>
      <c r="B57" s="235" t="str">
        <f>+signpgs!A327</f>
        <v>CLAIMS HISTORY INFO</v>
      </c>
      <c r="C57" s="71"/>
      <c r="D57" s="68"/>
    </row>
    <row r="58" spans="1:4" ht="33" customHeight="1">
      <c r="A58" s="42"/>
      <c r="B58" s="235"/>
      <c r="C58" s="71"/>
      <c r="D58" s="68"/>
    </row>
    <row r="59" spans="1:4" ht="44.1" customHeight="1">
      <c r="A59" s="7" t="s">
        <v>3</v>
      </c>
      <c r="B59" s="322" t="str">
        <f>B11</f>
        <v>Joe Jones, PM  216.450.7228</v>
      </c>
      <c r="C59" s="734" t="str">
        <f>C11</f>
        <v>wsbjoe9@gmail.com</v>
      </c>
      <c r="D59" s="735"/>
    </row>
    <row r="60" spans="1:4" ht="30">
      <c r="A60" s="225" t="s">
        <v>30</v>
      </c>
      <c r="B60" s="196"/>
      <c r="C60" s="39"/>
      <c r="D60" s="223"/>
    </row>
    <row r="61" spans="1:4" ht="24" customHeight="1">
      <c r="A61" s="736" t="s">
        <v>31</v>
      </c>
      <c r="B61" s="736"/>
      <c r="C61" s="736"/>
      <c r="D61" s="736"/>
    </row>
    <row r="62" spans="1:4" ht="90" customHeight="1">
      <c r="A62" s="737" t="s">
        <v>32</v>
      </c>
      <c r="B62" s="737"/>
      <c r="C62" s="737"/>
      <c r="D62" s="737"/>
    </row>
    <row r="63" spans="1:4" ht="19.2" customHeight="1">
      <c r="A63" s="222" t="s">
        <v>33</v>
      </c>
      <c r="B63" s="224"/>
      <c r="C63" s="39"/>
      <c r="D63" s="223"/>
    </row>
    <row r="64" spans="1:4" ht="10.95" customHeight="1">
      <c r="A64" s="222"/>
      <c r="B64" s="224"/>
      <c r="C64" s="39"/>
      <c r="D64" s="223"/>
    </row>
    <row r="65" spans="1:4" ht="16.2" customHeight="1">
      <c r="A65" s="226" t="s">
        <v>34</v>
      </c>
      <c r="B65" s="226"/>
      <c r="C65" s="226"/>
      <c r="D65" s="227"/>
    </row>
    <row r="66" spans="1:4" ht="62.4" customHeight="1">
      <c r="A66" s="738" t="s">
        <v>35</v>
      </c>
      <c r="B66" s="738"/>
      <c r="C66" s="738"/>
      <c r="D66" s="738"/>
    </row>
    <row r="67" spans="1:4" ht="10.199999999999999" customHeight="1">
      <c r="A67" s="24"/>
      <c r="B67" s="224"/>
      <c r="C67" s="39"/>
      <c r="D67" s="223"/>
    </row>
    <row r="68" spans="1:4" ht="54" customHeight="1">
      <c r="A68" s="739" t="s">
        <v>36</v>
      </c>
      <c r="B68" s="739"/>
      <c r="C68" s="739"/>
      <c r="D68" s="739"/>
    </row>
    <row r="69" spans="1:4" ht="24" customHeight="1">
      <c r="A69" s="730" t="s">
        <v>37</v>
      </c>
      <c r="B69" s="730"/>
      <c r="C69" s="730"/>
      <c r="D69" s="730"/>
    </row>
    <row r="70" spans="1:4" ht="24" customHeight="1">
      <c r="A70" s="730" t="s">
        <v>38</v>
      </c>
      <c r="B70" s="730"/>
      <c r="C70" s="730"/>
      <c r="D70" s="730"/>
    </row>
    <row r="71" spans="1:4" ht="24" customHeight="1">
      <c r="A71" s="197" t="s">
        <v>39</v>
      </c>
      <c r="B71" s="197" t="s">
        <v>40</v>
      </c>
      <c r="C71" s="198" t="s">
        <v>41</v>
      </c>
      <c r="D71" s="198"/>
    </row>
    <row r="72" spans="1:4" ht="24" customHeight="1">
      <c r="A72" s="197" t="s">
        <v>42</v>
      </c>
      <c r="B72" s="197" t="s">
        <v>43</v>
      </c>
      <c r="C72" s="198" t="s">
        <v>44</v>
      </c>
      <c r="D72" s="198"/>
    </row>
    <row r="73" spans="1:4" ht="24" customHeight="1">
      <c r="A73" s="197" t="s">
        <v>45</v>
      </c>
      <c r="B73" s="197" t="s">
        <v>46</v>
      </c>
      <c r="C73" s="197" t="s">
        <v>47</v>
      </c>
      <c r="D73" s="197"/>
    </row>
    <row r="74" spans="1:4" ht="24" customHeight="1">
      <c r="A74" s="197" t="s">
        <v>48</v>
      </c>
      <c r="B74" s="197"/>
      <c r="C74" s="197" t="s">
        <v>49</v>
      </c>
      <c r="D74" s="197"/>
    </row>
    <row r="75" spans="1:4" ht="24" customHeight="1">
      <c r="A75" s="197" t="s">
        <v>50</v>
      </c>
      <c r="B75" s="197"/>
      <c r="C75" s="197" t="s">
        <v>51</v>
      </c>
      <c r="D75" s="197"/>
    </row>
    <row r="76" spans="1:4" ht="24" customHeight="1">
      <c r="A76" s="197" t="s">
        <v>52</v>
      </c>
      <c r="B76" s="197"/>
      <c r="C76" s="197" t="s">
        <v>53</v>
      </c>
      <c r="D76" s="197"/>
    </row>
    <row r="77" spans="1:4" ht="24" customHeight="1">
      <c r="A77" s="197" t="s">
        <v>54</v>
      </c>
      <c r="B77" s="197"/>
      <c r="C77" s="197" t="s">
        <v>55</v>
      </c>
      <c r="D77" s="197"/>
    </row>
    <row r="78" spans="1:4" ht="24" customHeight="1">
      <c r="A78" s="197" t="s">
        <v>56</v>
      </c>
      <c r="B78" s="197"/>
      <c r="C78" s="197"/>
      <c r="D78" s="197"/>
    </row>
    <row r="79" spans="1:4" ht="12" customHeight="1">
      <c r="A79" s="197"/>
      <c r="B79" s="197"/>
      <c r="C79" s="197"/>
      <c r="D79" s="197"/>
    </row>
    <row r="80" spans="1:4" ht="18" customHeight="1">
      <c r="A80" s="731" t="s">
        <v>31</v>
      </c>
      <c r="B80" s="731"/>
      <c r="C80" s="731"/>
      <c r="D80" s="731"/>
    </row>
    <row r="81" spans="1:4" ht="24" customHeight="1">
      <c r="A81" s="20" t="s">
        <v>57</v>
      </c>
      <c r="B81" s="20"/>
      <c r="C81" s="20"/>
      <c r="D81" s="20"/>
    </row>
    <row r="82" spans="1:4" ht="24" customHeight="1">
      <c r="A82" s="113" t="s">
        <v>58</v>
      </c>
      <c r="B82" s="113"/>
      <c r="C82" s="113"/>
      <c r="D82" s="113"/>
    </row>
    <row r="83" spans="1:4" ht="24" customHeight="1">
      <c r="A83" s="113" t="s">
        <v>59</v>
      </c>
      <c r="B83" s="113"/>
      <c r="C83" s="113"/>
      <c r="D83" s="113"/>
    </row>
    <row r="84" spans="1:4" ht="24" customHeight="1">
      <c r="A84" s="113" t="s">
        <v>60</v>
      </c>
      <c r="B84" s="113"/>
      <c r="C84" s="113"/>
      <c r="D84" s="113"/>
    </row>
    <row r="85" spans="1:4" ht="24" customHeight="1">
      <c r="A85" s="20" t="s">
        <v>61</v>
      </c>
      <c r="B85" s="20"/>
      <c r="C85" s="20"/>
      <c r="D85" s="20"/>
    </row>
    <row r="86" spans="1:4" ht="24" customHeight="1">
      <c r="A86" s="36" t="s">
        <v>62</v>
      </c>
      <c r="B86" s="386" t="str">
        <f>C11</f>
        <v>wsbjoe9@gmail.com</v>
      </c>
    </row>
    <row r="87" spans="1:4" ht="24" customHeight="1">
      <c r="A87" s="45" t="s">
        <v>63</v>
      </c>
      <c r="B87" s="220" t="s">
        <v>31</v>
      </c>
    </row>
    <row r="88" spans="1:4" ht="24" customHeight="1">
      <c r="B88" s="194" t="s">
        <v>64</v>
      </c>
    </row>
    <row r="89" spans="1:4" ht="19.2" customHeight="1"/>
    <row r="90" spans="1:4" ht="10.95" customHeight="1"/>
    <row r="91" spans="1:4" ht="24" customHeight="1"/>
    <row r="92" spans="1:4" ht="76.95" customHeight="1"/>
    <row r="93" spans="1:4" ht="33" customHeight="1"/>
    <row r="94" spans="1:4" ht="24" customHeight="1"/>
    <row r="95" spans="1:4" ht="66" customHeight="1"/>
    <row r="96" spans="1:4" ht="10.95" customHeight="1"/>
    <row r="97" ht="72" customHeight="1"/>
    <row r="98" ht="33" customHeight="1"/>
    <row r="99" ht="33"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spans="1:4" ht="13.95" customHeight="1"/>
    <row r="114" spans="1:4" ht="25.95" customHeight="1"/>
    <row r="115" spans="1:4" ht="54" customHeight="1"/>
    <row r="116" spans="1:4" s="2" customFormat="1" ht="15" customHeight="1"/>
    <row r="117" spans="1:4" ht="22.2" customHeight="1">
      <c r="A117" s="218"/>
      <c r="B117" s="39"/>
      <c r="C117" s="219"/>
      <c r="D117" s="159"/>
    </row>
    <row r="118" spans="1:4" ht="22.2" customHeight="1">
      <c r="A118" s="218"/>
      <c r="B118" s="39"/>
      <c r="C118" s="219"/>
      <c r="D118" s="159"/>
    </row>
    <row r="119" spans="1:4" ht="22.2" customHeight="1">
      <c r="A119" s="218"/>
      <c r="B119" s="39"/>
      <c r="C119" s="219"/>
      <c r="D119" s="159"/>
    </row>
    <row r="120" spans="1:4" ht="22.2" customHeight="1">
      <c r="A120" s="218"/>
      <c r="B120" s="39"/>
      <c r="C120" s="219"/>
      <c r="D120" s="159"/>
    </row>
    <row r="121" spans="1:4" ht="22.2" customHeight="1">
      <c r="A121" s="218"/>
      <c r="B121" s="39"/>
      <c r="C121" s="219"/>
      <c r="D121" s="159"/>
    </row>
    <row r="122" spans="1:4" ht="22.2" customHeight="1">
      <c r="A122" s="218"/>
      <c r="B122" s="39"/>
      <c r="C122" s="219"/>
      <c r="D122" s="159"/>
    </row>
    <row r="123" spans="1:4" ht="22.2" customHeight="1">
      <c r="A123" s="218"/>
      <c r="B123" s="39"/>
      <c r="C123" s="219"/>
      <c r="D123" s="159"/>
    </row>
    <row r="124" spans="1:4" ht="22.2" customHeight="1">
      <c r="A124" s="218"/>
      <c r="B124" s="39"/>
      <c r="C124" s="219"/>
      <c r="D124" s="159"/>
    </row>
    <row r="125" spans="1:4" ht="22.2" customHeight="1">
      <c r="A125" s="218"/>
      <c r="B125" s="39"/>
      <c r="C125" s="219"/>
      <c r="D125" s="159"/>
    </row>
    <row r="126" spans="1:4" ht="22.2" customHeight="1">
      <c r="A126" s="218"/>
      <c r="B126" s="39"/>
      <c r="C126" s="219"/>
      <c r="D126" s="159"/>
    </row>
    <row r="127" spans="1:4" ht="22.2" customHeight="1">
      <c r="A127" s="218"/>
      <c r="B127" s="39"/>
      <c r="C127" s="219"/>
      <c r="D127" s="159"/>
    </row>
    <row r="128" spans="1:4" ht="22.2" customHeight="1">
      <c r="A128" s="218"/>
      <c r="B128" s="39"/>
      <c r="C128" s="219"/>
      <c r="D128" s="159"/>
    </row>
    <row r="129" spans="1:4" ht="21.9" customHeight="1">
      <c r="A129" s="158"/>
      <c r="B129" s="159"/>
      <c r="C129" s="160"/>
      <c r="D129" s="160"/>
    </row>
    <row r="130" spans="1:4" ht="22.2" customHeight="1">
      <c r="A130" s="161"/>
      <c r="B130" s="162"/>
      <c r="C130" s="163"/>
      <c r="D130" s="164"/>
    </row>
    <row r="131" spans="1:4" ht="33" customHeight="1">
      <c r="A131" s="732"/>
      <c r="B131" s="732"/>
      <c r="C131" s="732"/>
      <c r="D131" s="732"/>
    </row>
    <row r="132" spans="1:4" ht="18" customHeight="1">
      <c r="A132" s="161"/>
      <c r="B132" s="165"/>
      <c r="C132" s="166"/>
      <c r="D132" s="164"/>
    </row>
    <row r="133" spans="1:4" ht="36" customHeight="1">
      <c r="A133" s="733"/>
      <c r="B133" s="733"/>
      <c r="C133" s="733"/>
      <c r="D133" s="733"/>
    </row>
    <row r="134" spans="1:4" ht="24" customHeight="1">
      <c r="A134" s="727"/>
      <c r="B134" s="727"/>
      <c r="C134" s="727"/>
      <c r="D134" s="727"/>
    </row>
    <row r="135" spans="1:4" ht="18" customHeight="1">
      <c r="A135" s="167"/>
      <c r="B135" s="168"/>
      <c r="C135" s="168"/>
      <c r="D135" s="168"/>
    </row>
    <row r="136" spans="1:4" ht="18" customHeight="1">
      <c r="A136" s="167"/>
      <c r="B136" s="168"/>
      <c r="C136" s="168"/>
      <c r="D136" s="168"/>
    </row>
    <row r="137" spans="1:4" ht="18" customHeight="1">
      <c r="A137" s="728"/>
      <c r="B137" s="728"/>
      <c r="C137" s="728"/>
      <c r="D137" s="728"/>
    </row>
    <row r="138" spans="1:4" ht="28.2" customHeight="1">
      <c r="A138" s="169"/>
      <c r="B138" s="169"/>
      <c r="C138" s="169"/>
      <c r="D138" s="169"/>
    </row>
    <row r="139" spans="1:4" ht="33" customHeight="1">
      <c r="A139" s="169"/>
      <c r="B139" s="169"/>
      <c r="C139" s="170"/>
      <c r="D139" s="169"/>
    </row>
    <row r="140" spans="1:4" ht="13.95" customHeight="1">
      <c r="A140" s="161"/>
      <c r="B140" s="171"/>
      <c r="C140" s="8"/>
      <c r="D140" s="172"/>
    </row>
    <row r="141" spans="1:4" ht="22.2" customHeight="1">
      <c r="A141" s="162"/>
      <c r="B141" s="173"/>
      <c r="C141" s="9"/>
      <c r="D141" s="9"/>
    </row>
    <row r="142" spans="1:4" ht="18">
      <c r="A142" s="174"/>
      <c r="B142" s="175"/>
      <c r="C142" s="22"/>
      <c r="D142" s="212"/>
    </row>
    <row r="143" spans="1:4" ht="28.2" customHeight="1">
      <c r="A143" s="174"/>
      <c r="B143" s="39"/>
      <c r="C143" s="22"/>
      <c r="D143" s="22"/>
    </row>
    <row r="144" spans="1:4" ht="15.6" customHeight="1">
      <c r="A144" s="176"/>
      <c r="C144" s="22"/>
      <c r="D144" s="212"/>
    </row>
    <row r="145" spans="1:4" ht="22.2" customHeight="1">
      <c r="A145" s="176"/>
      <c r="C145" s="22"/>
      <c r="D145" s="212"/>
    </row>
    <row r="146" spans="1:4" ht="22.2" customHeight="1">
      <c r="A146" s="176"/>
      <c r="C146" s="22"/>
      <c r="D146" s="212"/>
    </row>
    <row r="147" spans="1:4" ht="22.2" customHeight="1">
      <c r="A147" s="177"/>
      <c r="B147" s="178"/>
      <c r="C147" s="22"/>
      <c r="D147" s="212"/>
    </row>
    <row r="148" spans="1:4" ht="15" customHeight="1">
      <c r="C148" s="179"/>
      <c r="D148" s="22"/>
    </row>
    <row r="149" spans="1:4" ht="22.2" customHeight="1">
      <c r="A149" s="177"/>
      <c r="C149" s="67"/>
      <c r="D149" s="212"/>
    </row>
    <row r="150" spans="1:4" ht="22.2" customHeight="1">
      <c r="A150" s="729"/>
      <c r="B150" s="729"/>
      <c r="C150" s="729"/>
      <c r="D150" s="729"/>
    </row>
    <row r="151" spans="1:4" ht="22.2" customHeight="1">
      <c r="A151" s="180"/>
      <c r="C151" s="212"/>
      <c r="D151" s="212"/>
    </row>
    <row r="152" spans="1:4" ht="25.95" customHeight="1">
      <c r="A152" s="211"/>
      <c r="B152" s="39"/>
      <c r="C152" s="212"/>
      <c r="D152" s="212"/>
    </row>
    <row r="153" spans="1:4" ht="24" customHeight="1">
      <c r="A153" s="181"/>
      <c r="B153" s="181"/>
      <c r="C153" s="181"/>
      <c r="D153" s="181"/>
    </row>
    <row r="154" spans="1:4" ht="21.9" customHeight="1">
      <c r="A154" s="16"/>
      <c r="B154" s="182"/>
      <c r="C154" s="505"/>
      <c r="D154" s="182"/>
    </row>
    <row r="155" spans="1:4" ht="21.9" customHeight="1">
      <c r="A155" s="17"/>
      <c r="B155" s="182"/>
      <c r="C155" s="506"/>
      <c r="D155" s="182"/>
    </row>
    <row r="156" spans="1:4" ht="21.9" customHeight="1">
      <c r="A156" s="17"/>
      <c r="B156" s="182"/>
      <c r="C156" s="506"/>
      <c r="D156" s="182"/>
    </row>
    <row r="157" spans="1:4" ht="21.9" customHeight="1">
      <c r="A157" s="17"/>
      <c r="B157" s="182"/>
      <c r="C157" s="507"/>
      <c r="D157" s="182"/>
    </row>
    <row r="158" spans="1:4" ht="21.9" customHeight="1">
      <c r="A158" s="17"/>
      <c r="B158" s="182"/>
      <c r="C158" s="508"/>
      <c r="D158" s="182"/>
    </row>
    <row r="159" spans="1:4" ht="21.9" customHeight="1">
      <c r="A159" s="18"/>
      <c r="B159" s="182"/>
      <c r="C159" s="183"/>
      <c r="D159" s="212"/>
    </row>
    <row r="160" spans="1:4" ht="21.9" customHeight="1">
      <c r="A160" s="19"/>
      <c r="B160" s="182"/>
      <c r="C160" s="391"/>
      <c r="D160" s="212"/>
    </row>
    <row r="161" spans="1:4" ht="21.9" customHeight="1">
      <c r="A161" s="19"/>
      <c r="B161" s="182"/>
      <c r="D161" s="212"/>
    </row>
    <row r="162" spans="1:4" ht="21.9" customHeight="1">
      <c r="A162" s="19"/>
      <c r="B162" s="182"/>
      <c r="C162" s="184"/>
      <c r="D162" s="212"/>
    </row>
    <row r="163" spans="1:4" ht="21.9" customHeight="1">
      <c r="A163" s="19"/>
      <c r="B163" s="182"/>
      <c r="D163" s="212"/>
    </row>
    <row r="164" spans="1:4" ht="21.9" customHeight="1">
      <c r="A164" s="19"/>
      <c r="B164" s="182"/>
      <c r="C164" s="183"/>
      <c r="D164" s="212"/>
    </row>
    <row r="165" spans="1:4" ht="21.9" customHeight="1">
      <c r="A165" s="19"/>
      <c r="B165" s="182"/>
      <c r="C165" s="50"/>
      <c r="D165" s="212"/>
    </row>
    <row r="166" spans="1:4" ht="21.9" customHeight="1">
      <c r="A166" s="19"/>
      <c r="B166" s="182"/>
      <c r="C166" s="50"/>
      <c r="D166" s="212"/>
    </row>
    <row r="167" spans="1:4" ht="21.9" customHeight="1">
      <c r="A167" s="19"/>
      <c r="B167" s="182"/>
      <c r="C167" s="50"/>
      <c r="D167" s="212"/>
    </row>
    <row r="168" spans="1:4" ht="21.9" customHeight="1">
      <c r="A168" s="19"/>
      <c r="B168" s="182"/>
      <c r="C168" s="50"/>
      <c r="D168" s="212"/>
    </row>
    <row r="169" spans="1:4" ht="21.9" customHeight="1">
      <c r="A169" s="19"/>
      <c r="B169" s="182"/>
      <c r="C169" s="50"/>
      <c r="D169" s="212"/>
    </row>
    <row r="170" spans="1:4" ht="21.9" customHeight="1">
      <c r="A170" s="19"/>
      <c r="B170" s="182"/>
      <c r="C170" s="50"/>
      <c r="D170" s="212"/>
    </row>
    <row r="171" spans="1:4" ht="21.9" customHeight="1">
      <c r="A171" s="19"/>
      <c r="B171" s="182"/>
      <c r="C171" s="50"/>
      <c r="D171" s="212"/>
    </row>
    <row r="172" spans="1:4" ht="21.9" customHeight="1">
      <c r="A172" s="19"/>
      <c r="B172" s="182"/>
      <c r="C172" s="50"/>
      <c r="D172" s="212"/>
    </row>
    <row r="173" spans="1:4" ht="21.9" customHeight="1">
      <c r="A173" s="19"/>
      <c r="B173" s="182"/>
      <c r="C173" s="50"/>
      <c r="D173" s="212"/>
    </row>
    <row r="174" spans="1:4" ht="21.9" customHeight="1">
      <c r="A174" s="12"/>
      <c r="B174" s="182"/>
    </row>
    <row r="175" spans="1:4" ht="21.9" customHeight="1">
      <c r="A175" s="497"/>
      <c r="B175" s="497"/>
      <c r="C175" s="497"/>
      <c r="D175" s="497"/>
    </row>
    <row r="176" spans="1:4" ht="21.9" customHeight="1">
      <c r="A176" s="497"/>
      <c r="B176" s="497"/>
      <c r="C176" s="497"/>
      <c r="D176" s="497"/>
    </row>
    <row r="177" spans="1:4" ht="21.9" customHeight="1">
      <c r="A177" s="497"/>
      <c r="B177" s="497"/>
      <c r="C177" s="497"/>
      <c r="D177" s="497"/>
    </row>
    <row r="178" spans="1:4" ht="21.9" customHeight="1">
      <c r="A178" s="497"/>
      <c r="B178" s="497"/>
      <c r="C178" s="497"/>
      <c r="D178" s="497"/>
    </row>
    <row r="179" spans="1:4" ht="21.9" customHeight="1">
      <c r="A179" s="497"/>
      <c r="B179" s="497"/>
      <c r="C179" s="497"/>
      <c r="D179" s="497"/>
    </row>
    <row r="180" spans="1:4" ht="21.9" customHeight="1">
      <c r="A180" s="497"/>
      <c r="B180" s="497"/>
      <c r="C180" s="497"/>
      <c r="D180" s="497"/>
    </row>
    <row r="181" spans="1:4" ht="21.9" customHeight="1">
      <c r="A181" s="497"/>
      <c r="B181" s="497"/>
      <c r="C181" s="497"/>
      <c r="D181" s="497"/>
    </row>
    <row r="182" spans="1:4" ht="21.9" customHeight="1">
      <c r="A182" s="497"/>
      <c r="B182" s="497"/>
      <c r="C182" s="497"/>
      <c r="D182" s="497"/>
    </row>
    <row r="183" spans="1:4" ht="21.9" customHeight="1">
      <c r="A183" s="497"/>
      <c r="B183" s="497"/>
      <c r="C183" s="497"/>
      <c r="D183" s="497"/>
    </row>
    <row r="184" spans="1:4" ht="21.9" customHeight="1">
      <c r="A184" s="497"/>
      <c r="B184" s="497"/>
      <c r="C184" s="497"/>
      <c r="D184" s="497"/>
    </row>
    <row r="185" spans="1:4" ht="21.9" customHeight="1"/>
    <row r="186" spans="1:4" ht="21.9" customHeight="1"/>
    <row r="187" spans="1:4" ht="21.9" customHeight="1"/>
  </sheetData>
  <mergeCells count="30">
    <mergeCell ref="A26:D26"/>
    <mergeCell ref="A5:D5"/>
    <mergeCell ref="A6:B6"/>
    <mergeCell ref="C6:D6"/>
    <mergeCell ref="B7:C7"/>
    <mergeCell ref="B8:C8"/>
    <mergeCell ref="A9:D9"/>
    <mergeCell ref="A10:B10"/>
    <mergeCell ref="C10:D10"/>
    <mergeCell ref="C11:D11"/>
    <mergeCell ref="C12:D12"/>
    <mergeCell ref="A15:B15"/>
    <mergeCell ref="A27:D27"/>
    <mergeCell ref="A29:D29"/>
    <mergeCell ref="A32:D32"/>
    <mergeCell ref="A33:D33"/>
    <mergeCell ref="A34:D34"/>
    <mergeCell ref="C59:D59"/>
    <mergeCell ref="A61:D61"/>
    <mergeCell ref="A62:D62"/>
    <mergeCell ref="A66:D66"/>
    <mergeCell ref="A68:D68"/>
    <mergeCell ref="A134:D134"/>
    <mergeCell ref="A137:D137"/>
    <mergeCell ref="A150:D150"/>
    <mergeCell ref="A69:D69"/>
    <mergeCell ref="A70:D70"/>
    <mergeCell ref="A80:D80"/>
    <mergeCell ref="A131:D131"/>
    <mergeCell ref="A133:D133"/>
  </mergeCells>
  <hyperlinks>
    <hyperlink ref="C11" r:id="rId1" display="wsbjoe9@gmail.com" xr:uid="{8143BE3D-64F2-471C-A967-DFC0AC5F9A03}"/>
    <hyperlink ref="C12" r:id="rId2" display="ddevonJohnson@gmail.com" xr:uid="{0766F370-2303-4BE6-95D1-43150B63222C}"/>
    <hyperlink ref="B86" r:id="rId3" display="MANAGE.APC@GMAIL.COM" xr:uid="{F16D3DEE-F03A-451C-A9F3-CEFB6EFA7C34}"/>
  </hyperlinks>
  <printOptions horizontalCentered="1" verticalCentered="1"/>
  <pageMargins left="0.32" right="0.17" top="0.26" bottom="0.37" header="0.33" footer="0.21"/>
  <pageSetup scale="89" orientation="portrait" r:id="rId4"/>
  <headerFooter differentFirst="1">
    <oddFooter>&amp;L
&amp;C
&amp;R
Page  #  &amp;P         &amp;F</oddFooter>
  </headerFooter>
  <rowBreaks count="5" manualBreakCount="5">
    <brk id="32" max="3" man="1"/>
    <brk id="59" max="3" man="1"/>
    <brk id="88" max="16383" man="1"/>
    <brk id="116" max="3" man="1"/>
    <brk id="15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6399-8C0B-40B6-AF70-F458436E7099}">
  <sheetPr codeName="Sheet3"/>
  <dimension ref="A1:F37"/>
  <sheetViews>
    <sheetView showGridLines="0" view="pageBreakPreview" topLeftCell="A14" zoomScaleNormal="100" zoomScaleSheetLayoutView="100" workbookViewId="0">
      <selection activeCell="C26" sqref="C26"/>
    </sheetView>
  </sheetViews>
  <sheetFormatPr defaultColWidth="8.88671875" defaultRowHeight="22.2" customHeight="1"/>
  <cols>
    <col min="1" max="1" width="6.6640625" style="247" bestFit="1" customWidth="1"/>
    <col min="2" max="2" width="1.5546875" style="258" hidden="1" customWidth="1"/>
    <col min="3" max="3" width="63.6640625" style="258" customWidth="1"/>
    <col min="4" max="4" width="17.44140625" style="258" customWidth="1"/>
    <col min="5" max="6" width="5.33203125" style="258" customWidth="1"/>
  </cols>
  <sheetData>
    <row r="1" spans="1:6" ht="22.2" customHeight="1">
      <c r="B1" s="248"/>
      <c r="C1" s="248" t="s">
        <v>65</v>
      </c>
      <c r="D1" s="248" t="str">
        <f>+'jobinfo(2)'!C3</f>
        <v>Macedonia, OH, USA</v>
      </c>
      <c r="E1" s="248"/>
      <c r="F1" s="755" t="s">
        <v>66</v>
      </c>
    </row>
    <row r="2" spans="1:6" ht="22.2" customHeight="1">
      <c r="A2" s="249" t="s">
        <v>67</v>
      </c>
      <c r="B2" s="250"/>
      <c r="C2" s="250" t="str">
        <f>+'jobinfo(2)'!C1</f>
        <v>Johnson, Paul &amp; Tamra</v>
      </c>
      <c r="D2" s="250" t="s">
        <v>68</v>
      </c>
      <c r="E2" s="250" t="s">
        <v>69</v>
      </c>
      <c r="F2" s="755"/>
    </row>
    <row r="3" spans="1:6" ht="16.2" customHeight="1">
      <c r="A3" s="251">
        <v>1</v>
      </c>
      <c r="B3" s="252" t="s">
        <v>70</v>
      </c>
      <c r="C3" s="253" t="s">
        <v>70</v>
      </c>
      <c r="D3" s="254" t="s">
        <v>71</v>
      </c>
      <c r="E3" s="255"/>
      <c r="F3" s="255"/>
    </row>
    <row r="4" spans="1:6" ht="18" customHeight="1">
      <c r="B4" s="256"/>
      <c r="C4" s="257" t="s">
        <v>72</v>
      </c>
      <c r="E4" s="259"/>
      <c r="F4" s="260"/>
    </row>
    <row r="5" spans="1:6" ht="16.2" customHeight="1">
      <c r="A5" s="261" t="s">
        <v>73</v>
      </c>
      <c r="C5" s="262" t="s">
        <v>74</v>
      </c>
      <c r="D5" s="263"/>
      <c r="E5" s="264"/>
      <c r="F5" s="259"/>
    </row>
    <row r="6" spans="1:6" ht="18" customHeight="1">
      <c r="C6" s="265" t="s">
        <v>75</v>
      </c>
      <c r="D6" s="266"/>
      <c r="E6" s="259"/>
      <c r="F6" s="266"/>
    </row>
    <row r="7" spans="1:6" ht="18" customHeight="1">
      <c r="C7" s="267" t="s">
        <v>76</v>
      </c>
      <c r="D7" s="263"/>
      <c r="E7" s="264"/>
      <c r="F7" s="259"/>
    </row>
    <row r="8" spans="1:6" ht="18" customHeight="1">
      <c r="C8" s="262" t="s">
        <v>77</v>
      </c>
      <c r="D8" s="268"/>
      <c r="E8" s="259"/>
      <c r="F8" s="266"/>
    </row>
    <row r="9" spans="1:6" ht="19.95" customHeight="1">
      <c r="A9" s="251">
        <v>2</v>
      </c>
      <c r="B9" s="269" t="s">
        <v>78</v>
      </c>
      <c r="C9" s="270" t="s">
        <v>79</v>
      </c>
      <c r="D9" s="271"/>
      <c r="E9" s="271"/>
      <c r="F9" s="271"/>
    </row>
    <row r="10" spans="1:6" ht="19.95" customHeight="1">
      <c r="B10" s="255"/>
      <c r="C10" s="262" t="s">
        <v>80</v>
      </c>
      <c r="D10" s="260"/>
      <c r="E10" s="259"/>
      <c r="F10" s="260"/>
    </row>
    <row r="11" spans="1:6" ht="19.95" customHeight="1">
      <c r="B11" s="255"/>
      <c r="C11" s="272" t="s">
        <v>81</v>
      </c>
      <c r="D11" s="263"/>
      <c r="E11" s="264"/>
      <c r="F11" s="259"/>
    </row>
    <row r="12" spans="1:6" ht="19.95" customHeight="1">
      <c r="A12" s="261" t="s">
        <v>82</v>
      </c>
      <c r="B12" s="255"/>
      <c r="C12" s="272" t="s">
        <v>83</v>
      </c>
      <c r="D12" s="266"/>
      <c r="E12" s="259"/>
      <c r="F12" s="266"/>
    </row>
    <row r="13" spans="1:6" ht="19.95" customHeight="1">
      <c r="A13" s="273"/>
      <c r="B13" s="255"/>
      <c r="C13" s="274" t="s">
        <v>84</v>
      </c>
      <c r="D13" s="266"/>
      <c r="E13" s="259"/>
      <c r="F13" s="266"/>
    </row>
    <row r="14" spans="1:6" ht="22.2" customHeight="1">
      <c r="A14" s="261" t="s">
        <v>85</v>
      </c>
      <c r="B14" s="255"/>
      <c r="C14" s="272" t="s">
        <v>86</v>
      </c>
      <c r="D14" s="263"/>
      <c r="E14" s="264"/>
      <c r="F14" s="259"/>
    </row>
    <row r="15" spans="1:6" ht="19.95" customHeight="1">
      <c r="A15" s="251">
        <v>3</v>
      </c>
      <c r="C15" s="275" t="s">
        <v>87</v>
      </c>
      <c r="D15" s="268"/>
      <c r="E15" s="259"/>
      <c r="F15" s="266"/>
    </row>
    <row r="16" spans="1:6" ht="16.2" customHeight="1">
      <c r="A16" s="276" t="s">
        <v>88</v>
      </c>
      <c r="C16" s="277" t="s">
        <v>89</v>
      </c>
      <c r="D16" s="278"/>
      <c r="E16" s="278"/>
      <c r="F16" s="278"/>
    </row>
    <row r="17" spans="1:6" ht="18" customHeight="1">
      <c r="A17" s="279"/>
      <c r="B17" s="278"/>
      <c r="C17" s="280" t="s">
        <v>90</v>
      </c>
      <c r="D17" s="268"/>
      <c r="E17" s="259"/>
      <c r="F17" s="266"/>
    </row>
    <row r="18" spans="1:6" ht="19.95" customHeight="1" thickBot="1">
      <c r="A18" s="276" t="s">
        <v>91</v>
      </c>
      <c r="B18" s="281" t="s">
        <v>92</v>
      </c>
      <c r="C18" s="282" t="s">
        <v>92</v>
      </c>
      <c r="D18" s="283"/>
      <c r="E18" s="283"/>
      <c r="F18" s="283"/>
    </row>
    <row r="19" spans="1:6" ht="22.2" customHeight="1" thickTop="1" thickBot="1">
      <c r="A19" s="251">
        <v>4</v>
      </c>
      <c r="C19" s="284" t="s">
        <v>93</v>
      </c>
      <c r="D19" s="285"/>
      <c r="E19" s="285"/>
      <c r="F19" s="285"/>
    </row>
    <row r="20" spans="1:6" ht="22.2" customHeight="1" thickTop="1" thickBot="1">
      <c r="A20" s="251">
        <v>5</v>
      </c>
      <c r="C20" s="286" t="s">
        <v>94</v>
      </c>
      <c r="D20" s="266"/>
      <c r="E20" s="259"/>
      <c r="F20" s="266"/>
    </row>
    <row r="21" spans="1:6" ht="22.2" customHeight="1" thickTop="1" thickBot="1">
      <c r="A21" s="251">
        <v>6</v>
      </c>
      <c r="C21" s="287" t="s">
        <v>95</v>
      </c>
      <c r="D21" s="263"/>
      <c r="E21" s="264"/>
      <c r="F21" s="259"/>
    </row>
    <row r="22" spans="1:6" ht="22.2" customHeight="1" thickTop="1" thickBot="1">
      <c r="A22" s="251">
        <v>7</v>
      </c>
      <c r="C22" s="288" t="s">
        <v>96</v>
      </c>
      <c r="D22" s="268">
        <v>0.5</v>
      </c>
      <c r="E22" s="259"/>
      <c r="F22" s="266"/>
    </row>
    <row r="23" spans="1:6" ht="19.95" customHeight="1" thickTop="1" thickBot="1">
      <c r="A23" s="276" t="s">
        <v>97</v>
      </c>
      <c r="B23" s="289" t="s">
        <v>98</v>
      </c>
      <c r="C23" s="290" t="s">
        <v>98</v>
      </c>
      <c r="D23" s="291"/>
      <c r="E23" s="291"/>
      <c r="F23" s="291"/>
    </row>
    <row r="24" spans="1:6" ht="18" customHeight="1" thickTop="1" thickBot="1">
      <c r="A24" s="251">
        <v>8</v>
      </c>
      <c r="B24" s="255"/>
      <c r="C24" s="292" t="s">
        <v>99</v>
      </c>
      <c r="D24" s="293">
        <v>0.1</v>
      </c>
      <c r="E24" s="294"/>
      <c r="F24" s="295"/>
    </row>
    <row r="25" spans="1:6" ht="18" customHeight="1" thickTop="1" thickBot="1">
      <c r="A25" s="251"/>
      <c r="B25" s="255"/>
      <c r="C25" s="296" t="s">
        <v>100</v>
      </c>
      <c r="D25" s="297"/>
      <c r="E25" s="298"/>
      <c r="F25" s="299"/>
    </row>
    <row r="26" spans="1:6" ht="18" customHeight="1" thickTop="1" thickBot="1">
      <c r="B26" s="255"/>
      <c r="C26" s="300" t="s">
        <v>101</v>
      </c>
      <c r="D26" s="301"/>
      <c r="E26" s="299"/>
      <c r="F26" s="302"/>
    </row>
    <row r="27" spans="1:6" ht="18" customHeight="1" thickTop="1" thickBot="1">
      <c r="A27" s="251"/>
      <c r="B27" s="255"/>
      <c r="C27" s="303" t="s">
        <v>102</v>
      </c>
      <c r="D27" s="301"/>
      <c r="E27" s="299"/>
      <c r="F27" s="302"/>
    </row>
    <row r="28" spans="1:6" ht="18" customHeight="1" thickTop="1" thickBot="1">
      <c r="A28" s="251"/>
      <c r="B28" s="255"/>
      <c r="C28" s="304" t="s">
        <v>92</v>
      </c>
      <c r="D28" s="297"/>
      <c r="E28" s="298"/>
      <c r="F28" s="299"/>
    </row>
    <row r="29" spans="1:6" ht="19.95" customHeight="1" thickTop="1">
      <c r="A29" s="251">
        <v>9</v>
      </c>
      <c r="B29" s="291" t="s">
        <v>103</v>
      </c>
      <c r="C29" s="289" t="s">
        <v>103</v>
      </c>
      <c r="D29" s="291"/>
      <c r="E29" s="291"/>
      <c r="F29" s="291"/>
    </row>
    <row r="30" spans="1:6" ht="16.2" customHeight="1">
      <c r="A30" s="305" t="s">
        <v>104</v>
      </c>
      <c r="B30" s="255"/>
      <c r="C30" s="306" t="s">
        <v>105</v>
      </c>
      <c r="D30" s="301"/>
      <c r="E30" s="299"/>
      <c r="F30" s="302"/>
    </row>
    <row r="31" spans="1:6" ht="10.95" customHeight="1">
      <c r="B31" s="255"/>
      <c r="C31" s="307" t="s">
        <v>106</v>
      </c>
      <c r="D31" s="308"/>
      <c r="E31" s="308"/>
    </row>
    <row r="32" spans="1:6" ht="19.95" customHeight="1">
      <c r="A32" s="251">
        <v>10</v>
      </c>
      <c r="B32" s="756" t="s">
        <v>107</v>
      </c>
      <c r="C32" s="756"/>
      <c r="D32" s="756"/>
      <c r="E32" s="756"/>
      <c r="F32" s="756"/>
    </row>
    <row r="33" spans="1:6" ht="18" customHeight="1">
      <c r="A33" s="276" t="s">
        <v>108</v>
      </c>
      <c r="B33" s="291"/>
      <c r="C33" s="309" t="s">
        <v>109</v>
      </c>
      <c r="D33" s="297"/>
      <c r="E33" s="298"/>
      <c r="F33" s="299"/>
    </row>
    <row r="34" spans="1:6" ht="19.95" customHeight="1">
      <c r="A34" s="251"/>
      <c r="B34" s="258" t="s">
        <v>92</v>
      </c>
      <c r="C34" s="310" t="s">
        <v>92</v>
      </c>
    </row>
    <row r="35" spans="1:6" ht="18" customHeight="1">
      <c r="A35" s="251"/>
      <c r="B35" s="757" t="s">
        <v>110</v>
      </c>
      <c r="C35" s="757"/>
      <c r="D35" s="757"/>
      <c r="E35" s="757"/>
      <c r="F35" s="757"/>
    </row>
    <row r="36" spans="1:6" ht="19.95" customHeight="1">
      <c r="B36" s="758" t="s">
        <v>111</v>
      </c>
      <c r="C36" s="758"/>
      <c r="D36" s="758"/>
      <c r="E36" s="758"/>
      <c r="F36" s="758"/>
    </row>
    <row r="37" spans="1:6" ht="19.95" customHeight="1">
      <c r="B37" s="289" t="s">
        <v>112</v>
      </c>
      <c r="C37" s="289" t="s">
        <v>112</v>
      </c>
      <c r="D37" s="301"/>
      <c r="E37" s="299"/>
      <c r="F37" s="302"/>
    </row>
  </sheetData>
  <mergeCells count="4">
    <mergeCell ref="F1:F2"/>
    <mergeCell ref="B32:F32"/>
    <mergeCell ref="B35:F35"/>
    <mergeCell ref="B36:F36"/>
  </mergeCells>
  <pageMargins left="0.32" right="0.27" top="0.33" bottom="0.45" header="0.3" footer="0.2"/>
  <pageSetup orientation="portrait" r:id="rId1"/>
  <headerFooter>
    <oddFooter>&amp;LPage@  &amp;P  &amp;D &amp;T&amp;C&amp;A
&amp;R&amp;F</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M375"/>
  <sheetViews>
    <sheetView showGridLines="0" view="pageBreakPreview" topLeftCell="A254" zoomScaleNormal="100" zoomScaleSheetLayoutView="100" workbookViewId="0">
      <selection activeCell="D271" sqref="D271"/>
    </sheetView>
  </sheetViews>
  <sheetFormatPr defaultRowHeight="14.4"/>
  <cols>
    <col min="1" max="1" width="20.33203125" style="36" customWidth="1"/>
    <col min="2" max="2" width="32.6640625" style="36" customWidth="1"/>
    <col min="3" max="3" width="21" style="36" customWidth="1"/>
    <col min="4" max="4" width="24.6640625" style="36" customWidth="1"/>
    <col min="5" max="5" width="12.44140625" customWidth="1"/>
    <col min="175" max="176" width="35.6640625" customWidth="1"/>
    <col min="177" max="177" width="25.6640625" customWidth="1"/>
    <col min="182" max="182" width="3" customWidth="1"/>
    <col min="183" max="183" width="39.6640625" customWidth="1"/>
    <col min="184" max="184" width="5.6640625" customWidth="1"/>
    <col min="185" max="185" width="35.6640625" customWidth="1"/>
    <col min="189" max="189" width="44.6640625" customWidth="1"/>
    <col min="197" max="197" width="88.6640625" customWidth="1"/>
    <col min="431" max="432" width="35.6640625" customWidth="1"/>
    <col min="433" max="433" width="25.6640625" customWidth="1"/>
    <col min="438" max="438" width="3" customWidth="1"/>
    <col min="439" max="439" width="39.6640625" customWidth="1"/>
    <col min="440" max="440" width="5.6640625" customWidth="1"/>
    <col min="441" max="441" width="35.6640625" customWidth="1"/>
    <col min="445" max="445" width="44.6640625" customWidth="1"/>
    <col min="453" max="453" width="88.6640625" customWidth="1"/>
    <col min="687" max="688" width="35.6640625" customWidth="1"/>
    <col min="689" max="689" width="25.6640625" customWidth="1"/>
    <col min="694" max="694" width="3" customWidth="1"/>
    <col min="695" max="695" width="39.6640625" customWidth="1"/>
    <col min="696" max="696" width="5.6640625" customWidth="1"/>
    <col min="697" max="697" width="35.6640625" customWidth="1"/>
    <col min="701" max="701" width="44.6640625" customWidth="1"/>
    <col min="709" max="709" width="88.6640625" customWidth="1"/>
    <col min="943" max="944" width="35.6640625" customWidth="1"/>
    <col min="945" max="945" width="25.6640625" customWidth="1"/>
    <col min="950" max="950" width="3" customWidth="1"/>
    <col min="951" max="951" width="39.6640625" customWidth="1"/>
    <col min="952" max="952" width="5.6640625" customWidth="1"/>
    <col min="953" max="953" width="35.6640625" customWidth="1"/>
    <col min="957" max="957" width="44.6640625" customWidth="1"/>
    <col min="965" max="965" width="88.6640625" customWidth="1"/>
    <col min="1199" max="1200" width="35.6640625" customWidth="1"/>
    <col min="1201" max="1201" width="25.6640625" customWidth="1"/>
    <col min="1206" max="1206" width="3" customWidth="1"/>
    <col min="1207" max="1207" width="39.6640625" customWidth="1"/>
    <col min="1208" max="1208" width="5.6640625" customWidth="1"/>
    <col min="1209" max="1209" width="35.6640625" customWidth="1"/>
    <col min="1213" max="1213" width="44.6640625" customWidth="1"/>
    <col min="1221" max="1221" width="88.6640625" customWidth="1"/>
    <col min="1455" max="1456" width="35.6640625" customWidth="1"/>
    <col min="1457" max="1457" width="25.6640625" customWidth="1"/>
    <col min="1462" max="1462" width="3" customWidth="1"/>
    <col min="1463" max="1463" width="39.6640625" customWidth="1"/>
    <col min="1464" max="1464" width="5.6640625" customWidth="1"/>
    <col min="1465" max="1465" width="35.6640625" customWidth="1"/>
    <col min="1469" max="1469" width="44.6640625" customWidth="1"/>
    <col min="1477" max="1477" width="88.6640625" customWidth="1"/>
    <col min="1711" max="1712" width="35.6640625" customWidth="1"/>
    <col min="1713" max="1713" width="25.6640625" customWidth="1"/>
    <col min="1718" max="1718" width="3" customWidth="1"/>
    <col min="1719" max="1719" width="39.6640625" customWidth="1"/>
    <col min="1720" max="1720" width="5.6640625" customWidth="1"/>
    <col min="1721" max="1721" width="35.6640625" customWidth="1"/>
    <col min="1725" max="1725" width="44.6640625" customWidth="1"/>
    <col min="1733" max="1733" width="88.6640625" customWidth="1"/>
    <col min="1967" max="1968" width="35.6640625" customWidth="1"/>
    <col min="1969" max="1969" width="25.6640625" customWidth="1"/>
    <col min="1974" max="1974" width="3" customWidth="1"/>
    <col min="1975" max="1975" width="39.6640625" customWidth="1"/>
    <col min="1976" max="1976" width="5.6640625" customWidth="1"/>
    <col min="1977" max="1977" width="35.6640625" customWidth="1"/>
    <col min="1981" max="1981" width="44.6640625" customWidth="1"/>
    <col min="1989" max="1989" width="88.6640625" customWidth="1"/>
    <col min="2223" max="2224" width="35.6640625" customWidth="1"/>
    <col min="2225" max="2225" width="25.6640625" customWidth="1"/>
    <col min="2230" max="2230" width="3" customWidth="1"/>
    <col min="2231" max="2231" width="39.6640625" customWidth="1"/>
    <col min="2232" max="2232" width="5.6640625" customWidth="1"/>
    <col min="2233" max="2233" width="35.6640625" customWidth="1"/>
    <col min="2237" max="2237" width="44.6640625" customWidth="1"/>
    <col min="2245" max="2245" width="88.6640625" customWidth="1"/>
    <col min="2479" max="2480" width="35.6640625" customWidth="1"/>
    <col min="2481" max="2481" width="25.6640625" customWidth="1"/>
    <col min="2486" max="2486" width="3" customWidth="1"/>
    <col min="2487" max="2487" width="39.6640625" customWidth="1"/>
    <col min="2488" max="2488" width="5.6640625" customWidth="1"/>
    <col min="2489" max="2489" width="35.6640625" customWidth="1"/>
    <col min="2493" max="2493" width="44.6640625" customWidth="1"/>
    <col min="2501" max="2501" width="88.6640625" customWidth="1"/>
    <col min="2735" max="2736" width="35.6640625" customWidth="1"/>
    <col min="2737" max="2737" width="25.6640625" customWidth="1"/>
    <col min="2742" max="2742" width="3" customWidth="1"/>
    <col min="2743" max="2743" width="39.6640625" customWidth="1"/>
    <col min="2744" max="2744" width="5.6640625" customWidth="1"/>
    <col min="2745" max="2745" width="35.6640625" customWidth="1"/>
    <col min="2749" max="2749" width="44.6640625" customWidth="1"/>
    <col min="2757" max="2757" width="88.6640625" customWidth="1"/>
    <col min="2991" max="2992" width="35.6640625" customWidth="1"/>
    <col min="2993" max="2993" width="25.6640625" customWidth="1"/>
    <col min="2998" max="2998" width="3" customWidth="1"/>
    <col min="2999" max="2999" width="39.6640625" customWidth="1"/>
    <col min="3000" max="3000" width="5.6640625" customWidth="1"/>
    <col min="3001" max="3001" width="35.6640625" customWidth="1"/>
    <col min="3005" max="3005" width="44.6640625" customWidth="1"/>
    <col min="3013" max="3013" width="88.6640625" customWidth="1"/>
    <col min="3247" max="3248" width="35.6640625" customWidth="1"/>
    <col min="3249" max="3249" width="25.6640625" customWidth="1"/>
    <col min="3254" max="3254" width="3" customWidth="1"/>
    <col min="3255" max="3255" width="39.6640625" customWidth="1"/>
    <col min="3256" max="3256" width="5.6640625" customWidth="1"/>
    <col min="3257" max="3257" width="35.6640625" customWidth="1"/>
    <col min="3261" max="3261" width="44.6640625" customWidth="1"/>
    <col min="3269" max="3269" width="88.6640625" customWidth="1"/>
    <col min="3503" max="3504" width="35.6640625" customWidth="1"/>
    <col min="3505" max="3505" width="25.6640625" customWidth="1"/>
    <col min="3510" max="3510" width="3" customWidth="1"/>
    <col min="3511" max="3511" width="39.6640625" customWidth="1"/>
    <col min="3512" max="3512" width="5.6640625" customWidth="1"/>
    <col min="3513" max="3513" width="35.6640625" customWidth="1"/>
    <col min="3517" max="3517" width="44.6640625" customWidth="1"/>
    <col min="3525" max="3525" width="88.6640625" customWidth="1"/>
    <col min="3759" max="3760" width="35.6640625" customWidth="1"/>
    <col min="3761" max="3761" width="25.6640625" customWidth="1"/>
    <col min="3766" max="3766" width="3" customWidth="1"/>
    <col min="3767" max="3767" width="39.6640625" customWidth="1"/>
    <col min="3768" max="3768" width="5.6640625" customWidth="1"/>
    <col min="3769" max="3769" width="35.6640625" customWidth="1"/>
    <col min="3773" max="3773" width="44.6640625" customWidth="1"/>
    <col min="3781" max="3781" width="88.6640625" customWidth="1"/>
    <col min="4015" max="4016" width="35.6640625" customWidth="1"/>
    <col min="4017" max="4017" width="25.6640625" customWidth="1"/>
    <col min="4022" max="4022" width="3" customWidth="1"/>
    <col min="4023" max="4023" width="39.6640625" customWidth="1"/>
    <col min="4024" max="4024" width="5.6640625" customWidth="1"/>
    <col min="4025" max="4025" width="35.6640625" customWidth="1"/>
    <col min="4029" max="4029" width="44.6640625" customWidth="1"/>
    <col min="4037" max="4037" width="88.6640625" customWidth="1"/>
    <col min="4271" max="4272" width="35.6640625" customWidth="1"/>
    <col min="4273" max="4273" width="25.6640625" customWidth="1"/>
    <col min="4278" max="4278" width="3" customWidth="1"/>
    <col min="4279" max="4279" width="39.6640625" customWidth="1"/>
    <col min="4280" max="4280" width="5.6640625" customWidth="1"/>
    <col min="4281" max="4281" width="35.6640625" customWidth="1"/>
    <col min="4285" max="4285" width="44.6640625" customWidth="1"/>
    <col min="4293" max="4293" width="88.6640625" customWidth="1"/>
    <col min="4527" max="4528" width="35.6640625" customWidth="1"/>
    <col min="4529" max="4529" width="25.6640625" customWidth="1"/>
    <col min="4534" max="4534" width="3" customWidth="1"/>
    <col min="4535" max="4535" width="39.6640625" customWidth="1"/>
    <col min="4536" max="4536" width="5.6640625" customWidth="1"/>
    <col min="4537" max="4537" width="35.6640625" customWidth="1"/>
    <col min="4541" max="4541" width="44.6640625" customWidth="1"/>
    <col min="4549" max="4549" width="88.6640625" customWidth="1"/>
    <col min="4783" max="4784" width="35.6640625" customWidth="1"/>
    <col min="4785" max="4785" width="25.6640625" customWidth="1"/>
    <col min="4790" max="4790" width="3" customWidth="1"/>
    <col min="4791" max="4791" width="39.6640625" customWidth="1"/>
    <col min="4792" max="4792" width="5.6640625" customWidth="1"/>
    <col min="4793" max="4793" width="35.6640625" customWidth="1"/>
    <col min="4797" max="4797" width="44.6640625" customWidth="1"/>
    <col min="4805" max="4805" width="88.6640625" customWidth="1"/>
    <col min="5039" max="5040" width="35.6640625" customWidth="1"/>
    <col min="5041" max="5041" width="25.6640625" customWidth="1"/>
    <col min="5046" max="5046" width="3" customWidth="1"/>
    <col min="5047" max="5047" width="39.6640625" customWidth="1"/>
    <col min="5048" max="5048" width="5.6640625" customWidth="1"/>
    <col min="5049" max="5049" width="35.6640625" customWidth="1"/>
    <col min="5053" max="5053" width="44.6640625" customWidth="1"/>
    <col min="5061" max="5061" width="88.6640625" customWidth="1"/>
    <col min="5295" max="5296" width="35.6640625" customWidth="1"/>
    <col min="5297" max="5297" width="25.6640625" customWidth="1"/>
    <col min="5302" max="5302" width="3" customWidth="1"/>
    <col min="5303" max="5303" width="39.6640625" customWidth="1"/>
    <col min="5304" max="5304" width="5.6640625" customWidth="1"/>
    <col min="5305" max="5305" width="35.6640625" customWidth="1"/>
    <col min="5309" max="5309" width="44.6640625" customWidth="1"/>
    <col min="5317" max="5317" width="88.6640625" customWidth="1"/>
    <col min="5551" max="5552" width="35.6640625" customWidth="1"/>
    <col min="5553" max="5553" width="25.6640625" customWidth="1"/>
    <col min="5558" max="5558" width="3" customWidth="1"/>
    <col min="5559" max="5559" width="39.6640625" customWidth="1"/>
    <col min="5560" max="5560" width="5.6640625" customWidth="1"/>
    <col min="5561" max="5561" width="35.6640625" customWidth="1"/>
    <col min="5565" max="5565" width="44.6640625" customWidth="1"/>
    <col min="5573" max="5573" width="88.6640625" customWidth="1"/>
    <col min="5807" max="5808" width="35.6640625" customWidth="1"/>
    <col min="5809" max="5809" width="25.6640625" customWidth="1"/>
    <col min="5814" max="5814" width="3" customWidth="1"/>
    <col min="5815" max="5815" width="39.6640625" customWidth="1"/>
    <col min="5816" max="5816" width="5.6640625" customWidth="1"/>
    <col min="5817" max="5817" width="35.6640625" customWidth="1"/>
    <col min="5821" max="5821" width="44.6640625" customWidth="1"/>
    <col min="5829" max="5829" width="88.6640625" customWidth="1"/>
    <col min="6063" max="6064" width="35.6640625" customWidth="1"/>
    <col min="6065" max="6065" width="25.6640625" customWidth="1"/>
    <col min="6070" max="6070" width="3" customWidth="1"/>
    <col min="6071" max="6071" width="39.6640625" customWidth="1"/>
    <col min="6072" max="6072" width="5.6640625" customWidth="1"/>
    <col min="6073" max="6073" width="35.6640625" customWidth="1"/>
    <col min="6077" max="6077" width="44.6640625" customWidth="1"/>
    <col min="6085" max="6085" width="88.6640625" customWidth="1"/>
    <col min="6319" max="6320" width="35.6640625" customWidth="1"/>
    <col min="6321" max="6321" width="25.6640625" customWidth="1"/>
    <col min="6326" max="6326" width="3" customWidth="1"/>
    <col min="6327" max="6327" width="39.6640625" customWidth="1"/>
    <col min="6328" max="6328" width="5.6640625" customWidth="1"/>
    <col min="6329" max="6329" width="35.6640625" customWidth="1"/>
    <col min="6333" max="6333" width="44.6640625" customWidth="1"/>
    <col min="6341" max="6341" width="88.6640625" customWidth="1"/>
    <col min="6575" max="6576" width="35.6640625" customWidth="1"/>
    <col min="6577" max="6577" width="25.6640625" customWidth="1"/>
    <col min="6582" max="6582" width="3" customWidth="1"/>
    <col min="6583" max="6583" width="39.6640625" customWidth="1"/>
    <col min="6584" max="6584" width="5.6640625" customWidth="1"/>
    <col min="6585" max="6585" width="35.6640625" customWidth="1"/>
    <col min="6589" max="6589" width="44.6640625" customWidth="1"/>
    <col min="6597" max="6597" width="88.6640625" customWidth="1"/>
    <col min="6831" max="6832" width="35.6640625" customWidth="1"/>
    <col min="6833" max="6833" width="25.6640625" customWidth="1"/>
    <col min="6838" max="6838" width="3" customWidth="1"/>
    <col min="6839" max="6839" width="39.6640625" customWidth="1"/>
    <col min="6840" max="6840" width="5.6640625" customWidth="1"/>
    <col min="6841" max="6841" width="35.6640625" customWidth="1"/>
    <col min="6845" max="6845" width="44.6640625" customWidth="1"/>
    <col min="6853" max="6853" width="88.6640625" customWidth="1"/>
    <col min="7087" max="7088" width="35.6640625" customWidth="1"/>
    <col min="7089" max="7089" width="25.6640625" customWidth="1"/>
    <col min="7094" max="7094" width="3" customWidth="1"/>
    <col min="7095" max="7095" width="39.6640625" customWidth="1"/>
    <col min="7096" max="7096" width="5.6640625" customWidth="1"/>
    <col min="7097" max="7097" width="35.6640625" customWidth="1"/>
    <col min="7101" max="7101" width="44.6640625" customWidth="1"/>
    <col min="7109" max="7109" width="88.6640625" customWidth="1"/>
    <col min="7343" max="7344" width="35.6640625" customWidth="1"/>
    <col min="7345" max="7345" width="25.6640625" customWidth="1"/>
    <col min="7350" max="7350" width="3" customWidth="1"/>
    <col min="7351" max="7351" width="39.6640625" customWidth="1"/>
    <col min="7352" max="7352" width="5.6640625" customWidth="1"/>
    <col min="7353" max="7353" width="35.6640625" customWidth="1"/>
    <col min="7357" max="7357" width="44.6640625" customWidth="1"/>
    <col min="7365" max="7365" width="88.6640625" customWidth="1"/>
    <col min="7599" max="7600" width="35.6640625" customWidth="1"/>
    <col min="7601" max="7601" width="25.6640625" customWidth="1"/>
    <col min="7606" max="7606" width="3" customWidth="1"/>
    <col min="7607" max="7607" width="39.6640625" customWidth="1"/>
    <col min="7608" max="7608" width="5.6640625" customWidth="1"/>
    <col min="7609" max="7609" width="35.6640625" customWidth="1"/>
    <col min="7613" max="7613" width="44.6640625" customWidth="1"/>
    <col min="7621" max="7621" width="88.6640625" customWidth="1"/>
    <col min="7855" max="7856" width="35.6640625" customWidth="1"/>
    <col min="7857" max="7857" width="25.6640625" customWidth="1"/>
    <col min="7862" max="7862" width="3" customWidth="1"/>
    <col min="7863" max="7863" width="39.6640625" customWidth="1"/>
    <col min="7864" max="7864" width="5.6640625" customWidth="1"/>
    <col min="7865" max="7865" width="35.6640625" customWidth="1"/>
    <col min="7869" max="7869" width="44.6640625" customWidth="1"/>
    <col min="7877" max="7877" width="88.6640625" customWidth="1"/>
    <col min="8111" max="8112" width="35.6640625" customWidth="1"/>
    <col min="8113" max="8113" width="25.6640625" customWidth="1"/>
    <col min="8118" max="8118" width="3" customWidth="1"/>
    <col min="8119" max="8119" width="39.6640625" customWidth="1"/>
    <col min="8120" max="8120" width="5.6640625" customWidth="1"/>
    <col min="8121" max="8121" width="35.6640625" customWidth="1"/>
    <col min="8125" max="8125" width="44.6640625" customWidth="1"/>
    <col min="8133" max="8133" width="88.6640625" customWidth="1"/>
    <col min="8367" max="8368" width="35.6640625" customWidth="1"/>
    <col min="8369" max="8369" width="25.6640625" customWidth="1"/>
    <col min="8374" max="8374" width="3" customWidth="1"/>
    <col min="8375" max="8375" width="39.6640625" customWidth="1"/>
    <col min="8376" max="8376" width="5.6640625" customWidth="1"/>
    <col min="8377" max="8377" width="35.6640625" customWidth="1"/>
    <col min="8381" max="8381" width="44.6640625" customWidth="1"/>
    <col min="8389" max="8389" width="88.6640625" customWidth="1"/>
    <col min="8623" max="8624" width="35.6640625" customWidth="1"/>
    <col min="8625" max="8625" width="25.6640625" customWidth="1"/>
    <col min="8630" max="8630" width="3" customWidth="1"/>
    <col min="8631" max="8631" width="39.6640625" customWidth="1"/>
    <col min="8632" max="8632" width="5.6640625" customWidth="1"/>
    <col min="8633" max="8633" width="35.6640625" customWidth="1"/>
    <col min="8637" max="8637" width="44.6640625" customWidth="1"/>
    <col min="8645" max="8645" width="88.6640625" customWidth="1"/>
    <col min="8879" max="8880" width="35.6640625" customWidth="1"/>
    <col min="8881" max="8881" width="25.6640625" customWidth="1"/>
    <col min="8886" max="8886" width="3" customWidth="1"/>
    <col min="8887" max="8887" width="39.6640625" customWidth="1"/>
    <col min="8888" max="8888" width="5.6640625" customWidth="1"/>
    <col min="8889" max="8889" width="35.6640625" customWidth="1"/>
    <col min="8893" max="8893" width="44.6640625" customWidth="1"/>
    <col min="8901" max="8901" width="88.6640625" customWidth="1"/>
    <col min="9135" max="9136" width="35.6640625" customWidth="1"/>
    <col min="9137" max="9137" width="25.6640625" customWidth="1"/>
    <col min="9142" max="9142" width="3" customWidth="1"/>
    <col min="9143" max="9143" width="39.6640625" customWidth="1"/>
    <col min="9144" max="9144" width="5.6640625" customWidth="1"/>
    <col min="9145" max="9145" width="35.6640625" customWidth="1"/>
    <col min="9149" max="9149" width="44.6640625" customWidth="1"/>
    <col min="9157" max="9157" width="88.6640625" customWidth="1"/>
    <col min="9391" max="9392" width="35.6640625" customWidth="1"/>
    <col min="9393" max="9393" width="25.6640625" customWidth="1"/>
    <col min="9398" max="9398" width="3" customWidth="1"/>
    <col min="9399" max="9399" width="39.6640625" customWidth="1"/>
    <col min="9400" max="9400" width="5.6640625" customWidth="1"/>
    <col min="9401" max="9401" width="35.6640625" customWidth="1"/>
    <col min="9405" max="9405" width="44.6640625" customWidth="1"/>
    <col min="9413" max="9413" width="88.6640625" customWidth="1"/>
    <col min="9647" max="9648" width="35.6640625" customWidth="1"/>
    <col min="9649" max="9649" width="25.6640625" customWidth="1"/>
    <col min="9654" max="9654" width="3" customWidth="1"/>
    <col min="9655" max="9655" width="39.6640625" customWidth="1"/>
    <col min="9656" max="9656" width="5.6640625" customWidth="1"/>
    <col min="9657" max="9657" width="35.6640625" customWidth="1"/>
    <col min="9661" max="9661" width="44.6640625" customWidth="1"/>
    <col min="9669" max="9669" width="88.6640625" customWidth="1"/>
    <col min="9903" max="9904" width="35.6640625" customWidth="1"/>
    <col min="9905" max="9905" width="25.6640625" customWidth="1"/>
    <col min="9910" max="9910" width="3" customWidth="1"/>
    <col min="9911" max="9911" width="39.6640625" customWidth="1"/>
    <col min="9912" max="9912" width="5.6640625" customWidth="1"/>
    <col min="9913" max="9913" width="35.6640625" customWidth="1"/>
    <col min="9917" max="9917" width="44.6640625" customWidth="1"/>
    <col min="9925" max="9925" width="88.6640625" customWidth="1"/>
    <col min="10159" max="10160" width="35.6640625" customWidth="1"/>
    <col min="10161" max="10161" width="25.6640625" customWidth="1"/>
    <col min="10166" max="10166" width="3" customWidth="1"/>
    <col min="10167" max="10167" width="39.6640625" customWidth="1"/>
    <col min="10168" max="10168" width="5.6640625" customWidth="1"/>
    <col min="10169" max="10169" width="35.6640625" customWidth="1"/>
    <col min="10173" max="10173" width="44.6640625" customWidth="1"/>
    <col min="10181" max="10181" width="88.6640625" customWidth="1"/>
    <col min="10415" max="10416" width="35.6640625" customWidth="1"/>
    <col min="10417" max="10417" width="25.6640625" customWidth="1"/>
    <col min="10422" max="10422" width="3" customWidth="1"/>
    <col min="10423" max="10423" width="39.6640625" customWidth="1"/>
    <col min="10424" max="10424" width="5.6640625" customWidth="1"/>
    <col min="10425" max="10425" width="35.6640625" customWidth="1"/>
    <col min="10429" max="10429" width="44.6640625" customWidth="1"/>
    <col min="10437" max="10437" width="88.6640625" customWidth="1"/>
    <col min="10671" max="10672" width="35.6640625" customWidth="1"/>
    <col min="10673" max="10673" width="25.6640625" customWidth="1"/>
    <col min="10678" max="10678" width="3" customWidth="1"/>
    <col min="10679" max="10679" width="39.6640625" customWidth="1"/>
    <col min="10680" max="10680" width="5.6640625" customWidth="1"/>
    <col min="10681" max="10681" width="35.6640625" customWidth="1"/>
    <col min="10685" max="10685" width="44.6640625" customWidth="1"/>
    <col min="10693" max="10693" width="88.6640625" customWidth="1"/>
    <col min="10927" max="10928" width="35.6640625" customWidth="1"/>
    <col min="10929" max="10929" width="25.6640625" customWidth="1"/>
    <col min="10934" max="10934" width="3" customWidth="1"/>
    <col min="10935" max="10935" width="39.6640625" customWidth="1"/>
    <col min="10936" max="10936" width="5.6640625" customWidth="1"/>
    <col min="10937" max="10937" width="35.6640625" customWidth="1"/>
    <col min="10941" max="10941" width="44.6640625" customWidth="1"/>
    <col min="10949" max="10949" width="88.6640625" customWidth="1"/>
    <col min="11183" max="11184" width="35.6640625" customWidth="1"/>
    <col min="11185" max="11185" width="25.6640625" customWidth="1"/>
    <col min="11190" max="11190" width="3" customWidth="1"/>
    <col min="11191" max="11191" width="39.6640625" customWidth="1"/>
    <col min="11192" max="11192" width="5.6640625" customWidth="1"/>
    <col min="11193" max="11193" width="35.6640625" customWidth="1"/>
    <col min="11197" max="11197" width="44.6640625" customWidth="1"/>
    <col min="11205" max="11205" width="88.6640625" customWidth="1"/>
    <col min="11439" max="11440" width="35.6640625" customWidth="1"/>
    <col min="11441" max="11441" width="25.6640625" customWidth="1"/>
    <col min="11446" max="11446" width="3" customWidth="1"/>
    <col min="11447" max="11447" width="39.6640625" customWidth="1"/>
    <col min="11448" max="11448" width="5.6640625" customWidth="1"/>
    <col min="11449" max="11449" width="35.6640625" customWidth="1"/>
    <col min="11453" max="11453" width="44.6640625" customWidth="1"/>
    <col min="11461" max="11461" width="88.6640625" customWidth="1"/>
    <col min="11695" max="11696" width="35.6640625" customWidth="1"/>
    <col min="11697" max="11697" width="25.6640625" customWidth="1"/>
    <col min="11702" max="11702" width="3" customWidth="1"/>
    <col min="11703" max="11703" width="39.6640625" customWidth="1"/>
    <col min="11704" max="11704" width="5.6640625" customWidth="1"/>
    <col min="11705" max="11705" width="35.6640625" customWidth="1"/>
    <col min="11709" max="11709" width="44.6640625" customWidth="1"/>
    <col min="11717" max="11717" width="88.6640625" customWidth="1"/>
    <col min="11951" max="11952" width="35.6640625" customWidth="1"/>
    <col min="11953" max="11953" width="25.6640625" customWidth="1"/>
    <col min="11958" max="11958" width="3" customWidth="1"/>
    <col min="11959" max="11959" width="39.6640625" customWidth="1"/>
    <col min="11960" max="11960" width="5.6640625" customWidth="1"/>
    <col min="11961" max="11961" width="35.6640625" customWidth="1"/>
    <col min="11965" max="11965" width="44.6640625" customWidth="1"/>
    <col min="11973" max="11973" width="88.6640625" customWidth="1"/>
    <col min="12207" max="12208" width="35.6640625" customWidth="1"/>
    <col min="12209" max="12209" width="25.6640625" customWidth="1"/>
    <col min="12214" max="12214" width="3" customWidth="1"/>
    <col min="12215" max="12215" width="39.6640625" customWidth="1"/>
    <col min="12216" max="12216" width="5.6640625" customWidth="1"/>
    <col min="12217" max="12217" width="35.6640625" customWidth="1"/>
    <col min="12221" max="12221" width="44.6640625" customWidth="1"/>
    <col min="12229" max="12229" width="88.6640625" customWidth="1"/>
    <col min="12463" max="12464" width="35.6640625" customWidth="1"/>
    <col min="12465" max="12465" width="25.6640625" customWidth="1"/>
    <col min="12470" max="12470" width="3" customWidth="1"/>
    <col min="12471" max="12471" width="39.6640625" customWidth="1"/>
    <col min="12472" max="12472" width="5.6640625" customWidth="1"/>
    <col min="12473" max="12473" width="35.6640625" customWidth="1"/>
    <col min="12477" max="12477" width="44.6640625" customWidth="1"/>
    <col min="12485" max="12485" width="88.6640625" customWidth="1"/>
    <col min="12719" max="12720" width="35.6640625" customWidth="1"/>
    <col min="12721" max="12721" width="25.6640625" customWidth="1"/>
    <col min="12726" max="12726" width="3" customWidth="1"/>
    <col min="12727" max="12727" width="39.6640625" customWidth="1"/>
    <col min="12728" max="12728" width="5.6640625" customWidth="1"/>
    <col min="12729" max="12729" width="35.6640625" customWidth="1"/>
    <col min="12733" max="12733" width="44.6640625" customWidth="1"/>
    <col min="12741" max="12741" width="88.6640625" customWidth="1"/>
    <col min="12975" max="12976" width="35.6640625" customWidth="1"/>
    <col min="12977" max="12977" width="25.6640625" customWidth="1"/>
    <col min="12982" max="12982" width="3" customWidth="1"/>
    <col min="12983" max="12983" width="39.6640625" customWidth="1"/>
    <col min="12984" max="12984" width="5.6640625" customWidth="1"/>
    <col min="12985" max="12985" width="35.6640625" customWidth="1"/>
    <col min="12989" max="12989" width="44.6640625" customWidth="1"/>
    <col min="12997" max="12997" width="88.6640625" customWidth="1"/>
    <col min="13231" max="13232" width="35.6640625" customWidth="1"/>
    <col min="13233" max="13233" width="25.6640625" customWidth="1"/>
    <col min="13238" max="13238" width="3" customWidth="1"/>
    <col min="13239" max="13239" width="39.6640625" customWidth="1"/>
    <col min="13240" max="13240" width="5.6640625" customWidth="1"/>
    <col min="13241" max="13241" width="35.6640625" customWidth="1"/>
    <col min="13245" max="13245" width="44.6640625" customWidth="1"/>
    <col min="13253" max="13253" width="88.6640625" customWidth="1"/>
    <col min="13487" max="13488" width="35.6640625" customWidth="1"/>
    <col min="13489" max="13489" width="25.6640625" customWidth="1"/>
    <col min="13494" max="13494" width="3" customWidth="1"/>
    <col min="13495" max="13495" width="39.6640625" customWidth="1"/>
    <col min="13496" max="13496" width="5.6640625" customWidth="1"/>
    <col min="13497" max="13497" width="35.6640625" customWidth="1"/>
    <col min="13501" max="13501" width="44.6640625" customWidth="1"/>
    <col min="13509" max="13509" width="88.6640625" customWidth="1"/>
    <col min="13743" max="13744" width="35.6640625" customWidth="1"/>
    <col min="13745" max="13745" width="25.6640625" customWidth="1"/>
    <col min="13750" max="13750" width="3" customWidth="1"/>
    <col min="13751" max="13751" width="39.6640625" customWidth="1"/>
    <col min="13752" max="13752" width="5.6640625" customWidth="1"/>
    <col min="13753" max="13753" width="35.6640625" customWidth="1"/>
    <col min="13757" max="13757" width="44.6640625" customWidth="1"/>
    <col min="13765" max="13765" width="88.6640625" customWidth="1"/>
    <col min="13999" max="14000" width="35.6640625" customWidth="1"/>
    <col min="14001" max="14001" width="25.6640625" customWidth="1"/>
    <col min="14006" max="14006" width="3" customWidth="1"/>
    <col min="14007" max="14007" width="39.6640625" customWidth="1"/>
    <col min="14008" max="14008" width="5.6640625" customWidth="1"/>
    <col min="14009" max="14009" width="35.6640625" customWidth="1"/>
    <col min="14013" max="14013" width="44.6640625" customWidth="1"/>
    <col min="14021" max="14021" width="88.6640625" customWidth="1"/>
    <col min="14255" max="14256" width="35.6640625" customWidth="1"/>
    <col min="14257" max="14257" width="25.6640625" customWidth="1"/>
    <col min="14262" max="14262" width="3" customWidth="1"/>
    <col min="14263" max="14263" width="39.6640625" customWidth="1"/>
    <col min="14264" max="14264" width="5.6640625" customWidth="1"/>
    <col min="14265" max="14265" width="35.6640625" customWidth="1"/>
    <col min="14269" max="14269" width="44.6640625" customWidth="1"/>
    <col min="14277" max="14277" width="88.6640625" customWidth="1"/>
    <col min="14511" max="14512" width="35.6640625" customWidth="1"/>
    <col min="14513" max="14513" width="25.6640625" customWidth="1"/>
    <col min="14518" max="14518" width="3" customWidth="1"/>
    <col min="14519" max="14519" width="39.6640625" customWidth="1"/>
    <col min="14520" max="14520" width="5.6640625" customWidth="1"/>
    <col min="14521" max="14521" width="35.6640625" customWidth="1"/>
    <col min="14525" max="14525" width="44.6640625" customWidth="1"/>
    <col min="14533" max="14533" width="88.6640625" customWidth="1"/>
    <col min="14767" max="14768" width="35.6640625" customWidth="1"/>
    <col min="14769" max="14769" width="25.6640625" customWidth="1"/>
    <col min="14774" max="14774" width="3" customWidth="1"/>
    <col min="14775" max="14775" width="39.6640625" customWidth="1"/>
    <col min="14776" max="14776" width="5.6640625" customWidth="1"/>
    <col min="14777" max="14777" width="35.6640625" customWidth="1"/>
    <col min="14781" max="14781" width="44.6640625" customWidth="1"/>
    <col min="14789" max="14789" width="88.6640625" customWidth="1"/>
    <col min="15023" max="15024" width="35.6640625" customWidth="1"/>
    <col min="15025" max="15025" width="25.6640625" customWidth="1"/>
    <col min="15030" max="15030" width="3" customWidth="1"/>
    <col min="15031" max="15031" width="39.6640625" customWidth="1"/>
    <col min="15032" max="15032" width="5.6640625" customWidth="1"/>
    <col min="15033" max="15033" width="35.6640625" customWidth="1"/>
    <col min="15037" max="15037" width="44.6640625" customWidth="1"/>
    <col min="15045" max="15045" width="88.6640625" customWidth="1"/>
    <col min="15279" max="15280" width="35.6640625" customWidth="1"/>
    <col min="15281" max="15281" width="25.6640625" customWidth="1"/>
    <col min="15286" max="15286" width="3" customWidth="1"/>
    <col min="15287" max="15287" width="39.6640625" customWidth="1"/>
    <col min="15288" max="15288" width="5.6640625" customWidth="1"/>
    <col min="15289" max="15289" width="35.6640625" customWidth="1"/>
    <col min="15293" max="15293" width="44.6640625" customWidth="1"/>
    <col min="15301" max="15301" width="88.6640625" customWidth="1"/>
    <col min="15535" max="15536" width="35.6640625" customWidth="1"/>
    <col min="15537" max="15537" width="25.6640625" customWidth="1"/>
    <col min="15542" max="15542" width="3" customWidth="1"/>
    <col min="15543" max="15543" width="39.6640625" customWidth="1"/>
    <col min="15544" max="15544" width="5.6640625" customWidth="1"/>
    <col min="15545" max="15545" width="35.6640625" customWidth="1"/>
    <col min="15549" max="15549" width="44.6640625" customWidth="1"/>
    <col min="15557" max="15557" width="88.6640625" customWidth="1"/>
    <col min="15791" max="15792" width="35.6640625" customWidth="1"/>
    <col min="15793" max="15793" width="25.6640625" customWidth="1"/>
    <col min="15798" max="15798" width="3" customWidth="1"/>
    <col min="15799" max="15799" width="39.6640625" customWidth="1"/>
    <col min="15800" max="15800" width="5.6640625" customWidth="1"/>
    <col min="15801" max="15801" width="35.6640625" customWidth="1"/>
    <col min="15805" max="15805" width="44.6640625" customWidth="1"/>
    <col min="15813" max="15813" width="88.6640625" customWidth="1"/>
    <col min="16047" max="16048" width="35.6640625" customWidth="1"/>
    <col min="16049" max="16049" width="25.6640625" customWidth="1"/>
    <col min="16054" max="16054" width="3" customWidth="1"/>
    <col min="16055" max="16055" width="39.6640625" customWidth="1"/>
    <col min="16056" max="16056" width="5.6640625" customWidth="1"/>
    <col min="16057" max="16057" width="35.6640625" customWidth="1"/>
    <col min="16061" max="16061" width="44.6640625" customWidth="1"/>
    <col min="16069" max="16069" width="88.6640625" customWidth="1"/>
  </cols>
  <sheetData>
    <row r="1" spans="1:4" ht="28.2" customHeight="1">
      <c r="A1" s="791" t="s">
        <v>113</v>
      </c>
      <c r="B1" s="791"/>
      <c r="C1" s="791"/>
      <c r="D1" s="791"/>
    </row>
    <row r="2" spans="1:4" ht="19.95" customHeight="1">
      <c r="A2" s="743" t="str">
        <f>+'jobinfo(2)'!$C$100</f>
        <v>All Phase Consulting, LLC</v>
      </c>
      <c r="B2" s="744"/>
      <c r="C2" s="744"/>
      <c r="D2" s="744"/>
    </row>
    <row r="3" spans="1:4" ht="19.95" customHeight="1">
      <c r="A3" s="746" t="str">
        <f>+'jobinfo(2)'!C$109</f>
        <v>Providing Cost Estimating &amp; Project Management Services</v>
      </c>
      <c r="B3" s="746"/>
      <c r="C3" s="746"/>
      <c r="D3" s="746"/>
    </row>
    <row r="4" spans="1:4" ht="22.2" customHeight="1">
      <c r="A4" s="745" t="str">
        <f>+'jobinfo(2)'!$C$101</f>
        <v>WWW.MYAPCLLC.COM</v>
      </c>
      <c r="B4" s="745"/>
      <c r="C4" s="745" t="str">
        <f>+'jobinfo(2)'!$C$102</f>
        <v>Insured  &amp; GA Registered #09073201</v>
      </c>
      <c r="D4" s="745"/>
    </row>
    <row r="5" spans="1:4" ht="18" customHeight="1">
      <c r="A5" s="364" t="str">
        <f>'jobinfo(2)'!$C$107</f>
        <v>20810 AURORA RD</v>
      </c>
      <c r="B5" s="746" t="str">
        <f>+'jobinfo(2)'!$C$103</f>
        <v>375 Rockbridge Road, Suite 172-343</v>
      </c>
      <c r="C5" s="747"/>
      <c r="D5" s="364" t="str">
        <f>+'jobinfo(2)'!$C$105</f>
        <v>ECI 531 FIFTH AVE,</v>
      </c>
    </row>
    <row r="6" spans="1:4" ht="15" customHeight="1">
      <c r="A6" s="364" t="str">
        <f>'jobinfo(2)'!$C$108</f>
        <v>BEDFORD,OH 44146</v>
      </c>
      <c r="B6" s="746" t="str">
        <f>+'jobinfo(2)'!$C$104</f>
        <v>Lilburn, GA, 30047</v>
      </c>
      <c r="C6" s="747"/>
      <c r="D6" s="364" t="str">
        <f>+'jobinfo(2)'!$C$106</f>
        <v>PELHAM, NY 10803</v>
      </c>
    </row>
    <row r="7" spans="1:4" ht="18" customHeight="1">
      <c r="A7" s="749" t="str">
        <f>+'jobinfo(2)'!$C$110</f>
        <v>Five Generations of Great Work</v>
      </c>
      <c r="B7" s="750"/>
      <c r="C7" s="749" t="str">
        <f>+'jobinfo(2)'!$C$111</f>
        <v>Five Generations of Pride &amp; Skills</v>
      </c>
      <c r="D7" s="750"/>
    </row>
    <row r="8" spans="1:4" ht="22.2" customHeight="1">
      <c r="A8" s="7" t="s">
        <v>3</v>
      </c>
      <c r="B8" s="322" t="str">
        <f>+'jobinfo(2)'!$C$112</f>
        <v>Joe Jones, PM  216.450.7228</v>
      </c>
      <c r="C8" s="774" t="str">
        <f>+'jobinfo(2)'!$C$113</f>
        <v>wsbjoe9@gmail.com</v>
      </c>
      <c r="D8" s="775"/>
    </row>
    <row r="9" spans="1:4" ht="15" customHeight="1">
      <c r="A9" s="7" t="s">
        <v>5</v>
      </c>
      <c r="B9" s="322" t="str">
        <f>+'jobinfo(2)'!$C$114</f>
        <v>404-446-9060</v>
      </c>
      <c r="C9" s="749" t="str">
        <f>+'jobinfo(2)'!$C$115</f>
        <v>info@myapcllc.com</v>
      </c>
      <c r="D9" s="750"/>
    </row>
    <row r="10" spans="1:4" s="2" customFormat="1" ht="28.95" customHeight="1">
      <c r="A10" s="72" t="s">
        <v>114</v>
      </c>
      <c r="B10" s="362">
        <f>'jobinfo(2)'!$C$27</f>
        <v>0</v>
      </c>
      <c r="C10" s="74" t="s">
        <v>115</v>
      </c>
      <c r="D10" s="73" t="str">
        <f>'jobinfo(2)'!$C$5</f>
        <v>(216) 399-6191</v>
      </c>
    </row>
    <row r="11" spans="1:4" ht="18" customHeight="1">
      <c r="A11" s="46" t="str">
        <f>+'jobinfo(2)'!$B$1</f>
        <v>Property-Owner Name</v>
      </c>
      <c r="B11" s="46" t="str">
        <f>+'jobinfo(2)'!C$1</f>
        <v>Johnson, Paul &amp; Tamra</v>
      </c>
      <c r="C11" s="72" t="s">
        <v>116</v>
      </c>
      <c r="D11" s="73" t="str">
        <f>'jobinfo(2)'!$C$4</f>
        <v>tringo68@yahoo.com</v>
      </c>
    </row>
    <row r="12" spans="1:4" ht="22.95" customHeight="1">
      <c r="A12" s="46" t="str">
        <f>+'jobinfo(2)'!$B$2</f>
        <v>Property address: street</v>
      </c>
      <c r="B12" s="46" t="str">
        <f>+'jobinfo(2)'!$C$2</f>
        <v>9402 Shepard Road</v>
      </c>
      <c r="C12" s="72" t="s">
        <v>117</v>
      </c>
      <c r="D12" s="46" t="str">
        <f>+'jobinfo(2)'!$C$6</f>
        <v>TBD</v>
      </c>
    </row>
    <row r="13" spans="1:4" ht="22.95" customHeight="1">
      <c r="A13" s="46" t="str">
        <f>+'jobinfo(2)'!$B$3</f>
        <v>Property city, state, zip</v>
      </c>
      <c r="B13" s="46" t="str">
        <f>+'jobinfo(2)'!$C$3</f>
        <v>Macedonia, OH, USA</v>
      </c>
      <c r="C13" s="72" t="s">
        <v>118</v>
      </c>
      <c r="D13" s="46" t="str">
        <f>+'jobinfo(2)'!$C$7</f>
        <v>TBD</v>
      </c>
    </row>
    <row r="14" spans="1:4" ht="25.2" customHeight="1">
      <c r="A14" s="46" t="str">
        <f>+'jobinfo(2)'!$B$26</f>
        <v xml:space="preserve">Insurance Co. Name </v>
      </c>
      <c r="B14" s="46" t="str">
        <f>+'jobinfo(2)'!$C$26</f>
        <v>Allstate Insurance Company</v>
      </c>
      <c r="C14" s="46" t="str">
        <f>+'jobinfo(2)'!$B$28</f>
        <v>policy #</v>
      </c>
      <c r="D14" s="46">
        <f>+'jobinfo(2)'!$C$27</f>
        <v>0</v>
      </c>
    </row>
    <row r="15" spans="1:4" ht="21" customHeight="1">
      <c r="A15" s="36" t="str">
        <f>+'jobinfo(2)'!$B$46</f>
        <v xml:space="preserve">Insurance Co. Phone </v>
      </c>
      <c r="B15" s="420" t="str">
        <f>+'jobinfo(2)'!$C$46</f>
        <v>(800) 255-7828</v>
      </c>
      <c r="C15" s="848">
        <f>+'jobinfo(2)'!$C$29</f>
        <v>0</v>
      </c>
      <c r="D15" s="848"/>
    </row>
    <row r="16" spans="1:4" ht="21" customHeight="1">
      <c r="A16" s="49" t="str">
        <f>+'jobinfo(2)'!$B$30</f>
        <v>DESK Adjuster DA</v>
      </c>
      <c r="B16" s="22">
        <f>+'jobinfo(2)'!$C$30</f>
        <v>0</v>
      </c>
      <c r="C16" s="75" t="str">
        <f>+'jobinfo(2)'!$B$33</f>
        <v xml:space="preserve">DA Email </v>
      </c>
      <c r="D16" s="36" t="str">
        <f>+'jobinfo(2)'!$C$33</f>
        <v>claims@claims.allstate.com</v>
      </c>
    </row>
    <row r="17" spans="1:5" ht="21" customHeight="1">
      <c r="A17" s="49" t="str">
        <f>+'jobinfo(2)'!$B$31</f>
        <v>DA Phone</v>
      </c>
      <c r="B17" s="22" t="str">
        <f>+'jobinfo(2)'!$C$31</f>
        <v>888 656.8005</v>
      </c>
      <c r="C17" s="49" t="str">
        <f>+'jobinfo(2)'!$B$32</f>
        <v>DA Ph. Ext. #</v>
      </c>
      <c r="D17" s="420">
        <f>+'jobinfo(2)'!$C$32</f>
        <v>0</v>
      </c>
    </row>
    <row r="18" spans="1:5" ht="1.95" customHeight="1"/>
    <row r="19" spans="1:5" ht="1.95" customHeight="1">
      <c r="A19" s="75"/>
      <c r="B19" s="75"/>
      <c r="C19" s="155"/>
      <c r="D19" s="46"/>
    </row>
    <row r="20" spans="1:5" ht="21" customHeight="1">
      <c r="A20" s="776" t="s">
        <v>119</v>
      </c>
      <c r="B20" s="776"/>
      <c r="C20" s="776"/>
      <c r="D20" s="776"/>
    </row>
    <row r="21" spans="1:5" ht="21" customHeight="1">
      <c r="A21" s="781" t="s">
        <v>120</v>
      </c>
      <c r="B21" s="781"/>
      <c r="C21" s="778" t="str">
        <f>+$A$2</f>
        <v>All Phase Consulting, LLC</v>
      </c>
      <c r="D21" s="778"/>
    </row>
    <row r="22" spans="1:5" ht="21" customHeight="1">
      <c r="A22" s="77" t="s">
        <v>121</v>
      </c>
    </row>
    <row r="23" spans="1:5" ht="21" customHeight="1">
      <c r="A23" s="847" t="str">
        <f>IF(ISBLANK('jobinfo(2)'!C11),"____________________",'jobinfo(2)'!C11)</f>
        <v>WATER</v>
      </c>
      <c r="B23" s="847"/>
      <c r="C23" s="77" t="s">
        <v>122</v>
      </c>
      <c r="D23" s="371" t="str">
        <f>IF(ISBLANK('jobinfo(2)'!C12),"__________________________________",'jobinfo(2)'!C12)</f>
        <v>Friday, April 4, 2025</v>
      </c>
    </row>
    <row r="24" spans="1:5" ht="21" customHeight="1">
      <c r="A24" s="77" t="s">
        <v>123</v>
      </c>
      <c r="C24" s="79" t="str">
        <f>C21</f>
        <v>All Phase Consulting, LLC</v>
      </c>
    </row>
    <row r="25" spans="1:5" ht="27" customHeight="1">
      <c r="A25" s="779" t="s">
        <v>124</v>
      </c>
      <c r="B25" s="779"/>
      <c r="C25" s="779"/>
      <c r="D25" s="779"/>
    </row>
    <row r="26" spans="1:5" ht="27" customHeight="1">
      <c r="A26" s="779"/>
      <c r="B26" s="779"/>
      <c r="C26" s="779"/>
      <c r="D26" s="779"/>
    </row>
    <row r="27" spans="1:5" ht="27" customHeight="1">
      <c r="A27" s="779"/>
      <c r="B27" s="779"/>
      <c r="C27" s="779"/>
      <c r="D27" s="779"/>
    </row>
    <row r="28" spans="1:5" ht="10.95" customHeight="1">
      <c r="A28" s="779"/>
      <c r="B28" s="779"/>
      <c r="C28" s="779"/>
      <c r="D28" s="779"/>
    </row>
    <row r="29" spans="1:5" s="5" customFormat="1" ht="18" customHeight="1">
      <c r="A29" s="782" t="s">
        <v>125</v>
      </c>
      <c r="B29" s="782"/>
      <c r="C29" s="782"/>
      <c r="D29" s="782"/>
      <c r="E29" s="519" t="s">
        <v>126</v>
      </c>
    </row>
    <row r="30" spans="1:5" s="5" customFormat="1" ht="28.95" customHeight="1">
      <c r="A30" s="659" t="str">
        <f>+$C$24</f>
        <v>All Phase Consulting, LLC</v>
      </c>
      <c r="B30" s="657"/>
      <c r="C30" s="658" t="str">
        <f>+'email cvr'!A13</f>
        <v>EIN #</v>
      </c>
      <c r="D30" s="658" t="str">
        <f>+'email cvr'!B13</f>
        <v>TIN 83-226 0563</v>
      </c>
      <c r="E30" s="518" t="s">
        <v>127</v>
      </c>
    </row>
    <row r="31" spans="1:5" s="5" customFormat="1" ht="19.95" customHeight="1">
      <c r="A31" s="188" t="s">
        <v>128</v>
      </c>
      <c r="B31" s="188"/>
      <c r="C31" s="80"/>
      <c r="D31" s="80"/>
      <c r="E31" s="10"/>
    </row>
    <row r="32" spans="1:5" ht="24" customHeight="1">
      <c r="A32" s="809" t="s">
        <v>129</v>
      </c>
      <c r="B32" s="809"/>
      <c r="C32" s="82" t="s">
        <v>130</v>
      </c>
      <c r="D32" s="431" t="str">
        <f>+'jobinfo(2)'!C22</f>
        <v>Friday, April 4, 2025</v>
      </c>
    </row>
    <row r="33" spans="1:5" ht="12" customHeight="1">
      <c r="A33" s="796" t="str">
        <f>IF(ISBLANK('jobinfo(2)'!C1),"__Property owner Signature________________________________",'jobinfo(2)'!$C$1)</f>
        <v>Johnson, Paul &amp; Tamra</v>
      </c>
      <c r="B33" s="796"/>
      <c r="C33" s="783" t="str">
        <f>IF(ISBLANK('jobinfo(2)'!C6),"co-owner Signature______________________________",'jobinfo(2)'!C6)</f>
        <v>TBD</v>
      </c>
      <c r="D33" s="783"/>
    </row>
    <row r="34" spans="1:5" ht="12" customHeight="1">
      <c r="A34" s="421"/>
      <c r="B34" s="421"/>
      <c r="C34" s="46"/>
      <c r="D34" s="46"/>
    </row>
    <row r="35" spans="1:5" ht="22.2" customHeight="1">
      <c r="A35" s="83" t="str">
        <f>+$A$186</f>
        <v>COMPANY REP.</v>
      </c>
      <c r="B35" s="384" t="str">
        <f>+B67</f>
        <v>Joe Jones, PM  216.450.7228</v>
      </c>
      <c r="C35" s="403"/>
      <c r="D35" s="402" t="str">
        <f>+D67</f>
        <v>wsbjoe9@gmail.com</v>
      </c>
      <c r="E35" s="402"/>
    </row>
    <row r="36" spans="1:5" ht="22.2" customHeight="1">
      <c r="A36" s="795" t="s">
        <v>131</v>
      </c>
      <c r="B36" s="795"/>
      <c r="C36" s="795"/>
      <c r="D36" s="795"/>
    </row>
    <row r="37" spans="1:5" ht="25.95" customHeight="1">
      <c r="A37" s="777" t="str">
        <f>+$A$2</f>
        <v>All Phase Consulting, LLC</v>
      </c>
      <c r="B37" s="777"/>
      <c r="C37" s="777"/>
      <c r="D37" s="777"/>
    </row>
    <row r="38" spans="1:5" ht="19.95" customHeight="1">
      <c r="A38" s="416" t="str">
        <f>+A3</f>
        <v>Providing Cost Estimating &amp; Project Management Services</v>
      </c>
      <c r="B38" s="417"/>
      <c r="D38" s="351" t="str">
        <f>+$A$100</f>
        <v>WWW.MYAPCLLC.COM</v>
      </c>
    </row>
    <row r="39" spans="1:5" ht="1.2" customHeight="1">
      <c r="B39" s="499"/>
      <c r="C39" s="499"/>
      <c r="D39" s="499"/>
    </row>
    <row r="40" spans="1:5" ht="15" customHeight="1">
      <c r="A40" s="4" t="str">
        <f>+A5</f>
        <v>20810 AURORA RD</v>
      </c>
      <c r="B40" s="789" t="str">
        <f>+B5</f>
        <v>375 Rockbridge Road, Suite 172-343</v>
      </c>
      <c r="C40" s="789"/>
      <c r="D40" s="84" t="str">
        <f>+D5</f>
        <v>ECI 531 FIFTH AVE,</v>
      </c>
    </row>
    <row r="41" spans="1:5" ht="15" customHeight="1">
      <c r="A41" s="4" t="str">
        <f>+A6</f>
        <v>BEDFORD,OH 44146</v>
      </c>
      <c r="B41" s="812" t="str">
        <f>+B6</f>
        <v>Lilburn, GA, 30047</v>
      </c>
      <c r="C41" s="812"/>
      <c r="D41" s="6" t="str">
        <f>+D6</f>
        <v>PELHAM, NY 10803</v>
      </c>
    </row>
    <row r="42" spans="1:5" ht="1.2" customHeight="1">
      <c r="A42" s="813"/>
      <c r="B42" s="813"/>
      <c r="C42" s="813" t="str">
        <f>+$C$104</f>
        <v>wsbjoe9@gmail.com</v>
      </c>
      <c r="D42" s="813"/>
    </row>
    <row r="43" spans="1:5" ht="22.2" customHeight="1">
      <c r="A43" s="83" t="str">
        <f>+A8</f>
        <v>COMPANY REP.</v>
      </c>
      <c r="B43" s="86" t="str">
        <f>+B35</f>
        <v>Joe Jones, PM  216.450.7228</v>
      </c>
      <c r="C43" s="787" t="str">
        <f>+$D$186</f>
        <v>wsbjoe9@gmail.com</v>
      </c>
      <c r="D43" s="787"/>
    </row>
    <row r="44" spans="1:5" ht="19.95" customHeight="1">
      <c r="A44" s="87" t="s">
        <v>132</v>
      </c>
      <c r="B44" s="363">
        <f>+'jobinfo(2)'!C27</f>
        <v>0</v>
      </c>
      <c r="C44" s="821" t="str">
        <f>+B14</f>
        <v>Allstate Insurance Company</v>
      </c>
      <c r="D44" s="821"/>
    </row>
    <row r="45" spans="1:5" ht="16.2" customHeight="1">
      <c r="A45" s="25" t="str">
        <f>+'jobinfo(2)'!B1</f>
        <v>Property-Owner Name</v>
      </c>
      <c r="B45" s="89" t="str">
        <f>+'jobinfo(2)'!C1</f>
        <v>Johnson, Paul &amp; Tamra</v>
      </c>
      <c r="C45" s="90" t="str">
        <f>+A15</f>
        <v xml:space="preserve">Insurance Co. Phone </v>
      </c>
      <c r="D45" s="22" t="str">
        <f>'jobinfo(2)'!C31</f>
        <v>888 656.8005</v>
      </c>
    </row>
    <row r="46" spans="1:5" ht="19.95" customHeight="1">
      <c r="A46" s="25" t="str">
        <f>+'jobinfo(2)'!B2</f>
        <v>Property address: street</v>
      </c>
      <c r="B46" s="89" t="str">
        <f>+'jobinfo(2)'!C2</f>
        <v>9402 Shepard Road</v>
      </c>
      <c r="C46" s="820"/>
      <c r="D46" s="820"/>
    </row>
    <row r="47" spans="1:5" ht="19.95" customHeight="1">
      <c r="A47" s="25" t="str">
        <f>+'jobinfo(2)'!B3</f>
        <v>Property city, state, zip</v>
      </c>
      <c r="B47" s="89" t="str">
        <f>+'jobinfo(2)'!C3</f>
        <v>Macedonia, OH, USA</v>
      </c>
      <c r="C47" s="206" t="str">
        <f>+'jobinfo(2)'!B11</f>
        <v>Cause of Loss</v>
      </c>
      <c r="D47" s="91" t="str">
        <f>+A23</f>
        <v>WATER</v>
      </c>
    </row>
    <row r="48" spans="1:5" ht="19.95" customHeight="1">
      <c r="A48" s="25" t="str">
        <f>+'jobinfo(2)'!B4</f>
        <v>Customer Email</v>
      </c>
      <c r="B48" s="89" t="str">
        <f>+'jobinfo(2)'!C4</f>
        <v>tringo68@yahoo.com</v>
      </c>
      <c r="C48" s="25" t="str">
        <f>+'jobinfo(2)'!B5</f>
        <v>Cst-owner Phone#</v>
      </c>
      <c r="D48" s="422" t="str">
        <f>+D10</f>
        <v>(216) 399-6191</v>
      </c>
    </row>
    <row r="49" spans="1:8" ht="19.95" customHeight="1">
      <c r="B49" s="25" t="str">
        <f>+'jobinfo(2)'!C5</f>
        <v>(216) 399-6191</v>
      </c>
      <c r="C49" s="11"/>
      <c r="D49" s="11"/>
    </row>
    <row r="50" spans="1:8" ht="24" customHeight="1">
      <c r="A50" s="849" t="s">
        <v>133</v>
      </c>
      <c r="B50" s="849"/>
      <c r="C50" s="849"/>
      <c r="D50" s="849"/>
      <c r="E50" s="419"/>
      <c r="F50" s="419"/>
      <c r="G50" s="419"/>
      <c r="H50" s="419"/>
    </row>
    <row r="51" spans="1:8" ht="25.95" customHeight="1">
      <c r="A51" s="849"/>
      <c r="B51" s="849"/>
      <c r="C51" s="849"/>
      <c r="D51" s="849"/>
      <c r="E51" s="419"/>
      <c r="F51" s="419"/>
      <c r="G51" s="419"/>
      <c r="H51" s="419"/>
    </row>
    <row r="52" spans="1:8" ht="36" customHeight="1">
      <c r="A52" s="849"/>
      <c r="B52" s="849"/>
      <c r="C52" s="849"/>
      <c r="D52" s="849"/>
      <c r="E52" s="419"/>
      <c r="F52" s="419"/>
      <c r="G52" s="419"/>
      <c r="H52" s="419"/>
    </row>
    <row r="53" spans="1:8" s="2" customFormat="1" ht="18" customHeight="1">
      <c r="A53" s="418" t="str">
        <f>+$B$11</f>
        <v>Johnson, Paul &amp; Tamra</v>
      </c>
      <c r="B53" s="391" t="s">
        <v>134</v>
      </c>
      <c r="C53" s="818" t="str">
        <f>+A37</f>
        <v>All Phase Consulting, LLC</v>
      </c>
      <c r="D53" s="818"/>
    </row>
    <row r="54" spans="1:8" ht="55.95" customHeight="1">
      <c r="A54" s="797" t="s">
        <v>135</v>
      </c>
      <c r="B54" s="797"/>
      <c r="C54" s="797"/>
      <c r="D54" s="797"/>
    </row>
    <row r="55" spans="1:8" ht="16.2" customHeight="1">
      <c r="A55" s="794" t="s">
        <v>136</v>
      </c>
      <c r="B55" s="794"/>
      <c r="C55" s="794"/>
      <c r="D55" s="794"/>
    </row>
    <row r="56" spans="1:8" ht="16.2" customHeight="1">
      <c r="A56" s="21" t="s">
        <v>137</v>
      </c>
      <c r="B56" s="497"/>
      <c r="C56" s="497"/>
      <c r="D56" s="497"/>
    </row>
    <row r="57" spans="1:8" ht="19.95" customHeight="1">
      <c r="A57" s="656" t="str">
        <f>+'jobinfo(2)'!C13</f>
        <v>Interior Repairs LEVEL 1</v>
      </c>
      <c r="C57" s="91" t="str">
        <f>+'jobinfo(2)'!C14</f>
        <v>Interior Repairs LEVEL 2</v>
      </c>
      <c r="D57" s="91" t="str">
        <f>+'jobinfo(2)'!C15</f>
        <v>TBD</v>
      </c>
    </row>
    <row r="58" spans="1:8" ht="18" customHeight="1">
      <c r="A58" s="799" t="s">
        <v>138</v>
      </c>
      <c r="B58" s="799"/>
      <c r="C58" s="799"/>
      <c r="D58" s="799"/>
      <c r="E58" s="799" t="s">
        <v>138</v>
      </c>
      <c r="F58" s="799"/>
      <c r="G58" s="799"/>
      <c r="H58" s="799"/>
    </row>
    <row r="59" spans="1:8" ht="18" customHeight="1">
      <c r="A59" s="494" t="s">
        <v>139</v>
      </c>
      <c r="B59" s="496"/>
      <c r="C59" s="800" t="str">
        <f>+$A$2</f>
        <v>All Phase Consulting, LLC</v>
      </c>
      <c r="D59" s="800"/>
      <c r="E59" s="494" t="s">
        <v>139</v>
      </c>
      <c r="F59" s="496"/>
      <c r="G59" s="800" t="str">
        <f>+$A$2</f>
        <v>All Phase Consulting, LLC</v>
      </c>
      <c r="H59" s="800"/>
    </row>
    <row r="60" spans="1:8" ht="28.2" customHeight="1">
      <c r="A60" s="801" t="s">
        <v>140</v>
      </c>
      <c r="B60" s="801"/>
      <c r="C60" s="801"/>
      <c r="D60" s="801"/>
      <c r="E60" s="801" t="s">
        <v>140</v>
      </c>
      <c r="F60" s="801"/>
      <c r="G60" s="801"/>
      <c r="H60" s="801"/>
    </row>
    <row r="61" spans="1:8" ht="54" customHeight="1">
      <c r="A61" s="802" t="s">
        <v>141</v>
      </c>
      <c r="B61" s="802"/>
      <c r="C61" s="802"/>
      <c r="D61" s="802"/>
      <c r="E61" s="810" t="s">
        <v>141</v>
      </c>
      <c r="F61" s="810"/>
      <c r="G61" s="810"/>
      <c r="H61" s="810"/>
    </row>
    <row r="62" spans="1:8" ht="28.2" customHeight="1">
      <c r="A62" s="654" t="s">
        <v>142</v>
      </c>
      <c r="B62" s="22"/>
      <c r="C62" s="92" t="str">
        <f>+C59</f>
        <v>All Phase Consulting, LLC</v>
      </c>
      <c r="D62" s="353" t="str">
        <f>+D30</f>
        <v>TIN 83-226 0563</v>
      </c>
      <c r="E62" s="23" t="s">
        <v>142</v>
      </c>
      <c r="F62" s="22"/>
      <c r="G62" s="92" t="str">
        <f>+'email cvr'!B13</f>
        <v>TIN 83-226 0563</v>
      </c>
      <c r="H62" s="193" t="str">
        <f>+C53</f>
        <v>All Phase Consulting, LLC</v>
      </c>
    </row>
    <row r="63" spans="1:8" ht="19.2" customHeight="1">
      <c r="A63" s="190" t="s">
        <v>143</v>
      </c>
      <c r="B63" s="26"/>
      <c r="C63" s="26"/>
      <c r="D63" s="189" t="str">
        <f>+'email cvr'!D13</f>
        <v xml:space="preserve">  FEDEX    # 9836-2151-1</v>
      </c>
    </row>
    <row r="64" spans="1:8" ht="22.2" customHeight="1">
      <c r="A64" s="798" t="s">
        <v>144</v>
      </c>
      <c r="B64" s="798"/>
      <c r="C64" s="798"/>
      <c r="D64" s="798"/>
    </row>
    <row r="65" spans="1:13" ht="28.95" customHeight="1">
      <c r="A65" s="788" t="str">
        <f>+$A$32</f>
        <v xml:space="preserve"> X___________________________________ _____________</v>
      </c>
      <c r="B65" s="788"/>
      <c r="C65" s="81" t="str">
        <f>+$C$32</f>
        <v xml:space="preserve"> X_ _________________________________ _____________</v>
      </c>
      <c r="D65" s="93" t="str">
        <f>+$D$32</f>
        <v>Friday, April 4, 2025</v>
      </c>
    </row>
    <row r="66" spans="1:13" ht="13.95" customHeight="1">
      <c r="A66" s="819" t="str">
        <f>+B45</f>
        <v>Johnson, Paul &amp; Tamra</v>
      </c>
      <c r="B66" s="819"/>
      <c r="C66" s="780" t="str">
        <f>+C185</f>
        <v>TBD</v>
      </c>
      <c r="D66" s="780"/>
    </row>
    <row r="67" spans="1:13" ht="19.95" customHeight="1">
      <c r="A67" s="25" t="str">
        <f>+$A$186</f>
        <v>COMPANY REP.</v>
      </c>
      <c r="B67" s="112" t="str">
        <f>+'jobinfo(2)'!C112</f>
        <v>Joe Jones, PM  216.450.7228</v>
      </c>
      <c r="C67" s="403">
        <f>C35</f>
        <v>0</v>
      </c>
      <c r="D67" s="38" t="str">
        <f>+'jobinfo(2)'!C113</f>
        <v>wsbjoe9@gmail.com</v>
      </c>
    </row>
    <row r="68" spans="1:13" ht="48" customHeight="1">
      <c r="A68" s="811" t="s">
        <v>145</v>
      </c>
      <c r="B68" s="811"/>
      <c r="C68" s="811"/>
      <c r="D68" s="811"/>
      <c r="J68" s="823" t="s">
        <v>34</v>
      </c>
      <c r="K68" s="823"/>
      <c r="L68" s="823"/>
      <c r="M68" s="823"/>
    </row>
    <row r="69" spans="1:13" ht="18" customHeight="1">
      <c r="A69" s="803" t="str">
        <f>+'jobinfo(2)'!$C$100</f>
        <v>All Phase Consulting, LLC</v>
      </c>
      <c r="B69" s="804"/>
      <c r="C69" s="804"/>
      <c r="D69" s="804"/>
    </row>
    <row r="70" spans="1:13" ht="15" customHeight="1">
      <c r="A70" s="746" t="str">
        <f>+'jobinfo(2)'!C$109</f>
        <v>Providing Cost Estimating &amp; Project Management Services</v>
      </c>
      <c r="B70" s="746"/>
      <c r="C70" s="746"/>
      <c r="D70" s="746"/>
    </row>
    <row r="71" spans="1:13" ht="15" customHeight="1">
      <c r="A71" s="745" t="str">
        <f>+'jobinfo(2)'!$C$101</f>
        <v>WWW.MYAPCLLC.COM</v>
      </c>
      <c r="B71" s="745"/>
      <c r="C71" s="745" t="str">
        <f>+'jobinfo(2)'!$C$102</f>
        <v>Insured  &amp; GA Registered #09073201</v>
      </c>
      <c r="D71" s="745"/>
    </row>
    <row r="72" spans="1:13" ht="22.2" customHeight="1">
      <c r="A72" s="364" t="str">
        <f>'jobinfo(2)'!C107</f>
        <v>20810 AURORA RD</v>
      </c>
      <c r="B72" s="746" t="str">
        <f>+'jobinfo(2)'!$C$103</f>
        <v>375 Rockbridge Road, Suite 172-343</v>
      </c>
      <c r="C72" s="747"/>
      <c r="D72" s="364" t="str">
        <f>+'jobinfo(2)'!$C$105</f>
        <v>ECI 531 FIFTH AVE,</v>
      </c>
    </row>
    <row r="73" spans="1:13" ht="15" customHeight="1">
      <c r="A73" s="364" t="str">
        <f>'jobinfo(2)'!C108</f>
        <v>BEDFORD,OH 44146</v>
      </c>
      <c r="B73" s="746" t="str">
        <f>+'jobinfo(2)'!$C$104</f>
        <v>Lilburn, GA, 30047</v>
      </c>
      <c r="C73" s="747"/>
      <c r="D73" s="364" t="str">
        <f>+'jobinfo(2)'!$C$106</f>
        <v>PELHAM, NY 10803</v>
      </c>
    </row>
    <row r="74" spans="1:13" ht="15" customHeight="1">
      <c r="A74" s="749" t="str">
        <f>+'jobinfo(2)'!$C$110</f>
        <v>Five Generations of Great Work</v>
      </c>
      <c r="B74" s="750"/>
      <c r="C74" s="749" t="str">
        <f>+'jobinfo(2)'!$C$111</f>
        <v>Five Generations of Pride &amp; Skills</v>
      </c>
      <c r="D74" s="750"/>
    </row>
    <row r="75" spans="1:13" ht="22.2" customHeight="1">
      <c r="A75" s="7" t="s">
        <v>3</v>
      </c>
      <c r="B75" s="322" t="str">
        <f>+'jobinfo(2)'!$C$112</f>
        <v>Joe Jones, PM  216.450.7228</v>
      </c>
      <c r="C75" s="749" t="str">
        <f>+'jobinfo(2)'!$C$113</f>
        <v>wsbjoe9@gmail.com</v>
      </c>
      <c r="D75" s="750"/>
    </row>
    <row r="76" spans="1:13" ht="16.2" customHeight="1">
      <c r="A76" s="7" t="s">
        <v>5</v>
      </c>
      <c r="B76" s="322" t="str">
        <f>+'jobinfo(2)'!$C$114</f>
        <v>404-446-9060</v>
      </c>
      <c r="C76" s="749" t="str">
        <f>+'jobinfo(2)'!$C$115</f>
        <v>info@myapcllc.com</v>
      </c>
      <c r="D76" s="750"/>
    </row>
    <row r="77" spans="1:13" ht="22.2" customHeight="1">
      <c r="A77" s="365" t="str">
        <f>+'jobinfo(2)'!B26</f>
        <v xml:space="preserve">Insurance Co. Name </v>
      </c>
      <c r="B77" s="366" t="str">
        <f>+'jobinfo(2)'!C26</f>
        <v>Allstate Insurance Company</v>
      </c>
      <c r="C77" t="str">
        <f>+'jobinfo(2)'!B27</f>
        <v xml:space="preserve">Claim # </v>
      </c>
      <c r="D77" s="362">
        <f>IF(ISBLANK('jobinfo(2)'!C27),"________________________________",'jobinfo(2)'!$C$27)</f>
        <v>0</v>
      </c>
      <c r="E77" s="73"/>
    </row>
    <row r="78" spans="1:13" ht="18" customHeight="1">
      <c r="A78" s="25" t="str">
        <f>+A45</f>
        <v>Property-Owner Name</v>
      </c>
      <c r="B78" s="391" t="str">
        <f>+B45</f>
        <v>Johnson, Paul &amp; Tamra</v>
      </c>
      <c r="C78" t="str">
        <f>+'jobinfo(2)'!B11</f>
        <v>Cause of Loss</v>
      </c>
      <c r="D78" t="str">
        <f>+'jobinfo(2)'!C11</f>
        <v>WATER</v>
      </c>
    </row>
    <row r="79" spans="1:13" ht="18" customHeight="1">
      <c r="A79" s="25" t="str">
        <f t="shared" ref="A79:B82" si="0">+A46</f>
        <v>Property address: street</v>
      </c>
      <c r="B79" s="391" t="str">
        <f t="shared" si="0"/>
        <v>9402 Shepard Road</v>
      </c>
      <c r="C79" t="str">
        <f>+'jobinfo(2)'!B12</f>
        <v>date of loss</v>
      </c>
      <c r="D79" s="385" t="str">
        <f>+'jobinfo(2)'!C12</f>
        <v>Friday, April 4, 2025</v>
      </c>
    </row>
    <row r="80" spans="1:13" ht="18" customHeight="1">
      <c r="A80" s="25" t="str">
        <f t="shared" si="0"/>
        <v>Property city, state, zip</v>
      </c>
      <c r="B80" s="391" t="str">
        <f t="shared" si="0"/>
        <v>Macedonia, OH, USA</v>
      </c>
      <c r="C80" t="str">
        <f>+'jobinfo(2)'!B13</f>
        <v>rebuild  type 1</v>
      </c>
      <c r="D80" t="str">
        <f>+'jobinfo(2)'!C13</f>
        <v>Interior Repairs LEVEL 1</v>
      </c>
    </row>
    <row r="81" spans="1:4" ht="18" customHeight="1">
      <c r="A81" s="25" t="str">
        <f t="shared" si="0"/>
        <v>Customer Email</v>
      </c>
      <c r="B81" s="391" t="str">
        <f t="shared" si="0"/>
        <v>tringo68@yahoo.com</v>
      </c>
      <c r="C81" t="str">
        <f>+'jobinfo(2)'!B14</f>
        <v>rebuild  type 2</v>
      </c>
      <c r="D81" t="str">
        <f>+'jobinfo(2)'!C14</f>
        <v>Interior Repairs LEVEL 2</v>
      </c>
    </row>
    <row r="82" spans="1:4" ht="18" customHeight="1">
      <c r="A82" s="25" t="str">
        <f>+C48</f>
        <v>Cst-owner Phone#</v>
      </c>
      <c r="B82" s="562" t="str">
        <f t="shared" si="0"/>
        <v>(216) 399-6191</v>
      </c>
      <c r="C82" t="str">
        <f>+'jobinfo(2)'!B15</f>
        <v>rebuild  type 3</v>
      </c>
      <c r="D82" t="str">
        <f>+'jobinfo(2)'!C15</f>
        <v>TBD</v>
      </c>
    </row>
    <row r="83" spans="1:4" ht="18" customHeight="1">
      <c r="A83" s="25"/>
      <c r="B83" s="391"/>
      <c r="C83"/>
      <c r="D83"/>
    </row>
    <row r="84" spans="1:4" ht="22.2" customHeight="1">
      <c r="A84" s="368" t="s">
        <v>146</v>
      </c>
      <c r="B84"/>
      <c r="C84" s="367" t="str">
        <f>+'jobinfo(2)'!C1</f>
        <v>Johnson, Paul &amp; Tamra</v>
      </c>
      <c r="D84"/>
    </row>
    <row r="85" spans="1:4" ht="39" customHeight="1">
      <c r="A85" s="772" t="s">
        <v>147</v>
      </c>
      <c r="B85" s="773"/>
      <c r="C85" s="773"/>
      <c r="D85" s="773"/>
    </row>
    <row r="86" spans="1:4" ht="18" customHeight="1">
      <c r="A86" s="826" t="str">
        <f>+A69</f>
        <v>All Phase Consulting, LLC</v>
      </c>
      <c r="B86" s="826"/>
      <c r="C86" s="400" t="str">
        <f>+C30</f>
        <v>EIN #</v>
      </c>
      <c r="D86" s="400" t="str">
        <f>+D30</f>
        <v>TIN 83-226 0563</v>
      </c>
    </row>
    <row r="87" spans="1:4" ht="111" customHeight="1">
      <c r="A87" s="773" t="s">
        <v>148</v>
      </c>
      <c r="B87" s="773"/>
      <c r="C87" s="773"/>
      <c r="D87" s="773"/>
    </row>
    <row r="88" spans="1:4" ht="15.6">
      <c r="A88" s="372" t="s">
        <v>149</v>
      </c>
      <c r="B88" s="10"/>
      <c r="C88" s="10"/>
      <c r="D88" s="10"/>
    </row>
    <row r="89" spans="1:4" ht="33" customHeight="1">
      <c r="A89" s="373" t="s">
        <v>150</v>
      </c>
      <c r="B89" s="10"/>
      <c r="C89" s="10"/>
      <c r="D89" s="10"/>
    </row>
    <row r="90" spans="1:4" ht="15.6">
      <c r="A90" s="374" t="s">
        <v>151</v>
      </c>
      <c r="B90" s="10"/>
      <c r="C90" s="10"/>
      <c r="D90" s="10"/>
    </row>
    <row r="91" spans="1:4" ht="13.95" customHeight="1">
      <c r="A91" s="375" t="s">
        <v>143</v>
      </c>
      <c r="B91" s="10"/>
      <c r="C91" s="10"/>
      <c r="D91" s="10"/>
    </row>
    <row r="92" spans="1:4" ht="15" customHeight="1">
      <c r="A92" s="372"/>
      <c r="B92" s="10"/>
      <c r="C92" s="10"/>
      <c r="D92" s="10"/>
    </row>
    <row r="93" spans="1:4" ht="1.2" customHeight="1">
      <c r="A93" s="372"/>
      <c r="B93" s="10"/>
      <c r="C93" s="10"/>
      <c r="D93" s="10"/>
    </row>
    <row r="94" spans="1:4" ht="33" customHeight="1">
      <c r="A94" s="822"/>
      <c r="B94" s="822"/>
      <c r="C94" s="822"/>
      <c r="D94" s="822"/>
    </row>
    <row r="95" spans="1:4" ht="30" customHeight="1">
      <c r="A95" s="369" t="s">
        <v>152</v>
      </c>
      <c r="B95"/>
      <c r="C95" s="404"/>
      <c r="D95" s="385" t="str">
        <f>+D32</f>
        <v>Friday, April 4, 2025</v>
      </c>
    </row>
    <row r="96" spans="1:4" ht="22.2" customHeight="1">
      <c r="A96" s="370" t="str">
        <f>+'jobinfo(2)'!C1</f>
        <v>Johnson, Paul &amp; Tamra</v>
      </c>
      <c r="B96" s="361" t="str">
        <f>+'jobinfo(2)'!C6</f>
        <v>TBD</v>
      </c>
      <c r="C96" s="405">
        <f>C67</f>
        <v>0</v>
      </c>
      <c r="D96"/>
    </row>
    <row r="97" spans="1:4" ht="18">
      <c r="A97" s="825" t="s">
        <v>31</v>
      </c>
      <c r="B97" s="825"/>
      <c r="C97" s="825"/>
      <c r="D97" s="825"/>
    </row>
    <row r="98" spans="1:4" ht="23.4">
      <c r="A98" s="743" t="str">
        <f>+'jobinfo(2)'!$C$100</f>
        <v>All Phase Consulting, LLC</v>
      </c>
      <c r="B98" s="744"/>
      <c r="C98" s="744"/>
      <c r="D98" s="744"/>
    </row>
    <row r="99" spans="1:4" ht="18">
      <c r="A99" s="746" t="str">
        <f>+'jobinfo(2)'!C$109</f>
        <v>Providing Cost Estimating &amp; Project Management Services</v>
      </c>
      <c r="B99" s="746"/>
      <c r="C99" s="746"/>
      <c r="D99" s="746"/>
    </row>
    <row r="100" spans="1:4" ht="22.2" customHeight="1">
      <c r="A100" s="745" t="str">
        <f>+'jobinfo(2)'!$C$101</f>
        <v>WWW.MYAPCLLC.COM</v>
      </c>
      <c r="B100" s="745"/>
      <c r="C100" s="745" t="str">
        <f>+'jobinfo(2)'!$C$102</f>
        <v>Insured  &amp; GA Registered #09073201</v>
      </c>
      <c r="D100" s="745"/>
    </row>
    <row r="101" spans="1:4" ht="18">
      <c r="A101" s="364" t="str">
        <f>+'jobinfo(2)'!$C$107</f>
        <v>20810 AURORA RD</v>
      </c>
      <c r="B101" s="746" t="str">
        <f>+'jobinfo(2)'!$C$103</f>
        <v>375 Rockbridge Road, Suite 172-343</v>
      </c>
      <c r="C101" s="747"/>
      <c r="D101" s="364" t="str">
        <f>+'jobinfo(2)'!$C$105</f>
        <v>ECI 531 FIFTH AVE,</v>
      </c>
    </row>
    <row r="102" spans="1:4" ht="19.95" customHeight="1">
      <c r="A102" s="364" t="str">
        <f>+'jobinfo(2)'!$C$108</f>
        <v>BEDFORD,OH 44146</v>
      </c>
      <c r="B102" s="746" t="str">
        <f>+'jobinfo(2)'!$C$104</f>
        <v>Lilburn, GA, 30047</v>
      </c>
      <c r="C102" s="747"/>
      <c r="D102" s="364" t="str">
        <f>+'jobinfo(2)'!$C$106</f>
        <v>PELHAM, NY 10803</v>
      </c>
    </row>
    <row r="103" spans="1:4" ht="22.2" customHeight="1">
      <c r="A103" s="749" t="str">
        <f>+'jobinfo(2)'!$C$110</f>
        <v>Five Generations of Great Work</v>
      </c>
      <c r="B103" s="750"/>
      <c r="C103" s="749" t="str">
        <f>+'jobinfo(2)'!$C$111</f>
        <v>Five Generations of Pride &amp; Skills</v>
      </c>
      <c r="D103" s="750"/>
    </row>
    <row r="104" spans="1:4" s="2" customFormat="1" ht="19.95" customHeight="1">
      <c r="A104" s="7" t="s">
        <v>3</v>
      </c>
      <c r="B104" s="322" t="str">
        <f>+'jobinfo(2)'!$C$112</f>
        <v>Joe Jones, PM  216.450.7228</v>
      </c>
      <c r="C104" s="749" t="str">
        <f>+'jobinfo(2)'!$C$113</f>
        <v>wsbjoe9@gmail.com</v>
      </c>
      <c r="D104" s="750"/>
    </row>
    <row r="105" spans="1:4" ht="22.2" customHeight="1">
      <c r="A105" s="7" t="s">
        <v>5</v>
      </c>
      <c r="B105" s="322" t="str">
        <f>+'jobinfo(2)'!$C$114</f>
        <v>404-446-9060</v>
      </c>
      <c r="C105" s="749" t="str">
        <f>+'jobinfo(2)'!$C$115</f>
        <v>info@myapcllc.com</v>
      </c>
      <c r="D105" s="750"/>
    </row>
    <row r="106" spans="1:4" ht="33" customHeight="1">
      <c r="A106" s="126" t="str">
        <f>+B11</f>
        <v>Johnson, Paul &amp; Tamra</v>
      </c>
      <c r="B106" s="127" t="str">
        <f>+B12</f>
        <v>9402 Shepard Road</v>
      </c>
      <c r="C106" s="128" t="str">
        <f>+B13</f>
        <v>Macedonia, OH, USA</v>
      </c>
      <c r="D106" s="1" t="s">
        <v>153</v>
      </c>
    </row>
    <row r="107" spans="1:4" ht="3" customHeight="1">
      <c r="A107" s="126"/>
      <c r="B107" s="127"/>
      <c r="C107" s="128"/>
      <c r="D107" s="1"/>
    </row>
    <row r="108" spans="1:4" ht="22.2" customHeight="1">
      <c r="A108" s="816" t="str">
        <f>+A98</f>
        <v>All Phase Consulting, LLC</v>
      </c>
      <c r="B108" s="817"/>
      <c r="C108" s="129" t="s">
        <v>154</v>
      </c>
      <c r="D108" s="92" t="s">
        <v>155</v>
      </c>
    </row>
    <row r="109" spans="1:4" ht="3" customHeight="1">
      <c r="A109" s="104"/>
      <c r="B109" s="104"/>
      <c r="C109" s="129"/>
      <c r="D109" s="92"/>
    </row>
    <row r="110" spans="1:4" s="2" customFormat="1" ht="15" customHeight="1">
      <c r="A110" s="117" t="s">
        <v>156</v>
      </c>
      <c r="B110" s="130" t="str">
        <f>+$A$23</f>
        <v>WATER</v>
      </c>
      <c r="C110" s="494" t="s">
        <v>157</v>
      </c>
      <c r="D110" s="493" t="str">
        <f>+D23</f>
        <v>Friday, April 4, 2025</v>
      </c>
    </row>
    <row r="111" spans="1:4" s="2" customFormat="1" ht="3" customHeight="1">
      <c r="A111" s="117"/>
      <c r="B111" s="130"/>
      <c r="C111" s="494"/>
      <c r="D111" s="493"/>
    </row>
    <row r="112" spans="1:4" ht="15.6">
      <c r="A112" s="131" t="s">
        <v>158</v>
      </c>
    </row>
    <row r="113" spans="1:4" ht="3" customHeight="1">
      <c r="A113" s="131"/>
    </row>
    <row r="114" spans="1:4" ht="15.6">
      <c r="A114" s="132" t="s">
        <v>159</v>
      </c>
    </row>
    <row r="115" spans="1:4" ht="15.6" customHeight="1">
      <c r="A115" s="827" t="s">
        <v>160</v>
      </c>
      <c r="B115" s="827"/>
      <c r="C115" s="827"/>
      <c r="D115" s="827"/>
    </row>
    <row r="116" spans="1:4" s="15" customFormat="1" ht="30" customHeight="1">
      <c r="A116" s="14" t="str">
        <f>+A57</f>
        <v>Interior Repairs LEVEL 1</v>
      </c>
      <c r="B116" s="133" t="str">
        <f>+C57</f>
        <v>Interior Repairs LEVEL 2</v>
      </c>
      <c r="C116" s="133" t="str">
        <f>+D57</f>
        <v>TBD</v>
      </c>
      <c r="D116" s="133" t="e">
        <f>+#REF!</f>
        <v>#REF!</v>
      </c>
    </row>
    <row r="117" spans="1:4" s="10" customFormat="1" ht="3" customHeight="1">
      <c r="A117" s="120"/>
      <c r="B117" s="78"/>
      <c r="C117" s="78"/>
      <c r="D117" s="78"/>
    </row>
    <row r="118" spans="1:4" ht="19.2" customHeight="1">
      <c r="A118" s="131" t="s">
        <v>161</v>
      </c>
      <c r="B118" s="134"/>
      <c r="C118" s="134"/>
      <c r="D118" s="135"/>
    </row>
    <row r="119" spans="1:4" ht="3" customHeight="1">
      <c r="A119" s="131"/>
      <c r="B119" s="134"/>
      <c r="C119" s="134"/>
      <c r="D119" s="135"/>
    </row>
    <row r="120" spans="1:4" ht="21.6" customHeight="1">
      <c r="A120" s="136" t="s">
        <v>162</v>
      </c>
      <c r="B120" s="134"/>
      <c r="C120" s="137" t="str">
        <f>+'jobinfo(2)'!C95</f>
        <v>TBD</v>
      </c>
    </row>
    <row r="121" spans="1:4" ht="3" customHeight="1">
      <c r="A121" s="136"/>
      <c r="B121" s="134"/>
      <c r="C121" s="134"/>
      <c r="D121" s="137"/>
    </row>
    <row r="122" spans="1:4" ht="17.399999999999999">
      <c r="A122" s="31" t="s">
        <v>163</v>
      </c>
      <c r="C122" s="31"/>
      <c r="D122" s="135"/>
    </row>
    <row r="123" spans="1:4" ht="18">
      <c r="A123" s="815" t="str">
        <f>+B14</f>
        <v>Allstate Insurance Company</v>
      </c>
      <c r="B123" s="815"/>
      <c r="C123" s="36" t="s">
        <v>164</v>
      </c>
      <c r="D123" s="88">
        <f>+$B$10</f>
        <v>0</v>
      </c>
    </row>
    <row r="124" spans="1:4" ht="3" customHeight="1">
      <c r="A124" s="138"/>
      <c r="B124" s="138"/>
      <c r="D124" s="88"/>
    </row>
    <row r="125" spans="1:4" ht="18" customHeight="1">
      <c r="A125" s="139" t="s">
        <v>165</v>
      </c>
    </row>
    <row r="126" spans="1:4" ht="15.9" customHeight="1">
      <c r="A126" s="140" t="s">
        <v>166</v>
      </c>
    </row>
    <row r="127" spans="1:4" ht="3" customHeight="1">
      <c r="A127" s="141"/>
    </row>
    <row r="128" spans="1:4" ht="18" customHeight="1">
      <c r="A128" s="131" t="s">
        <v>167</v>
      </c>
    </row>
    <row r="129" spans="1:4" ht="3" customHeight="1">
      <c r="A129" s="131"/>
    </row>
    <row r="130" spans="1:4" ht="18" customHeight="1">
      <c r="A130" s="131" t="s">
        <v>168</v>
      </c>
    </row>
    <row r="131" spans="1:4" ht="3" customHeight="1">
      <c r="A131" s="131"/>
    </row>
    <row r="132" spans="1:4" ht="18" customHeight="1">
      <c r="A132" s="824" t="s">
        <v>169</v>
      </c>
      <c r="B132" s="824"/>
      <c r="C132" s="824"/>
      <c r="D132" s="824"/>
    </row>
    <row r="133" spans="1:4" ht="16.2" customHeight="1">
      <c r="A133" s="814" t="s">
        <v>170</v>
      </c>
      <c r="B133" s="814"/>
      <c r="C133" s="814"/>
      <c r="D133" s="814"/>
    </row>
    <row r="134" spans="1:4" ht="33" customHeight="1">
      <c r="A134" s="790" t="s">
        <v>171</v>
      </c>
      <c r="B134" s="790"/>
      <c r="C134" s="790"/>
      <c r="D134" s="790"/>
    </row>
    <row r="135" spans="1:4" ht="3" customHeight="1">
      <c r="A135" s="143"/>
      <c r="B135" s="142"/>
      <c r="C135" s="142"/>
      <c r="D135" s="142"/>
    </row>
    <row r="136" spans="1:4" ht="16.2" customHeight="1">
      <c r="A136" s="131" t="s">
        <v>172</v>
      </c>
    </row>
    <row r="137" spans="1:4" ht="3" customHeight="1">
      <c r="A137" s="131"/>
    </row>
    <row r="138" spans="1:4" ht="19.95" customHeight="1">
      <c r="A138" s="131" t="s">
        <v>173</v>
      </c>
    </row>
    <row r="139" spans="1:4" ht="15.6">
      <c r="A139" s="131" t="s">
        <v>174</v>
      </c>
    </row>
    <row r="140" spans="1:4" ht="3" customHeight="1">
      <c r="A140" s="144"/>
    </row>
    <row r="141" spans="1:4" ht="19.95" customHeight="1">
      <c r="A141" s="131" t="s">
        <v>175</v>
      </c>
    </row>
    <row r="142" spans="1:4" ht="15.6">
      <c r="A142" s="131" t="s">
        <v>176</v>
      </c>
    </row>
    <row r="143" spans="1:4" ht="15.6">
      <c r="A143" s="131" t="s">
        <v>177</v>
      </c>
    </row>
    <row r="144" spans="1:4" ht="15.6">
      <c r="A144" s="131" t="s">
        <v>178</v>
      </c>
    </row>
    <row r="145" spans="1:4" ht="3" customHeight="1">
      <c r="A145" s="144"/>
    </row>
    <row r="146" spans="1:4" ht="15" customHeight="1">
      <c r="A146" s="131" t="s">
        <v>179</v>
      </c>
    </row>
    <row r="147" spans="1:4" ht="15" customHeight="1">
      <c r="A147" s="131" t="s">
        <v>180</v>
      </c>
    </row>
    <row r="148" spans="1:4" ht="18" customHeight="1">
      <c r="A148" s="131" t="s">
        <v>181</v>
      </c>
      <c r="D148" s="145"/>
    </row>
    <row r="149" spans="1:4" ht="15.6">
      <c r="A149" s="131" t="s">
        <v>182</v>
      </c>
    </row>
    <row r="150" spans="1:4" ht="1.95" customHeight="1">
      <c r="A150" s="146"/>
    </row>
    <row r="151" spans="1:4" ht="18" customHeight="1">
      <c r="A151" s="131" t="s">
        <v>183</v>
      </c>
    </row>
    <row r="152" spans="1:4" ht="15.6">
      <c r="A152" s="131" t="s">
        <v>184</v>
      </c>
      <c r="D152" s="36" t="str">
        <f>+B13</f>
        <v>Macedonia, OH, USA</v>
      </c>
    </row>
    <row r="153" spans="1:4" ht="4.95" customHeight="1">
      <c r="A153" s="131"/>
    </row>
    <row r="154" spans="1:4" ht="15" customHeight="1">
      <c r="A154" s="131" t="s">
        <v>185</v>
      </c>
    </row>
    <row r="155" spans="1:4" ht="3" customHeight="1">
      <c r="A155" s="131"/>
    </row>
    <row r="156" spans="1:4" ht="18" customHeight="1">
      <c r="A156" s="131" t="s">
        <v>186</v>
      </c>
    </row>
    <row r="157" spans="1:4" ht="15.6">
      <c r="A157" s="131" t="s">
        <v>187</v>
      </c>
    </row>
    <row r="158" spans="1:4" ht="18">
      <c r="A158" s="20" t="s">
        <v>188</v>
      </c>
      <c r="D158" s="77" t="s">
        <v>189</v>
      </c>
    </row>
    <row r="159" spans="1:4" ht="18" customHeight="1">
      <c r="A159" s="20" t="s">
        <v>57</v>
      </c>
      <c r="B159" s="20"/>
      <c r="C159" s="20"/>
      <c r="D159" s="20"/>
    </row>
    <row r="160" spans="1:4" ht="21.9" customHeight="1">
      <c r="A160" s="113" t="s">
        <v>58</v>
      </c>
      <c r="B160" s="113"/>
      <c r="C160" s="113"/>
      <c r="D160" s="113"/>
    </row>
    <row r="161" spans="1:5" ht="21.9" customHeight="1">
      <c r="A161" s="113" t="s">
        <v>190</v>
      </c>
      <c r="B161" s="113"/>
      <c r="C161" s="113"/>
      <c r="D161" s="113"/>
    </row>
    <row r="162" spans="1:5" ht="21.9" customHeight="1">
      <c r="A162" s="113" t="s">
        <v>60</v>
      </c>
      <c r="B162" s="113"/>
      <c r="C162" s="113"/>
      <c r="D162" s="113"/>
    </row>
    <row r="163" spans="1:5" ht="21.9" customHeight="1">
      <c r="A163" s="20" t="s">
        <v>61</v>
      </c>
      <c r="B163" s="20"/>
      <c r="C163" s="20"/>
      <c r="D163" s="20"/>
    </row>
    <row r="164" spans="1:5" ht="4.95" customHeight="1">
      <c r="A164" s="131"/>
    </row>
    <row r="165" spans="1:5" ht="79.95" customHeight="1">
      <c r="A165" s="856" t="s">
        <v>191</v>
      </c>
      <c r="B165" s="792"/>
      <c r="C165" s="792"/>
      <c r="D165" s="792"/>
      <c r="E165" s="241"/>
    </row>
    <row r="166" spans="1:5" ht="16.2" customHeight="1">
      <c r="A166" s="407" t="s">
        <v>192</v>
      </c>
      <c r="B166" s="408"/>
      <c r="C166" s="408"/>
      <c r="D166" s="408"/>
      <c r="E166" s="241"/>
    </row>
    <row r="167" spans="1:5" s="10" customFormat="1" ht="16.95" customHeight="1">
      <c r="A167" s="131" t="s">
        <v>193</v>
      </c>
      <c r="B167" s="22"/>
      <c r="C167" s="22"/>
      <c r="D167" s="131" t="s">
        <v>189</v>
      </c>
    </row>
    <row r="168" spans="1:5" s="10" customFormat="1" ht="21.9" customHeight="1">
      <c r="A168" s="131" t="s">
        <v>194</v>
      </c>
      <c r="B168" s="22"/>
      <c r="C168" s="22"/>
      <c r="D168" s="22"/>
    </row>
    <row r="169" spans="1:5" s="10" customFormat="1" ht="15.6">
      <c r="A169" s="131" t="s">
        <v>195</v>
      </c>
      <c r="B169" s="22"/>
      <c r="C169" s="22"/>
      <c r="D169" s="22"/>
    </row>
    <row r="170" spans="1:5" ht="19.2" customHeight="1">
      <c r="A170" s="243" t="s">
        <v>196</v>
      </c>
      <c r="B170" s="391"/>
      <c r="C170" s="391"/>
      <c r="D170" s="391"/>
    </row>
    <row r="171" spans="1:5" ht="18">
      <c r="A171" s="244" t="s">
        <v>197</v>
      </c>
      <c r="B171" s="491"/>
      <c r="C171" s="491"/>
      <c r="D171" s="491"/>
    </row>
    <row r="172" spans="1:5" ht="18">
      <c r="A172" s="244" t="s">
        <v>198</v>
      </c>
      <c r="B172" s="491"/>
      <c r="C172" s="491"/>
      <c r="D172" s="491"/>
    </row>
    <row r="173" spans="1:5" ht="16.2" customHeight="1">
      <c r="A173" s="806" t="s">
        <v>199</v>
      </c>
      <c r="B173" s="807"/>
      <c r="C173" s="807"/>
      <c r="D173" s="807"/>
    </row>
    <row r="174" spans="1:5" ht="19.2" customHeight="1">
      <c r="A174" s="806" t="s">
        <v>200</v>
      </c>
      <c r="B174" s="806"/>
      <c r="C174" s="806"/>
      <c r="D174" s="806"/>
    </row>
    <row r="175" spans="1:5" ht="19.2" customHeight="1">
      <c r="A175" s="806"/>
      <c r="B175" s="806"/>
      <c r="C175" s="806"/>
      <c r="D175" s="806"/>
    </row>
    <row r="176" spans="1:5" ht="19.2" customHeight="1">
      <c r="A176" s="806"/>
      <c r="B176" s="806"/>
      <c r="C176" s="806"/>
      <c r="D176" s="806"/>
    </row>
    <row r="177" spans="1:5" ht="25.95" customHeight="1">
      <c r="A177" s="794" t="s">
        <v>201</v>
      </c>
      <c r="B177" s="794"/>
      <c r="C177" s="794"/>
      <c r="D177" s="794"/>
    </row>
    <row r="178" spans="1:5" ht="36" customHeight="1">
      <c r="A178" s="838" t="s">
        <v>202</v>
      </c>
      <c r="B178" s="839"/>
      <c r="C178" s="839"/>
      <c r="D178" s="839"/>
      <c r="E178" s="241"/>
    </row>
    <row r="179" spans="1:5" ht="18" customHeight="1">
      <c r="A179" s="838" t="s">
        <v>203</v>
      </c>
      <c r="B179" s="838"/>
      <c r="C179" s="838"/>
      <c r="D179" s="838"/>
      <c r="E179" s="241"/>
    </row>
    <row r="180" spans="1:5" ht="3" customHeight="1">
      <c r="A180" s="242"/>
      <c r="B180" s="242"/>
      <c r="C180" s="242"/>
      <c r="D180" s="242"/>
      <c r="E180" s="241"/>
    </row>
    <row r="181" spans="1:5" ht="18" customHeight="1">
      <c r="A181" s="836" t="s">
        <v>204</v>
      </c>
      <c r="B181" s="836"/>
      <c r="C181" s="836"/>
      <c r="D181" s="836"/>
    </row>
    <row r="182" spans="1:5" ht="18">
      <c r="A182" s="836" t="s">
        <v>205</v>
      </c>
      <c r="B182" s="836"/>
      <c r="C182" s="836"/>
      <c r="D182" s="836"/>
    </row>
    <row r="183" spans="1:5" ht="18">
      <c r="A183" s="836" t="s">
        <v>206</v>
      </c>
      <c r="B183" s="836"/>
      <c r="C183" s="836"/>
      <c r="D183" s="836"/>
    </row>
    <row r="184" spans="1:5" ht="28.2" customHeight="1">
      <c r="A184" s="805" t="str">
        <f>+$A$32</f>
        <v xml:space="preserve"> X___________________________________ _____________</v>
      </c>
      <c r="B184" s="805"/>
      <c r="C184" s="124" t="str">
        <f>+$C$32</f>
        <v xml:space="preserve"> X_ _________________________________ _____________</v>
      </c>
      <c r="D184" s="125" t="str">
        <f>+$D$32</f>
        <v>Friday, April 4, 2025</v>
      </c>
    </row>
    <row r="185" spans="1:5" ht="18">
      <c r="A185" s="765" t="str">
        <f>+$A$33</f>
        <v>Johnson, Paul &amp; Tamra</v>
      </c>
      <c r="B185" s="765"/>
      <c r="C185" s="767" t="str">
        <f>+$C$33</f>
        <v>TBD</v>
      </c>
      <c r="D185" s="767"/>
    </row>
    <row r="186" spans="1:5" ht="19.2" customHeight="1">
      <c r="A186" s="147" t="s">
        <v>3</v>
      </c>
      <c r="B186" s="38" t="str">
        <f>+'jobinfo(2)'!C112</f>
        <v>Joe Jones, PM  216.450.7228</v>
      </c>
      <c r="C186" s="404"/>
      <c r="D186" s="191" t="str">
        <f>+'jobinfo(2)'!C113</f>
        <v>wsbjoe9@gmail.com</v>
      </c>
    </row>
    <row r="187" spans="1:5" ht="3" customHeight="1">
      <c r="A187" s="147"/>
      <c r="B187" s="38"/>
      <c r="D187" s="191"/>
    </row>
    <row r="188" spans="1:5" ht="24" customHeight="1">
      <c r="A188" s="846" t="s">
        <v>207</v>
      </c>
      <c r="B188" s="846"/>
      <c r="C188" s="846"/>
      <c r="D188" s="846"/>
    </row>
    <row r="189" spans="1:5" ht="24" customHeight="1">
      <c r="A189" s="785" t="str">
        <f>+A98</f>
        <v>All Phase Consulting, LLC</v>
      </c>
      <c r="B189" s="785"/>
      <c r="C189" s="785"/>
      <c r="D189" s="785"/>
    </row>
    <row r="190" spans="1:5" ht="28.2" customHeight="1">
      <c r="A190" s="785" t="str">
        <f>+A99</f>
        <v>Providing Cost Estimating &amp; Project Management Services</v>
      </c>
      <c r="B190" s="785"/>
      <c r="C190" s="785"/>
      <c r="D190" s="785"/>
    </row>
    <row r="191" spans="1:5" ht="22.95" customHeight="1">
      <c r="A191" s="6"/>
      <c r="B191" s="786" t="str">
        <f>+B40</f>
        <v>375 Rockbridge Road, Suite 172-343</v>
      </c>
      <c r="C191" s="786"/>
      <c r="D191" s="424"/>
    </row>
    <row r="192" spans="1:5" ht="21" customHeight="1">
      <c r="A192" s="148"/>
      <c r="B192" s="786" t="str">
        <f>+B41</f>
        <v>Lilburn, GA, 30047</v>
      </c>
      <c r="C192" s="786"/>
      <c r="D192" s="3"/>
    </row>
    <row r="193" spans="1:4" ht="22.2" customHeight="1">
      <c r="A193" s="832" t="str">
        <f>+A100</f>
        <v>WWW.MYAPCLLC.COM</v>
      </c>
      <c r="B193" s="832"/>
      <c r="C193" s="832"/>
      <c r="D193" s="832"/>
    </row>
    <row r="194" spans="1:4" ht="20.399999999999999">
      <c r="A194" s="835" t="s">
        <v>208</v>
      </c>
      <c r="B194" s="835"/>
      <c r="C194" s="835"/>
      <c r="D194" s="835"/>
    </row>
    <row r="195" spans="1:4" ht="33" customHeight="1">
      <c r="A195" s="845" t="s">
        <v>209</v>
      </c>
      <c r="B195" s="845"/>
      <c r="C195" s="845"/>
      <c r="D195" s="845"/>
    </row>
    <row r="196" spans="1:4" ht="33" customHeight="1">
      <c r="A196" s="784" t="s">
        <v>210</v>
      </c>
      <c r="B196" s="784"/>
      <c r="C196" s="784"/>
      <c r="D196" s="784"/>
    </row>
    <row r="197" spans="1:4" ht="12" customHeight="1">
      <c r="A197" s="793" t="s">
        <v>211</v>
      </c>
      <c r="B197" s="793"/>
      <c r="C197" s="793"/>
      <c r="D197" s="793"/>
    </row>
    <row r="198" spans="1:4" ht="12" customHeight="1">
      <c r="A198" s="793"/>
      <c r="B198" s="793"/>
      <c r="C198" s="793"/>
      <c r="D198" s="793"/>
    </row>
    <row r="199" spans="1:4" ht="22.2" customHeight="1">
      <c r="A199" s="653" t="s">
        <v>212</v>
      </c>
      <c r="D199" s="35" t="s">
        <v>213</v>
      </c>
    </row>
    <row r="200" spans="1:4" ht="9" customHeight="1">
      <c r="B200" s="35"/>
    </row>
    <row r="201" spans="1:4" ht="22.2" customHeight="1">
      <c r="A201" s="842" t="s">
        <v>214</v>
      </c>
      <c r="B201" s="842"/>
      <c r="C201" s="842"/>
      <c r="D201" s="842"/>
    </row>
    <row r="202" spans="1:4" ht="33" customHeight="1">
      <c r="A202" s="150" t="s">
        <v>215</v>
      </c>
      <c r="B202" s="150"/>
      <c r="C202" s="50"/>
      <c r="D202" s="39"/>
    </row>
    <row r="203" spans="1:4" ht="22.2" customHeight="1">
      <c r="A203" s="151" t="s">
        <v>216</v>
      </c>
      <c r="B203" s="151"/>
      <c r="C203" s="151" t="s">
        <v>217</v>
      </c>
      <c r="D203" s="151"/>
    </row>
    <row r="204" spans="1:4" ht="22.2" customHeight="1">
      <c r="A204" s="151" t="s">
        <v>218</v>
      </c>
      <c r="B204" s="151"/>
      <c r="C204" s="151" t="s">
        <v>219</v>
      </c>
      <c r="D204" s="151"/>
    </row>
    <row r="205" spans="1:4" ht="22.2" customHeight="1">
      <c r="A205" s="151" t="s">
        <v>220</v>
      </c>
      <c r="B205" s="151"/>
      <c r="C205" s="151" t="s">
        <v>221</v>
      </c>
      <c r="D205" s="151"/>
    </row>
    <row r="206" spans="1:4" ht="22.2" customHeight="1">
      <c r="A206" s="151" t="s">
        <v>222</v>
      </c>
      <c r="B206" s="151"/>
      <c r="C206" s="151" t="s">
        <v>223</v>
      </c>
      <c r="D206" s="151"/>
    </row>
    <row r="207" spans="1:4" ht="22.2" customHeight="1">
      <c r="A207" s="151" t="s">
        <v>224</v>
      </c>
      <c r="B207" s="151"/>
      <c r="C207" s="151" t="s">
        <v>225</v>
      </c>
      <c r="D207" s="151"/>
    </row>
    <row r="208" spans="1:4" ht="33" customHeight="1">
      <c r="A208" s="808" t="s">
        <v>226</v>
      </c>
      <c r="B208" s="808"/>
      <c r="C208" s="808"/>
      <c r="D208" s="808"/>
    </row>
    <row r="209" spans="1:4" ht="55.2" customHeight="1">
      <c r="A209" s="841" t="s">
        <v>227</v>
      </c>
      <c r="B209" s="841"/>
      <c r="C209" s="841"/>
      <c r="D209" s="841"/>
    </row>
    <row r="210" spans="1:4" ht="18">
      <c r="A210" s="833" t="s">
        <v>228</v>
      </c>
      <c r="B210" s="834"/>
      <c r="C210" s="834"/>
      <c r="D210" s="834"/>
    </row>
    <row r="211" spans="1:4" ht="43.95" customHeight="1">
      <c r="A211" s="833" t="s">
        <v>229</v>
      </c>
      <c r="B211" s="834"/>
      <c r="C211" s="834"/>
      <c r="D211" s="834"/>
    </row>
    <row r="212" spans="1:4" ht="19.95" customHeight="1">
      <c r="A212" s="35" t="s">
        <v>230</v>
      </c>
    </row>
    <row r="213" spans="1:4" ht="33" customHeight="1">
      <c r="A213" s="844" t="s">
        <v>231</v>
      </c>
      <c r="B213" s="844"/>
      <c r="C213" s="844"/>
      <c r="D213" s="844"/>
    </row>
    <row r="214" spans="1:4" ht="30" customHeight="1">
      <c r="A214" s="805" t="str">
        <f>+$A$32</f>
        <v xml:space="preserve"> X___________________________________ _____________</v>
      </c>
      <c r="B214" s="805"/>
      <c r="C214" s="124" t="str">
        <f>+$C$32</f>
        <v xml:space="preserve"> X_ _________________________________ _____________</v>
      </c>
      <c r="D214" s="125" t="str">
        <f>+$D$32</f>
        <v>Friday, April 4, 2025</v>
      </c>
    </row>
    <row r="215" spans="1:4" ht="18">
      <c r="A215" s="152" t="str">
        <f>+A185</f>
        <v>Johnson, Paul &amp; Tamra</v>
      </c>
      <c r="B215" s="153"/>
      <c r="D215" s="45" t="s">
        <v>232</v>
      </c>
    </row>
    <row r="216" spans="1:4" ht="10.95" customHeight="1">
      <c r="A216" s="35"/>
    </row>
    <row r="217" spans="1:4" ht="16.2" customHeight="1">
      <c r="A217" s="85" t="str">
        <f>+$A$186</f>
        <v>COMPANY REP.</v>
      </c>
      <c r="B217" s="86" t="str">
        <f>+$B$186</f>
        <v>Joe Jones, PM  216.450.7228</v>
      </c>
      <c r="C217" s="383" t="str">
        <f>+$D$186</f>
        <v>wsbjoe9@gmail.com</v>
      </c>
    </row>
    <row r="218" spans="1:4" ht="16.2" customHeight="1">
      <c r="A218" s="830" t="s">
        <v>233</v>
      </c>
      <c r="B218" s="830"/>
      <c r="C218" s="830"/>
      <c r="D218" s="830"/>
    </row>
    <row r="219" spans="1:4" ht="21.9" customHeight="1">
      <c r="A219" s="118" t="str">
        <f>+A10</f>
        <v xml:space="preserve">Claim # </v>
      </c>
      <c r="B219" s="119">
        <f>+$B$10</f>
        <v>0</v>
      </c>
      <c r="C219" s="118" t="str">
        <f>+C10</f>
        <v>Cst-owner Phone#</v>
      </c>
      <c r="D219" s="119" t="str">
        <f>+D10</f>
        <v>(216) 399-6191</v>
      </c>
    </row>
    <row r="220" spans="1:4" ht="21.9" customHeight="1">
      <c r="A220" s="118" t="str">
        <f>+A11</f>
        <v>Property-Owner Name</v>
      </c>
      <c r="B220" s="41" t="str">
        <f>+$B$11</f>
        <v>Johnson, Paul &amp; Tamra</v>
      </c>
      <c r="C220" s="118"/>
      <c r="D220" s="119"/>
    </row>
    <row r="221" spans="1:4" ht="21.9" customHeight="1">
      <c r="A221" s="118" t="str">
        <f>+A12</f>
        <v>Property address: street</v>
      </c>
      <c r="B221" s="41" t="str">
        <f>+$B$12</f>
        <v>9402 Shepard Road</v>
      </c>
      <c r="C221" s="118"/>
      <c r="D221" s="119"/>
    </row>
    <row r="222" spans="1:4" ht="21.9" customHeight="1">
      <c r="A222" s="118" t="str">
        <f>+A13</f>
        <v>Property city, state, zip</v>
      </c>
      <c r="B222" s="120" t="str">
        <f>+$B$13</f>
        <v>Macedonia, OH, USA</v>
      </c>
      <c r="C222" s="118"/>
      <c r="D222" s="119"/>
    </row>
    <row r="223" spans="1:4" ht="21.9" customHeight="1">
      <c r="A223" s="118" t="str">
        <f>+C11</f>
        <v>Customer Email</v>
      </c>
      <c r="B223" s="119" t="str">
        <f>+$D$11</f>
        <v>tringo68@yahoo.com</v>
      </c>
      <c r="C223" s="118"/>
      <c r="D223" s="119"/>
    </row>
    <row r="224" spans="1:4" ht="21.9" customHeight="1">
      <c r="A224" s="118" t="str">
        <f>+A14</f>
        <v xml:space="preserve">Insurance Co. Name </v>
      </c>
      <c r="B224" s="829" t="str">
        <f>+$B$14</f>
        <v>Allstate Insurance Company</v>
      </c>
      <c r="C224" s="829"/>
      <c r="D224" s="497"/>
    </row>
    <row r="225" spans="1:4" ht="21.9" customHeight="1">
      <c r="A225" s="118" t="str">
        <f>+A15</f>
        <v xml:space="preserve">Insurance Co. Phone </v>
      </c>
      <c r="B225" s="41">
        <f>+$D$14</f>
        <v>0</v>
      </c>
      <c r="C225" s="829" t="str">
        <f>+D16</f>
        <v>claims@claims.allstate.com</v>
      </c>
      <c r="D225" s="829"/>
    </row>
    <row r="226" spans="1:4" ht="21.9" customHeight="1">
      <c r="A226" s="118" t="str">
        <f>+A16</f>
        <v>DESK Adjuster DA</v>
      </c>
      <c r="B226" s="829">
        <f>+$B$16</f>
        <v>0</v>
      </c>
      <c r="C226" s="829"/>
      <c r="D226" s="497"/>
    </row>
    <row r="227" spans="1:4" ht="21.9" customHeight="1">
      <c r="A227" s="118"/>
      <c r="B227" s="41"/>
      <c r="C227" s="829"/>
      <c r="D227" s="829"/>
    </row>
    <row r="228" spans="1:4" ht="21.9" customHeight="1">
      <c r="A228" s="118" t="s">
        <v>234</v>
      </c>
      <c r="B228" s="41">
        <f>+'jobinfo(2)'!$C$28</f>
        <v>0</v>
      </c>
      <c r="C228" s="120"/>
      <c r="D228" s="43"/>
    </row>
    <row r="229" spans="1:4" ht="21.9" customHeight="1">
      <c r="A229" s="121" t="s">
        <v>235</v>
      </c>
      <c r="B229" s="21" t="str">
        <f>+$D$47</f>
        <v>WATER</v>
      </c>
      <c r="C229" s="44" t="s">
        <v>236</v>
      </c>
      <c r="D229" s="44" t="s">
        <v>237</v>
      </c>
    </row>
    <row r="230" spans="1:4" ht="21.9" customHeight="1">
      <c r="A230" s="121" t="s">
        <v>238</v>
      </c>
      <c r="B230" s="122" t="str">
        <f>+$D$23</f>
        <v>Friday, April 4, 2025</v>
      </c>
      <c r="C230" s="44" t="s">
        <v>239</v>
      </c>
      <c r="D230" s="44" t="s">
        <v>237</v>
      </c>
    </row>
    <row r="231" spans="1:4" ht="21.9" customHeight="1">
      <c r="A231" s="121" t="s">
        <v>240</v>
      </c>
      <c r="B231" s="21" t="str">
        <f>+$A$57</f>
        <v>Interior Repairs LEVEL 1</v>
      </c>
      <c r="C231" s="44"/>
      <c r="D231" s="44"/>
    </row>
    <row r="232" spans="1:4" ht="21.9" customHeight="1">
      <c r="A232" s="121" t="s">
        <v>241</v>
      </c>
      <c r="B232" s="21" t="str">
        <f>+$C$57</f>
        <v>Interior Repairs LEVEL 2</v>
      </c>
      <c r="C232" s="44" t="s">
        <v>242</v>
      </c>
      <c r="D232" s="44" t="s">
        <v>237</v>
      </c>
    </row>
    <row r="233" spans="1:4" ht="21.9" customHeight="1">
      <c r="A233" s="121" t="s">
        <v>243</v>
      </c>
      <c r="B233" s="21" t="str">
        <f>+$D$57</f>
        <v>TBD</v>
      </c>
      <c r="C233" s="44" t="s">
        <v>244</v>
      </c>
      <c r="D233" s="44" t="s">
        <v>237</v>
      </c>
    </row>
    <row r="234" spans="1:4" ht="21.9" customHeight="1"/>
    <row r="235" spans="1:4" ht="21.9" customHeight="1"/>
    <row r="236" spans="1:4" ht="21.9" customHeight="1">
      <c r="A236" s="423">
        <v>20000</v>
      </c>
      <c r="B236" s="41" t="s">
        <v>245</v>
      </c>
      <c r="C236" s="41"/>
      <c r="D236" s="44"/>
    </row>
    <row r="237" spans="1:4" ht="11.1" customHeight="1">
      <c r="A237" s="44"/>
      <c r="B237" s="46"/>
      <c r="C237" s="46"/>
      <c r="D237" s="46"/>
    </row>
    <row r="238" spans="1:4" ht="21.9" customHeight="1">
      <c r="A238" s="762" t="s">
        <v>246</v>
      </c>
      <c r="B238" s="762"/>
      <c r="C238" s="762"/>
      <c r="D238" s="762"/>
    </row>
    <row r="239" spans="1:4" ht="120" customHeight="1">
      <c r="A239" s="831" t="s">
        <v>247</v>
      </c>
      <c r="B239" s="831"/>
      <c r="C239" s="831"/>
      <c r="D239" s="831"/>
    </row>
    <row r="240" spans="1:4" ht="33" customHeight="1">
      <c r="A240" s="828" t="s">
        <v>248</v>
      </c>
      <c r="B240" s="828"/>
      <c r="C240" s="828"/>
      <c r="D240" s="828"/>
    </row>
    <row r="241" spans="1:4" ht="63.9" customHeight="1">
      <c r="A241" s="831" t="s">
        <v>249</v>
      </c>
      <c r="B241" s="831"/>
      <c r="C241" s="831"/>
      <c r="D241" s="831"/>
    </row>
    <row r="242" spans="1:4" ht="28.95" customHeight="1">
      <c r="A242" s="763" t="s">
        <v>250</v>
      </c>
      <c r="B242" s="763"/>
      <c r="C242" s="763"/>
      <c r="D242" s="763"/>
    </row>
    <row r="243" spans="1:4" ht="21.9" customHeight="1">
      <c r="A243" s="805" t="str">
        <f>+$A$32</f>
        <v xml:space="preserve"> X___________________________________ _____________</v>
      </c>
      <c r="B243" s="805"/>
      <c r="C243" s="124" t="str">
        <f>+$C$32</f>
        <v xml:space="preserve"> X_ _________________________________ _____________</v>
      </c>
      <c r="D243" s="125" t="str">
        <f>+$D$32</f>
        <v>Friday, April 4, 2025</v>
      </c>
    </row>
    <row r="244" spans="1:4" ht="21.9" customHeight="1">
      <c r="A244" s="765" t="str">
        <f>+$A$33</f>
        <v>Johnson, Paul &amp; Tamra</v>
      </c>
      <c r="B244" s="765"/>
      <c r="C244" s="767" t="str">
        <f>+$C$33</f>
        <v>TBD</v>
      </c>
      <c r="D244" s="767"/>
    </row>
    <row r="245" spans="1:4" ht="21.9" customHeight="1">
      <c r="A245" s="768" t="s">
        <v>251</v>
      </c>
      <c r="B245" s="768"/>
      <c r="C245" s="768"/>
      <c r="D245" s="768"/>
    </row>
    <row r="246" spans="1:4" ht="10.95" customHeight="1">
      <c r="A246" s="388"/>
      <c r="B246" s="388"/>
      <c r="C246" s="388"/>
      <c r="D246" s="388"/>
    </row>
    <row r="247" spans="1:4" ht="21.9" customHeight="1">
      <c r="A247" s="743" t="str">
        <f>+'jobinfo(2)'!$C$100</f>
        <v>All Phase Consulting, LLC</v>
      </c>
      <c r="B247" s="744"/>
      <c r="C247" s="744"/>
      <c r="D247" s="744"/>
    </row>
    <row r="248" spans="1:4" ht="21.9" customHeight="1">
      <c r="A248" s="746" t="str">
        <f>+'jobinfo(2)'!C$109</f>
        <v>Providing Cost Estimating &amp; Project Management Services</v>
      </c>
      <c r="B248" s="746"/>
      <c r="C248" s="746"/>
      <c r="D248" s="746"/>
    </row>
    <row r="249" spans="1:4" ht="21.9" customHeight="1">
      <c r="A249" s="745" t="str">
        <f>+'jobinfo(2)'!$C$101</f>
        <v>WWW.MYAPCLLC.COM</v>
      </c>
      <c r="B249" s="745"/>
      <c r="C249" s="745" t="str">
        <f>+'jobinfo(2)'!$C$102</f>
        <v>Insured  &amp; GA Registered #09073201</v>
      </c>
      <c r="D249" s="745"/>
    </row>
    <row r="250" spans="1:4" ht="21.9" customHeight="1">
      <c r="A250" s="364" t="str">
        <f>'jobinfo(2)'!$C$107</f>
        <v>20810 AURORA RD</v>
      </c>
      <c r="B250" s="746" t="str">
        <f>+'jobinfo(2)'!$C$103</f>
        <v>375 Rockbridge Road, Suite 172-343</v>
      </c>
      <c r="C250" s="747"/>
      <c r="D250" s="364" t="str">
        <f>+'jobinfo(2)'!$C$105</f>
        <v>ECI 531 FIFTH AVE,</v>
      </c>
    </row>
    <row r="251" spans="1:4" ht="21.9" customHeight="1">
      <c r="A251" s="364" t="str">
        <f>'jobinfo(2)'!$C$108</f>
        <v>BEDFORD,OH 44146</v>
      </c>
      <c r="B251" s="746" t="str">
        <f>+'jobinfo(2)'!$C$104</f>
        <v>Lilburn, GA, 30047</v>
      </c>
      <c r="C251" s="747"/>
      <c r="D251" s="364" t="str">
        <f>+'jobinfo(2)'!$C$106</f>
        <v>PELHAM, NY 10803</v>
      </c>
    </row>
    <row r="252" spans="1:4" ht="21.9" customHeight="1">
      <c r="A252" s="749" t="str">
        <f>+'jobinfo(2)'!$C$110</f>
        <v>Five Generations of Great Work</v>
      </c>
      <c r="B252" s="750"/>
      <c r="C252" s="749" t="str">
        <f>+'jobinfo(2)'!$C$111</f>
        <v>Five Generations of Pride &amp; Skills</v>
      </c>
      <c r="D252" s="750"/>
    </row>
    <row r="253" spans="1:4" ht="21.9" customHeight="1">
      <c r="A253" s="7" t="s">
        <v>3</v>
      </c>
      <c r="B253" s="322" t="str">
        <f>+'jobinfo(2)'!$C$112</f>
        <v>Joe Jones, PM  216.450.7228</v>
      </c>
      <c r="C253" s="749" t="str">
        <f>+'jobinfo(2)'!$C$113</f>
        <v>wsbjoe9@gmail.com</v>
      </c>
      <c r="D253" s="750"/>
    </row>
    <row r="254" spans="1:4" ht="21.9" customHeight="1">
      <c r="A254" s="7" t="s">
        <v>5</v>
      </c>
      <c r="B254" s="322" t="str">
        <f>+'jobinfo(2)'!$C$114</f>
        <v>404-446-9060</v>
      </c>
      <c r="C254" s="749" t="str">
        <f>+'jobinfo(2)'!$C$115</f>
        <v>info@myapcllc.com</v>
      </c>
      <c r="D254" s="750"/>
    </row>
    <row r="255" spans="1:4" ht="21.9" customHeight="1">
      <c r="A255" s="7"/>
      <c r="B255" s="322"/>
      <c r="C255" s="390"/>
      <c r="D255" s="42"/>
    </row>
    <row r="256" spans="1:4" ht="21.9" customHeight="1">
      <c r="A256" s="120" t="s">
        <v>164</v>
      </c>
      <c r="B256" s="119">
        <f>+$B$10</f>
        <v>0</v>
      </c>
      <c r="C256" s="395" t="str">
        <f>+$B$14</f>
        <v>Allstate Insurance Company</v>
      </c>
      <c r="D256" s="41">
        <f>+'jobinfo(2)'!$C$28</f>
        <v>0</v>
      </c>
    </row>
    <row r="257" spans="1:6" ht="21.9" customHeight="1">
      <c r="A257" s="41" t="str">
        <f>+$B$11</f>
        <v>Johnson, Paul &amp; Tamra</v>
      </c>
      <c r="B257" s="41" t="str">
        <f>+$D$10</f>
        <v>(216) 399-6191</v>
      </c>
      <c r="C257" s="120">
        <f>+'jobinfo(2)'!$C$29</f>
        <v>0</v>
      </c>
      <c r="D257"/>
    </row>
    <row r="258" spans="1:6" ht="21.9" customHeight="1">
      <c r="A258" s="41" t="str">
        <f>+$B$12</f>
        <v>9402 Shepard Road</v>
      </c>
      <c r="B258"/>
      <c r="C258" s="396">
        <f>+'jobinfo(2)'!$C$30</f>
        <v>0</v>
      </c>
      <c r="D258"/>
    </row>
    <row r="259" spans="1:6" ht="21.9" customHeight="1">
      <c r="A259" s="41" t="str">
        <f>+$B$13</f>
        <v>Macedonia, OH, USA</v>
      </c>
      <c r="B259"/>
      <c r="C259" s="396" t="str">
        <f>+'jobinfo(2)'!$C$31</f>
        <v>888 656.8005</v>
      </c>
      <c r="D259" s="119"/>
    </row>
    <row r="260" spans="1:6" ht="21.9" customHeight="1">
      <c r="A260" s="119" t="str">
        <f>+$D$11</f>
        <v>tringo68@yahoo.com</v>
      </c>
      <c r="B260"/>
      <c r="C260" s="118"/>
      <c r="D260" s="119"/>
    </row>
    <row r="261" spans="1:6" ht="21.9" customHeight="1">
      <c r="A261" s="118"/>
      <c r="B261"/>
      <c r="C261" s="760"/>
      <c r="D261" s="760"/>
    </row>
    <row r="262" spans="1:6" ht="21.9" customHeight="1">
      <c r="A262" s="118"/>
      <c r="B262" s="21" t="str">
        <f>+$D$47</f>
        <v>WATER</v>
      </c>
      <c r="C262" s="44" t="s">
        <v>236</v>
      </c>
      <c r="D262" s="44" t="s">
        <v>237</v>
      </c>
    </row>
    <row r="263" spans="1:6" ht="21.9" customHeight="1">
      <c r="A263" s="118"/>
      <c r="B263" s="122" t="str">
        <f>+$D$23</f>
        <v>Friday, April 4, 2025</v>
      </c>
      <c r="C263" s="44" t="s">
        <v>239</v>
      </c>
      <c r="D263" s="44" t="s">
        <v>237</v>
      </c>
    </row>
    <row r="264" spans="1:6" ht="21.9" customHeight="1">
      <c r="A264" s="761"/>
      <c r="B264" s="21" t="str">
        <f>+$A$57</f>
        <v>Interior Repairs LEVEL 1</v>
      </c>
      <c r="C264" s="44"/>
      <c r="D264" s="44"/>
    </row>
    <row r="265" spans="1:6" ht="21.9" customHeight="1">
      <c r="A265" s="761"/>
      <c r="B265" s="21" t="str">
        <f>+$C$57</f>
        <v>Interior Repairs LEVEL 2</v>
      </c>
      <c r="C265" s="44" t="s">
        <v>242</v>
      </c>
      <c r="D265" s="44" t="s">
        <v>237</v>
      </c>
    </row>
    <row r="266" spans="1:6" ht="21.9" customHeight="1">
      <c r="A266" s="761"/>
      <c r="B266" s="21" t="str">
        <f>+$D$57</f>
        <v>TBD</v>
      </c>
      <c r="C266" s="44" t="s">
        <v>244</v>
      </c>
      <c r="D266" s="44" t="s">
        <v>237</v>
      </c>
    </row>
    <row r="267" spans="1:6" ht="21.9" customHeight="1">
      <c r="A267" s="761"/>
      <c r="B267" s="41" t="s">
        <v>245</v>
      </c>
      <c r="C267" s="41"/>
      <c r="D267" s="44"/>
    </row>
    <row r="268" spans="1:6" ht="21.9" customHeight="1">
      <c r="A268" s="123"/>
    </row>
    <row r="269" spans="1:6" ht="21.9" customHeight="1">
      <c r="A269" s="762" t="s">
        <v>246</v>
      </c>
      <c r="B269" s="762"/>
      <c r="C269" s="762"/>
      <c r="D269" s="762"/>
    </row>
    <row r="270" spans="1:6" ht="21.9" customHeight="1">
      <c r="A270" s="763" t="s">
        <v>252</v>
      </c>
      <c r="B270" s="763"/>
      <c r="C270" s="763"/>
      <c r="D270" s="763"/>
    </row>
    <row r="271" spans="1:6" ht="33" customHeight="1">
      <c r="A271" s="391" t="s">
        <v>253</v>
      </c>
      <c r="B271" s="392">
        <v>2500</v>
      </c>
      <c r="C271" s="393">
        <v>0</v>
      </c>
      <c r="D271" s="391"/>
      <c r="E271" s="392"/>
      <c r="F271" s="393"/>
    </row>
    <row r="272" spans="1:6" ht="21.9" customHeight="1">
      <c r="A272" s="391"/>
      <c r="B272" s="391"/>
      <c r="C272" s="391"/>
      <c r="D272" s="391"/>
    </row>
    <row r="273" spans="1:6" ht="21.9" customHeight="1">
      <c r="A273" s="397" t="s">
        <v>254</v>
      </c>
      <c r="B273" s="124"/>
      <c r="C273" s="397"/>
      <c r="D273" s="425" t="str">
        <f>+$D$32</f>
        <v>Friday, April 4, 2025</v>
      </c>
      <c r="F273" s="397" t="s">
        <v>254</v>
      </c>
    </row>
    <row r="274" spans="1:6" ht="21.9" customHeight="1">
      <c r="A274" s="764" t="str">
        <f>$B$253</f>
        <v>Joe Jones, PM  216.450.7228</v>
      </c>
      <c r="B274" s="765"/>
      <c r="C274" s="766" t="str">
        <f>$C$217</f>
        <v>wsbjoe9@gmail.com</v>
      </c>
      <c r="D274" s="767"/>
    </row>
    <row r="275" spans="1:6" ht="21.9" customHeight="1">
      <c r="A275" s="504" t="str">
        <f>A253</f>
        <v>COMPANY REP.</v>
      </c>
      <c r="B275" s="504"/>
      <c r="C275" s="394" t="s">
        <v>255</v>
      </c>
      <c r="D275" s="391"/>
    </row>
    <row r="276" spans="1:6" ht="27" customHeight="1">
      <c r="A276" s="850" t="s">
        <v>256</v>
      </c>
      <c r="B276" s="850"/>
      <c r="C276" s="850"/>
      <c r="D276" s="850"/>
    </row>
    <row r="277" spans="1:6" ht="21.9" customHeight="1">
      <c r="A277" s="49" t="str">
        <f>+'jobinfo(2)'!B27</f>
        <v xml:space="preserve">Claim # </v>
      </c>
      <c r="B277" s="73">
        <f>IF(ISBLANK('jobinfo(2)'!C27),"________________________________",'jobinfo(2)'!C27)</f>
        <v>0</v>
      </c>
      <c r="C277" s="154" t="str">
        <f>IF(ISBLANK('jobinfo(2)'!B5),"________________________________",'jobinfo(2)'!B5)</f>
        <v>Cst-owner Phone#</v>
      </c>
      <c r="D277" s="73" t="str">
        <f>IF(ISBLANK('jobinfo(2)'!C5),"________________________________",'jobinfo(2)'!C5)</f>
        <v>(216) 399-6191</v>
      </c>
    </row>
    <row r="278" spans="1:6" ht="21.9" customHeight="1">
      <c r="A278" s="49" t="str">
        <f>+'jobinfo(2)'!B1</f>
        <v>Property-Owner Name</v>
      </c>
      <c r="B278" s="73" t="str">
        <f>IF(ISBLANK('jobinfo(2)'!C1),"________________________________",'jobinfo(2)'!C1)</f>
        <v>Johnson, Paul &amp; Tamra</v>
      </c>
      <c r="C278" s="14" t="str">
        <f>IF(ISBLANK('jobinfo(2)'!C4),"________________________________",'jobinfo(2)'!C4)</f>
        <v>tringo68@yahoo.com</v>
      </c>
    </row>
    <row r="279" spans="1:6" ht="21.9" customHeight="1">
      <c r="A279" s="49" t="str">
        <f>+'jobinfo(2)'!B2</f>
        <v>Property address: street</v>
      </c>
      <c r="B279" s="73" t="str">
        <f>IF(ISBLANK('jobinfo(2)'!C2),"________________________________",'jobinfo(2)'!C2)</f>
        <v>9402 Shepard Road</v>
      </c>
      <c r="C279" s="76" t="str">
        <f>+'jobinfo(2)'!B11</f>
        <v>Cause of Loss</v>
      </c>
      <c r="D279" s="387" t="str">
        <f>+'jobinfo(2)'!C11</f>
        <v>WATER</v>
      </c>
    </row>
    <row r="280" spans="1:6" ht="21.9" customHeight="1">
      <c r="A280" s="49" t="str">
        <f>+'jobinfo(2)'!B3</f>
        <v>Property city, state, zip</v>
      </c>
      <c r="B280" s="73" t="str">
        <f>IF(ISBLANK('jobinfo(2)'!C3),"________________________________",'jobinfo(2)'!C3)</f>
        <v>Macedonia, OH, USA</v>
      </c>
      <c r="C280" s="33" t="str">
        <f>IF(ISBLANK('jobinfo(2)'!B12),"________________________________",'jobinfo(2)'!B12)</f>
        <v>date of loss</v>
      </c>
      <c r="D280" s="32" t="str">
        <f>IF(ISBLANK('jobinfo(2)'!C12),"________________________________",'jobinfo(2)'!C12)</f>
        <v>Friday, April 4, 2025</v>
      </c>
    </row>
    <row r="281" spans="1:6" ht="21.9" customHeight="1">
      <c r="A281" s="34" t="str">
        <f>+'jobinfo(2)'!B26</f>
        <v xml:space="preserve">Insurance Co. Name </v>
      </c>
      <c r="B281" s="46" t="str">
        <f>+'jobinfo(2)'!C26</f>
        <v>Allstate Insurance Company</v>
      </c>
      <c r="C281" s="155" t="str">
        <f>+'jobinfo(2)'!B13</f>
        <v>rebuild  type 1</v>
      </c>
      <c r="D281" s="46" t="str">
        <f>+'jobinfo(2)'!C13</f>
        <v>Interior Repairs LEVEL 1</v>
      </c>
    </row>
    <row r="282" spans="1:6" ht="33" customHeight="1">
      <c r="A282" s="37" t="s">
        <v>257</v>
      </c>
      <c r="B282" s="37"/>
      <c r="C282" s="37"/>
      <c r="D282" s="37"/>
    </row>
    <row r="283" spans="1:6" ht="33" customHeight="1">
      <c r="A283" s="854" t="s">
        <v>258</v>
      </c>
      <c r="B283" s="854"/>
      <c r="C283" s="854"/>
      <c r="D283" s="854"/>
    </row>
    <row r="284" spans="1:6" ht="33" customHeight="1">
      <c r="A284" s="26" t="s">
        <v>259</v>
      </c>
      <c r="B284" s="40"/>
      <c r="C284" s="40"/>
      <c r="D284" s="40"/>
    </row>
    <row r="285" spans="1:6" ht="37.950000000000003" customHeight="1">
      <c r="A285" s="855" t="s">
        <v>260</v>
      </c>
      <c r="B285" s="855"/>
      <c r="C285" s="855"/>
      <c r="D285" s="855"/>
    </row>
    <row r="286" spans="1:6" ht="25.95" customHeight="1">
      <c r="A286" s="50" t="s">
        <v>261</v>
      </c>
      <c r="B286" s="50"/>
      <c r="C286" s="156"/>
      <c r="D286" s="42"/>
    </row>
    <row r="287" spans="1:6" ht="33" customHeight="1">
      <c r="A287" s="740" t="s">
        <v>262</v>
      </c>
      <c r="B287" s="740"/>
      <c r="C287" s="740"/>
      <c r="D287" s="740"/>
    </row>
    <row r="288" spans="1:6" ht="15.9" customHeight="1">
      <c r="A288" s="775" t="s">
        <v>263</v>
      </c>
      <c r="B288" s="775"/>
      <c r="C288" s="775"/>
      <c r="D288" s="775"/>
    </row>
    <row r="289" spans="1:4" ht="44.1" customHeight="1">
      <c r="A289" s="730" t="s">
        <v>264</v>
      </c>
      <c r="B289" s="730"/>
      <c r="C289" s="730"/>
      <c r="D289" s="730"/>
    </row>
    <row r="290" spans="1:4" ht="44.1" customHeight="1">
      <c r="A290" s="837" t="s">
        <v>265</v>
      </c>
      <c r="B290" s="837"/>
      <c r="C290" s="837"/>
      <c r="D290" s="837"/>
    </row>
    <row r="291" spans="1:4" ht="66" customHeight="1">
      <c r="A291" s="843" t="s">
        <v>266</v>
      </c>
      <c r="B291" s="843"/>
      <c r="C291" s="843"/>
      <c r="D291" s="843"/>
    </row>
    <row r="292" spans="1:4" ht="44.1" customHeight="1">
      <c r="A292" s="840" t="s">
        <v>267</v>
      </c>
      <c r="B292" s="840"/>
      <c r="C292" s="840"/>
      <c r="D292" s="840"/>
    </row>
    <row r="293" spans="1:4" ht="21.9" customHeight="1">
      <c r="A293" s="837" t="s">
        <v>268</v>
      </c>
      <c r="B293" s="837"/>
      <c r="C293" s="837"/>
      <c r="D293" s="837"/>
    </row>
    <row r="294" spans="1:4" ht="44.1" customHeight="1">
      <c r="A294" s="837" t="s">
        <v>269</v>
      </c>
      <c r="B294" s="837"/>
      <c r="C294" s="837"/>
      <c r="D294" s="837"/>
    </row>
    <row r="295" spans="1:4" ht="44.1" customHeight="1">
      <c r="A295" s="851" t="s">
        <v>270</v>
      </c>
      <c r="B295" s="851"/>
      <c r="C295" s="851"/>
      <c r="D295" s="851"/>
    </row>
    <row r="296" spans="1:4" ht="34.200000000000003" customHeight="1">
      <c r="A296" s="852" t="s">
        <v>271</v>
      </c>
      <c r="B296" s="852"/>
      <c r="C296" s="852"/>
      <c r="D296" s="852"/>
    </row>
    <row r="297" spans="1:4" ht="16.2" customHeight="1">
      <c r="A297" s="853" t="s">
        <v>272</v>
      </c>
      <c r="B297" s="853"/>
      <c r="D297" s="63" t="s">
        <v>273</v>
      </c>
    </row>
    <row r="298" spans="1:4" ht="16.2" customHeight="1">
      <c r="A298" s="406" t="str">
        <f>+B278</f>
        <v>Johnson, Paul &amp; Tamra</v>
      </c>
      <c r="B298" s="39"/>
      <c r="C298" s="157"/>
      <c r="D298" s="157"/>
    </row>
    <row r="299" spans="1:4" ht="16.2" customHeight="1">
      <c r="A299" s="24" t="str">
        <f>+A217</f>
        <v>COMPANY REP.</v>
      </c>
      <c r="B299" s="20" t="str">
        <f>+B217</f>
        <v>Joe Jones, PM  216.450.7228</v>
      </c>
      <c r="C299" s="20" t="str">
        <f>+C217</f>
        <v>wsbjoe9@gmail.com</v>
      </c>
    </row>
    <row r="300" spans="1:4" ht="22.2" customHeight="1">
      <c r="A300" s="196" t="s">
        <v>30</v>
      </c>
      <c r="B300" s="112"/>
      <c r="D300" s="94"/>
    </row>
    <row r="301" spans="1:4" ht="22.95" customHeight="1">
      <c r="A301" s="196"/>
      <c r="B301" s="112"/>
      <c r="D301" s="94"/>
    </row>
    <row r="302" spans="1:4" ht="22.95" customHeight="1">
      <c r="A302" s="736" t="s">
        <v>31</v>
      </c>
      <c r="B302" s="736"/>
      <c r="C302" s="736"/>
      <c r="D302" s="736"/>
    </row>
    <row r="303" spans="1:4" ht="79.95" customHeight="1">
      <c r="A303" s="792" t="s">
        <v>191</v>
      </c>
      <c r="B303" s="792"/>
      <c r="C303" s="792"/>
      <c r="D303" s="792"/>
    </row>
    <row r="304" spans="1:4" ht="33" customHeight="1">
      <c r="A304" s="409" t="s">
        <v>192</v>
      </c>
      <c r="B304" s="112"/>
      <c r="D304" s="94"/>
    </row>
    <row r="305" spans="1:4" ht="33" customHeight="1">
      <c r="A305" s="410" t="s">
        <v>34</v>
      </c>
      <c r="B305" s="411"/>
      <c r="C305" s="411"/>
      <c r="D305" s="411"/>
    </row>
    <row r="306" spans="1:4" ht="60" customHeight="1">
      <c r="A306" s="738" t="s">
        <v>35</v>
      </c>
      <c r="B306" s="738"/>
      <c r="C306" s="738"/>
      <c r="D306" s="738"/>
    </row>
    <row r="307" spans="1:4" ht="33" customHeight="1">
      <c r="A307" s="25"/>
      <c r="B307" s="112"/>
      <c r="C307" s="391" t="str">
        <f>+B278</f>
        <v>Johnson, Paul &amp; Tamra</v>
      </c>
      <c r="D307" s="112" t="s">
        <v>274</v>
      </c>
    </row>
    <row r="308" spans="1:4" ht="33" customHeight="1">
      <c r="A308" s="739" t="s">
        <v>266</v>
      </c>
      <c r="B308" s="739"/>
      <c r="C308" s="739"/>
      <c r="D308" s="739"/>
    </row>
    <row r="309" spans="1:4" ht="33" customHeight="1">
      <c r="A309" s="730" t="s">
        <v>37</v>
      </c>
      <c r="B309" s="730"/>
      <c r="C309" s="730"/>
      <c r="D309" s="730"/>
    </row>
    <row r="310" spans="1:4" ht="28.2" customHeight="1">
      <c r="A310" s="730" t="s">
        <v>38</v>
      </c>
      <c r="B310" s="730"/>
      <c r="C310" s="730"/>
      <c r="D310" s="730"/>
    </row>
    <row r="311" spans="1:4" ht="22.2" customHeight="1">
      <c r="A311" s="197" t="s">
        <v>39</v>
      </c>
      <c r="B311" s="197" t="s">
        <v>40</v>
      </c>
      <c r="C311" s="198" t="s">
        <v>275</v>
      </c>
      <c r="D311" s="198"/>
    </row>
    <row r="312" spans="1:4" ht="18" customHeight="1">
      <c r="A312" s="197" t="s">
        <v>42</v>
      </c>
      <c r="B312" s="197" t="s">
        <v>43</v>
      </c>
      <c r="C312" s="198" t="s">
        <v>276</v>
      </c>
      <c r="D312" s="198"/>
    </row>
    <row r="313" spans="1:4" ht="22.2" customHeight="1">
      <c r="A313" s="197" t="s">
        <v>45</v>
      </c>
      <c r="B313" s="197" t="s">
        <v>46</v>
      </c>
      <c r="C313" s="197" t="s">
        <v>47</v>
      </c>
      <c r="D313" s="197"/>
    </row>
    <row r="314" spans="1:4" ht="22.2" customHeight="1">
      <c r="A314" s="197" t="s">
        <v>48</v>
      </c>
      <c r="B314" s="197"/>
      <c r="C314" s="197" t="s">
        <v>49</v>
      </c>
      <c r="D314" s="197"/>
    </row>
    <row r="315" spans="1:4" ht="22.2" customHeight="1">
      <c r="A315" s="197" t="s">
        <v>50</v>
      </c>
      <c r="B315" s="197"/>
      <c r="C315" s="197" t="s">
        <v>51</v>
      </c>
      <c r="D315" s="197"/>
    </row>
    <row r="316" spans="1:4" ht="16.2" customHeight="1">
      <c r="A316" s="197" t="s">
        <v>52</v>
      </c>
      <c r="B316" s="197"/>
      <c r="C316" s="197" t="s">
        <v>53</v>
      </c>
      <c r="D316" s="197"/>
    </row>
    <row r="317" spans="1:4" ht="16.2" customHeight="1">
      <c r="A317" s="197" t="s">
        <v>54</v>
      </c>
      <c r="B317" s="197"/>
      <c r="C317" s="197" t="s">
        <v>55</v>
      </c>
      <c r="D317" s="197"/>
    </row>
    <row r="318" spans="1:4" ht="18" customHeight="1">
      <c r="A318" s="197" t="s">
        <v>56</v>
      </c>
      <c r="B318" s="197"/>
      <c r="C318" s="197"/>
      <c r="D318" s="197"/>
    </row>
    <row r="319" spans="1:4" ht="22.2" customHeight="1">
      <c r="A319" s="197"/>
      <c r="B319" s="197"/>
      <c r="C319" s="197"/>
      <c r="D319" s="197"/>
    </row>
    <row r="320" spans="1:4" ht="22.2" customHeight="1">
      <c r="A320" s="20" t="s">
        <v>57</v>
      </c>
      <c r="B320" s="20"/>
      <c r="C320" s="20"/>
      <c r="D320" s="20"/>
    </row>
    <row r="321" spans="1:4" ht="22.2" customHeight="1">
      <c r="A321" s="113" t="s">
        <v>58</v>
      </c>
      <c r="B321" s="113"/>
      <c r="C321" s="113"/>
      <c r="D321" s="113"/>
    </row>
    <row r="322" spans="1:4" ht="22.2" customHeight="1">
      <c r="A322" s="113" t="s">
        <v>190</v>
      </c>
      <c r="B322" s="113"/>
      <c r="C322" s="113"/>
      <c r="D322" s="113"/>
    </row>
    <row r="323" spans="1:4" ht="22.2" customHeight="1">
      <c r="A323" s="113" t="s">
        <v>60</v>
      </c>
      <c r="B323" s="113"/>
      <c r="C323" s="113"/>
      <c r="D323" s="113"/>
    </row>
    <row r="324" spans="1:4" ht="22.2" customHeight="1">
      <c r="A324" s="20" t="s">
        <v>61</v>
      </c>
      <c r="B324" s="20"/>
      <c r="C324" s="20"/>
      <c r="D324" s="20"/>
    </row>
    <row r="325" spans="1:4" ht="22.2" customHeight="1">
      <c r="A325" s="117"/>
      <c r="B325" s="130"/>
      <c r="C325" s="494"/>
      <c r="D325" s="493"/>
    </row>
    <row r="326" spans="1:4" ht="22.2" customHeight="1">
      <c r="A326" s="117"/>
      <c r="B326" s="130"/>
      <c r="C326" s="494"/>
      <c r="D326" s="493"/>
    </row>
    <row r="327" spans="1:4" ht="43.95" customHeight="1" thickBot="1">
      <c r="A327" s="62" t="s">
        <v>277</v>
      </c>
      <c r="B327" s="62"/>
      <c r="C327" s="62"/>
      <c r="D327" s="189"/>
    </row>
    <row r="328" spans="1:4" ht="43.95" customHeight="1" thickTop="1" thickBot="1">
      <c r="A328" s="769"/>
      <c r="B328" s="770"/>
      <c r="C328" s="770"/>
      <c r="D328" s="771"/>
    </row>
    <row r="329" spans="1:4" ht="33" customHeight="1" thickTop="1">
      <c r="A329" s="62" t="s">
        <v>278</v>
      </c>
      <c r="B329" s="62"/>
      <c r="C329" s="62"/>
      <c r="D329" s="189" t="s">
        <v>279</v>
      </c>
    </row>
    <row r="330" spans="1:4" ht="33" customHeight="1" thickBot="1">
      <c r="A330" s="236"/>
      <c r="B330" s="237"/>
      <c r="C330" s="237"/>
      <c r="D330" s="238"/>
    </row>
    <row r="331" spans="1:4" ht="33" customHeight="1" thickTop="1" thickBot="1">
      <c r="A331" s="236"/>
      <c r="B331" s="237"/>
      <c r="C331" s="237"/>
      <c r="D331" s="238"/>
    </row>
    <row r="332" spans="1:4" ht="33" customHeight="1" thickTop="1" thickBot="1">
      <c r="A332" s="236"/>
      <c r="B332" s="237"/>
      <c r="C332" s="237"/>
      <c r="D332" s="238"/>
    </row>
    <row r="333" spans="1:4" ht="33" customHeight="1" thickTop="1" thickBot="1">
      <c r="A333" s="236"/>
      <c r="B333" s="237"/>
      <c r="C333" s="237"/>
      <c r="D333" s="238"/>
    </row>
    <row r="334" spans="1:4" ht="43.95" customHeight="1" thickTop="1" thickBot="1">
      <c r="A334" s="239"/>
      <c r="B334" s="240"/>
      <c r="C334" s="238"/>
      <c r="D334" s="238"/>
    </row>
    <row r="335" spans="1:4" ht="3" customHeight="1" thickTop="1" thickBot="1">
      <c r="A335" s="180"/>
      <c r="B335" s="180"/>
      <c r="C335" s="180"/>
      <c r="D335" s="180"/>
    </row>
    <row r="336" spans="1:4" ht="33" customHeight="1" thickTop="1" thickBot="1">
      <c r="A336" s="412" t="s">
        <v>280</v>
      </c>
      <c r="B336" s="413"/>
      <c r="C336" s="414"/>
      <c r="D336" s="415" t="s">
        <v>279</v>
      </c>
    </row>
    <row r="337" spans="1:4" ht="33" customHeight="1" thickTop="1" thickBot="1">
      <c r="A337" s="769"/>
      <c r="B337" s="770"/>
      <c r="C337" s="770"/>
      <c r="D337" s="771"/>
    </row>
    <row r="338" spans="1:4" ht="33" customHeight="1" thickTop="1" thickBot="1">
      <c r="A338" s="236"/>
      <c r="B338" s="237"/>
      <c r="C338" s="237"/>
      <c r="D338" s="238"/>
    </row>
    <row r="339" spans="1:4" ht="33" customHeight="1" thickTop="1" thickBot="1">
      <c r="A339" s="236"/>
      <c r="B339" s="237"/>
      <c r="C339" s="237"/>
      <c r="D339" s="238"/>
    </row>
    <row r="340" spans="1:4" ht="33" customHeight="1" thickTop="1" thickBot="1">
      <c r="A340" s="236"/>
      <c r="B340" s="237"/>
      <c r="C340" s="237"/>
      <c r="D340" s="238"/>
    </row>
    <row r="341" spans="1:4" ht="33" customHeight="1" thickTop="1" thickBot="1">
      <c r="A341" s="769"/>
      <c r="B341" s="770"/>
      <c r="C341" s="770"/>
      <c r="D341" s="771"/>
    </row>
    <row r="342" spans="1:4" ht="21.9" customHeight="1" thickTop="1">
      <c r="A342" s="768" t="s">
        <v>281</v>
      </c>
      <c r="B342" s="768"/>
      <c r="C342" s="768"/>
      <c r="D342" s="768"/>
    </row>
    <row r="343" spans="1:4" ht="21.9" customHeight="1">
      <c r="A343" s="743" t="str">
        <f>+'jobinfo(2)'!$C$100</f>
        <v>All Phase Consulting, LLC</v>
      </c>
      <c r="B343" s="744"/>
      <c r="C343" s="744"/>
      <c r="D343" s="744"/>
    </row>
    <row r="344" spans="1:4" ht="21.9" customHeight="1">
      <c r="A344" s="746" t="str">
        <f>+'jobinfo(2)'!C$109</f>
        <v>Providing Cost Estimating &amp; Project Management Services</v>
      </c>
      <c r="B344" s="746"/>
      <c r="C344" s="746"/>
      <c r="D344" s="746"/>
    </row>
    <row r="345" spans="1:4" ht="21.9" customHeight="1">
      <c r="A345" s="745" t="str">
        <f>+'jobinfo(2)'!$C$101</f>
        <v>WWW.MYAPCLLC.COM</v>
      </c>
      <c r="B345" s="745"/>
      <c r="C345" s="745" t="str">
        <f>+'jobinfo(2)'!$C$102</f>
        <v>Insured  &amp; GA Registered #09073201</v>
      </c>
      <c r="D345" s="745"/>
    </row>
    <row r="346" spans="1:4" ht="21.9" customHeight="1">
      <c r="A346" s="364" t="str">
        <f>'jobinfo(2)'!$C$107</f>
        <v>20810 AURORA RD</v>
      </c>
      <c r="B346" s="746" t="str">
        <f>+'jobinfo(2)'!$C$103</f>
        <v>375 Rockbridge Road, Suite 172-343</v>
      </c>
      <c r="C346" s="747"/>
      <c r="D346" s="364" t="str">
        <f>+'jobinfo(2)'!$C$105</f>
        <v>ECI 531 FIFTH AVE,</v>
      </c>
    </row>
    <row r="347" spans="1:4" ht="21.9" customHeight="1">
      <c r="A347" s="364" t="str">
        <f>'jobinfo(2)'!$C$108</f>
        <v>BEDFORD,OH 44146</v>
      </c>
      <c r="B347" s="746" t="str">
        <f>+'jobinfo(2)'!$C$104</f>
        <v>Lilburn, GA, 30047</v>
      </c>
      <c r="C347" s="747"/>
      <c r="D347" s="364" t="str">
        <f>+'jobinfo(2)'!$C$106</f>
        <v>PELHAM, NY 10803</v>
      </c>
    </row>
    <row r="348" spans="1:4" ht="21.9" customHeight="1">
      <c r="A348" s="749" t="str">
        <f>+'jobinfo(2)'!$C$110</f>
        <v>Five Generations of Great Work</v>
      </c>
      <c r="B348" s="750"/>
      <c r="C348" s="749" t="str">
        <f>+'jobinfo(2)'!$C$111</f>
        <v>Five Generations of Pride &amp; Skills</v>
      </c>
      <c r="D348" s="750"/>
    </row>
    <row r="349" spans="1:4" ht="21.9" customHeight="1">
      <c r="A349" s="7" t="s">
        <v>3</v>
      </c>
      <c r="B349" s="322" t="str">
        <f>+'jobinfo(2)'!$C$112</f>
        <v>Joe Jones, PM  216.450.7228</v>
      </c>
      <c r="C349" s="749" t="str">
        <f>+'jobinfo(2)'!$C$113</f>
        <v>wsbjoe9@gmail.com</v>
      </c>
      <c r="D349" s="750"/>
    </row>
    <row r="350" spans="1:4" ht="21.9" customHeight="1">
      <c r="A350" s="7" t="s">
        <v>5</v>
      </c>
      <c r="B350" s="322" t="str">
        <f>+'jobinfo(2)'!$C$114</f>
        <v>404-446-9060</v>
      </c>
      <c r="C350" s="749" t="str">
        <f>+'jobinfo(2)'!$C$115</f>
        <v>info@myapcllc.com</v>
      </c>
      <c r="D350" s="750"/>
    </row>
    <row r="351" spans="1:4" ht="21.9" customHeight="1">
      <c r="A351" s="7"/>
      <c r="B351" s="322"/>
      <c r="C351" s="390"/>
      <c r="D351" s="42"/>
    </row>
    <row r="352" spans="1:4" ht="21.9" customHeight="1">
      <c r="A352" s="120" t="s">
        <v>164</v>
      </c>
      <c r="B352" s="119">
        <f>+$B$10</f>
        <v>0</v>
      </c>
      <c r="C352" s="395" t="str">
        <f>+$B$14</f>
        <v>Allstate Insurance Company</v>
      </c>
      <c r="D352" s="41">
        <f>+'jobinfo(2)'!$C$28</f>
        <v>0</v>
      </c>
    </row>
    <row r="353" spans="1:4" ht="21.9" customHeight="1">
      <c r="A353" s="41" t="str">
        <f>+$B$11</f>
        <v>Johnson, Paul &amp; Tamra</v>
      </c>
      <c r="B353" s="41">
        <f>+D107</f>
        <v>0</v>
      </c>
      <c r="C353" s="120">
        <f>+'jobinfo(2)'!$C$29</f>
        <v>0</v>
      </c>
      <c r="D353"/>
    </row>
    <row r="354" spans="1:4" ht="18">
      <c r="A354" s="41" t="str">
        <f>+$B$12</f>
        <v>9402 Shepard Road</v>
      </c>
      <c r="B354"/>
      <c r="C354" s="396">
        <f>+'jobinfo(2)'!$C$30</f>
        <v>0</v>
      </c>
      <c r="D354"/>
    </row>
    <row r="355" spans="1:4" ht="18">
      <c r="A355" s="41" t="str">
        <f>+$B$13</f>
        <v>Macedonia, OH, USA</v>
      </c>
      <c r="B355"/>
      <c r="C355" s="396" t="str">
        <f>+'jobinfo(2)'!$C$31</f>
        <v>888 656.8005</v>
      </c>
      <c r="D355" s="119"/>
    </row>
    <row r="356" spans="1:4" ht="18">
      <c r="A356" s="119" t="str">
        <f>+$D$11</f>
        <v>tringo68@yahoo.com</v>
      </c>
      <c r="B356"/>
      <c r="C356" s="118"/>
      <c r="D356" s="119"/>
    </row>
    <row r="357" spans="1:4">
      <c r="A357" s="118"/>
      <c r="B357"/>
      <c r="C357" s="760"/>
      <c r="D357" s="760"/>
    </row>
    <row r="358" spans="1:4" ht="18">
      <c r="A358" s="118"/>
      <c r="B358" s="21" t="str">
        <f>+$D$47</f>
        <v>WATER</v>
      </c>
      <c r="C358" s="44" t="s">
        <v>236</v>
      </c>
      <c r="D358" s="44" t="s">
        <v>237</v>
      </c>
    </row>
    <row r="359" spans="1:4" ht="18">
      <c r="A359" s="118"/>
      <c r="B359" s="122" t="str">
        <f>+$D$23</f>
        <v>Friday, April 4, 2025</v>
      </c>
      <c r="C359" s="44" t="s">
        <v>239</v>
      </c>
      <c r="D359" s="44" t="s">
        <v>237</v>
      </c>
    </row>
    <row r="360" spans="1:4" ht="18">
      <c r="A360" s="761"/>
      <c r="B360" s="21" t="str">
        <f>+$A$57</f>
        <v>Interior Repairs LEVEL 1</v>
      </c>
      <c r="C360" s="44"/>
      <c r="D360" s="44"/>
    </row>
    <row r="361" spans="1:4" ht="18">
      <c r="A361" s="761"/>
      <c r="B361" s="21" t="str">
        <f>+$C$57</f>
        <v>Interior Repairs LEVEL 2</v>
      </c>
      <c r="C361" s="44" t="s">
        <v>242</v>
      </c>
      <c r="D361" s="44" t="s">
        <v>237</v>
      </c>
    </row>
    <row r="362" spans="1:4" ht="18">
      <c r="A362" s="761"/>
      <c r="B362" s="21" t="str">
        <f>+$D$57</f>
        <v>TBD</v>
      </c>
      <c r="C362" s="44" t="s">
        <v>244</v>
      </c>
      <c r="D362" s="44" t="s">
        <v>237</v>
      </c>
    </row>
    <row r="363" spans="1:4" ht="18">
      <c r="A363" s="761"/>
      <c r="B363" s="41" t="s">
        <v>245</v>
      </c>
      <c r="C363" s="41"/>
      <c r="D363" s="44"/>
    </row>
    <row r="364" spans="1:4" ht="18">
      <c r="A364" s="123"/>
    </row>
    <row r="365" spans="1:4" ht="18">
      <c r="A365" s="762" t="s">
        <v>246</v>
      </c>
      <c r="B365" s="762"/>
      <c r="C365" s="762"/>
      <c r="D365" s="762"/>
    </row>
    <row r="366" spans="1:4" ht="18">
      <c r="A366" s="763" t="s">
        <v>252</v>
      </c>
      <c r="B366" s="763"/>
      <c r="C366" s="763"/>
      <c r="D366" s="763"/>
    </row>
    <row r="367" spans="1:4" ht="18">
      <c r="A367" s="391" t="s">
        <v>282</v>
      </c>
      <c r="B367" s="392"/>
      <c r="D367" s="393"/>
    </row>
    <row r="368" spans="1:4" ht="18">
      <c r="A368" s="391"/>
      <c r="B368" s="391"/>
      <c r="C368" s="391"/>
      <c r="D368" s="391"/>
    </row>
    <row r="369" spans="1:4" ht="25.2">
      <c r="A369" s="397" t="s">
        <v>254</v>
      </c>
      <c r="B369" s="124"/>
      <c r="C369" s="397"/>
      <c r="D369" s="425" t="str">
        <f>+$D$32</f>
        <v>Friday, April 4, 2025</v>
      </c>
    </row>
    <row r="370" spans="1:4" ht="18">
      <c r="A370" s="764" t="str">
        <f>B349</f>
        <v>Joe Jones, PM  216.450.7228</v>
      </c>
      <c r="B370" s="765"/>
      <c r="C370" s="766" t="str">
        <f>C314</f>
        <v>Estimating services</v>
      </c>
      <c r="D370" s="767"/>
    </row>
    <row r="371" spans="1:4" ht="23.4">
      <c r="A371" s="504" t="str">
        <f>A349</f>
        <v>COMPANY REP.</v>
      </c>
      <c r="B371" s="504"/>
      <c r="C371" s="394" t="s">
        <v>255</v>
      </c>
      <c r="D371" s="391"/>
    </row>
    <row r="373" spans="1:4" ht="18">
      <c r="A373" s="22"/>
      <c r="B373" s="425"/>
    </row>
    <row r="375" spans="1:4" ht="18">
      <c r="A375" s="759"/>
      <c r="B375" s="759"/>
    </row>
  </sheetData>
  <mergeCells count="180">
    <mergeCell ref="A23:B23"/>
    <mergeCell ref="A25:D27"/>
    <mergeCell ref="C15:D15"/>
    <mergeCell ref="A50:D52"/>
    <mergeCell ref="A269:D269"/>
    <mergeCell ref="A270:D270"/>
    <mergeCell ref="A274:B274"/>
    <mergeCell ref="A264:A267"/>
    <mergeCell ref="A309:D309"/>
    <mergeCell ref="A276:D276"/>
    <mergeCell ref="A294:D294"/>
    <mergeCell ref="A295:D295"/>
    <mergeCell ref="A296:D296"/>
    <mergeCell ref="A297:B297"/>
    <mergeCell ref="A287:D287"/>
    <mergeCell ref="A283:D283"/>
    <mergeCell ref="A285:D285"/>
    <mergeCell ref="A288:D288"/>
    <mergeCell ref="A308:D308"/>
    <mergeCell ref="C274:D274"/>
    <mergeCell ref="C253:D253"/>
    <mergeCell ref="C254:D254"/>
    <mergeCell ref="C261:D261"/>
    <mergeCell ref="A165:D165"/>
    <mergeCell ref="A328:D328"/>
    <mergeCell ref="A292:D292"/>
    <mergeCell ref="A293:D293"/>
    <mergeCell ref="A245:D245"/>
    <mergeCell ref="A247:D247"/>
    <mergeCell ref="A103:B103"/>
    <mergeCell ref="A184:B184"/>
    <mergeCell ref="A181:D181"/>
    <mergeCell ref="A209:D209"/>
    <mergeCell ref="A201:D201"/>
    <mergeCell ref="C185:D185"/>
    <mergeCell ref="A289:D289"/>
    <mergeCell ref="A291:D291"/>
    <mergeCell ref="C252:D252"/>
    <mergeCell ref="B250:C250"/>
    <mergeCell ref="B251:C251"/>
    <mergeCell ref="A238:D238"/>
    <mergeCell ref="A213:D213"/>
    <mergeCell ref="A211:D211"/>
    <mergeCell ref="A214:B214"/>
    <mergeCell ref="A195:D195"/>
    <mergeCell ref="A185:B185"/>
    <mergeCell ref="A188:D188"/>
    <mergeCell ref="A248:D248"/>
    <mergeCell ref="A337:D337"/>
    <mergeCell ref="C104:D104"/>
    <mergeCell ref="A240:D240"/>
    <mergeCell ref="A244:B244"/>
    <mergeCell ref="C227:D227"/>
    <mergeCell ref="A218:D218"/>
    <mergeCell ref="B224:C224"/>
    <mergeCell ref="C225:D225"/>
    <mergeCell ref="A239:D239"/>
    <mergeCell ref="B192:C192"/>
    <mergeCell ref="A193:D193"/>
    <mergeCell ref="A210:D210"/>
    <mergeCell ref="C244:D244"/>
    <mergeCell ref="A194:D194"/>
    <mergeCell ref="A241:D241"/>
    <mergeCell ref="A183:D183"/>
    <mergeCell ref="A310:D310"/>
    <mergeCell ref="A290:D290"/>
    <mergeCell ref="A306:D306"/>
    <mergeCell ref="A182:D182"/>
    <mergeCell ref="A178:D178"/>
    <mergeCell ref="A179:D179"/>
    <mergeCell ref="B226:C226"/>
    <mergeCell ref="A189:D189"/>
    <mergeCell ref="J68:M68"/>
    <mergeCell ref="A132:D132"/>
    <mergeCell ref="A99:D99"/>
    <mergeCell ref="B101:C101"/>
    <mergeCell ref="A97:D97"/>
    <mergeCell ref="C76:D76"/>
    <mergeCell ref="A87:D87"/>
    <mergeCell ref="A86:B86"/>
    <mergeCell ref="A115:D115"/>
    <mergeCell ref="A74:B74"/>
    <mergeCell ref="C74:D74"/>
    <mergeCell ref="A70:D70"/>
    <mergeCell ref="A71:B71"/>
    <mergeCell ref="C71:D71"/>
    <mergeCell ref="C103:D103"/>
    <mergeCell ref="C105:D105"/>
    <mergeCell ref="A98:D98"/>
    <mergeCell ref="C100:D100"/>
    <mergeCell ref="A249:B249"/>
    <mergeCell ref="C249:D249"/>
    <mergeCell ref="G59:H59"/>
    <mergeCell ref="E61:H61"/>
    <mergeCell ref="A68:D68"/>
    <mergeCell ref="B41:C41"/>
    <mergeCell ref="A42:B42"/>
    <mergeCell ref="A133:D133"/>
    <mergeCell ref="B102:C102"/>
    <mergeCell ref="A123:B123"/>
    <mergeCell ref="A108:B108"/>
    <mergeCell ref="E60:H60"/>
    <mergeCell ref="E58:H58"/>
    <mergeCell ref="C53:D53"/>
    <mergeCell ref="C42:D42"/>
    <mergeCell ref="A66:B66"/>
    <mergeCell ref="B73:C73"/>
    <mergeCell ref="B72:C72"/>
    <mergeCell ref="C75:D75"/>
    <mergeCell ref="A55:D55"/>
    <mergeCell ref="C46:D46"/>
    <mergeCell ref="C44:D44"/>
    <mergeCell ref="A100:B100"/>
    <mergeCell ref="A94:D94"/>
    <mergeCell ref="A1:D1"/>
    <mergeCell ref="A302:D302"/>
    <mergeCell ref="A303:D303"/>
    <mergeCell ref="C4:D4"/>
    <mergeCell ref="A2:D2"/>
    <mergeCell ref="A197:D198"/>
    <mergeCell ref="A177:D177"/>
    <mergeCell ref="A36:D36"/>
    <mergeCell ref="A33:B33"/>
    <mergeCell ref="A54:D54"/>
    <mergeCell ref="A64:D64"/>
    <mergeCell ref="A58:D58"/>
    <mergeCell ref="C59:D59"/>
    <mergeCell ref="A60:D60"/>
    <mergeCell ref="A61:D61"/>
    <mergeCell ref="A69:D69"/>
    <mergeCell ref="A243:B243"/>
    <mergeCell ref="A3:D3"/>
    <mergeCell ref="A242:D242"/>
    <mergeCell ref="A4:B4"/>
    <mergeCell ref="A173:D173"/>
    <mergeCell ref="A208:D208"/>
    <mergeCell ref="A174:D176"/>
    <mergeCell ref="A32:B32"/>
    <mergeCell ref="A341:D341"/>
    <mergeCell ref="B6:C6"/>
    <mergeCell ref="C7:D7"/>
    <mergeCell ref="B5:C5"/>
    <mergeCell ref="A7:B7"/>
    <mergeCell ref="A85:D85"/>
    <mergeCell ref="C8:D8"/>
    <mergeCell ref="A20:D20"/>
    <mergeCell ref="C9:D9"/>
    <mergeCell ref="A37:D37"/>
    <mergeCell ref="C21:D21"/>
    <mergeCell ref="A28:D28"/>
    <mergeCell ref="C66:D66"/>
    <mergeCell ref="A21:B21"/>
    <mergeCell ref="A29:D29"/>
    <mergeCell ref="C33:D33"/>
    <mergeCell ref="A196:D196"/>
    <mergeCell ref="A190:D190"/>
    <mergeCell ref="B191:C191"/>
    <mergeCell ref="C43:D43"/>
    <mergeCell ref="A65:B65"/>
    <mergeCell ref="B40:C40"/>
    <mergeCell ref="A134:D134"/>
    <mergeCell ref="A252:B252"/>
    <mergeCell ref="A342:D342"/>
    <mergeCell ref="A343:D343"/>
    <mergeCell ref="A344:D344"/>
    <mergeCell ref="A345:B345"/>
    <mergeCell ref="C345:D345"/>
    <mergeCell ref="B346:C346"/>
    <mergeCell ref="B347:C347"/>
    <mergeCell ref="A348:B348"/>
    <mergeCell ref="C348:D348"/>
    <mergeCell ref="A375:B375"/>
    <mergeCell ref="C349:D349"/>
    <mergeCell ref="C350:D350"/>
    <mergeCell ref="C357:D357"/>
    <mergeCell ref="A360:A363"/>
    <mergeCell ref="A365:D365"/>
    <mergeCell ref="A366:D366"/>
    <mergeCell ref="A370:B370"/>
    <mergeCell ref="C370:D370"/>
  </mergeCells>
  <printOptions horizontalCentered="1" verticalCentered="1"/>
  <pageMargins left="0.35" right="0.17" top="0.26" bottom="0.2" header="0.18" footer="0.21"/>
  <pageSetup orientation="portrait" r:id="rId1"/>
  <headerFooter differentFirst="1">
    <oddFooter>&amp;L
&amp;C
&amp;R
Page  #  &amp;P         &amp;F</oddFooter>
  </headerFooter>
  <rowBreaks count="11" manualBreakCount="11">
    <brk id="35" max="16383" man="1"/>
    <brk id="67" max="16383" man="1"/>
    <brk id="96" max="16383" man="1"/>
    <brk id="147" max="16383" man="1"/>
    <brk id="187" max="16383" man="1"/>
    <brk id="217" max="16383" man="1"/>
    <brk id="244" max="16383" man="1"/>
    <brk id="275" max="16383" man="1"/>
    <brk id="299" max="16383" man="1"/>
    <brk id="326" max="16383" man="1"/>
    <brk id="341" max="3"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0C228-5FB3-40A2-B844-11AEFA03E1E9}">
  <sheetPr>
    <pageSetUpPr fitToPage="1"/>
  </sheetPr>
  <dimension ref="A1:A43"/>
  <sheetViews>
    <sheetView topLeftCell="A16" workbookViewId="0">
      <selection activeCell="A25" sqref="A25"/>
    </sheetView>
  </sheetViews>
  <sheetFormatPr defaultRowHeight="14.4"/>
  <cols>
    <col min="1" max="1" width="93.33203125" style="688" customWidth="1"/>
  </cols>
  <sheetData>
    <row r="1" spans="1:1">
      <c r="A1" s="688">
        <f>'jobinfo(2)'!C27</f>
        <v>0</v>
      </c>
    </row>
    <row r="2" spans="1:1">
      <c r="A2" s="688" t="str">
        <f>'jobinfo(2)'!C1</f>
        <v>Johnson, Paul &amp; Tamra</v>
      </c>
    </row>
    <row r="3" spans="1:1">
      <c r="A3" s="688" t="str">
        <f>'jobinfo(2)'!C2</f>
        <v>9402 Shepard Road</v>
      </c>
    </row>
    <row r="4" spans="1:1">
      <c r="A4" s="688" t="str">
        <f>'jobinfo(2)'!C3</f>
        <v>Macedonia, OH, USA</v>
      </c>
    </row>
    <row r="6" spans="1:1">
      <c r="A6" s="708" t="s">
        <v>833</v>
      </c>
    </row>
    <row r="7" spans="1:1">
      <c r="A7" s="708"/>
    </row>
    <row r="8" spans="1:1" ht="43.2">
      <c r="A8" s="708" t="s">
        <v>834</v>
      </c>
    </row>
    <row r="9" spans="1:1">
      <c r="A9" s="708"/>
    </row>
    <row r="10" spans="1:1" ht="28.8">
      <c r="A10" s="708" t="s">
        <v>832</v>
      </c>
    </row>
    <row r="11" spans="1:1">
      <c r="A11" s="708"/>
    </row>
    <row r="12" spans="1:1" ht="28.8">
      <c r="A12" s="708" t="s">
        <v>831</v>
      </c>
    </row>
    <row r="13" spans="1:1">
      <c r="A13" s="708"/>
    </row>
    <row r="14" spans="1:1" ht="28.8">
      <c r="A14" s="708" t="s">
        <v>830</v>
      </c>
    </row>
    <row r="15" spans="1:1">
      <c r="A15" s="708"/>
    </row>
    <row r="16" spans="1:1" ht="33" customHeight="1">
      <c r="A16" s="708" t="s">
        <v>835</v>
      </c>
    </row>
    <row r="17" spans="1:1">
      <c r="A17" s="708"/>
    </row>
    <row r="18" spans="1:1" ht="66" customHeight="1">
      <c r="A18" s="708" t="s">
        <v>829</v>
      </c>
    </row>
    <row r="19" spans="1:1" ht="33" customHeight="1">
      <c r="A19" s="709" t="s">
        <v>828</v>
      </c>
    </row>
    <row r="20" spans="1:1" ht="55.05" customHeight="1">
      <c r="A20" s="709" t="s">
        <v>827</v>
      </c>
    </row>
    <row r="21" spans="1:1" ht="43.2">
      <c r="A21" s="709" t="s">
        <v>826</v>
      </c>
    </row>
    <row r="22" spans="1:1" ht="43.95" customHeight="1">
      <c r="A22" s="709" t="s">
        <v>825</v>
      </c>
    </row>
    <row r="23" spans="1:1" ht="33" customHeight="1">
      <c r="A23" s="709" t="s">
        <v>824</v>
      </c>
    </row>
    <row r="24" spans="1:1">
      <c r="A24" s="709"/>
    </row>
    <row r="25" spans="1:1" ht="28.8">
      <c r="A25" s="708" t="s">
        <v>836</v>
      </c>
    </row>
    <row r="27" spans="1:1">
      <c r="A27" s="711" t="str">
        <f>'jobinfo(2)'!C100</f>
        <v>All Phase Consulting, LLC</v>
      </c>
    </row>
    <row r="28" spans="1:1">
      <c r="A28" s="710" t="str">
        <f>'jobinfo(2)'!C101</f>
        <v>WWW.MYAPCLLC.COM</v>
      </c>
    </row>
    <row r="29" spans="1:1">
      <c r="A29" s="688" t="str">
        <f>'jobinfo(2)'!C103</f>
        <v>375 Rockbridge Road, Suite 172-343</v>
      </c>
    </row>
    <row r="30" spans="1:1">
      <c r="A30" s="688" t="str">
        <f>'jobinfo(2)'!C104</f>
        <v>Lilburn, GA, 30047</v>
      </c>
    </row>
    <row r="31" spans="1:1">
      <c r="A31" s="711" t="str">
        <f>'jobinfo(2)'!C105</f>
        <v>ECI 531 FIFTH AVE,</v>
      </c>
    </row>
    <row r="32" spans="1:1">
      <c r="A32" s="711" t="str">
        <f>'jobinfo(2)'!C106</f>
        <v>PELHAM, NY 10803</v>
      </c>
    </row>
    <row r="33" spans="1:1">
      <c r="A33" s="710" t="str">
        <f>'jobinfo(2)'!C107</f>
        <v>20810 AURORA RD</v>
      </c>
    </row>
    <row r="34" spans="1:1">
      <c r="A34" s="710" t="str">
        <f>'jobinfo(2)'!C108</f>
        <v>BEDFORD,OH 44146</v>
      </c>
    </row>
    <row r="35" spans="1:1">
      <c r="A35" s="711" t="str">
        <f>'jobinfo(2)'!C109</f>
        <v>Providing Cost Estimating &amp; Project Management Services</v>
      </c>
    </row>
    <row r="36" spans="1:1">
      <c r="A36" s="711" t="str">
        <f>'jobinfo(2)'!C110</f>
        <v>Five Generations of Great Work</v>
      </c>
    </row>
    <row r="37" spans="1:1">
      <c r="A37" s="711" t="str">
        <f>'jobinfo(2)'!C111</f>
        <v>Five Generations of Pride &amp; Skills</v>
      </c>
    </row>
    <row r="38" spans="1:1">
      <c r="A38" s="688" t="str">
        <f>'jobinfo(2)'!C112</f>
        <v>Joe Jones, PM  216.450.7228</v>
      </c>
    </row>
    <row r="39" spans="1:1">
      <c r="A39" s="688" t="str">
        <f>'jobinfo(2)'!C113</f>
        <v>wsbjoe9@gmail.com</v>
      </c>
    </row>
    <row r="40" spans="1:1">
      <c r="A40" s="710" t="str">
        <f>'jobinfo(2)'!C114</f>
        <v>404-446-9060</v>
      </c>
    </row>
    <row r="41" spans="1:1">
      <c r="A41" s="710" t="str">
        <f>'jobinfo(2)'!C115</f>
        <v>info@myapcllc.com</v>
      </c>
    </row>
    <row r="42" spans="1:1">
      <c r="A42" s="688" t="str">
        <f>'jobinfo(2)'!C116</f>
        <v>TIN 83-226 0563</v>
      </c>
    </row>
    <row r="43" spans="1:1">
      <c r="A43" s="688">
        <f>'jobinfo(2)'!C118</f>
        <v>0</v>
      </c>
    </row>
  </sheetData>
  <pageMargins left="0.32" right="0.35" top="0.6" bottom="0.57999999999999996" header="0.3" footer="0.3"/>
  <pageSetup orientation="portrait" horizontalDpi="300" verticalDpi="300" r:id="rId1"/>
  <headerFooter>
    <oddFooter>&amp;C&amp;A&amp;R&amp;Z&amp;F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O238"/>
  <sheetViews>
    <sheetView zoomScaleNormal="100" workbookViewId="0">
      <selection activeCell="C1" sqref="C1:C1048576"/>
    </sheetView>
  </sheetViews>
  <sheetFormatPr defaultRowHeight="33" customHeight="1"/>
  <cols>
    <col min="1" max="1" width="5.6640625" style="10" customWidth="1"/>
    <col min="2" max="2" width="23" style="2" customWidth="1"/>
    <col min="3" max="3" width="36" customWidth="1"/>
    <col min="4" max="4" width="26.88671875" style="214" customWidth="1"/>
    <col min="5" max="5" width="26.6640625" style="10" customWidth="1"/>
    <col min="6" max="6" width="6.109375" style="10" customWidth="1"/>
    <col min="7" max="7" width="27.33203125" style="10" customWidth="1"/>
    <col min="8" max="8" width="12.33203125" customWidth="1"/>
    <col min="11" max="11" width="46.5546875" customWidth="1"/>
    <col min="12" max="12" width="24" customWidth="1"/>
    <col min="14" max="14" width="39.109375" bestFit="1" customWidth="1"/>
    <col min="15" max="15" width="19.88671875" customWidth="1"/>
  </cols>
  <sheetData>
    <row r="1" spans="1:12" ht="43.95" customHeight="1" thickTop="1">
      <c r="A1" s="311" t="s">
        <v>283</v>
      </c>
      <c r="B1" s="522" t="s">
        <v>284</v>
      </c>
      <c r="C1" s="712" t="str">
        <f>'[2]jobinfo(2)'!$C$1</f>
        <v>Johnson, Paul &amp; Tamra</v>
      </c>
      <c r="D1" s="567">
        <f>'[2]jobinfo(2)'!$D$1</f>
        <v>0</v>
      </c>
      <c r="E1" s="2">
        <f>'[2]jobinfo(2)'!$E$1</f>
        <v>0</v>
      </c>
      <c r="F1" s="10">
        <f>'[2]jobinfo(2)'!$F$1</f>
        <v>0</v>
      </c>
      <c r="G1" s="10">
        <f>'[2]jobinfo(2)'!$G$1</f>
        <v>0</v>
      </c>
      <c r="H1">
        <f>'[2]jobinfo(2)'!$H$1</f>
        <v>0</v>
      </c>
      <c r="I1">
        <f>'[2]jobinfo(2)'!$I$1</f>
        <v>0</v>
      </c>
      <c r="J1">
        <f>'[2]jobinfo(2)'!$J$1</f>
        <v>0</v>
      </c>
      <c r="K1" s="315" t="s">
        <v>284</v>
      </c>
      <c r="L1" s="655" t="s">
        <v>285</v>
      </c>
    </row>
    <row r="2" spans="1:12" ht="33" customHeight="1">
      <c r="A2" s="312"/>
      <c r="B2" s="523" t="s">
        <v>286</v>
      </c>
      <c r="C2" s="713" t="str">
        <f>'[2]jobinfo(2)'!$C$2</f>
        <v>9402 Shepard Road</v>
      </c>
      <c r="D2" s="577">
        <f>'[2]jobinfo(2)'!$D$2</f>
        <v>0</v>
      </c>
      <c r="E2" s="2">
        <f>'[2]jobinfo(2)'!$E$2</f>
        <v>0</v>
      </c>
      <c r="F2" s="10">
        <f>'[2]jobinfo(2)'!$F$2</f>
        <v>0</v>
      </c>
      <c r="G2" s="10">
        <f>'[2]jobinfo(2)'!$G$2</f>
        <v>0</v>
      </c>
      <c r="H2" s="200">
        <f>'[2]jobinfo(2)'!$H$2</f>
        <v>0</v>
      </c>
      <c r="I2">
        <f>'[2]jobinfo(2)'!$I$2</f>
        <v>0</v>
      </c>
      <c r="J2">
        <f>'[2]jobinfo(2)'!$J$2</f>
        <v>0</v>
      </c>
      <c r="K2" s="315" t="s">
        <v>286</v>
      </c>
      <c r="L2" s="565" t="s">
        <v>287</v>
      </c>
    </row>
    <row r="3" spans="1:12" ht="33" customHeight="1">
      <c r="A3" s="312"/>
      <c r="B3" s="524" t="s">
        <v>288</v>
      </c>
      <c r="C3" s="714" t="str">
        <f>'[2]jobinfo(2)'!$C$3</f>
        <v>Macedonia, OH, USA</v>
      </c>
      <c r="D3" s="579">
        <f>'[2]jobinfo(2)'!$D$3</f>
        <v>0</v>
      </c>
      <c r="E3" s="2">
        <f>'[2]jobinfo(2)'!$E$3</f>
        <v>0</v>
      </c>
      <c r="F3" s="10">
        <f>'[2]jobinfo(2)'!$F$3</f>
        <v>0</v>
      </c>
      <c r="G3" s="10">
        <f>'[2]jobinfo(2)'!$G$3</f>
        <v>0</v>
      </c>
      <c r="H3">
        <f>'[2]jobinfo(2)'!$H$3</f>
        <v>0</v>
      </c>
      <c r="I3">
        <f>'[2]jobinfo(2)'!$I$3</f>
        <v>0</v>
      </c>
      <c r="J3">
        <f>'[2]jobinfo(2)'!$J$3</f>
        <v>0</v>
      </c>
      <c r="K3" s="315" t="s">
        <v>288</v>
      </c>
      <c r="L3" s="565" t="s">
        <v>289</v>
      </c>
    </row>
    <row r="4" spans="1:12" ht="33" customHeight="1">
      <c r="A4" s="312"/>
      <c r="B4" s="523" t="s">
        <v>116</v>
      </c>
      <c r="C4" s="713" t="str">
        <f>'[2]jobinfo(2)'!$C$4</f>
        <v>tringo68@yahoo.com</v>
      </c>
      <c r="D4" s="577">
        <f>'[2]jobinfo(2)'!$D$4</f>
        <v>0</v>
      </c>
      <c r="E4" s="2">
        <f>'[2]jobinfo(2)'!$E$4</f>
        <v>0</v>
      </c>
      <c r="F4" s="10">
        <f>'[2]jobinfo(2)'!$F$4</f>
        <v>0</v>
      </c>
      <c r="G4" s="10">
        <f>'[2]jobinfo(2)'!$G$4</f>
        <v>0</v>
      </c>
      <c r="H4">
        <f>'[2]jobinfo(2)'!$H$4</f>
        <v>0</v>
      </c>
      <c r="I4" s="313">
        <f>'[2]jobinfo(2)'!$I$4</f>
        <v>0</v>
      </c>
      <c r="J4" s="857">
        <f>'[2]jobinfo(2)'!$J$4</f>
        <v>0</v>
      </c>
      <c r="K4" s="315" t="s">
        <v>116</v>
      </c>
      <c r="L4" s="565" t="s">
        <v>285</v>
      </c>
    </row>
    <row r="5" spans="1:12" ht="33" customHeight="1">
      <c r="A5" s="312"/>
      <c r="B5" s="525" t="s">
        <v>115</v>
      </c>
      <c r="C5" s="713" t="str">
        <f>'[2]jobinfo(2)'!$C$5</f>
        <v>(216) 399-6191</v>
      </c>
      <c r="D5" s="580">
        <f>'[2]jobinfo(2)'!$D$5</f>
        <v>0</v>
      </c>
      <c r="E5" s="2">
        <f>'[2]jobinfo(2)'!$E$5</f>
        <v>0</v>
      </c>
      <c r="F5" s="10">
        <f>'[2]jobinfo(2)'!$F$5</f>
        <v>0</v>
      </c>
      <c r="G5" s="10">
        <f>'[2]jobinfo(2)'!$G$5</f>
        <v>0</v>
      </c>
      <c r="H5">
        <f>'[2]jobinfo(2)'!$H$5</f>
        <v>0</v>
      </c>
      <c r="I5" s="313">
        <f>'[2]jobinfo(2)'!$I$5</f>
        <v>0</v>
      </c>
      <c r="J5" s="857"/>
      <c r="K5" s="315" t="s">
        <v>115</v>
      </c>
      <c r="L5" s="565" t="s">
        <v>290</v>
      </c>
    </row>
    <row r="6" spans="1:12" ht="33" customHeight="1">
      <c r="A6" s="312"/>
      <c r="B6" s="526" t="s">
        <v>117</v>
      </c>
      <c r="C6" s="713" t="str">
        <f>'[2]jobinfo(2)'!$C$6</f>
        <v>TBD</v>
      </c>
      <c r="D6" s="565">
        <f>'[2]jobinfo(2)'!$D$6</f>
        <v>0</v>
      </c>
      <c r="E6" s="2">
        <f>'[2]jobinfo(2)'!$E$6</f>
        <v>0</v>
      </c>
      <c r="F6" s="10">
        <f>'[2]jobinfo(2)'!$F$6</f>
        <v>0</v>
      </c>
      <c r="G6" s="10">
        <f>'[2]jobinfo(2)'!$G$6</f>
        <v>0</v>
      </c>
      <c r="H6" s="204">
        <f>'[2]jobinfo(2)'!$H$6</f>
        <v>0</v>
      </c>
      <c r="I6">
        <f>'[2]jobinfo(2)'!$I$6</f>
        <v>0</v>
      </c>
      <c r="J6">
        <f>'[2]jobinfo(2)'!$J$6</f>
        <v>0</v>
      </c>
      <c r="K6" s="315" t="s">
        <v>117</v>
      </c>
      <c r="L6" s="565" t="s">
        <v>292</v>
      </c>
    </row>
    <row r="7" spans="1:12" ht="33" customHeight="1">
      <c r="A7" s="312"/>
      <c r="B7" s="527" t="s">
        <v>118</v>
      </c>
      <c r="C7" s="715" t="str">
        <f>'[2]jobinfo(2)'!$C$7</f>
        <v>TBD</v>
      </c>
      <c r="D7" s="577">
        <f>'[2]jobinfo(2)'!$D$7</f>
        <v>0</v>
      </c>
      <c r="E7" s="2">
        <f>'[2]jobinfo(2)'!$E$7</f>
        <v>0</v>
      </c>
      <c r="F7" s="10">
        <f>'[2]jobinfo(2)'!$F$7</f>
        <v>0</v>
      </c>
      <c r="G7" s="10">
        <f>'[2]jobinfo(2)'!$G$7</f>
        <v>0</v>
      </c>
      <c r="H7" s="202">
        <f>'[2]jobinfo(2)'!$H$7</f>
        <v>0</v>
      </c>
      <c r="I7">
        <f>'[2]jobinfo(2)'!$I$7</f>
        <v>0</v>
      </c>
      <c r="J7">
        <f>'[2]jobinfo(2)'!$J$7</f>
        <v>0</v>
      </c>
      <c r="K7" s="315" t="s">
        <v>118</v>
      </c>
      <c r="L7" s="565">
        <v>2163185051</v>
      </c>
    </row>
    <row r="8" spans="1:12" ht="33" customHeight="1">
      <c r="A8" s="312"/>
      <c r="B8" s="528" t="s">
        <v>293</v>
      </c>
      <c r="C8" t="str">
        <f>'[2]jobinfo(2)'!$C$8</f>
        <v>TBD</v>
      </c>
      <c r="D8" s="577">
        <f>'[2]jobinfo(2)'!$D$8</f>
        <v>0</v>
      </c>
      <c r="E8" s="2">
        <f>'[2]jobinfo(2)'!$E$8</f>
        <v>0</v>
      </c>
      <c r="F8" s="10">
        <f>'[2]jobinfo(2)'!$F$8</f>
        <v>0</v>
      </c>
      <c r="G8" s="10">
        <f>'[2]jobinfo(2)'!$G$8</f>
        <v>0</v>
      </c>
      <c r="H8" s="203">
        <f>'[2]jobinfo(2)'!$H$8</f>
        <v>0</v>
      </c>
      <c r="I8">
        <f>'[2]jobinfo(2)'!$I$8</f>
        <v>0</v>
      </c>
      <c r="J8">
        <f>'[2]jobinfo(2)'!$J$8</f>
        <v>0</v>
      </c>
      <c r="K8" s="315" t="s">
        <v>293</v>
      </c>
      <c r="L8" s="565" t="s">
        <v>291</v>
      </c>
    </row>
    <row r="9" spans="1:12" ht="33" customHeight="1">
      <c r="A9" s="312"/>
      <c r="B9" s="529" t="s">
        <v>294</v>
      </c>
      <c r="C9" t="str">
        <f>'[2]jobinfo(2)'!$C$9</f>
        <v>TBD</v>
      </c>
      <c r="D9" s="577">
        <f>'[2]jobinfo(2)'!$D$9</f>
        <v>0</v>
      </c>
      <c r="E9" s="201">
        <f>'[2]jobinfo(2)'!$E$9</f>
        <v>0</v>
      </c>
      <c r="F9" s="10">
        <f>'[2]jobinfo(2)'!$F$9</f>
        <v>0</v>
      </c>
      <c r="G9" s="10">
        <f>'[2]jobinfo(2)'!$G$9</f>
        <v>0</v>
      </c>
      <c r="H9">
        <f>'[2]jobinfo(2)'!$H$9</f>
        <v>0</v>
      </c>
      <c r="I9">
        <f>'[2]jobinfo(2)'!$I$9</f>
        <v>0</v>
      </c>
      <c r="J9">
        <f>'[2]jobinfo(2)'!$J$9</f>
        <v>0</v>
      </c>
      <c r="K9" s="315" t="s">
        <v>294</v>
      </c>
      <c r="L9" s="565" t="s">
        <v>291</v>
      </c>
    </row>
    <row r="10" spans="1:12" ht="33" customHeight="1">
      <c r="A10" s="312"/>
      <c r="B10" s="528" t="s">
        <v>295</v>
      </c>
      <c r="C10" t="str">
        <f>'[2]jobinfo(2)'!$C$10</f>
        <v>TBD</v>
      </c>
      <c r="D10" s="577">
        <f>'[2]jobinfo(2)'!$D$10</f>
        <v>0</v>
      </c>
      <c r="E10" s="201">
        <f>'[2]jobinfo(2)'!$E$10</f>
        <v>0</v>
      </c>
      <c r="F10" s="10">
        <f>'[2]jobinfo(2)'!$F$10</f>
        <v>0</v>
      </c>
      <c r="G10" s="10">
        <f>'[2]jobinfo(2)'!$G$10</f>
        <v>0</v>
      </c>
      <c r="H10">
        <f>'[2]jobinfo(2)'!$H$10</f>
        <v>0</v>
      </c>
      <c r="I10">
        <f>'[2]jobinfo(2)'!$I$10</f>
        <v>0</v>
      </c>
      <c r="J10">
        <f>'[2]jobinfo(2)'!$J$10</f>
        <v>0</v>
      </c>
      <c r="K10" s="315" t="s">
        <v>295</v>
      </c>
      <c r="L10" s="565" t="s">
        <v>291</v>
      </c>
    </row>
    <row r="11" spans="1:12" ht="33" customHeight="1">
      <c r="A11" s="858" t="s">
        <v>296</v>
      </c>
      <c r="B11" s="530" t="s">
        <v>235</v>
      </c>
      <c r="C11" s="208" t="str">
        <f>'[2]jobinfo(2)'!$C$11</f>
        <v>WATER</v>
      </c>
      <c r="D11" s="578">
        <f>'[2]jobinfo(2)'!$D$11</f>
        <v>0</v>
      </c>
      <c r="E11" s="208">
        <f>'[2]jobinfo(2)'!$E$11</f>
        <v>0</v>
      </c>
      <c r="F11" s="213">
        <f>'[2]jobinfo(2)'!$F$11</f>
        <v>0</v>
      </c>
      <c r="G11" s="208">
        <f>'[2]jobinfo(2)'!$G$11</f>
        <v>0</v>
      </c>
      <c r="H11" s="208">
        <f>'[2]jobinfo(2)'!$H$11</f>
        <v>0</v>
      </c>
      <c r="I11">
        <f>'[2]jobinfo(2)'!$I$11</f>
        <v>0</v>
      </c>
      <c r="J11">
        <f>'[2]jobinfo(2)'!$J$11</f>
        <v>0</v>
      </c>
      <c r="K11" s="315" t="s">
        <v>235</v>
      </c>
      <c r="L11" s="208" t="s">
        <v>297</v>
      </c>
    </row>
    <row r="12" spans="1:12" ht="33" customHeight="1">
      <c r="A12" s="858"/>
      <c r="B12" s="531" t="s">
        <v>238</v>
      </c>
      <c r="C12" s="716" t="str">
        <f>'[2]jobinfo(2)'!$C$12</f>
        <v>Friday, April 4, 2025</v>
      </c>
      <c r="D12" s="577">
        <f>'[2]jobinfo(2)'!$D$12</f>
        <v>0</v>
      </c>
      <c r="E12" s="10">
        <f>'[2]jobinfo(2)'!$E$12</f>
        <v>0</v>
      </c>
      <c r="F12" s="10">
        <f>'[2]jobinfo(2)'!$F$12</f>
        <v>0</v>
      </c>
      <c r="G12" s="10">
        <f>'[2]jobinfo(2)'!$G$12</f>
        <v>0</v>
      </c>
      <c r="H12">
        <f>'[2]jobinfo(2)'!$H$12</f>
        <v>0</v>
      </c>
      <c r="I12">
        <f>'[2]jobinfo(2)'!$I$12</f>
        <v>0</v>
      </c>
      <c r="J12">
        <f>'[2]jobinfo(2)'!$J$12</f>
        <v>0</v>
      </c>
      <c r="K12" s="315" t="s">
        <v>238</v>
      </c>
      <c r="L12" s="565" t="s">
        <v>291</v>
      </c>
    </row>
    <row r="13" spans="1:12" ht="33" customHeight="1">
      <c r="A13" s="858"/>
      <c r="B13" s="532" t="s">
        <v>240</v>
      </c>
      <c r="C13" s="717" t="str">
        <f>'[2]jobinfo(2)'!$C$13</f>
        <v>Interior Repairs LEVEL 1</v>
      </c>
      <c r="D13" s="581">
        <f>'[2]jobinfo(2)'!$D$13</f>
        <v>0</v>
      </c>
      <c r="E13" s="27">
        <f>'[2]jobinfo(2)'!$E$13</f>
        <v>0</v>
      </c>
      <c r="F13" s="209">
        <f>'[2]jobinfo(2)'!$F$13</f>
        <v>0</v>
      </c>
      <c r="G13" s="10">
        <f>'[2]jobinfo(2)'!$G$13</f>
        <v>0</v>
      </c>
      <c r="H13">
        <f>'[2]jobinfo(2)'!$H$13</f>
        <v>0</v>
      </c>
      <c r="I13">
        <f>'[2]jobinfo(2)'!$I$13</f>
        <v>0</v>
      </c>
      <c r="J13">
        <f>'[2]jobinfo(2)'!$J$13</f>
        <v>0</v>
      </c>
      <c r="K13" s="315" t="s">
        <v>240</v>
      </c>
      <c r="L13" s="315" t="s">
        <v>298</v>
      </c>
    </row>
    <row r="14" spans="1:12" ht="33" customHeight="1">
      <c r="A14" s="858"/>
      <c r="B14" s="531" t="s">
        <v>241</v>
      </c>
      <c r="C14" s="315" t="str">
        <f>'[2]jobinfo(2)'!$C$14</f>
        <v>Interior Repairs LEVEL 2</v>
      </c>
      <c r="D14" s="579">
        <f>'[2]jobinfo(2)'!$D$14</f>
        <v>0</v>
      </c>
      <c r="E14" s="27">
        <f>'[2]jobinfo(2)'!$E$14</f>
        <v>0</v>
      </c>
      <c r="F14" s="209">
        <f>'[2]jobinfo(2)'!$F$14</f>
        <v>0</v>
      </c>
      <c r="G14" s="10">
        <f>'[2]jobinfo(2)'!$G$14</f>
        <v>0</v>
      </c>
      <c r="H14">
        <f>'[2]jobinfo(2)'!$H$14</f>
        <v>0</v>
      </c>
      <c r="I14">
        <f>'[2]jobinfo(2)'!$I$14</f>
        <v>0</v>
      </c>
      <c r="J14">
        <f>'[2]jobinfo(2)'!$J$14</f>
        <v>0</v>
      </c>
      <c r="K14" s="315" t="s">
        <v>241</v>
      </c>
      <c r="L14" s="315"/>
    </row>
    <row r="15" spans="1:12" ht="33" customHeight="1">
      <c r="A15" s="858"/>
      <c r="B15" s="532" t="s">
        <v>243</v>
      </c>
      <c r="C15" s="315" t="str">
        <f>'[2]jobinfo(2)'!$C$15</f>
        <v>TBD</v>
      </c>
      <c r="D15" s="577">
        <f>'[2]jobinfo(2)'!$D$15</f>
        <v>0</v>
      </c>
      <c r="E15" s="27">
        <f>'[2]jobinfo(2)'!$E$15</f>
        <v>0</v>
      </c>
      <c r="F15" s="209">
        <f>'[2]jobinfo(2)'!$F$15</f>
        <v>0</v>
      </c>
      <c r="G15" s="10">
        <f>'[2]jobinfo(2)'!$G$15</f>
        <v>0</v>
      </c>
      <c r="H15">
        <f>'[2]jobinfo(2)'!$H$15</f>
        <v>0</v>
      </c>
      <c r="I15">
        <f>'[2]jobinfo(2)'!$I$15</f>
        <v>0</v>
      </c>
      <c r="J15">
        <f>'[2]jobinfo(2)'!$J$15</f>
        <v>0</v>
      </c>
      <c r="K15" s="315" t="s">
        <v>243</v>
      </c>
      <c r="L15" s="315"/>
    </row>
    <row r="16" spans="1:12" ht="33" customHeight="1">
      <c r="A16" s="858"/>
      <c r="B16" s="533" t="s">
        <v>299</v>
      </c>
      <c r="C16" s="565" t="str">
        <f>'[2]jobinfo(2)'!$C$16</f>
        <v>Y</v>
      </c>
      <c r="D16" s="577">
        <f>'[2]jobinfo(2)'!$D$16</f>
        <v>0</v>
      </c>
      <c r="E16" s="10">
        <f>'[2]jobinfo(2)'!$E$16</f>
        <v>0</v>
      </c>
      <c r="F16" s="10">
        <f>'[2]jobinfo(2)'!$F$16</f>
        <v>0</v>
      </c>
      <c r="G16" s="10">
        <f>'[2]jobinfo(2)'!$G$16</f>
        <v>0</v>
      </c>
      <c r="H16">
        <f>'[2]jobinfo(2)'!$H$16</f>
        <v>0</v>
      </c>
      <c r="I16">
        <f>'[2]jobinfo(2)'!$I$16</f>
        <v>0</v>
      </c>
      <c r="J16">
        <f>'[2]jobinfo(2)'!$J$16</f>
        <v>0</v>
      </c>
      <c r="K16" s="315" t="s">
        <v>299</v>
      </c>
      <c r="L16" s="565" t="s">
        <v>300</v>
      </c>
    </row>
    <row r="17" spans="1:12" ht="33" customHeight="1">
      <c r="A17" s="858"/>
      <c r="B17" s="534" t="s">
        <v>301</v>
      </c>
      <c r="C17" s="565" t="str">
        <f>'[2]jobinfo(2)'!$C$17</f>
        <v>Y</v>
      </c>
      <c r="D17" s="577">
        <f>'[2]jobinfo(2)'!$D$17</f>
        <v>0</v>
      </c>
      <c r="E17" s="10">
        <f>'[2]jobinfo(2)'!$E$17</f>
        <v>0</v>
      </c>
      <c r="F17" s="10">
        <f>'[2]jobinfo(2)'!$F$17</f>
        <v>0</v>
      </c>
      <c r="G17" s="10">
        <f>'[2]jobinfo(2)'!$G$17</f>
        <v>0</v>
      </c>
      <c r="H17" s="10">
        <f>'[2]jobinfo(2)'!$H$17</f>
        <v>0</v>
      </c>
      <c r="I17">
        <f>'[2]jobinfo(2)'!$I$17</f>
        <v>0</v>
      </c>
      <c r="J17">
        <f>'[2]jobinfo(2)'!$J$17</f>
        <v>0</v>
      </c>
      <c r="K17" s="315" t="s">
        <v>301</v>
      </c>
      <c r="L17" s="565" t="s">
        <v>300</v>
      </c>
    </row>
    <row r="18" spans="1:12" ht="33" customHeight="1">
      <c r="A18" s="858"/>
      <c r="B18" s="535" t="s">
        <v>302</v>
      </c>
      <c r="C18" s="565" t="str">
        <f>'[2]jobinfo(2)'!$C$18</f>
        <v>N</v>
      </c>
      <c r="D18" s="214">
        <f>'[2]jobinfo(2)'!$D$18</f>
        <v>0</v>
      </c>
      <c r="E18" s="10">
        <f>'[2]jobinfo(2)'!$E$18</f>
        <v>0</v>
      </c>
      <c r="F18" s="10">
        <f>'[2]jobinfo(2)'!$F$18</f>
        <v>0</v>
      </c>
      <c r="G18" s="10">
        <f>'[2]jobinfo(2)'!$G$18</f>
        <v>0</v>
      </c>
      <c r="H18" s="10">
        <f>'[2]jobinfo(2)'!$H$18</f>
        <v>0</v>
      </c>
      <c r="I18">
        <f>'[2]jobinfo(2)'!$I$18</f>
        <v>0</v>
      </c>
      <c r="J18">
        <f>'[2]jobinfo(2)'!$J$18</f>
        <v>0</v>
      </c>
      <c r="K18" s="315" t="s">
        <v>302</v>
      </c>
      <c r="L18" s="565" t="s">
        <v>303</v>
      </c>
    </row>
    <row r="19" spans="1:12" ht="33" customHeight="1">
      <c r="A19" s="859" t="s">
        <v>304</v>
      </c>
      <c r="B19" s="536" t="s">
        <v>305</v>
      </c>
      <c r="C19" s="565" t="str">
        <f>'[2]jobinfo(2)'!$C$19</f>
        <v>Y</v>
      </c>
      <c r="D19" s="214">
        <f>'[2]jobinfo(2)'!$D$19</f>
        <v>0</v>
      </c>
      <c r="E19" s="10">
        <f>'[2]jobinfo(2)'!$E$19</f>
        <v>0</v>
      </c>
      <c r="F19" s="10">
        <f>'[2]jobinfo(2)'!$F$19</f>
        <v>0</v>
      </c>
      <c r="G19" s="10">
        <f>'[2]jobinfo(2)'!$G$19</f>
        <v>0</v>
      </c>
      <c r="H19" s="10">
        <f>'[2]jobinfo(2)'!$H$19</f>
        <v>0</v>
      </c>
      <c r="I19">
        <f>'[2]jobinfo(2)'!$I$19</f>
        <v>0</v>
      </c>
      <c r="J19">
        <f>'[2]jobinfo(2)'!$J$19</f>
        <v>0</v>
      </c>
      <c r="K19" s="315" t="s">
        <v>305</v>
      </c>
      <c r="L19" s="565" t="s">
        <v>300</v>
      </c>
    </row>
    <row r="20" spans="1:12" ht="33" customHeight="1">
      <c r="A20" s="859"/>
      <c r="B20" s="537" t="s">
        <v>306</v>
      </c>
      <c r="C20" s="565" t="str">
        <f>'[2]jobinfo(2)'!$C$20</f>
        <v>Y</v>
      </c>
      <c r="D20" s="214">
        <f>'[2]jobinfo(2)'!$D$20</f>
        <v>0</v>
      </c>
      <c r="E20" s="10">
        <f>'[2]jobinfo(2)'!$E$20</f>
        <v>0</v>
      </c>
      <c r="F20" s="10">
        <f>'[2]jobinfo(2)'!$F$20</f>
        <v>0</v>
      </c>
      <c r="G20" s="10">
        <f>'[2]jobinfo(2)'!$G$20</f>
        <v>0</v>
      </c>
      <c r="H20" s="10">
        <f>'[2]jobinfo(2)'!$H$20</f>
        <v>0</v>
      </c>
      <c r="I20">
        <f>'[2]jobinfo(2)'!$I$20</f>
        <v>0</v>
      </c>
      <c r="J20">
        <f>'[2]jobinfo(2)'!$J$20</f>
        <v>0</v>
      </c>
      <c r="K20" s="315" t="s">
        <v>306</v>
      </c>
      <c r="L20" s="565" t="s">
        <v>300</v>
      </c>
    </row>
    <row r="21" spans="1:12" ht="33" customHeight="1">
      <c r="A21" s="859"/>
      <c r="B21" s="538" t="s">
        <v>307</v>
      </c>
      <c r="C21" s="565" t="str">
        <f>'[2]jobinfo(2)'!$C$21</f>
        <v>POST 1978</v>
      </c>
      <c r="D21" s="214">
        <f>'[2]jobinfo(2)'!$D$21</f>
        <v>0</v>
      </c>
      <c r="E21" s="10">
        <f>'[2]jobinfo(2)'!$E$21</f>
        <v>0</v>
      </c>
      <c r="F21" s="10">
        <f>'[2]jobinfo(2)'!$F$21</f>
        <v>0</v>
      </c>
      <c r="G21" s="10">
        <f>'[2]jobinfo(2)'!$G$21</f>
        <v>0</v>
      </c>
      <c r="H21" s="10">
        <f>'[2]jobinfo(2)'!$H$21</f>
        <v>0</v>
      </c>
      <c r="I21">
        <f>'[2]jobinfo(2)'!$I$21</f>
        <v>0</v>
      </c>
      <c r="J21">
        <f>'[2]jobinfo(2)'!$J$21</f>
        <v>0</v>
      </c>
      <c r="K21" s="315" t="s">
        <v>307</v>
      </c>
      <c r="L21" s="565" t="s">
        <v>308</v>
      </c>
    </row>
    <row r="22" spans="1:12" ht="33" customHeight="1">
      <c r="A22" s="859"/>
      <c r="B22" s="539" t="s">
        <v>309</v>
      </c>
      <c r="C22" s="716" t="str">
        <f>'[2]jobinfo(2)'!$C$22</f>
        <v>Friday, April 4, 2025</v>
      </c>
      <c r="D22" s="214">
        <f>'[2]jobinfo(2)'!$D$22</f>
        <v>0</v>
      </c>
      <c r="E22" s="10">
        <f>'[2]jobinfo(2)'!$E$22</f>
        <v>0</v>
      </c>
      <c r="F22" s="10">
        <f>'[2]jobinfo(2)'!$F$22</f>
        <v>0</v>
      </c>
      <c r="G22" s="10">
        <f>'[2]jobinfo(2)'!$G$22</f>
        <v>0</v>
      </c>
      <c r="H22" s="10">
        <f>'[2]jobinfo(2)'!$H$22</f>
        <v>0</v>
      </c>
      <c r="I22">
        <f>'[2]jobinfo(2)'!$I$22</f>
        <v>0</v>
      </c>
      <c r="J22">
        <f>'[2]jobinfo(2)'!$J$22</f>
        <v>0</v>
      </c>
      <c r="K22" s="315" t="s">
        <v>309</v>
      </c>
      <c r="L22" s="565" t="s">
        <v>291</v>
      </c>
    </row>
    <row r="23" spans="1:12" ht="33" customHeight="1">
      <c r="A23" s="187"/>
      <c r="B23" s="528" t="s">
        <v>310</v>
      </c>
      <c r="C23" s="565" t="str">
        <f>'[2]jobinfo(2)'!$C$23</f>
        <v>Y</v>
      </c>
      <c r="D23" s="215">
        <f>'[2]jobinfo(2)'!$D$23</f>
        <v>0</v>
      </c>
      <c r="E23" s="10">
        <f>'[2]jobinfo(2)'!$E$23</f>
        <v>0</v>
      </c>
      <c r="F23" s="10">
        <f>'[2]jobinfo(2)'!$F$23</f>
        <v>0</v>
      </c>
      <c r="G23" s="10">
        <f>'[2]jobinfo(2)'!$G$23</f>
        <v>0</v>
      </c>
      <c r="H23" s="10">
        <f>'[2]jobinfo(2)'!$H$23</f>
        <v>0</v>
      </c>
      <c r="I23">
        <f>'[2]jobinfo(2)'!$I$23</f>
        <v>0</v>
      </c>
      <c r="J23">
        <f>'[2]jobinfo(2)'!$J$23</f>
        <v>0</v>
      </c>
      <c r="K23" s="315" t="s">
        <v>310</v>
      </c>
      <c r="L23" s="565" t="s">
        <v>303</v>
      </c>
    </row>
    <row r="24" spans="1:12" ht="33" customHeight="1">
      <c r="A24" s="187"/>
      <c r="B24" s="538" t="s">
        <v>311</v>
      </c>
      <c r="C24" s="565" t="str">
        <f>'[2]jobinfo(2)'!$C$24</f>
        <v>TBD</v>
      </c>
      <c r="D24" s="214">
        <f>'[2]jobinfo(2)'!$D$24</f>
        <v>0</v>
      </c>
      <c r="E24" s="10">
        <f>'[2]jobinfo(2)'!$E$24</f>
        <v>0</v>
      </c>
      <c r="F24" s="10">
        <f>'[2]jobinfo(2)'!$F$24</f>
        <v>0</v>
      </c>
      <c r="G24" s="10">
        <f>'[2]jobinfo(2)'!$G$24</f>
        <v>0</v>
      </c>
      <c r="H24" s="10">
        <f>'[2]jobinfo(2)'!$H$24</f>
        <v>0</v>
      </c>
      <c r="I24">
        <f>'[2]jobinfo(2)'!$I$24</f>
        <v>0</v>
      </c>
      <c r="J24">
        <f>'[2]jobinfo(2)'!$J$24</f>
        <v>0</v>
      </c>
      <c r="K24" s="315" t="s">
        <v>311</v>
      </c>
      <c r="L24" s="565" t="s">
        <v>291</v>
      </c>
    </row>
    <row r="25" spans="1:12" ht="33" customHeight="1">
      <c r="A25" s="187"/>
      <c r="B25" s="538" t="s">
        <v>312</v>
      </c>
      <c r="C25" s="565" t="str">
        <f>'[2]jobinfo(2)'!$C$25</f>
        <v>TBD</v>
      </c>
      <c r="D25" s="214">
        <f>'[2]jobinfo(2)'!$D$25</f>
        <v>0</v>
      </c>
      <c r="E25" s="10">
        <f>'[2]jobinfo(2)'!$E$25</f>
        <v>0</v>
      </c>
      <c r="F25" s="10">
        <f>'[2]jobinfo(2)'!$F$25</f>
        <v>0</v>
      </c>
      <c r="G25" s="10">
        <f>'[2]jobinfo(2)'!$G$25</f>
        <v>0</v>
      </c>
      <c r="H25" s="10">
        <f>'[2]jobinfo(2)'!$H$25</f>
        <v>0</v>
      </c>
      <c r="I25">
        <f>'[2]jobinfo(2)'!$I$25</f>
        <v>0</v>
      </c>
      <c r="J25">
        <f>'[2]jobinfo(2)'!$J$25</f>
        <v>0</v>
      </c>
      <c r="K25" s="315" t="s">
        <v>312</v>
      </c>
      <c r="L25" s="565" t="s">
        <v>291</v>
      </c>
    </row>
    <row r="26" spans="1:12" ht="33" customHeight="1">
      <c r="A26" s="216"/>
      <c r="B26" s="540" t="s">
        <v>313</v>
      </c>
      <c r="C26" s="565" t="str">
        <f>'[2]jobinfo(2)'!$C$26</f>
        <v>Allstate Insurance Company</v>
      </c>
      <c r="D26" s="113">
        <f>'[2]jobinfo(2)'!$D$26</f>
        <v>0</v>
      </c>
      <c r="E26">
        <f>'[2]jobinfo(2)'!$E$26</f>
        <v>0</v>
      </c>
      <c r="F26">
        <f>'[2]jobinfo(2)'!$F$26</f>
        <v>0</v>
      </c>
      <c r="G26" s="10">
        <f>'[2]jobinfo(2)'!$G$26</f>
        <v>0</v>
      </c>
      <c r="H26" s="10">
        <f>'[2]jobinfo(2)'!$H$26</f>
        <v>0</v>
      </c>
      <c r="I26">
        <f>'[2]jobinfo(2)'!$I$26</f>
        <v>0</v>
      </c>
      <c r="J26">
        <f>'[2]jobinfo(2)'!$J$26</f>
        <v>0</v>
      </c>
      <c r="K26" s="315" t="s">
        <v>313</v>
      </c>
      <c r="L26" s="565" t="s">
        <v>291</v>
      </c>
    </row>
    <row r="27" spans="1:12" ht="33" customHeight="1">
      <c r="A27" s="860" t="s">
        <v>314</v>
      </c>
      <c r="B27" s="541" t="s">
        <v>114</v>
      </c>
      <c r="C27" s="718">
        <f>'[2]jobinfo(2)'!$C$27</f>
        <v>0</v>
      </c>
      <c r="D27" s="246">
        <f>'[2]jobinfo(2)'!$D$27</f>
        <v>0</v>
      </c>
      <c r="E27">
        <f>'[2]jobinfo(2)'!$E$27</f>
        <v>0</v>
      </c>
      <c r="F27">
        <f>'[2]jobinfo(2)'!$F$27</f>
        <v>0</v>
      </c>
      <c r="G27" s="10">
        <f>'[2]jobinfo(2)'!$G$27</f>
        <v>0</v>
      </c>
      <c r="H27" s="10">
        <f>'[2]jobinfo(2)'!$H$27</f>
        <v>0</v>
      </c>
      <c r="I27">
        <f>'[2]jobinfo(2)'!$I$27</f>
        <v>0</v>
      </c>
      <c r="J27">
        <f>'[2]jobinfo(2)'!$J$27</f>
        <v>0</v>
      </c>
      <c r="K27" s="315" t="s">
        <v>114</v>
      </c>
      <c r="L27" s="565" t="s">
        <v>315</v>
      </c>
    </row>
    <row r="28" spans="1:12" ht="33" customHeight="1">
      <c r="A28" s="860"/>
      <c r="B28" s="542" t="s">
        <v>316</v>
      </c>
      <c r="C28" s="718">
        <f>'[2]jobinfo(2)'!$C$28</f>
        <v>0</v>
      </c>
      <c r="D28" s="246">
        <f>'[2]jobinfo(2)'!$D$28</f>
        <v>0</v>
      </c>
      <c r="E28">
        <f>'[2]jobinfo(2)'!$E$28</f>
        <v>0</v>
      </c>
      <c r="F28">
        <f>'[2]jobinfo(2)'!$F$28</f>
        <v>0</v>
      </c>
      <c r="G28" s="10">
        <f>'[2]jobinfo(2)'!$G$28</f>
        <v>0</v>
      </c>
      <c r="H28" s="10">
        <f>'[2]jobinfo(2)'!$H$28</f>
        <v>0</v>
      </c>
      <c r="I28">
        <f>'[2]jobinfo(2)'!$I$28</f>
        <v>0</v>
      </c>
      <c r="J28">
        <f>'[2]jobinfo(2)'!$J$28</f>
        <v>0</v>
      </c>
      <c r="K28" s="315" t="s">
        <v>316</v>
      </c>
      <c r="L28" s="565" t="s">
        <v>317</v>
      </c>
    </row>
    <row r="29" spans="1:12" ht="33" customHeight="1">
      <c r="A29" s="860"/>
      <c r="B29" s="399" t="s">
        <v>318</v>
      </c>
      <c r="C29" s="565">
        <f>'[2]jobinfo(2)'!$C$29</f>
        <v>0</v>
      </c>
      <c r="D29" s="376">
        <f>'[2]jobinfo(2)'!$D$29</f>
        <v>0</v>
      </c>
      <c r="E29">
        <f>'[2]jobinfo(2)'!$E$29</f>
        <v>0</v>
      </c>
      <c r="F29">
        <f>'[2]jobinfo(2)'!$F$29</f>
        <v>0</v>
      </c>
      <c r="G29" s="10">
        <f>'[2]jobinfo(2)'!$G$29</f>
        <v>0</v>
      </c>
      <c r="H29" s="10">
        <f>'[2]jobinfo(2)'!$H$29</f>
        <v>0</v>
      </c>
      <c r="I29">
        <f>'[2]jobinfo(2)'!$I$29</f>
        <v>0</v>
      </c>
      <c r="J29">
        <f>'[2]jobinfo(2)'!$J$29</f>
        <v>0</v>
      </c>
      <c r="K29" s="315" t="s">
        <v>318</v>
      </c>
      <c r="L29" s="565" t="s">
        <v>291</v>
      </c>
    </row>
    <row r="30" spans="1:12" ht="33" customHeight="1">
      <c r="A30" s="860"/>
      <c r="B30" s="543" t="s">
        <v>319</v>
      </c>
      <c r="C30" s="565">
        <f>'[2]jobinfo(2)'!$C$30</f>
        <v>0</v>
      </c>
      <c r="D30" s="389">
        <f>'[2]jobinfo(2)'!$D$30</f>
        <v>0</v>
      </c>
      <c r="E30">
        <f>'[2]jobinfo(2)'!$E$30</f>
        <v>0</v>
      </c>
      <c r="F30">
        <f>'[2]jobinfo(2)'!$F$30</f>
        <v>0</v>
      </c>
      <c r="G30" s="10">
        <f>'[2]jobinfo(2)'!$G$30</f>
        <v>0</v>
      </c>
      <c r="H30" s="205">
        <f>'[2]jobinfo(2)'!$H$30</f>
        <v>0</v>
      </c>
      <c r="I30">
        <f>'[2]jobinfo(2)'!$I$30</f>
        <v>0</v>
      </c>
      <c r="J30">
        <f>'[2]jobinfo(2)'!$J$30</f>
        <v>0</v>
      </c>
      <c r="K30" s="315" t="s">
        <v>319</v>
      </c>
      <c r="L30" s="565" t="s">
        <v>291</v>
      </c>
    </row>
    <row r="31" spans="1:12" ht="33" customHeight="1">
      <c r="A31" s="860"/>
      <c r="B31" s="543" t="s">
        <v>320</v>
      </c>
      <c r="C31" s="565" t="str">
        <f>'[2]jobinfo(2)'!$C$31</f>
        <v>888 656.8005</v>
      </c>
      <c r="D31" s="389">
        <f>'[2]jobinfo(2)'!$D$31</f>
        <v>0</v>
      </c>
      <c r="E31">
        <f>'[2]jobinfo(2)'!$E$31</f>
        <v>0</v>
      </c>
      <c r="F31">
        <f>'[2]jobinfo(2)'!$F$31</f>
        <v>0</v>
      </c>
      <c r="G31" s="10">
        <f>'[2]jobinfo(2)'!$G$31</f>
        <v>0</v>
      </c>
      <c r="H31" s="205">
        <f>'[2]jobinfo(2)'!$H$31</f>
        <v>0</v>
      </c>
      <c r="I31">
        <f>'[2]jobinfo(2)'!$I$31</f>
        <v>0</v>
      </c>
      <c r="J31">
        <f>'[2]jobinfo(2)'!$J$31</f>
        <v>0</v>
      </c>
      <c r="K31" s="315" t="s">
        <v>320</v>
      </c>
      <c r="L31" s="565" t="s">
        <v>291</v>
      </c>
    </row>
    <row r="32" spans="1:12" ht="33" customHeight="1">
      <c r="A32" s="860"/>
      <c r="B32" s="544" t="s">
        <v>321</v>
      </c>
      <c r="C32" s="565">
        <f>'[2]jobinfo(2)'!$C$32</f>
        <v>0</v>
      </c>
      <c r="D32" s="389">
        <f>'[2]jobinfo(2)'!$D$32</f>
        <v>0</v>
      </c>
      <c r="E32">
        <f>'[2]jobinfo(2)'!$E$32</f>
        <v>0</v>
      </c>
      <c r="F32">
        <f>'[2]jobinfo(2)'!$F$32</f>
        <v>0</v>
      </c>
      <c r="G32" s="10">
        <f>'[2]jobinfo(2)'!$G$32</f>
        <v>0</v>
      </c>
      <c r="H32" s="10">
        <f>'[2]jobinfo(2)'!$H$32</f>
        <v>0</v>
      </c>
      <c r="I32">
        <f>'[2]jobinfo(2)'!$I$32</f>
        <v>0</v>
      </c>
      <c r="J32">
        <f>'[2]jobinfo(2)'!$J$32</f>
        <v>0</v>
      </c>
      <c r="K32" s="315" t="s">
        <v>321</v>
      </c>
      <c r="L32" s="565" t="s">
        <v>291</v>
      </c>
    </row>
    <row r="33" spans="1:12" ht="33" customHeight="1">
      <c r="A33" s="860"/>
      <c r="B33" s="544" t="s">
        <v>322</v>
      </c>
      <c r="C33" s="565" t="str">
        <f>'[2]jobinfo(2)'!$C$33</f>
        <v>claims@claims.allstate.com</v>
      </c>
      <c r="D33" s="389">
        <f>'[2]jobinfo(2)'!$D$33</f>
        <v>0</v>
      </c>
      <c r="E33">
        <f>'[2]jobinfo(2)'!$E$33</f>
        <v>0</v>
      </c>
      <c r="F33">
        <f>'[2]jobinfo(2)'!$F$33</f>
        <v>0</v>
      </c>
      <c r="G33" s="10">
        <f>'[2]jobinfo(2)'!$G$33</f>
        <v>0</v>
      </c>
      <c r="H33" s="10">
        <f>'[2]jobinfo(2)'!$H$33</f>
        <v>0</v>
      </c>
      <c r="I33">
        <f>'[2]jobinfo(2)'!$I$33</f>
        <v>0</v>
      </c>
      <c r="J33">
        <f>'[2]jobinfo(2)'!$J$33</f>
        <v>0</v>
      </c>
      <c r="K33" s="315" t="s">
        <v>322</v>
      </c>
      <c r="L33" s="565" t="s">
        <v>291</v>
      </c>
    </row>
    <row r="34" spans="1:12" ht="33" customHeight="1">
      <c r="A34" s="860"/>
      <c r="B34" s="523" t="s">
        <v>323</v>
      </c>
      <c r="C34" s="565" t="str">
        <f>'[2]jobinfo(2)'!$C$34</f>
        <v>TBD</v>
      </c>
      <c r="D34" s="389">
        <f>'[2]jobinfo(2)'!$D$34</f>
        <v>0</v>
      </c>
      <c r="E34">
        <f>'[2]jobinfo(2)'!$E$34</f>
        <v>0</v>
      </c>
      <c r="F34">
        <f>'[2]jobinfo(2)'!$F$34</f>
        <v>0</v>
      </c>
      <c r="G34" s="10">
        <f>'[2]jobinfo(2)'!$G$34</f>
        <v>0</v>
      </c>
      <c r="H34" s="10">
        <f>'[2]jobinfo(2)'!$H$34</f>
        <v>0</v>
      </c>
      <c r="I34">
        <f>'[2]jobinfo(2)'!$I$34</f>
        <v>0</v>
      </c>
      <c r="J34">
        <f>'[2]jobinfo(2)'!$J$34</f>
        <v>0</v>
      </c>
      <c r="K34" s="315" t="s">
        <v>323</v>
      </c>
      <c r="L34" s="565" t="s">
        <v>291</v>
      </c>
    </row>
    <row r="35" spans="1:12" ht="33" customHeight="1">
      <c r="A35" s="860"/>
      <c r="B35" s="399" t="s">
        <v>324</v>
      </c>
      <c r="C35" s="565" t="str">
        <f>'[2]jobinfo(2)'!$C$35</f>
        <v>TBD</v>
      </c>
      <c r="D35" s="389">
        <f>'[2]jobinfo(2)'!$D$35</f>
        <v>0</v>
      </c>
      <c r="E35">
        <f>'[2]jobinfo(2)'!$E$35</f>
        <v>0</v>
      </c>
      <c r="F35">
        <f>'[2]jobinfo(2)'!$F$35</f>
        <v>0</v>
      </c>
      <c r="G35" s="10">
        <f>'[2]jobinfo(2)'!$G$35</f>
        <v>0</v>
      </c>
      <c r="H35" s="10">
        <f>'[2]jobinfo(2)'!$H$35</f>
        <v>0</v>
      </c>
      <c r="I35">
        <f>'[2]jobinfo(2)'!$I$35</f>
        <v>0</v>
      </c>
      <c r="J35">
        <f>'[2]jobinfo(2)'!$J$35</f>
        <v>0</v>
      </c>
      <c r="K35" s="315" t="s">
        <v>324</v>
      </c>
      <c r="L35" s="565" t="s">
        <v>291</v>
      </c>
    </row>
    <row r="36" spans="1:12" ht="33" customHeight="1">
      <c r="A36" s="860"/>
      <c r="B36" s="399" t="s">
        <v>325</v>
      </c>
      <c r="C36" s="565" t="str">
        <f>'[2]jobinfo(2)'!$C$36</f>
        <v>TBD</v>
      </c>
      <c r="D36" s="389">
        <f>'[2]jobinfo(2)'!$D$36</f>
        <v>0</v>
      </c>
      <c r="E36">
        <f>'[2]jobinfo(2)'!$E$36</f>
        <v>0</v>
      </c>
      <c r="F36">
        <f>'[2]jobinfo(2)'!$F$36</f>
        <v>0</v>
      </c>
      <c r="G36" s="10">
        <f>'[2]jobinfo(2)'!$G$36</f>
        <v>0</v>
      </c>
      <c r="H36" s="10">
        <f>'[2]jobinfo(2)'!$H$36</f>
        <v>0</v>
      </c>
      <c r="I36">
        <f>'[2]jobinfo(2)'!$I$36</f>
        <v>0</v>
      </c>
      <c r="J36">
        <f>'[2]jobinfo(2)'!$J$36</f>
        <v>0</v>
      </c>
      <c r="K36" s="315" t="s">
        <v>325</v>
      </c>
      <c r="L36" s="565" t="s">
        <v>291</v>
      </c>
    </row>
    <row r="37" spans="1:12" ht="33" customHeight="1">
      <c r="A37" s="860"/>
      <c r="B37" s="544" t="s">
        <v>326</v>
      </c>
      <c r="C37" s="565" t="str">
        <f>'[2]jobinfo(2)'!$C$37</f>
        <v>TBD</v>
      </c>
      <c r="D37" s="389">
        <f>'[2]jobinfo(2)'!$D$37</f>
        <v>0</v>
      </c>
      <c r="E37">
        <f>'[2]jobinfo(2)'!$E$37</f>
        <v>0</v>
      </c>
      <c r="F37">
        <f>'[2]jobinfo(2)'!$F$37</f>
        <v>0</v>
      </c>
      <c r="G37" s="10">
        <f>'[2]jobinfo(2)'!$G$37</f>
        <v>0</v>
      </c>
      <c r="H37" s="10">
        <f>'[2]jobinfo(2)'!$H$37</f>
        <v>0</v>
      </c>
      <c r="I37">
        <f>'[2]jobinfo(2)'!$I$37</f>
        <v>0</v>
      </c>
      <c r="J37">
        <f>'[2]jobinfo(2)'!$J$37</f>
        <v>0</v>
      </c>
      <c r="K37" s="315" t="s">
        <v>326</v>
      </c>
      <c r="L37" s="565" t="s">
        <v>291</v>
      </c>
    </row>
    <row r="38" spans="1:12" ht="33" customHeight="1">
      <c r="A38" s="860"/>
      <c r="B38" s="544" t="s">
        <v>327</v>
      </c>
      <c r="C38" s="565" t="str">
        <f>'[2]jobinfo(2)'!$C$38</f>
        <v>TBD</v>
      </c>
      <c r="D38" s="389">
        <f>'[2]jobinfo(2)'!$D$38</f>
        <v>0</v>
      </c>
      <c r="E38" s="245">
        <f>'[2]jobinfo(2)'!$E$38</f>
        <v>0</v>
      </c>
      <c r="F38">
        <f>'[2]jobinfo(2)'!$F$38</f>
        <v>0</v>
      </c>
      <c r="G38" s="10">
        <f>'[2]jobinfo(2)'!$G$38</f>
        <v>0</v>
      </c>
      <c r="H38" s="10">
        <f>'[2]jobinfo(2)'!$H$38</f>
        <v>0</v>
      </c>
      <c r="I38">
        <f>'[2]jobinfo(2)'!$I$38</f>
        <v>0</v>
      </c>
      <c r="J38">
        <f>'[2]jobinfo(2)'!$J$38</f>
        <v>0</v>
      </c>
      <c r="K38" s="315" t="s">
        <v>327</v>
      </c>
      <c r="L38" s="565" t="s">
        <v>291</v>
      </c>
    </row>
    <row r="39" spans="1:12" ht="33" customHeight="1">
      <c r="A39" s="860"/>
      <c r="B39" s="544" t="s">
        <v>328</v>
      </c>
      <c r="C39" s="565" t="str">
        <f>'[2]jobinfo(2)'!$C$39</f>
        <v>TBD</v>
      </c>
      <c r="D39" s="389">
        <f>'[2]jobinfo(2)'!$D$39</f>
        <v>0</v>
      </c>
      <c r="E39" s="376">
        <f>'[2]jobinfo(2)'!$E$39</f>
        <v>0</v>
      </c>
      <c r="F39" s="376">
        <f>'[2]jobinfo(2)'!$F$39</f>
        <v>0</v>
      </c>
      <c r="G39" s="10">
        <f>'[2]jobinfo(2)'!$G$39</f>
        <v>0</v>
      </c>
      <c r="H39" s="10">
        <f>'[2]jobinfo(2)'!$H$39</f>
        <v>0</v>
      </c>
      <c r="I39">
        <f>'[2]jobinfo(2)'!$I$39</f>
        <v>0</v>
      </c>
      <c r="J39">
        <f>'[2]jobinfo(2)'!$J$39</f>
        <v>0</v>
      </c>
      <c r="K39" s="315" t="s">
        <v>328</v>
      </c>
      <c r="L39" s="565" t="s">
        <v>291</v>
      </c>
    </row>
    <row r="40" spans="1:12" ht="33" customHeight="1">
      <c r="A40" s="860"/>
      <c r="B40" s="399" t="s">
        <v>329</v>
      </c>
      <c r="C40" s="565" t="str">
        <f>'[2]jobinfo(2)'!$C$40</f>
        <v>TBD</v>
      </c>
      <c r="D40" s="389">
        <f>'[2]jobinfo(2)'!$D$40</f>
        <v>0</v>
      </c>
      <c r="E40">
        <f>'[2]jobinfo(2)'!$E$40</f>
        <v>0</v>
      </c>
      <c r="F40">
        <f>'[2]jobinfo(2)'!$F$40</f>
        <v>0</v>
      </c>
      <c r="G40" s="10">
        <f>'[2]jobinfo(2)'!$G$40</f>
        <v>0</v>
      </c>
      <c r="H40" s="10">
        <f>'[2]jobinfo(2)'!$H$40</f>
        <v>0</v>
      </c>
      <c r="I40">
        <f>'[2]jobinfo(2)'!$I$40</f>
        <v>0</v>
      </c>
      <c r="J40">
        <f>'[2]jobinfo(2)'!$J$40</f>
        <v>0</v>
      </c>
      <c r="K40" s="315" t="s">
        <v>329</v>
      </c>
      <c r="L40" s="565" t="s">
        <v>291</v>
      </c>
    </row>
    <row r="41" spans="1:12" ht="33" customHeight="1">
      <c r="A41" s="860"/>
      <c r="B41" s="399" t="s">
        <v>330</v>
      </c>
      <c r="C41" s="565" t="str">
        <f>'[2]jobinfo(2)'!$C$41</f>
        <v>TBD</v>
      </c>
      <c r="D41" s="389">
        <f>'[2]jobinfo(2)'!$D$41</f>
        <v>0</v>
      </c>
      <c r="E41">
        <f>'[2]jobinfo(2)'!$E$41</f>
        <v>0</v>
      </c>
      <c r="F41">
        <f>'[2]jobinfo(2)'!$F$41</f>
        <v>0</v>
      </c>
      <c r="G41" s="10">
        <f>'[2]jobinfo(2)'!$G$41</f>
        <v>0</v>
      </c>
      <c r="H41" s="10">
        <f>'[2]jobinfo(2)'!$H$41</f>
        <v>0</v>
      </c>
      <c r="I41">
        <f>'[2]jobinfo(2)'!$I$41</f>
        <v>0</v>
      </c>
      <c r="J41">
        <f>'[2]jobinfo(2)'!$J$41</f>
        <v>0</v>
      </c>
      <c r="K41" s="315" t="s">
        <v>330</v>
      </c>
      <c r="L41" s="565" t="s">
        <v>291</v>
      </c>
    </row>
    <row r="42" spans="1:12" ht="33" customHeight="1">
      <c r="A42" s="860"/>
      <c r="B42" s="399" t="s">
        <v>331</v>
      </c>
      <c r="C42" s="565" t="str">
        <f>'[2]jobinfo(2)'!$C$42</f>
        <v>TBD</v>
      </c>
      <c r="D42" s="389">
        <f>'[2]jobinfo(2)'!$D$42</f>
        <v>0</v>
      </c>
      <c r="E42">
        <f>'[2]jobinfo(2)'!$E$42</f>
        <v>0</v>
      </c>
      <c r="F42">
        <f>'[2]jobinfo(2)'!$F$42</f>
        <v>0</v>
      </c>
      <c r="G42" s="10">
        <f>'[2]jobinfo(2)'!$G$42</f>
        <v>0</v>
      </c>
      <c r="H42" s="10">
        <f>'[2]jobinfo(2)'!$H$42</f>
        <v>0</v>
      </c>
      <c r="I42">
        <f>'[2]jobinfo(2)'!$I$42</f>
        <v>0</v>
      </c>
      <c r="J42">
        <f>'[2]jobinfo(2)'!$J$42</f>
        <v>0</v>
      </c>
      <c r="K42" s="315" t="s">
        <v>331</v>
      </c>
      <c r="L42" s="565" t="s">
        <v>291</v>
      </c>
    </row>
    <row r="43" spans="1:12" ht="33" customHeight="1">
      <c r="A43" s="860"/>
      <c r="B43" s="544" t="s">
        <v>332</v>
      </c>
      <c r="C43" s="565" t="str">
        <f>'[2]jobinfo(2)'!$C$43</f>
        <v>TBD</v>
      </c>
      <c r="D43" s="389">
        <f>'[2]jobinfo(2)'!$D$43</f>
        <v>0</v>
      </c>
      <c r="E43">
        <f>'[2]jobinfo(2)'!$E$43</f>
        <v>0</v>
      </c>
      <c r="F43">
        <f>'[2]jobinfo(2)'!$F$43</f>
        <v>0</v>
      </c>
      <c r="G43" s="10">
        <f>'[2]jobinfo(2)'!$G$43</f>
        <v>0</v>
      </c>
      <c r="H43" s="10">
        <f>'[2]jobinfo(2)'!$H$43</f>
        <v>0</v>
      </c>
      <c r="I43">
        <f>'[2]jobinfo(2)'!$I$43</f>
        <v>0</v>
      </c>
      <c r="J43">
        <f>'[2]jobinfo(2)'!$J$43</f>
        <v>0</v>
      </c>
      <c r="K43" s="315" t="s">
        <v>332</v>
      </c>
      <c r="L43" s="565" t="s">
        <v>291</v>
      </c>
    </row>
    <row r="44" spans="1:12" ht="33" customHeight="1">
      <c r="A44" s="860"/>
      <c r="B44" s="544" t="s">
        <v>333</v>
      </c>
      <c r="C44" s="565" t="str">
        <f>'[2]jobinfo(2)'!$C$44</f>
        <v>TBD</v>
      </c>
      <c r="D44" s="389">
        <f>'[2]jobinfo(2)'!$D$44</f>
        <v>0</v>
      </c>
      <c r="E44">
        <f>'[2]jobinfo(2)'!$E$44</f>
        <v>0</v>
      </c>
      <c r="F44">
        <f>'[2]jobinfo(2)'!$F$44</f>
        <v>0</v>
      </c>
      <c r="G44" s="10">
        <f>'[2]jobinfo(2)'!$G$44</f>
        <v>0</v>
      </c>
      <c r="H44" s="10">
        <f>'[2]jobinfo(2)'!$H$44</f>
        <v>0</v>
      </c>
      <c r="I44">
        <f>'[2]jobinfo(2)'!$I$44</f>
        <v>0</v>
      </c>
      <c r="J44">
        <f>'[2]jobinfo(2)'!$J$44</f>
        <v>0</v>
      </c>
      <c r="K44" s="315" t="s">
        <v>333</v>
      </c>
      <c r="L44" s="565" t="s">
        <v>291</v>
      </c>
    </row>
    <row r="45" spans="1:12" ht="33" customHeight="1">
      <c r="A45" s="860"/>
      <c r="B45" s="544" t="s">
        <v>334</v>
      </c>
      <c r="C45" s="565" t="str">
        <f>'[2]jobinfo(2)'!$C$45</f>
        <v>TBD</v>
      </c>
      <c r="D45" s="389">
        <f>'[2]jobinfo(2)'!$D$45</f>
        <v>0</v>
      </c>
      <c r="E45">
        <f>'[2]jobinfo(2)'!$E$45</f>
        <v>0</v>
      </c>
      <c r="F45">
        <f>'[2]jobinfo(2)'!$F$45</f>
        <v>0</v>
      </c>
      <c r="G45" s="10">
        <f>'[2]jobinfo(2)'!$G$45</f>
        <v>0</v>
      </c>
      <c r="H45" s="10">
        <f>'[2]jobinfo(2)'!$H$45</f>
        <v>0</v>
      </c>
      <c r="I45" t="str">
        <f>'[2]jobinfo(2)'!$I$45</f>
        <v xml:space="preserve"> </v>
      </c>
      <c r="J45">
        <f>'[2]jobinfo(2)'!$J$45</f>
        <v>0</v>
      </c>
      <c r="K45" s="315" t="s">
        <v>334</v>
      </c>
      <c r="L45" s="565" t="s">
        <v>291</v>
      </c>
    </row>
    <row r="46" spans="1:12" ht="33" customHeight="1">
      <c r="A46" s="860"/>
      <c r="B46" s="543" t="s">
        <v>335</v>
      </c>
      <c r="C46" s="565" t="str">
        <f>'[2]jobinfo(2)'!$C$46</f>
        <v>(800) 255-7828</v>
      </c>
      <c r="D46" s="389">
        <f>'[2]jobinfo(2)'!$D$46</f>
        <v>0</v>
      </c>
      <c r="E46">
        <f>'[2]jobinfo(2)'!$E$46</f>
        <v>0</v>
      </c>
      <c r="F46">
        <f>'[2]jobinfo(2)'!$F$46</f>
        <v>0</v>
      </c>
      <c r="G46" s="10">
        <f>'[2]jobinfo(2)'!$G$46</f>
        <v>0</v>
      </c>
      <c r="H46" s="10">
        <f>'[2]jobinfo(2)'!$H$46</f>
        <v>0</v>
      </c>
      <c r="I46">
        <f>'[2]jobinfo(2)'!$I$46</f>
        <v>0</v>
      </c>
      <c r="J46">
        <f>'[2]jobinfo(2)'!$J$46</f>
        <v>0</v>
      </c>
      <c r="K46" s="315" t="s">
        <v>335</v>
      </c>
      <c r="L46" s="565" t="s">
        <v>291</v>
      </c>
    </row>
    <row r="47" spans="1:12" ht="33" customHeight="1">
      <c r="A47" s="860"/>
      <c r="B47" s="544" t="s">
        <v>336</v>
      </c>
      <c r="C47" s="565" t="str">
        <f>'[2]jobinfo(2)'!$C$47</f>
        <v>TBD</v>
      </c>
      <c r="D47" s="389">
        <f>'[2]jobinfo(2)'!$D$47</f>
        <v>0</v>
      </c>
      <c r="E47">
        <f>'[2]jobinfo(2)'!$E$47</f>
        <v>0</v>
      </c>
      <c r="F47">
        <f>'[2]jobinfo(2)'!$F$47</f>
        <v>0</v>
      </c>
      <c r="G47" s="10">
        <f>'[2]jobinfo(2)'!$G$47</f>
        <v>0</v>
      </c>
      <c r="H47" s="10">
        <f>'[2]jobinfo(2)'!$H$47</f>
        <v>0</v>
      </c>
      <c r="I47">
        <f>'[2]jobinfo(2)'!$I$47</f>
        <v>0</v>
      </c>
      <c r="J47">
        <f>'[2]jobinfo(2)'!$J$47</f>
        <v>0</v>
      </c>
      <c r="K47" s="315" t="s">
        <v>336</v>
      </c>
      <c r="L47" s="565" t="s">
        <v>291</v>
      </c>
    </row>
    <row r="48" spans="1:12" ht="33" customHeight="1">
      <c r="A48" s="860"/>
      <c r="B48" s="544" t="s">
        <v>337</v>
      </c>
      <c r="C48" s="565" t="str">
        <f>'[2]jobinfo(2)'!$C$48</f>
        <v>TBD</v>
      </c>
      <c r="D48" s="389">
        <f>'[2]jobinfo(2)'!$D$48</f>
        <v>0</v>
      </c>
      <c r="E48">
        <f>'[2]jobinfo(2)'!$E$48</f>
        <v>0</v>
      </c>
      <c r="F48">
        <f>'[2]jobinfo(2)'!$F$48</f>
        <v>0</v>
      </c>
      <c r="G48" s="10">
        <f>'[2]jobinfo(2)'!$G$48</f>
        <v>0</v>
      </c>
      <c r="H48" s="10">
        <f>'[2]jobinfo(2)'!$H$48</f>
        <v>0</v>
      </c>
      <c r="I48">
        <f>'[2]jobinfo(2)'!$I$48</f>
        <v>0</v>
      </c>
      <c r="J48">
        <f>'[2]jobinfo(2)'!$J$48</f>
        <v>0</v>
      </c>
      <c r="K48" s="315" t="s">
        <v>337</v>
      </c>
      <c r="L48" s="565" t="s">
        <v>291</v>
      </c>
    </row>
    <row r="49" spans="1:12" ht="33" customHeight="1">
      <c r="A49" s="860"/>
      <c r="B49" s="544" t="s">
        <v>338</v>
      </c>
      <c r="C49" s="565" t="str">
        <f>'[2]jobinfo(2)'!$C$49</f>
        <v>TBD</v>
      </c>
      <c r="D49" s="389">
        <f>'[2]jobinfo(2)'!$D$49</f>
        <v>0</v>
      </c>
      <c r="E49">
        <f>'[2]jobinfo(2)'!$E$49</f>
        <v>0</v>
      </c>
      <c r="F49">
        <f>'[2]jobinfo(2)'!$F$49</f>
        <v>0</v>
      </c>
      <c r="G49" s="10">
        <f>'[2]jobinfo(2)'!$G$49</f>
        <v>0</v>
      </c>
      <c r="H49" s="10">
        <f>'[2]jobinfo(2)'!$H$49</f>
        <v>0</v>
      </c>
      <c r="I49">
        <f>'[2]jobinfo(2)'!$I$49</f>
        <v>0</v>
      </c>
      <c r="J49">
        <f>'[2]jobinfo(2)'!$J$49</f>
        <v>0</v>
      </c>
      <c r="K49" s="315" t="s">
        <v>338</v>
      </c>
      <c r="L49" s="565" t="s">
        <v>291</v>
      </c>
    </row>
    <row r="50" spans="1:12" ht="33" customHeight="1">
      <c r="A50" s="217"/>
      <c r="B50" s="544" t="s">
        <v>339</v>
      </c>
      <c r="C50" s="565" t="str">
        <f>'[2]jobinfo(2)'!$C$50</f>
        <v>TBD</v>
      </c>
      <c r="D50" s="389">
        <f>'[2]jobinfo(2)'!$D$50</f>
        <v>0</v>
      </c>
      <c r="E50">
        <f>'[2]jobinfo(2)'!$E$50</f>
        <v>0</v>
      </c>
      <c r="F50">
        <f>'[2]jobinfo(2)'!$F$50</f>
        <v>0</v>
      </c>
      <c r="G50" s="10">
        <f>'[2]jobinfo(2)'!$G$50</f>
        <v>0</v>
      </c>
      <c r="H50" s="10">
        <f>'[2]jobinfo(2)'!$H$50</f>
        <v>0</v>
      </c>
      <c r="I50">
        <f>'[2]jobinfo(2)'!$I$50</f>
        <v>0</v>
      </c>
      <c r="J50">
        <f>'[2]jobinfo(2)'!$J$50</f>
        <v>0</v>
      </c>
      <c r="K50" s="315" t="s">
        <v>339</v>
      </c>
      <c r="L50" s="565" t="s">
        <v>291</v>
      </c>
    </row>
    <row r="51" spans="1:12" ht="25.95" customHeight="1">
      <c r="A51" s="381"/>
      <c r="B51" s="399" t="s">
        <v>340</v>
      </c>
      <c r="C51" s="719" t="str">
        <f>'[2]jobinfo(2)'!$C$51</f>
        <v>OH25 JOHNSON</v>
      </c>
      <c r="D51" s="214">
        <f>'[2]jobinfo(2)'!$D$51</f>
        <v>0</v>
      </c>
      <c r="E51" s="10" t="str">
        <f>'[2]jobinfo(2)'!$E$51</f>
        <v>Room Sizes</v>
      </c>
      <c r="F51" s="10">
        <f>'[2]jobinfo(2)'!$F$51</f>
        <v>0</v>
      </c>
      <c r="G51" s="866">
        <f>'[2]jobinfo(2)'!$G$51</f>
        <v>0</v>
      </c>
      <c r="H51" s="866"/>
      <c r="I51" s="866"/>
      <c r="J51">
        <f>'[2]jobinfo(2)'!$J$51</f>
        <v>0</v>
      </c>
      <c r="K51" s="315">
        <v>0</v>
      </c>
      <c r="L51" s="565" t="s">
        <v>341</v>
      </c>
    </row>
    <row r="52" spans="1:12" ht="22.2" customHeight="1">
      <c r="A52" s="382"/>
      <c r="B52" s="545" t="s">
        <v>342</v>
      </c>
      <c r="C52" s="565" t="str">
        <f>'[2]jobinfo(2)'!$C$52</f>
        <v>Johnson, Paul &amp; Tamra</v>
      </c>
      <c r="D52" s="214">
        <f>'[2]jobinfo(2)'!$D$52</f>
        <v>0</v>
      </c>
      <c r="E52" s="379" t="str">
        <f>'[2]jobinfo(2)'!$E$52</f>
        <v>L</v>
      </c>
      <c r="F52" s="378" t="str">
        <f>'[2]jobinfo(2)'!$F$52</f>
        <v>W</v>
      </c>
      <c r="G52" s="10" t="str">
        <f>'[2]jobinfo(2)'!$G$52</f>
        <v>H</v>
      </c>
      <c r="H52" t="str">
        <f>'[2]jobinfo(2)'!$H$52</f>
        <v>WALL</v>
      </c>
      <c r="I52" t="str">
        <f>'[2]jobinfo(2)'!$I$52</f>
        <v>FLOOR</v>
      </c>
      <c r="J52" t="str">
        <f>'[2]jobinfo(2)'!$J$52</f>
        <v xml:space="preserve">CEILING </v>
      </c>
      <c r="K52" s="315" t="s">
        <v>344</v>
      </c>
      <c r="L52" s="565" t="s">
        <v>285</v>
      </c>
    </row>
    <row r="53" spans="1:12" ht="28.95" customHeight="1" thickBot="1">
      <c r="A53" s="352">
        <f t="shared" ref="A53:A77" si="0">1+A52</f>
        <v>1</v>
      </c>
      <c r="B53" s="546" t="s">
        <v>345</v>
      </c>
      <c r="C53" s="315" t="str">
        <f>'[2]jobinfo(2)'!$C$53</f>
        <v>FOYER ENTRY /HALL TRAVEL AREA</v>
      </c>
      <c r="D53" s="389" t="str">
        <f>'[2]jobinfo(2)'!$D$53</f>
        <v>SPACER COLUMN</v>
      </c>
      <c r="E53" s="380">
        <f>'[2]jobinfo(2)'!$E$53</f>
        <v>20</v>
      </c>
      <c r="F53" s="228">
        <f>'[2]jobinfo(2)'!$F$53</f>
        <v>20</v>
      </c>
      <c r="G53" s="10">
        <f>'[2]jobinfo(2)'!$G$53</f>
        <v>10</v>
      </c>
      <c r="H53">
        <f>'[2]jobinfo(2)'!$H$53</f>
        <v>0.45</v>
      </c>
      <c r="I53">
        <f>'[2]jobinfo(2)'!$I$53</f>
        <v>0.15</v>
      </c>
      <c r="J53">
        <f>'[2]jobinfo(2)'!$J$53</f>
        <v>1</v>
      </c>
      <c r="K53" s="315" t="s">
        <v>346</v>
      </c>
      <c r="L53" s="315" t="s">
        <v>347</v>
      </c>
    </row>
    <row r="54" spans="1:12" ht="28.95" customHeight="1" thickTop="1" thickBot="1">
      <c r="A54" s="352">
        <f t="shared" si="0"/>
        <v>2</v>
      </c>
      <c r="B54" s="547" t="s">
        <v>348</v>
      </c>
      <c r="C54" s="228" t="str">
        <f>'[2]jobinfo(2)'!$C$54</f>
        <v>LIVINGROOM</v>
      </c>
      <c r="D54" s="389">
        <f>'[2]jobinfo(2)'!$D$54</f>
        <v>0</v>
      </c>
      <c r="E54" s="228">
        <f>'[2]jobinfo(2)'!$E$54</f>
        <v>12</v>
      </c>
      <c r="F54" s="380">
        <f>'[2]jobinfo(2)'!$F$54</f>
        <v>12</v>
      </c>
      <c r="G54" s="10">
        <f>'[2]jobinfo(2)'!$G$54</f>
        <v>8</v>
      </c>
      <c r="H54">
        <f>'[2]jobinfo(2)'!$H$54</f>
        <v>0.33</v>
      </c>
      <c r="I54">
        <f>'[2]jobinfo(2)'!$I$54</f>
        <v>1</v>
      </c>
      <c r="J54">
        <f>'[2]jobinfo(2)'!$J$54</f>
        <v>0.15</v>
      </c>
      <c r="K54" s="315" t="s">
        <v>349</v>
      </c>
      <c r="L54" s="315" t="s">
        <v>350</v>
      </c>
    </row>
    <row r="55" spans="1:12" ht="28.95" customHeight="1" thickTop="1" thickBot="1">
      <c r="A55" s="352">
        <f t="shared" si="0"/>
        <v>3</v>
      </c>
      <c r="B55" s="547" t="s">
        <v>351</v>
      </c>
      <c r="C55" s="228" t="str">
        <f>'[2]jobinfo(2)'!$C$55</f>
        <v>FAMILY ROOM</v>
      </c>
      <c r="D55" s="389">
        <f>'[2]jobinfo(2)'!$D$55</f>
        <v>0</v>
      </c>
      <c r="E55" s="380">
        <f>'[2]jobinfo(2)'!$E$55</f>
        <v>12</v>
      </c>
      <c r="F55" s="228">
        <f>'[2]jobinfo(2)'!$F$55</f>
        <v>12</v>
      </c>
      <c r="G55" s="10">
        <f>'[2]jobinfo(2)'!$G$55</f>
        <v>8</v>
      </c>
      <c r="H55">
        <f>'[2]jobinfo(2)'!$H$55</f>
        <v>0.33</v>
      </c>
      <c r="I55">
        <f>'[2]jobinfo(2)'!$I$55</f>
        <v>1</v>
      </c>
      <c r="J55">
        <f>'[2]jobinfo(2)'!$J$55</f>
        <v>0.15</v>
      </c>
      <c r="K55" s="315" t="s">
        <v>352</v>
      </c>
      <c r="L55" s="565" t="s">
        <v>353</v>
      </c>
    </row>
    <row r="56" spans="1:12" ht="28.95" customHeight="1" thickTop="1" thickBot="1">
      <c r="A56" s="352">
        <f t="shared" si="0"/>
        <v>4</v>
      </c>
      <c r="B56" s="547" t="s">
        <v>354</v>
      </c>
      <c r="C56" s="228" t="str">
        <f>'[2]jobinfo(2)'!$C$56</f>
        <v>KITCHEN</v>
      </c>
      <c r="D56" s="389">
        <f>'[2]jobinfo(2)'!$D$56</f>
        <v>0</v>
      </c>
      <c r="E56" s="228">
        <f>'[2]jobinfo(2)'!$E$56</f>
        <v>12</v>
      </c>
      <c r="F56" s="380">
        <f>'[2]jobinfo(2)'!$F$56</f>
        <v>12</v>
      </c>
      <c r="G56" s="10">
        <f>'[2]jobinfo(2)'!$G$56</f>
        <v>8</v>
      </c>
      <c r="H56">
        <f>'[2]jobinfo(2)'!$H$56</f>
        <v>0.33</v>
      </c>
      <c r="I56">
        <f>'[2]jobinfo(2)'!$I$56</f>
        <v>1</v>
      </c>
      <c r="J56">
        <f>'[2]jobinfo(2)'!$J$56</f>
        <v>0.15</v>
      </c>
      <c r="K56" s="315" t="s">
        <v>355</v>
      </c>
      <c r="L56" s="565" t="s">
        <v>356</v>
      </c>
    </row>
    <row r="57" spans="1:12" ht="28.95" customHeight="1" thickTop="1" thickBot="1">
      <c r="A57" s="352">
        <f t="shared" si="0"/>
        <v>5</v>
      </c>
      <c r="B57" s="547" t="s">
        <v>357</v>
      </c>
      <c r="C57" s="228" t="str">
        <f>'[2]jobinfo(2)'!$C$57</f>
        <v>NOOK</v>
      </c>
      <c r="D57" s="389">
        <f>'[2]jobinfo(2)'!$D$57</f>
        <v>0</v>
      </c>
      <c r="E57" s="380">
        <f>'[2]jobinfo(2)'!$E$57</f>
        <v>12</v>
      </c>
      <c r="F57" s="228">
        <f>'[2]jobinfo(2)'!$F$57</f>
        <v>12</v>
      </c>
      <c r="G57" s="10">
        <f>'[2]jobinfo(2)'!$G$57</f>
        <v>8</v>
      </c>
      <c r="H57">
        <f>'[2]jobinfo(2)'!$H$57</f>
        <v>0.33</v>
      </c>
      <c r="I57">
        <f>'[2]jobinfo(2)'!$I$57</f>
        <v>1</v>
      </c>
      <c r="J57">
        <f>'[2]jobinfo(2)'!$J$57</f>
        <v>0.15</v>
      </c>
      <c r="K57" s="315" t="s">
        <v>358</v>
      </c>
      <c r="L57" s="565" t="s">
        <v>359</v>
      </c>
    </row>
    <row r="58" spans="1:12" ht="28.95" customHeight="1" thickTop="1" thickBot="1">
      <c r="A58" s="352">
        <f t="shared" si="0"/>
        <v>6</v>
      </c>
      <c r="B58" s="547" t="s">
        <v>360</v>
      </c>
      <c r="C58" s="228" t="str">
        <f>'[2]jobinfo(2)'!$C$58</f>
        <v>RR HALL TRAVEL AREA</v>
      </c>
      <c r="D58" s="389">
        <f>'[2]jobinfo(2)'!$D$58</f>
        <v>0</v>
      </c>
      <c r="E58" s="228">
        <f>'[2]jobinfo(2)'!$E$58</f>
        <v>12</v>
      </c>
      <c r="F58" s="380">
        <f>'[2]jobinfo(2)'!$F$58</f>
        <v>12</v>
      </c>
      <c r="G58" s="10">
        <f>'[2]jobinfo(2)'!$G$58</f>
        <v>8</v>
      </c>
      <c r="H58">
        <f>'[2]jobinfo(2)'!$H$58</f>
        <v>0.33</v>
      </c>
      <c r="I58">
        <f>'[2]jobinfo(2)'!$I$58</f>
        <v>1</v>
      </c>
      <c r="J58">
        <f>'[2]jobinfo(2)'!$J$58</f>
        <v>0.15</v>
      </c>
      <c r="K58" s="315" t="s">
        <v>361</v>
      </c>
      <c r="L58" s="565"/>
    </row>
    <row r="59" spans="1:12" ht="28.95" customHeight="1" thickTop="1" thickBot="1">
      <c r="A59" s="352">
        <f t="shared" si="0"/>
        <v>7</v>
      </c>
      <c r="B59" s="547" t="s">
        <v>362</v>
      </c>
      <c r="C59" s="228" t="str">
        <f>'[2]jobinfo(2)'!$C$59</f>
        <v>GARAGE TRAVEL AREA</v>
      </c>
      <c r="D59" s="389">
        <f>'[2]jobinfo(2)'!$D$59</f>
        <v>0</v>
      </c>
      <c r="E59" s="380">
        <f>'[2]jobinfo(2)'!$E$59</f>
        <v>12</v>
      </c>
      <c r="F59" s="228">
        <f>'[2]jobinfo(2)'!$F$59</f>
        <v>12</v>
      </c>
      <c r="G59" s="10">
        <f>'[2]jobinfo(2)'!$G$59</f>
        <v>8</v>
      </c>
      <c r="H59">
        <f>'[2]jobinfo(2)'!$H$59</f>
        <v>0.33</v>
      </c>
      <c r="I59">
        <f>'[2]jobinfo(2)'!$I$59</f>
        <v>1</v>
      </c>
      <c r="J59">
        <f>'[2]jobinfo(2)'!$J$59</f>
        <v>0.15</v>
      </c>
      <c r="K59" s="315" t="s">
        <v>363</v>
      </c>
      <c r="L59" s="565" t="s">
        <v>364</v>
      </c>
    </row>
    <row r="60" spans="1:12" ht="28.95" customHeight="1" thickTop="1" thickBot="1">
      <c r="A60" s="352">
        <f t="shared" si="0"/>
        <v>8</v>
      </c>
      <c r="B60" s="547" t="s">
        <v>365</v>
      </c>
      <c r="C60" s="565" t="str">
        <f>'[2]jobinfo(2)'!$C$60</f>
        <v>BASEMENT STAIRS</v>
      </c>
      <c r="D60" s="389">
        <f>'[2]jobinfo(2)'!$D$60</f>
        <v>0</v>
      </c>
      <c r="E60" s="228">
        <f>'[2]jobinfo(2)'!$E$60</f>
        <v>0</v>
      </c>
      <c r="F60" s="380">
        <f>'[2]jobinfo(2)'!$F$60</f>
        <v>0</v>
      </c>
      <c r="G60" s="10">
        <f>'[2]jobinfo(2)'!$G$60</f>
        <v>0</v>
      </c>
      <c r="H60">
        <f>'[2]jobinfo(2)'!$H$60</f>
        <v>0</v>
      </c>
      <c r="I60">
        <f>'[2]jobinfo(2)'!$I$60</f>
        <v>0</v>
      </c>
      <c r="J60">
        <f>'[2]jobinfo(2)'!$J$60</f>
        <v>0</v>
      </c>
      <c r="K60" s="315" t="s">
        <v>366</v>
      </c>
      <c r="L60" s="565" t="s">
        <v>367</v>
      </c>
    </row>
    <row r="61" spans="1:12" ht="28.95" customHeight="1" thickTop="1" thickBot="1">
      <c r="A61" s="352">
        <f t="shared" si="0"/>
        <v>9</v>
      </c>
      <c r="B61" s="547" t="s">
        <v>368</v>
      </c>
      <c r="C61" s="565" t="str">
        <f>'[2]jobinfo(2)'!$C$61</f>
        <v>BASEMENT COMMON AREAS</v>
      </c>
      <c r="D61" s="389">
        <f>'[2]jobinfo(2)'!$D$61</f>
        <v>0</v>
      </c>
      <c r="E61" s="380">
        <f>'[2]jobinfo(2)'!$E$61</f>
        <v>0</v>
      </c>
      <c r="F61" s="228">
        <f>'[2]jobinfo(2)'!$F$61</f>
        <v>0</v>
      </c>
      <c r="G61" s="10">
        <f>'[2]jobinfo(2)'!$G$61</f>
        <v>0</v>
      </c>
      <c r="H61">
        <f>'[2]jobinfo(2)'!$H$61</f>
        <v>0</v>
      </c>
      <c r="I61">
        <f>'[2]jobinfo(2)'!$I$61</f>
        <v>0</v>
      </c>
      <c r="J61">
        <f>'[2]jobinfo(2)'!$J$61</f>
        <v>0</v>
      </c>
      <c r="K61" s="315" t="s">
        <v>369</v>
      </c>
      <c r="L61" s="565" t="s">
        <v>370</v>
      </c>
    </row>
    <row r="62" spans="1:12" ht="28.95" customHeight="1" thickTop="1" thickBot="1">
      <c r="A62" s="352">
        <f t="shared" si="0"/>
        <v>10</v>
      </c>
      <c r="B62" s="547" t="s">
        <v>371</v>
      </c>
      <c r="C62" s="565" t="str">
        <f>'[2]jobinfo(2)'!$C$62</f>
        <v>TBD</v>
      </c>
      <c r="D62" s="389">
        <f>'[2]jobinfo(2)'!$D$62</f>
        <v>0</v>
      </c>
      <c r="E62" s="228">
        <f>'[2]jobinfo(2)'!$E$62</f>
        <v>0</v>
      </c>
      <c r="F62" s="380">
        <f>'[2]jobinfo(2)'!$F$62</f>
        <v>0</v>
      </c>
      <c r="G62" s="10">
        <f>'[2]jobinfo(2)'!$G$62</f>
        <v>0</v>
      </c>
      <c r="H62">
        <f>'[2]jobinfo(2)'!$H$62</f>
        <v>0</v>
      </c>
      <c r="I62">
        <f>'[2]jobinfo(2)'!$I$62</f>
        <v>0</v>
      </c>
      <c r="J62">
        <f>'[2]jobinfo(2)'!$J$62</f>
        <v>0</v>
      </c>
      <c r="K62" s="315" t="s">
        <v>372</v>
      </c>
      <c r="L62" s="565" t="s">
        <v>373</v>
      </c>
    </row>
    <row r="63" spans="1:12" ht="28.95" customHeight="1" thickTop="1" thickBot="1">
      <c r="A63" s="352">
        <f t="shared" si="0"/>
        <v>11</v>
      </c>
      <c r="B63" s="547" t="s">
        <v>374</v>
      </c>
      <c r="C63" s="565" t="str">
        <f>'[2]jobinfo(2)'!$C$63</f>
        <v>TBD</v>
      </c>
      <c r="D63" s="398">
        <f>'[2]jobinfo(2)'!$D$63</f>
        <v>0</v>
      </c>
      <c r="E63" s="380">
        <f>'[2]jobinfo(2)'!$E$63</f>
        <v>0</v>
      </c>
      <c r="F63" s="228">
        <f>'[2]jobinfo(2)'!$F$63</f>
        <v>0</v>
      </c>
      <c r="G63" s="10">
        <f>'[2]jobinfo(2)'!$G$63</f>
        <v>0</v>
      </c>
      <c r="H63">
        <f>'[2]jobinfo(2)'!$H$63</f>
        <v>0</v>
      </c>
      <c r="I63">
        <f>'[2]jobinfo(2)'!$I$63</f>
        <v>0</v>
      </c>
      <c r="J63">
        <f>'[2]jobinfo(2)'!$J$63</f>
        <v>0</v>
      </c>
      <c r="K63" s="315" t="s">
        <v>375</v>
      </c>
      <c r="L63" s="565"/>
    </row>
    <row r="64" spans="1:12" ht="28.95" customHeight="1" thickTop="1" thickBot="1">
      <c r="A64" s="352">
        <f t="shared" si="0"/>
        <v>12</v>
      </c>
      <c r="B64" s="547" t="s">
        <v>376</v>
      </c>
      <c r="C64" s="717" t="str">
        <f>'[2]jobinfo(2)'!$C$64</f>
        <v>TBD</v>
      </c>
      <c r="D64" s="389">
        <f>'[2]jobinfo(2)'!$D$64</f>
        <v>0</v>
      </c>
      <c r="E64" s="228">
        <f>'[2]jobinfo(2)'!$E$64</f>
        <v>0</v>
      </c>
      <c r="F64" s="380">
        <f>'[2]jobinfo(2)'!$F$64</f>
        <v>0</v>
      </c>
      <c r="G64" s="10">
        <f>'[2]jobinfo(2)'!$G$64</f>
        <v>0</v>
      </c>
      <c r="H64">
        <f>'[2]jobinfo(2)'!$H$64</f>
        <v>0</v>
      </c>
      <c r="I64">
        <f>'[2]jobinfo(2)'!$I$64</f>
        <v>0</v>
      </c>
      <c r="J64">
        <f>'[2]jobinfo(2)'!$J$64</f>
        <v>0</v>
      </c>
      <c r="K64" s="315" t="s">
        <v>377</v>
      </c>
      <c r="L64" s="565"/>
    </row>
    <row r="65" spans="1:12" ht="28.95" customHeight="1" thickTop="1" thickBot="1">
      <c r="A65" s="352">
        <f t="shared" si="0"/>
        <v>13</v>
      </c>
      <c r="B65" s="547" t="s">
        <v>378</v>
      </c>
      <c r="C65" s="717" t="str">
        <f>'[2]jobinfo(2)'!$C$65</f>
        <v>TBD</v>
      </c>
      <c r="D65" s="389">
        <f>'[2]jobinfo(2)'!$D$65</f>
        <v>0</v>
      </c>
      <c r="E65" s="380">
        <f>'[2]jobinfo(2)'!$E$65</f>
        <v>0</v>
      </c>
      <c r="F65" s="228">
        <f>'[2]jobinfo(2)'!$F$65</f>
        <v>0</v>
      </c>
      <c r="G65" s="10">
        <f>'[2]jobinfo(2)'!$G$65</f>
        <v>0</v>
      </c>
      <c r="H65">
        <f>'[2]jobinfo(2)'!$H$65</f>
        <v>0</v>
      </c>
      <c r="I65">
        <f>'[2]jobinfo(2)'!$I$65</f>
        <v>0</v>
      </c>
      <c r="J65">
        <f>'[2]jobinfo(2)'!$J$65</f>
        <v>0</v>
      </c>
      <c r="K65" s="315" t="s">
        <v>379</v>
      </c>
      <c r="L65" s="565" t="s">
        <v>291</v>
      </c>
    </row>
    <row r="66" spans="1:12" ht="28.95" customHeight="1" thickTop="1" thickBot="1">
      <c r="A66" s="352">
        <f t="shared" si="0"/>
        <v>14</v>
      </c>
      <c r="B66" s="547" t="s">
        <v>380</v>
      </c>
      <c r="C66" t="str">
        <f>'[2]jobinfo(2)'!$C$66</f>
        <v>TBD</v>
      </c>
      <c r="D66" s="398">
        <f>'[2]jobinfo(2)'!$D$66</f>
        <v>0</v>
      </c>
      <c r="E66" s="228">
        <f>'[2]jobinfo(2)'!$E$66</f>
        <v>0</v>
      </c>
      <c r="F66" s="380">
        <f>'[2]jobinfo(2)'!$F$66</f>
        <v>0</v>
      </c>
      <c r="G66" s="10">
        <f>'[2]jobinfo(2)'!$G$66</f>
        <v>0</v>
      </c>
      <c r="H66">
        <f>'[2]jobinfo(2)'!$H$66</f>
        <v>0</v>
      </c>
      <c r="I66">
        <f>'[2]jobinfo(2)'!$I$66</f>
        <v>0</v>
      </c>
      <c r="J66">
        <f>'[2]jobinfo(2)'!$J$66</f>
        <v>0</v>
      </c>
      <c r="K66" s="315" t="s">
        <v>381</v>
      </c>
      <c r="L66" s="565" t="s">
        <v>291</v>
      </c>
    </row>
    <row r="67" spans="1:12" ht="28.95" customHeight="1" thickTop="1" thickBot="1">
      <c r="A67" s="352">
        <f t="shared" si="0"/>
        <v>15</v>
      </c>
      <c r="B67" s="547" t="s">
        <v>382</v>
      </c>
      <c r="C67" s="717" t="str">
        <f>'[2]jobinfo(2)'!$C$67</f>
        <v>TBD</v>
      </c>
      <c r="D67" s="398">
        <f>'[2]jobinfo(2)'!$D$67</f>
        <v>0</v>
      </c>
      <c r="E67" s="380">
        <f>'[2]jobinfo(2)'!$E$67</f>
        <v>0</v>
      </c>
      <c r="F67" s="228">
        <f>'[2]jobinfo(2)'!$F$67</f>
        <v>0</v>
      </c>
      <c r="G67" s="10">
        <f>'[2]jobinfo(2)'!$G$67</f>
        <v>0</v>
      </c>
      <c r="H67">
        <f>'[2]jobinfo(2)'!$H$67</f>
        <v>0</v>
      </c>
      <c r="I67">
        <f>'[2]jobinfo(2)'!$I$67</f>
        <v>0</v>
      </c>
      <c r="J67">
        <f>'[2]jobinfo(2)'!$J$67</f>
        <v>0</v>
      </c>
      <c r="K67" s="315" t="s">
        <v>383</v>
      </c>
      <c r="L67" s="565" t="s">
        <v>291</v>
      </c>
    </row>
    <row r="68" spans="1:12" ht="28.95" customHeight="1" thickTop="1" thickBot="1">
      <c r="A68" s="352">
        <f t="shared" si="0"/>
        <v>16</v>
      </c>
      <c r="B68" s="547" t="s">
        <v>384</v>
      </c>
      <c r="C68" s="717" t="str">
        <f>'[2]jobinfo(2)'!$C$68</f>
        <v>TBD</v>
      </c>
      <c r="D68" s="398">
        <f>'[2]jobinfo(2)'!$D$68</f>
        <v>0</v>
      </c>
      <c r="E68" s="228">
        <f>'[2]jobinfo(2)'!$E$68</f>
        <v>0</v>
      </c>
      <c r="F68" s="380">
        <f>'[2]jobinfo(2)'!$F$68</f>
        <v>0</v>
      </c>
      <c r="G68" s="10">
        <f>'[2]jobinfo(2)'!$G$68</f>
        <v>0</v>
      </c>
      <c r="H68">
        <f>'[2]jobinfo(2)'!$H$68</f>
        <v>0</v>
      </c>
      <c r="I68">
        <f>'[2]jobinfo(2)'!$I$68</f>
        <v>0</v>
      </c>
      <c r="J68">
        <f>'[2]jobinfo(2)'!$J$68</f>
        <v>0</v>
      </c>
      <c r="K68" s="315" t="s">
        <v>385</v>
      </c>
      <c r="L68" s="565" t="s">
        <v>291</v>
      </c>
    </row>
    <row r="69" spans="1:12" ht="28.95" customHeight="1" thickTop="1" thickBot="1">
      <c r="A69" s="352">
        <f t="shared" si="0"/>
        <v>17</v>
      </c>
      <c r="B69" s="547" t="s">
        <v>386</v>
      </c>
      <c r="C69" t="str">
        <f>'[2]jobinfo(2)'!$C$69</f>
        <v>TBD</v>
      </c>
      <c r="D69" s="398">
        <f>'[2]jobinfo(2)'!$D$69</f>
        <v>0</v>
      </c>
      <c r="E69" s="380">
        <f>'[2]jobinfo(2)'!$E$69</f>
        <v>0</v>
      </c>
      <c r="F69" s="228">
        <f>'[2]jobinfo(2)'!$F$69</f>
        <v>0</v>
      </c>
      <c r="G69" s="10">
        <f>'[2]jobinfo(2)'!$G$69</f>
        <v>0</v>
      </c>
      <c r="H69">
        <f>'[2]jobinfo(2)'!$H$69</f>
        <v>0</v>
      </c>
      <c r="I69">
        <f>'[2]jobinfo(2)'!$I$69</f>
        <v>0</v>
      </c>
      <c r="J69">
        <f>'[2]jobinfo(2)'!$J$69</f>
        <v>0</v>
      </c>
      <c r="K69" s="315" t="s">
        <v>387</v>
      </c>
      <c r="L69" s="565" t="s">
        <v>291</v>
      </c>
    </row>
    <row r="70" spans="1:12" ht="28.95" customHeight="1" thickTop="1" thickBot="1">
      <c r="A70" s="352">
        <f t="shared" si="0"/>
        <v>18</v>
      </c>
      <c r="B70" s="547" t="s">
        <v>388</v>
      </c>
      <c r="C70" t="str">
        <f>'[2]jobinfo(2)'!$C$70</f>
        <v>TBD</v>
      </c>
      <c r="D70" s="398">
        <f>'[2]jobinfo(2)'!$D$70</f>
        <v>0</v>
      </c>
      <c r="E70" s="228">
        <f>'[2]jobinfo(2)'!$E$70</f>
        <v>0</v>
      </c>
      <c r="F70" s="380">
        <f>'[2]jobinfo(2)'!$F$70</f>
        <v>0</v>
      </c>
      <c r="G70" s="10">
        <f>'[2]jobinfo(2)'!$G$70</f>
        <v>0</v>
      </c>
      <c r="H70">
        <f>'[2]jobinfo(2)'!$H$70</f>
        <v>0</v>
      </c>
      <c r="I70">
        <f>'[2]jobinfo(2)'!$I$70</f>
        <v>0</v>
      </c>
      <c r="J70">
        <f>'[2]jobinfo(2)'!$J$70</f>
        <v>0</v>
      </c>
      <c r="K70" s="315" t="s">
        <v>389</v>
      </c>
      <c r="L70" s="565" t="s">
        <v>291</v>
      </c>
    </row>
    <row r="71" spans="1:12" ht="28.95" customHeight="1" thickTop="1" thickBot="1">
      <c r="A71" s="352">
        <f t="shared" si="0"/>
        <v>19</v>
      </c>
      <c r="B71" s="547" t="s">
        <v>390</v>
      </c>
      <c r="C71" t="str">
        <f>'[2]jobinfo(2)'!$C$71</f>
        <v>TBD</v>
      </c>
      <c r="D71" s="398">
        <f>'[2]jobinfo(2)'!$D$71</f>
        <v>0</v>
      </c>
      <c r="E71" s="380">
        <f>'[2]jobinfo(2)'!$E$71</f>
        <v>0</v>
      </c>
      <c r="F71" s="228">
        <f>'[2]jobinfo(2)'!$F$71</f>
        <v>0</v>
      </c>
      <c r="G71" s="10">
        <f>'[2]jobinfo(2)'!$G$71</f>
        <v>0</v>
      </c>
      <c r="H71">
        <f>'[2]jobinfo(2)'!$H$71</f>
        <v>0</v>
      </c>
      <c r="I71">
        <f>'[2]jobinfo(2)'!$I$71</f>
        <v>0</v>
      </c>
      <c r="J71">
        <f>'[2]jobinfo(2)'!$J$71</f>
        <v>0</v>
      </c>
      <c r="K71" s="315" t="s">
        <v>391</v>
      </c>
      <c r="L71" s="565" t="s">
        <v>291</v>
      </c>
    </row>
    <row r="72" spans="1:12" ht="28.95" customHeight="1" thickTop="1" thickBot="1">
      <c r="A72" s="352">
        <f t="shared" si="0"/>
        <v>20</v>
      </c>
      <c r="B72" s="547" t="s">
        <v>392</v>
      </c>
      <c r="C72" t="str">
        <f>'[2]jobinfo(2)'!$C$72</f>
        <v>TBD</v>
      </c>
      <c r="D72" s="398">
        <f>'[2]jobinfo(2)'!$D$72</f>
        <v>0</v>
      </c>
      <c r="E72" s="228">
        <f>'[2]jobinfo(2)'!$E$72</f>
        <v>0</v>
      </c>
      <c r="F72" s="380">
        <f>'[2]jobinfo(2)'!$F$72</f>
        <v>0</v>
      </c>
      <c r="G72" s="10">
        <f>'[2]jobinfo(2)'!$G$72</f>
        <v>0</v>
      </c>
      <c r="H72">
        <f>'[2]jobinfo(2)'!$H$72</f>
        <v>0</v>
      </c>
      <c r="I72">
        <f>'[2]jobinfo(2)'!$I$72</f>
        <v>0</v>
      </c>
      <c r="J72">
        <f>'[2]jobinfo(2)'!$J$72</f>
        <v>0</v>
      </c>
      <c r="K72" s="315" t="s">
        <v>393</v>
      </c>
      <c r="L72" s="565" t="s">
        <v>291</v>
      </c>
    </row>
    <row r="73" spans="1:12" ht="28.95" customHeight="1" thickTop="1" thickBot="1">
      <c r="A73" s="352">
        <f t="shared" si="0"/>
        <v>21</v>
      </c>
      <c r="B73" s="548" t="s">
        <v>394</v>
      </c>
      <c r="C73" s="717" t="str">
        <f>'[2]jobinfo(2)'!$C$73</f>
        <v>TBD</v>
      </c>
      <c r="D73" s="398">
        <f>'[2]jobinfo(2)'!$D$73</f>
        <v>0</v>
      </c>
      <c r="E73" s="380">
        <f>'[2]jobinfo(2)'!$E$73</f>
        <v>0</v>
      </c>
      <c r="F73" s="228">
        <f>'[2]jobinfo(2)'!$F$73</f>
        <v>0</v>
      </c>
      <c r="G73" s="10">
        <f>'[2]jobinfo(2)'!$G$73</f>
        <v>0</v>
      </c>
      <c r="H73">
        <f>'[2]jobinfo(2)'!$H$73</f>
        <v>0</v>
      </c>
      <c r="I73">
        <f>'[2]jobinfo(2)'!$I$73</f>
        <v>0</v>
      </c>
      <c r="J73">
        <f>'[2]jobinfo(2)'!$J$73</f>
        <v>0</v>
      </c>
      <c r="K73" s="315"/>
      <c r="L73" s="565" t="s">
        <v>291</v>
      </c>
    </row>
    <row r="74" spans="1:12" ht="28.95" customHeight="1" thickTop="1" thickBot="1">
      <c r="A74" s="352">
        <f t="shared" si="0"/>
        <v>22</v>
      </c>
      <c r="B74" s="548" t="s">
        <v>395</v>
      </c>
      <c r="C74" s="717" t="str">
        <f>'[2]jobinfo(2)'!$C$74</f>
        <v>TBD</v>
      </c>
      <c r="D74" s="398">
        <f>'[2]jobinfo(2)'!$D$74</f>
        <v>0</v>
      </c>
      <c r="E74" s="228">
        <f>'[2]jobinfo(2)'!$E$74</f>
        <v>0</v>
      </c>
      <c r="F74" s="380">
        <f>'[2]jobinfo(2)'!$F$74</f>
        <v>0</v>
      </c>
      <c r="G74" s="10">
        <f>'[2]jobinfo(2)'!$G$74</f>
        <v>0</v>
      </c>
      <c r="H74">
        <f>'[2]jobinfo(2)'!$H$74</f>
        <v>0</v>
      </c>
      <c r="I74">
        <f>'[2]jobinfo(2)'!$I$74</f>
        <v>0</v>
      </c>
      <c r="J74">
        <f>'[2]jobinfo(2)'!$J$74</f>
        <v>0</v>
      </c>
      <c r="K74" s="315"/>
      <c r="L74" s="565" t="s">
        <v>291</v>
      </c>
    </row>
    <row r="75" spans="1:12" ht="28.95" customHeight="1" thickTop="1" thickBot="1">
      <c r="A75" s="352">
        <f t="shared" si="0"/>
        <v>23</v>
      </c>
      <c r="B75" s="548" t="s">
        <v>396</v>
      </c>
      <c r="C75" s="717" t="str">
        <f>'[2]jobinfo(2)'!$C$75</f>
        <v>TBD</v>
      </c>
      <c r="D75" s="398">
        <f>'[2]jobinfo(2)'!$D$75</f>
        <v>0</v>
      </c>
      <c r="E75" s="380">
        <f>'[2]jobinfo(2)'!$E$75</f>
        <v>0</v>
      </c>
      <c r="F75" s="228">
        <f>'[2]jobinfo(2)'!$F$75</f>
        <v>0</v>
      </c>
      <c r="G75" s="10">
        <f>'[2]jobinfo(2)'!$G$75</f>
        <v>0</v>
      </c>
      <c r="H75">
        <f>'[2]jobinfo(2)'!$H$75</f>
        <v>0</v>
      </c>
      <c r="I75">
        <f>'[2]jobinfo(2)'!$I$75</f>
        <v>0</v>
      </c>
      <c r="J75">
        <f>'[2]jobinfo(2)'!$J$75</f>
        <v>0</v>
      </c>
      <c r="K75" s="315"/>
      <c r="L75" s="565" t="s">
        <v>291</v>
      </c>
    </row>
    <row r="76" spans="1:12" ht="28.95" customHeight="1" thickTop="1" thickBot="1">
      <c r="A76" s="352">
        <f t="shared" si="0"/>
        <v>24</v>
      </c>
      <c r="B76" s="548" t="s">
        <v>397</v>
      </c>
      <c r="C76" s="717" t="str">
        <f>'[2]jobinfo(2)'!$C$76</f>
        <v>TBD</v>
      </c>
      <c r="D76" s="398">
        <f>'[2]jobinfo(2)'!$D$76</f>
        <v>0</v>
      </c>
      <c r="E76" s="380">
        <f>'[2]jobinfo(2)'!$E$76</f>
        <v>0</v>
      </c>
      <c r="F76" s="228">
        <f>'[2]jobinfo(2)'!$F$76</f>
        <v>0</v>
      </c>
      <c r="G76" s="10">
        <f>'[2]jobinfo(2)'!$G$76</f>
        <v>0</v>
      </c>
      <c r="H76">
        <f>'[2]jobinfo(2)'!$H$76</f>
        <v>0</v>
      </c>
      <c r="I76">
        <f>'[2]jobinfo(2)'!$I$76</f>
        <v>0</v>
      </c>
      <c r="J76">
        <f>'[2]jobinfo(2)'!$J$76</f>
        <v>0</v>
      </c>
      <c r="K76" s="315"/>
      <c r="L76" s="565" t="s">
        <v>291</v>
      </c>
    </row>
    <row r="77" spans="1:12" ht="28.95" customHeight="1" thickTop="1" thickBot="1">
      <c r="A77" s="352">
        <f t="shared" si="0"/>
        <v>25</v>
      </c>
      <c r="B77" s="548" t="s">
        <v>398</v>
      </c>
      <c r="C77" s="717" t="str">
        <f>'[2]jobinfo(2)'!$C$77</f>
        <v>TBD</v>
      </c>
      <c r="D77" s="380">
        <f>'[2]jobinfo(2)'!$D$77</f>
        <v>0</v>
      </c>
      <c r="E77" s="228">
        <f>'[2]jobinfo(2)'!$E$77</f>
        <v>0</v>
      </c>
      <c r="F77" s="380">
        <f>'[2]jobinfo(2)'!$F$77</f>
        <v>0</v>
      </c>
      <c r="G77" s="10">
        <f>'[2]jobinfo(2)'!$G$77</f>
        <v>0</v>
      </c>
      <c r="H77">
        <f>'[2]jobinfo(2)'!$H$77</f>
        <v>0</v>
      </c>
      <c r="I77">
        <f>'[2]jobinfo(2)'!$I$77</f>
        <v>0</v>
      </c>
      <c r="J77">
        <f>'[2]jobinfo(2)'!$J$77</f>
        <v>0</v>
      </c>
      <c r="K77" s="315"/>
      <c r="L77" s="565" t="s">
        <v>291</v>
      </c>
    </row>
    <row r="78" spans="1:12" ht="15" customHeight="1" thickTop="1">
      <c r="A78" s="864" t="s">
        <v>399</v>
      </c>
      <c r="B78" s="549" t="s">
        <v>400</v>
      </c>
      <c r="C78" s="717" t="str">
        <f>'[2]jobinfo(2)'!$C$78</f>
        <v>TBD</v>
      </c>
      <c r="D78" s="377">
        <f>'[2]jobinfo(2)'!$D$78</f>
        <v>0</v>
      </c>
      <c r="E78" s="10">
        <f>'[2]jobinfo(2)'!$E$78</f>
        <v>0</v>
      </c>
      <c r="F78" s="10">
        <f>'[2]jobinfo(2)'!$F$78</f>
        <v>0</v>
      </c>
      <c r="G78" s="10">
        <f>'[2]jobinfo(2)'!$G$78</f>
        <v>0</v>
      </c>
      <c r="H78" s="10">
        <f>'[2]jobinfo(2)'!$H$78</f>
        <v>0</v>
      </c>
      <c r="I78">
        <f>'[2]jobinfo(2)'!$I$78</f>
        <v>0</v>
      </c>
      <c r="J78">
        <f>'[2]jobinfo(2)'!$J$78</f>
        <v>0</v>
      </c>
      <c r="K78" s="315" t="s">
        <v>400</v>
      </c>
      <c r="L78" s="565" t="s">
        <v>291</v>
      </c>
    </row>
    <row r="79" spans="1:12" ht="4.95" customHeight="1">
      <c r="A79" s="864"/>
      <c r="B79" s="550" t="s">
        <v>401</v>
      </c>
      <c r="C79" s="717" t="str">
        <f>'[2]jobinfo(2)'!$C$79</f>
        <v>TBD</v>
      </c>
      <c r="D79" s="377">
        <f>'[2]jobinfo(2)'!$D$79</f>
        <v>0</v>
      </c>
      <c r="E79" s="10">
        <f>'[2]jobinfo(2)'!$E$79</f>
        <v>0</v>
      </c>
      <c r="F79" s="10">
        <f>'[2]jobinfo(2)'!$F$79</f>
        <v>0</v>
      </c>
      <c r="G79" s="10">
        <f>'[2]jobinfo(2)'!$G$79</f>
        <v>0</v>
      </c>
      <c r="H79" s="10">
        <f>'[2]jobinfo(2)'!$H$79</f>
        <v>0</v>
      </c>
      <c r="I79">
        <f>'[2]jobinfo(2)'!$I$79</f>
        <v>0</v>
      </c>
      <c r="J79">
        <f>'[2]jobinfo(2)'!$J$79</f>
        <v>0</v>
      </c>
      <c r="K79" s="315" t="s">
        <v>401</v>
      </c>
      <c r="L79" s="565" t="s">
        <v>291</v>
      </c>
    </row>
    <row r="80" spans="1:12" ht="4.95" customHeight="1">
      <c r="A80" s="864"/>
      <c r="B80" s="551" t="s">
        <v>402</v>
      </c>
      <c r="C80" s="717" t="str">
        <f>'[2]jobinfo(2)'!$C$80</f>
        <v>TBD</v>
      </c>
      <c r="D80" s="377">
        <f>'[2]jobinfo(2)'!$D$80</f>
        <v>0</v>
      </c>
      <c r="E80" s="210">
        <f>'[2]jobinfo(2)'!$E$80</f>
        <v>0</v>
      </c>
      <c r="F80" s="10">
        <f>'[2]jobinfo(2)'!$F$80</f>
        <v>0</v>
      </c>
      <c r="G80" s="10">
        <f>'[2]jobinfo(2)'!$G$80</f>
        <v>0</v>
      </c>
      <c r="H80" s="10">
        <f>'[2]jobinfo(2)'!$H$80</f>
        <v>0</v>
      </c>
      <c r="I80">
        <f>'[2]jobinfo(2)'!$I$80</f>
        <v>0</v>
      </c>
      <c r="J80">
        <f>'[2]jobinfo(2)'!$J$80</f>
        <v>0</v>
      </c>
      <c r="K80" s="315" t="s">
        <v>402</v>
      </c>
      <c r="L80" s="565" t="s">
        <v>291</v>
      </c>
    </row>
    <row r="81" spans="1:12" ht="4.95" customHeight="1">
      <c r="A81" s="864"/>
      <c r="B81" s="533" t="s">
        <v>403</v>
      </c>
      <c r="C81" s="717" t="str">
        <f>'[2]jobinfo(2)'!$C$81</f>
        <v>TBD</v>
      </c>
      <c r="D81" s="377">
        <f>'[2]jobinfo(2)'!$D$81</f>
        <v>0</v>
      </c>
      <c r="E81" s="209">
        <f>'[2]jobinfo(2)'!$E$81</f>
        <v>0</v>
      </c>
      <c r="F81" s="10">
        <f>'[2]jobinfo(2)'!$F$81</f>
        <v>0</v>
      </c>
      <c r="G81" s="10">
        <f>'[2]jobinfo(2)'!$G$81</f>
        <v>0</v>
      </c>
      <c r="H81">
        <f>'[2]jobinfo(2)'!$H$81</f>
        <v>0</v>
      </c>
      <c r="I81">
        <f>'[2]jobinfo(2)'!$I$81</f>
        <v>0</v>
      </c>
      <c r="J81">
        <f>'[2]jobinfo(2)'!$J$81</f>
        <v>0</v>
      </c>
      <c r="K81" s="315" t="s">
        <v>403</v>
      </c>
      <c r="L81" s="565" t="s">
        <v>291</v>
      </c>
    </row>
    <row r="82" spans="1:12" ht="4.95" customHeight="1">
      <c r="A82" s="864"/>
      <c r="B82" s="534" t="s">
        <v>404</v>
      </c>
      <c r="C82" s="717" t="str">
        <f>'[2]jobinfo(2)'!$C$82</f>
        <v>TBD</v>
      </c>
      <c r="D82" s="377">
        <f>'[2]jobinfo(2)'!$D$82</f>
        <v>0</v>
      </c>
      <c r="E82" s="209">
        <f>'[2]jobinfo(2)'!$E$82</f>
        <v>0</v>
      </c>
      <c r="F82" s="10">
        <f>'[2]jobinfo(2)'!$F$82</f>
        <v>0</v>
      </c>
      <c r="G82" s="10">
        <f>'[2]jobinfo(2)'!$G$82</f>
        <v>0</v>
      </c>
      <c r="H82">
        <f>'[2]jobinfo(2)'!$H$82</f>
        <v>0</v>
      </c>
      <c r="I82">
        <f>'[2]jobinfo(2)'!$I$82</f>
        <v>0</v>
      </c>
      <c r="J82">
        <f>'[2]jobinfo(2)'!$J$82</f>
        <v>0</v>
      </c>
      <c r="K82" s="315" t="s">
        <v>404</v>
      </c>
      <c r="L82" s="565" t="s">
        <v>291</v>
      </c>
    </row>
    <row r="83" spans="1:12" ht="4.95" customHeight="1">
      <c r="A83" s="864"/>
      <c r="B83" s="399" t="s">
        <v>405</v>
      </c>
      <c r="C83" s="717" t="str">
        <f>'[2]jobinfo(2)'!$C$83</f>
        <v>TBD</v>
      </c>
      <c r="D83" s="377">
        <f>'[2]jobinfo(2)'!$D$83</f>
        <v>0</v>
      </c>
      <c r="E83" s="209">
        <f>'[2]jobinfo(2)'!$E$83</f>
        <v>0</v>
      </c>
      <c r="F83" s="10">
        <f>'[2]jobinfo(2)'!$F$83</f>
        <v>0</v>
      </c>
      <c r="G83" s="10">
        <f>'[2]jobinfo(2)'!$G$83</f>
        <v>0</v>
      </c>
      <c r="H83">
        <f>'[2]jobinfo(2)'!$H$83</f>
        <v>0</v>
      </c>
      <c r="I83">
        <f>'[2]jobinfo(2)'!$I$83</f>
        <v>0</v>
      </c>
      <c r="J83">
        <f>'[2]jobinfo(2)'!$J$83</f>
        <v>0</v>
      </c>
      <c r="K83" s="315" t="s">
        <v>405</v>
      </c>
      <c r="L83" s="565" t="s">
        <v>291</v>
      </c>
    </row>
    <row r="84" spans="1:12" ht="4.95" customHeight="1">
      <c r="A84" s="864"/>
      <c r="B84" s="534"/>
      <c r="C84" s="717" t="str">
        <f>'[2]jobinfo(2)'!$C$84</f>
        <v>TBD</v>
      </c>
      <c r="D84" s="377">
        <f>'[2]jobinfo(2)'!$D$84</f>
        <v>0</v>
      </c>
      <c r="E84" s="10">
        <f>'[2]jobinfo(2)'!$E$84</f>
        <v>0</v>
      </c>
      <c r="F84" s="10">
        <f>'[2]jobinfo(2)'!$F$84</f>
        <v>0</v>
      </c>
      <c r="G84" s="10">
        <f>'[2]jobinfo(2)'!$G$84</f>
        <v>0</v>
      </c>
      <c r="H84">
        <f>'[2]jobinfo(2)'!$H$84</f>
        <v>0</v>
      </c>
      <c r="I84">
        <f>'[2]jobinfo(2)'!$I$84</f>
        <v>0</v>
      </c>
      <c r="J84">
        <f>'[2]jobinfo(2)'!$J$84</f>
        <v>0</v>
      </c>
      <c r="K84" s="315">
        <v>0</v>
      </c>
      <c r="L84" s="565" t="s">
        <v>291</v>
      </c>
    </row>
    <row r="85" spans="1:12" ht="4.95" customHeight="1">
      <c r="A85" s="864"/>
      <c r="B85" s="552" t="s">
        <v>406</v>
      </c>
      <c r="C85" s="717" t="str">
        <f>'[2]jobinfo(2)'!$C$85</f>
        <v>TBD</v>
      </c>
      <c r="D85" s="377">
        <f>'[2]jobinfo(2)'!$D$85</f>
        <v>0</v>
      </c>
      <c r="E85" s="10">
        <f>'[2]jobinfo(2)'!$E$85</f>
        <v>0</v>
      </c>
      <c r="F85" s="10">
        <f>'[2]jobinfo(2)'!$F$85</f>
        <v>0</v>
      </c>
      <c r="G85" s="10">
        <f>'[2]jobinfo(2)'!$G$85</f>
        <v>0</v>
      </c>
      <c r="H85">
        <f>'[2]jobinfo(2)'!$H$85</f>
        <v>0</v>
      </c>
      <c r="I85">
        <f>'[2]jobinfo(2)'!$I$85</f>
        <v>0</v>
      </c>
      <c r="J85">
        <f>'[2]jobinfo(2)'!$J$85</f>
        <v>0</v>
      </c>
      <c r="K85" s="315" t="s">
        <v>406</v>
      </c>
      <c r="L85" s="565" t="s">
        <v>291</v>
      </c>
    </row>
    <row r="86" spans="1:12" ht="4.95" customHeight="1">
      <c r="A86" s="864"/>
      <c r="B86" s="534" t="s">
        <v>407</v>
      </c>
      <c r="C86" t="str">
        <f>'[2]jobinfo(2)'!$C$86</f>
        <v>TBD</v>
      </c>
      <c r="D86" s="377">
        <f>'[2]jobinfo(2)'!$D$86</f>
        <v>0</v>
      </c>
      <c r="E86" s="10">
        <f>'[2]jobinfo(2)'!$E$86</f>
        <v>0</v>
      </c>
      <c r="F86" s="10">
        <f>'[2]jobinfo(2)'!$F$86</f>
        <v>0</v>
      </c>
      <c r="G86" s="10">
        <f>'[2]jobinfo(2)'!$G$86</f>
        <v>0</v>
      </c>
      <c r="H86">
        <f>'[2]jobinfo(2)'!$H$86</f>
        <v>0</v>
      </c>
      <c r="I86">
        <f>'[2]jobinfo(2)'!$I$86</f>
        <v>0</v>
      </c>
      <c r="J86">
        <f>'[2]jobinfo(2)'!$J$86</f>
        <v>0</v>
      </c>
      <c r="K86" s="315" t="s">
        <v>407</v>
      </c>
      <c r="L86" s="565" t="s">
        <v>291</v>
      </c>
    </row>
    <row r="87" spans="1:12" ht="4.95" customHeight="1">
      <c r="A87" s="864"/>
      <c r="B87" s="533" t="s">
        <v>408</v>
      </c>
      <c r="C87" t="str">
        <f>'[2]jobinfo(2)'!$C$87</f>
        <v>TBD</v>
      </c>
      <c r="D87" s="377">
        <f>'[2]jobinfo(2)'!$D$87</f>
        <v>0</v>
      </c>
      <c r="E87" s="10">
        <f>'[2]jobinfo(2)'!$E$87</f>
        <v>0</v>
      </c>
      <c r="F87" s="10">
        <f>'[2]jobinfo(2)'!$F$87</f>
        <v>0</v>
      </c>
      <c r="G87" s="10">
        <f>'[2]jobinfo(2)'!$G$87</f>
        <v>0</v>
      </c>
      <c r="H87">
        <f>'[2]jobinfo(2)'!$H$87</f>
        <v>0</v>
      </c>
      <c r="I87">
        <f>'[2]jobinfo(2)'!$I$87</f>
        <v>0</v>
      </c>
      <c r="J87">
        <f>'[2]jobinfo(2)'!$J$87</f>
        <v>0</v>
      </c>
      <c r="K87" s="315" t="s">
        <v>408</v>
      </c>
      <c r="L87" s="565" t="s">
        <v>291</v>
      </c>
    </row>
    <row r="88" spans="1:12" ht="4.95" customHeight="1">
      <c r="A88" s="864"/>
      <c r="B88" s="533" t="s">
        <v>409</v>
      </c>
      <c r="C88" t="str">
        <f>'[2]jobinfo(2)'!$C$88</f>
        <v>TBD</v>
      </c>
      <c r="D88" s="377">
        <f>'[2]jobinfo(2)'!$D$88</f>
        <v>0</v>
      </c>
      <c r="E88" s="10">
        <f>'[2]jobinfo(2)'!$E$88</f>
        <v>0</v>
      </c>
      <c r="F88" s="10">
        <f>'[2]jobinfo(2)'!$F$88</f>
        <v>0</v>
      </c>
      <c r="G88" s="10">
        <f>'[2]jobinfo(2)'!$G$88</f>
        <v>0</v>
      </c>
      <c r="H88">
        <f>'[2]jobinfo(2)'!$H$88</f>
        <v>0</v>
      </c>
      <c r="I88">
        <f>'[2]jobinfo(2)'!$I$88</f>
        <v>0</v>
      </c>
      <c r="J88">
        <f>'[2]jobinfo(2)'!$J$88</f>
        <v>0</v>
      </c>
      <c r="K88" s="315" t="s">
        <v>409</v>
      </c>
      <c r="L88" s="565" t="s">
        <v>291</v>
      </c>
    </row>
    <row r="89" spans="1:12" ht="4.95" customHeight="1">
      <c r="A89" s="864"/>
      <c r="B89" s="534" t="s">
        <v>410</v>
      </c>
      <c r="C89" t="str">
        <f>'[2]jobinfo(2)'!$C$89</f>
        <v>TBD</v>
      </c>
      <c r="D89" s="377">
        <f>'[2]jobinfo(2)'!$D$89</f>
        <v>0</v>
      </c>
      <c r="E89" s="10">
        <f>'[2]jobinfo(2)'!$E$89</f>
        <v>0</v>
      </c>
      <c r="F89" s="10">
        <f>'[2]jobinfo(2)'!$F$89</f>
        <v>0</v>
      </c>
      <c r="G89" s="10">
        <f>'[2]jobinfo(2)'!$G$89</f>
        <v>0</v>
      </c>
      <c r="H89">
        <f>'[2]jobinfo(2)'!$H$89</f>
        <v>0</v>
      </c>
      <c r="I89">
        <f>'[2]jobinfo(2)'!$I$89</f>
        <v>0</v>
      </c>
      <c r="J89">
        <f>'[2]jobinfo(2)'!$J$89</f>
        <v>0</v>
      </c>
      <c r="K89" s="315" t="s">
        <v>410</v>
      </c>
      <c r="L89" s="565" t="s">
        <v>291</v>
      </c>
    </row>
    <row r="90" spans="1:12" ht="4.95" customHeight="1">
      <c r="A90" s="864"/>
      <c r="B90" s="534" t="s">
        <v>411</v>
      </c>
      <c r="C90" t="str">
        <f>'[2]jobinfo(2)'!$C$90</f>
        <v>TBD</v>
      </c>
      <c r="D90" s="377">
        <f>'[2]jobinfo(2)'!$D$90</f>
        <v>0</v>
      </c>
      <c r="E90" s="10">
        <f>'[2]jobinfo(2)'!$E$90</f>
        <v>0</v>
      </c>
      <c r="F90" s="10">
        <f>'[2]jobinfo(2)'!$F$90</f>
        <v>0</v>
      </c>
      <c r="G90" s="10">
        <f>'[2]jobinfo(2)'!$G$90</f>
        <v>0</v>
      </c>
      <c r="H90">
        <f>'[2]jobinfo(2)'!$H$90</f>
        <v>0</v>
      </c>
      <c r="I90">
        <f>'[2]jobinfo(2)'!$I$90</f>
        <v>0</v>
      </c>
      <c r="J90">
        <f>'[2]jobinfo(2)'!$J$90</f>
        <v>0</v>
      </c>
      <c r="K90" s="315" t="s">
        <v>411</v>
      </c>
      <c r="L90" s="565" t="s">
        <v>291</v>
      </c>
    </row>
    <row r="91" spans="1:12" ht="4.95" customHeight="1">
      <c r="A91" s="864"/>
      <c r="B91" s="533" t="s">
        <v>412</v>
      </c>
      <c r="C91" t="str">
        <f>'[2]jobinfo(2)'!$C$91</f>
        <v>TBD</v>
      </c>
      <c r="D91" s="377">
        <f>'[2]jobinfo(2)'!$D$91</f>
        <v>0</v>
      </c>
      <c r="E91" s="10">
        <f>'[2]jobinfo(2)'!$E$91</f>
        <v>0</v>
      </c>
      <c r="F91" s="10">
        <f>'[2]jobinfo(2)'!$F$91</f>
        <v>0</v>
      </c>
      <c r="G91" s="10">
        <f>'[2]jobinfo(2)'!$G$91</f>
        <v>0</v>
      </c>
      <c r="H91">
        <f>'[2]jobinfo(2)'!$H$91</f>
        <v>0</v>
      </c>
      <c r="I91">
        <f>'[2]jobinfo(2)'!$I$91</f>
        <v>0</v>
      </c>
      <c r="J91">
        <f>'[2]jobinfo(2)'!$J$91</f>
        <v>0</v>
      </c>
      <c r="K91" s="315" t="s">
        <v>412</v>
      </c>
      <c r="L91" s="565" t="s">
        <v>291</v>
      </c>
    </row>
    <row r="92" spans="1:12" ht="4.95" customHeight="1">
      <c r="A92" s="864"/>
      <c r="B92" s="528" t="s">
        <v>413</v>
      </c>
      <c r="C92" t="str">
        <f>'[2]jobinfo(2)'!$C$92</f>
        <v>TBD</v>
      </c>
      <c r="D92" s="377">
        <f>'[2]jobinfo(2)'!$D$92</f>
        <v>0</v>
      </c>
      <c r="E92" s="10">
        <f>'[2]jobinfo(2)'!$E$92</f>
        <v>0</v>
      </c>
      <c r="F92" s="10">
        <f>'[2]jobinfo(2)'!$F$92</f>
        <v>0</v>
      </c>
      <c r="G92" s="10">
        <f>'[2]jobinfo(2)'!$G$92</f>
        <v>0</v>
      </c>
      <c r="H92">
        <f>'[2]jobinfo(2)'!$H$92</f>
        <v>0</v>
      </c>
      <c r="I92">
        <f>'[2]jobinfo(2)'!$I$92</f>
        <v>0</v>
      </c>
      <c r="J92">
        <f>'[2]jobinfo(2)'!$J$92</f>
        <v>0</v>
      </c>
      <c r="K92" s="315" t="s">
        <v>413</v>
      </c>
      <c r="L92" s="565" t="s">
        <v>291</v>
      </c>
    </row>
    <row r="93" spans="1:12" ht="4.95" customHeight="1" thickBot="1">
      <c r="A93" s="865"/>
      <c r="B93" s="528" t="s">
        <v>414</v>
      </c>
      <c r="C93" t="str">
        <f>'[2]jobinfo(2)'!$C$93</f>
        <v>TBD</v>
      </c>
      <c r="D93" s="377">
        <f>'[2]jobinfo(2)'!$D$93</f>
        <v>0</v>
      </c>
      <c r="E93" s="10">
        <f>'[2]jobinfo(2)'!$E$93</f>
        <v>0</v>
      </c>
      <c r="F93" s="10">
        <f>'[2]jobinfo(2)'!$F$93</f>
        <v>0</v>
      </c>
      <c r="G93" s="10">
        <f>'[2]jobinfo(2)'!$G$93</f>
        <v>0</v>
      </c>
      <c r="H93">
        <f>'[2]jobinfo(2)'!$H$93</f>
        <v>0</v>
      </c>
      <c r="I93">
        <f>'[2]jobinfo(2)'!$I$93</f>
        <v>0</v>
      </c>
      <c r="J93">
        <f>'[2]jobinfo(2)'!$J$93</f>
        <v>0</v>
      </c>
      <c r="K93" s="315" t="s">
        <v>414</v>
      </c>
      <c r="L93" s="565" t="s">
        <v>291</v>
      </c>
    </row>
    <row r="94" spans="1:12" ht="33" customHeight="1" thickTop="1">
      <c r="B94" s="399"/>
      <c r="C94" t="str">
        <f>'[2]jobinfo(2)'!$C$94</f>
        <v>TBD</v>
      </c>
      <c r="D94" s="214">
        <f>'[2]jobinfo(2)'!$D$94</f>
        <v>0</v>
      </c>
      <c r="E94" s="10">
        <f>'[2]jobinfo(2)'!$E$94</f>
        <v>0</v>
      </c>
      <c r="F94" s="10">
        <f>'[2]jobinfo(2)'!$F$94</f>
        <v>0</v>
      </c>
      <c r="G94" s="10">
        <f>'[2]jobinfo(2)'!$G$94</f>
        <v>0</v>
      </c>
      <c r="H94">
        <f>'[2]jobinfo(2)'!$H$94</f>
        <v>0</v>
      </c>
      <c r="I94">
        <f>'[2]jobinfo(2)'!$I$94</f>
        <v>0</v>
      </c>
      <c r="J94">
        <f>'[2]jobinfo(2)'!$J$94</f>
        <v>0</v>
      </c>
      <c r="K94" s="315">
        <v>0</v>
      </c>
      <c r="L94" s="565" t="s">
        <v>291</v>
      </c>
    </row>
    <row r="95" spans="1:12" ht="33" customHeight="1">
      <c r="B95" s="553" t="s">
        <v>415</v>
      </c>
      <c r="C95" t="str">
        <f>'[2]jobinfo(2)'!$C$95</f>
        <v>TBD</v>
      </c>
      <c r="D95" s="214">
        <f>'[2]jobinfo(2)'!$D$95</f>
        <v>0</v>
      </c>
      <c r="E95" s="10">
        <f>'[2]jobinfo(2)'!$E$95</f>
        <v>0</v>
      </c>
      <c r="F95" s="10">
        <f>'[2]jobinfo(2)'!$F$95</f>
        <v>0</v>
      </c>
      <c r="G95" s="10">
        <f>'[2]jobinfo(2)'!$G$95</f>
        <v>0</v>
      </c>
      <c r="H95">
        <f>'[2]jobinfo(2)'!$H$95</f>
        <v>0</v>
      </c>
      <c r="I95">
        <f>'[2]jobinfo(2)'!$I$95</f>
        <v>0</v>
      </c>
      <c r="J95">
        <f>'[2]jobinfo(2)'!$J$95</f>
        <v>0</v>
      </c>
      <c r="K95" s="315" t="s">
        <v>415</v>
      </c>
      <c r="L95" s="565" t="s">
        <v>291</v>
      </c>
    </row>
    <row r="96" spans="1:12" ht="33" customHeight="1">
      <c r="B96" s="553" t="s">
        <v>416</v>
      </c>
      <c r="C96" t="str">
        <f>'[2]jobinfo(2)'!$C$96</f>
        <v>TBD</v>
      </c>
      <c r="D96" s="214">
        <f>'[2]jobinfo(2)'!$D$96</f>
        <v>0</v>
      </c>
      <c r="E96" s="10">
        <f>'[2]jobinfo(2)'!$E$96</f>
        <v>0</v>
      </c>
      <c r="F96" s="10">
        <f>'[2]jobinfo(2)'!$F$96</f>
        <v>0</v>
      </c>
      <c r="G96" s="10">
        <f>'[2]jobinfo(2)'!$G$96</f>
        <v>0</v>
      </c>
      <c r="H96">
        <f>'[2]jobinfo(2)'!$H$96</f>
        <v>0</v>
      </c>
      <c r="I96">
        <f>'[2]jobinfo(2)'!$I$96</f>
        <v>0</v>
      </c>
      <c r="J96">
        <f>'[2]jobinfo(2)'!$J$96</f>
        <v>0</v>
      </c>
      <c r="K96" s="315" t="s">
        <v>416</v>
      </c>
      <c r="L96" s="565" t="s">
        <v>291</v>
      </c>
    </row>
    <row r="97" spans="2:15" ht="33" customHeight="1">
      <c r="B97" s="399" t="s">
        <v>417</v>
      </c>
      <c r="C97" t="str">
        <f>'[2]jobinfo(2)'!$C$97</f>
        <v>TBD</v>
      </c>
      <c r="D97" s="214">
        <f>'[2]jobinfo(2)'!$D$97</f>
        <v>0</v>
      </c>
      <c r="E97" s="10">
        <f>'[2]jobinfo(2)'!$E$97</f>
        <v>0</v>
      </c>
      <c r="F97" s="10">
        <f>'[2]jobinfo(2)'!$F$97</f>
        <v>0</v>
      </c>
      <c r="G97" s="10">
        <f>'[2]jobinfo(2)'!$G$97</f>
        <v>0</v>
      </c>
      <c r="H97">
        <f>'[2]jobinfo(2)'!$H$97</f>
        <v>0</v>
      </c>
      <c r="I97">
        <f>'[2]jobinfo(2)'!$I$97</f>
        <v>0</v>
      </c>
      <c r="J97">
        <f>'[2]jobinfo(2)'!$J$97</f>
        <v>0</v>
      </c>
      <c r="K97" s="315" t="s">
        <v>417</v>
      </c>
      <c r="L97" s="565" t="s">
        <v>291</v>
      </c>
    </row>
    <row r="98" spans="2:15" ht="33" customHeight="1">
      <c r="B98" s="399"/>
      <c r="C98" t="str">
        <f>'[2]jobinfo(2)'!$C$98</f>
        <v>TBD</v>
      </c>
      <c r="D98" s="633">
        <f>'[2]jobinfo(2)'!$D$98</f>
        <v>0</v>
      </c>
      <c r="E98" s="10">
        <f>'[2]jobinfo(2)'!$E$98</f>
        <v>0</v>
      </c>
      <c r="F98" s="10">
        <f>'[2]jobinfo(2)'!$F$98</f>
        <v>0</v>
      </c>
      <c r="G98" s="10">
        <f>'[2]jobinfo(2)'!$G$98</f>
        <v>0</v>
      </c>
      <c r="H98">
        <f>'[2]jobinfo(2)'!$H$98</f>
        <v>0</v>
      </c>
      <c r="I98">
        <f>'[2]jobinfo(2)'!$I$98</f>
        <v>0</v>
      </c>
      <c r="J98">
        <f>'[2]jobinfo(2)'!$J$98</f>
        <v>0</v>
      </c>
      <c r="K98" s="316" t="s">
        <v>419</v>
      </c>
      <c r="L98" s="565" t="s">
        <v>291</v>
      </c>
    </row>
    <row r="99" spans="2:15" ht="33" customHeight="1">
      <c r="B99" s="399"/>
      <c r="C99" t="str">
        <f>'[2]jobinfo(2)'!$C$99</f>
        <v>Joe Jones, PM  216.450.7228</v>
      </c>
      <c r="D99" s="632">
        <f>'[2]jobinfo(2)'!$D$99</f>
        <v>0</v>
      </c>
      <c r="E99" s="632">
        <f>'[2]jobinfo(2)'!$E$99</f>
        <v>0</v>
      </c>
      <c r="F99" s="10">
        <f>'[2]jobinfo(2)'!$F$99</f>
        <v>0</v>
      </c>
      <c r="G99" s="10">
        <f>'[2]jobinfo(2)'!$G$99</f>
        <v>0</v>
      </c>
      <c r="H99">
        <f>'[2]jobinfo(2)'!$H$99</f>
        <v>0</v>
      </c>
      <c r="I99">
        <f>'[2]jobinfo(2)'!$I$99</f>
        <v>0</v>
      </c>
      <c r="J99">
        <f>'[2]jobinfo(2)'!$J$99</f>
        <v>0</v>
      </c>
      <c r="K99" s="316" t="s">
        <v>419</v>
      </c>
      <c r="L99" s="565" t="s">
        <v>291</v>
      </c>
    </row>
    <row r="100" spans="2:15" ht="33" customHeight="1">
      <c r="B100" s="554" t="s">
        <v>420</v>
      </c>
      <c r="C100" s="565" t="str">
        <f>'[2]jobinfo(2)'!$C$100</f>
        <v>All Phase Consulting, LLC</v>
      </c>
      <c r="D100" s="582">
        <f>'[2]jobinfo(2)'!$D$100</f>
        <v>0</v>
      </c>
      <c r="E100" s="10">
        <f>'[2]jobinfo(2)'!$E$100</f>
        <v>0</v>
      </c>
      <c r="F100" s="10">
        <f>'[2]jobinfo(2)'!$F$100</f>
        <v>0</v>
      </c>
      <c r="G100" s="568">
        <f>'[2]jobinfo(2)'!$G$100</f>
        <v>0</v>
      </c>
      <c r="H100" s="400">
        <f>'[2]jobinfo(2)'!$H$100</f>
        <v>0</v>
      </c>
      <c r="I100">
        <f>'[2]jobinfo(2)'!$I$100</f>
        <v>0</v>
      </c>
      <c r="J100">
        <f>'[2]jobinfo(2)'!$J$100</f>
        <v>0</v>
      </c>
      <c r="K100" s="316" t="s">
        <v>423</v>
      </c>
      <c r="L100" s="582" t="s">
        <v>421</v>
      </c>
      <c r="N100" s="582" t="s">
        <v>424</v>
      </c>
      <c r="O100" s="582" t="s">
        <v>422</v>
      </c>
    </row>
    <row r="101" spans="2:15" ht="33" customHeight="1">
      <c r="B101" s="555" t="s">
        <v>425</v>
      </c>
      <c r="C101" s="565" t="str">
        <f>'[2]jobinfo(2)'!$C$101</f>
        <v>WWW.MYAPCLLC.COM</v>
      </c>
      <c r="D101" s="10">
        <f>'[2]jobinfo(2)'!$D$101</f>
        <v>0</v>
      </c>
      <c r="E101" s="10">
        <f>'[2]jobinfo(2)'!$E$101</f>
        <v>0</v>
      </c>
      <c r="F101" s="10">
        <f>'[2]jobinfo(2)'!$F$101</f>
        <v>0</v>
      </c>
      <c r="G101" s="566">
        <f>'[2]jobinfo(2)'!$G$101</f>
        <v>0</v>
      </c>
      <c r="H101" s="400">
        <f>'[2]jobinfo(2)'!$H$101</f>
        <v>0</v>
      </c>
      <c r="I101">
        <f>'[2]jobinfo(2)'!$I$101</f>
        <v>0</v>
      </c>
      <c r="J101">
        <f>'[2]jobinfo(2)'!$J$101</f>
        <v>0</v>
      </c>
      <c r="K101" s="316" t="s">
        <v>428</v>
      </c>
      <c r="L101" s="555" t="s">
        <v>426</v>
      </c>
      <c r="N101" s="576" t="s">
        <v>429</v>
      </c>
      <c r="O101" s="10" t="s">
        <v>427</v>
      </c>
    </row>
    <row r="102" spans="2:15" ht="33" customHeight="1">
      <c r="B102" s="556" t="s">
        <v>430</v>
      </c>
      <c r="C102" s="565" t="str">
        <f>'[2]jobinfo(2)'!$C$102</f>
        <v>Insured  &amp; GA Registered #09073201</v>
      </c>
      <c r="D102" s="588">
        <f>'[2]jobinfo(2)'!$D$102</f>
        <v>0</v>
      </c>
      <c r="E102" s="10">
        <f>'[2]jobinfo(2)'!$E$102</f>
        <v>0</v>
      </c>
      <c r="F102" s="10">
        <f>'[2]jobinfo(2)'!$F$102</f>
        <v>0</v>
      </c>
      <c r="G102" s="565">
        <f>'[2]jobinfo(2)'!$G$102</f>
        <v>0</v>
      </c>
      <c r="H102" s="401">
        <f>'[2]jobinfo(2)'!$H$102</f>
        <v>0</v>
      </c>
      <c r="I102">
        <f>'[2]jobinfo(2)'!$I$102</f>
        <v>0</v>
      </c>
      <c r="J102">
        <f>'[2]jobinfo(2)'!$J$102</f>
        <v>0</v>
      </c>
      <c r="K102" s="316" t="s">
        <v>433</v>
      </c>
      <c r="L102" s="556" t="s">
        <v>431</v>
      </c>
      <c r="N102" s="583" t="s">
        <v>434</v>
      </c>
      <c r="O102" s="588" t="s">
        <v>432</v>
      </c>
    </row>
    <row r="103" spans="2:15" ht="33" customHeight="1">
      <c r="B103" s="556" t="s">
        <v>435</v>
      </c>
      <c r="C103" s="565" t="str">
        <f>'[2]jobinfo(2)'!$C$103</f>
        <v>375 Rockbridge Road, Suite 172-343</v>
      </c>
      <c r="D103" s="567">
        <f>'[2]jobinfo(2)'!$D$103</f>
        <v>0</v>
      </c>
      <c r="E103" s="565">
        <f>'[2]jobinfo(2)'!$E$103</f>
        <v>0</v>
      </c>
      <c r="F103" s="10">
        <f>'[2]jobinfo(2)'!$F$103</f>
        <v>0</v>
      </c>
      <c r="G103" s="568">
        <f>'[2]jobinfo(2)'!$G$103</f>
        <v>0</v>
      </c>
      <c r="H103">
        <f>'[2]jobinfo(2)'!$H$103</f>
        <v>0</v>
      </c>
      <c r="I103">
        <f>'[2]jobinfo(2)'!$I$103</f>
        <v>0</v>
      </c>
      <c r="J103">
        <f>'[2]jobinfo(2)'!$J$103</f>
        <v>0</v>
      </c>
      <c r="K103" s="316" t="s">
        <v>438</v>
      </c>
      <c r="L103" s="556" t="s">
        <v>436</v>
      </c>
      <c r="N103" s="576" t="s">
        <v>439</v>
      </c>
      <c r="O103" s="567" t="s">
        <v>437</v>
      </c>
    </row>
    <row r="104" spans="2:15" ht="33" customHeight="1">
      <c r="B104" s="556" t="s">
        <v>440</v>
      </c>
      <c r="C104" s="565" t="str">
        <f>'[2]jobinfo(2)'!$C$104</f>
        <v>Lilburn, GA, 30047</v>
      </c>
      <c r="D104" s="567">
        <f>'[2]jobinfo(2)'!$D$104</f>
        <v>0</v>
      </c>
      <c r="E104" s="565">
        <f>'[2]jobinfo(2)'!$E$104</f>
        <v>0</v>
      </c>
      <c r="F104" s="10">
        <f>'[2]jobinfo(2)'!$F$104</f>
        <v>0</v>
      </c>
      <c r="G104" s="568">
        <f>'[2]jobinfo(2)'!$G$104</f>
        <v>0</v>
      </c>
      <c r="H104">
        <f>'[2]jobinfo(2)'!$H$104</f>
        <v>0</v>
      </c>
      <c r="I104">
        <f>'[2]jobinfo(2)'!$I$104</f>
        <v>0</v>
      </c>
      <c r="J104">
        <f>'[2]jobinfo(2)'!$J$104</f>
        <v>0</v>
      </c>
      <c r="K104" s="316" t="s">
        <v>443</v>
      </c>
      <c r="L104" s="584" t="s">
        <v>441</v>
      </c>
      <c r="N104" s="584" t="s">
        <v>444</v>
      </c>
      <c r="O104" s="567" t="s">
        <v>442</v>
      </c>
    </row>
    <row r="105" spans="2:15" ht="33" customHeight="1">
      <c r="B105" s="555" t="s">
        <v>445</v>
      </c>
      <c r="C105" s="582" t="str">
        <f>'[2]jobinfo(2)'!$C$105</f>
        <v>ECI 531 FIFTH AVE,</v>
      </c>
      <c r="D105" s="10">
        <f>'[2]jobinfo(2)'!$D$105</f>
        <v>0</v>
      </c>
      <c r="E105" s="10">
        <f>'[2]jobinfo(2)'!$E$105</f>
        <v>0</v>
      </c>
      <c r="F105" s="10">
        <f>'[2]jobinfo(2)'!$F$105</f>
        <v>0</v>
      </c>
      <c r="G105" s="568">
        <f>'[2]jobinfo(2)'!$G$105</f>
        <v>0</v>
      </c>
      <c r="H105">
        <f>'[2]jobinfo(2)'!$H$105</f>
        <v>0</v>
      </c>
      <c r="I105">
        <f>'[2]jobinfo(2)'!$I$105</f>
        <v>0</v>
      </c>
      <c r="J105">
        <f>'[2]jobinfo(2)'!$J$105</f>
        <v>0</v>
      </c>
      <c r="K105" s="316" t="s">
        <v>448</v>
      </c>
      <c r="L105" s="399" t="s">
        <v>446</v>
      </c>
      <c r="N105" s="399"/>
      <c r="O105" s="10" t="s">
        <v>447</v>
      </c>
    </row>
    <row r="106" spans="2:15" ht="33" customHeight="1">
      <c r="B106" s="556" t="s">
        <v>449</v>
      </c>
      <c r="C106" s="720" t="str">
        <f>'[2]jobinfo(2)'!$C$106</f>
        <v>PELHAM, NY 10803</v>
      </c>
      <c r="D106" s="589">
        <f>'[2]jobinfo(2)'!$D$106</f>
        <v>0</v>
      </c>
      <c r="E106" s="10">
        <f>'[2]jobinfo(2)'!$E$106</f>
        <v>0</v>
      </c>
      <c r="F106" s="10">
        <f>'[2]jobinfo(2)'!$F$106</f>
        <v>0</v>
      </c>
      <c r="G106" s="568">
        <f>'[2]jobinfo(2)'!$G$106</f>
        <v>0</v>
      </c>
      <c r="H106">
        <f>'[2]jobinfo(2)'!$H$106</f>
        <v>0</v>
      </c>
      <c r="I106">
        <f>'[2]jobinfo(2)'!$I$106</f>
        <v>0</v>
      </c>
      <c r="J106">
        <f>'[2]jobinfo(2)'!$J$106</f>
        <v>0</v>
      </c>
      <c r="K106" s="316" t="s">
        <v>451</v>
      </c>
      <c r="L106" s="576" t="s">
        <v>450</v>
      </c>
      <c r="N106" s="576"/>
      <c r="O106" s="589" t="s">
        <v>447</v>
      </c>
    </row>
    <row r="107" spans="2:15" ht="33" customHeight="1">
      <c r="B107" s="556" t="s">
        <v>452</v>
      </c>
      <c r="C107" s="565" t="str">
        <f>'[2]jobinfo(2)'!$C$107</f>
        <v>20810 AURORA RD</v>
      </c>
      <c r="D107" s="574">
        <f>'[2]jobinfo(2)'!$D$107</f>
        <v>0</v>
      </c>
      <c r="E107" s="565">
        <f>'[2]jobinfo(2)'!$E$107</f>
        <v>0</v>
      </c>
      <c r="F107" s="10">
        <f>'[2]jobinfo(2)'!$F$107</f>
        <v>0</v>
      </c>
      <c r="G107" s="565">
        <f>'[2]jobinfo(2)'!$G$107</f>
        <v>0</v>
      </c>
      <c r="H107" s="861">
        <f>'[2]jobinfo(2)'!$H$107</f>
        <v>0</v>
      </c>
      <c r="I107" s="862">
        <f>'[2]jobinfo(2)'!$I$107</f>
        <v>0</v>
      </c>
      <c r="J107" s="863">
        <f>'[2]jobinfo(2)'!$J$107</f>
        <v>0</v>
      </c>
      <c r="K107" s="316" t="s">
        <v>453</v>
      </c>
      <c r="L107" s="576" t="s">
        <v>454</v>
      </c>
      <c r="N107" s="576"/>
      <c r="O107" s="574" t="s">
        <v>447</v>
      </c>
    </row>
    <row r="108" spans="2:15" ht="33" customHeight="1">
      <c r="B108" s="556" t="s">
        <v>455</v>
      </c>
      <c r="C108" s="565" t="str">
        <f>'[2]jobinfo(2)'!$C$108</f>
        <v>BEDFORD,OH 44146</v>
      </c>
      <c r="D108" s="574">
        <f>'[2]jobinfo(2)'!$D$108</f>
        <v>0</v>
      </c>
      <c r="E108" s="565">
        <f>'[2]jobinfo(2)'!$E$108</f>
        <v>0</v>
      </c>
      <c r="F108" s="10">
        <f>'[2]jobinfo(2)'!$F$108</f>
        <v>0</v>
      </c>
      <c r="G108" s="565">
        <f>'[2]jobinfo(2)'!$G$108</f>
        <v>0</v>
      </c>
      <c r="H108" s="861"/>
      <c r="I108" s="862"/>
      <c r="J108" s="863"/>
      <c r="K108" s="316" t="s">
        <v>456</v>
      </c>
      <c r="L108" s="576" t="s">
        <v>457</v>
      </c>
      <c r="N108" s="576"/>
      <c r="O108" s="574" t="s">
        <v>447</v>
      </c>
    </row>
    <row r="109" spans="2:15" ht="33" customHeight="1">
      <c r="B109" s="535" t="s">
        <v>458</v>
      </c>
      <c r="C109" s="565" t="str">
        <f>'[2]jobinfo(2)'!$C$109</f>
        <v>Providing Cost Estimating &amp; Project Management Services</v>
      </c>
      <c r="D109" s="575">
        <f>'[2]jobinfo(2)'!$D$109</f>
        <v>0</v>
      </c>
      <c r="E109" s="10">
        <f>'[2]jobinfo(2)'!$E$109</f>
        <v>0</v>
      </c>
      <c r="F109" s="10">
        <f>'[2]jobinfo(2)'!$F$109</f>
        <v>0</v>
      </c>
      <c r="G109" s="565">
        <f>'[2]jobinfo(2)'!$G$109</f>
        <v>0</v>
      </c>
      <c r="H109">
        <f>'[2]jobinfo(2)'!$H$109</f>
        <v>0</v>
      </c>
      <c r="I109">
        <f>'[2]jobinfo(2)'!$I$109</f>
        <v>0</v>
      </c>
      <c r="J109" s="863"/>
      <c r="K109" s="316" t="s">
        <v>461</v>
      </c>
      <c r="L109" s="582" t="s">
        <v>459</v>
      </c>
      <c r="N109" s="576"/>
      <c r="O109" s="575" t="s">
        <v>460</v>
      </c>
    </row>
    <row r="110" spans="2:15" ht="33" customHeight="1">
      <c r="B110" s="535" t="s">
        <v>462</v>
      </c>
      <c r="C110" s="565" t="str">
        <f>'[2]jobinfo(2)'!$C$110</f>
        <v>Five Generations of Great Work</v>
      </c>
      <c r="D110" s="575">
        <f>'[2]jobinfo(2)'!$D$110</f>
        <v>0</v>
      </c>
      <c r="E110" s="10">
        <f>'[2]jobinfo(2)'!$E$110</f>
        <v>0</v>
      </c>
      <c r="F110" s="10">
        <f>'[2]jobinfo(2)'!$F$110</f>
        <v>0</v>
      </c>
      <c r="G110" s="565">
        <f>'[2]jobinfo(2)'!$G$110</f>
        <v>0</v>
      </c>
      <c r="H110">
        <f>'[2]jobinfo(2)'!$H$110</f>
        <v>0</v>
      </c>
      <c r="I110">
        <f>'[2]jobinfo(2)'!$I$110</f>
        <v>0</v>
      </c>
      <c r="J110" s="863"/>
      <c r="K110" s="316" t="s">
        <v>464</v>
      </c>
      <c r="L110" s="651" t="s">
        <v>463</v>
      </c>
      <c r="N110" s="585"/>
      <c r="O110" s="575"/>
    </row>
    <row r="111" spans="2:15" ht="33" customHeight="1">
      <c r="B111" s="557" t="s">
        <v>465</v>
      </c>
      <c r="C111" s="565" t="str">
        <f>'[2]jobinfo(2)'!$C$111</f>
        <v>Five Generations of Pride &amp; Skills</v>
      </c>
      <c r="D111" s="582">
        <f>'[2]jobinfo(2)'!$D$111</f>
        <v>0</v>
      </c>
      <c r="E111" s="10">
        <f>'[2]jobinfo(2)'!$E$111</f>
        <v>0</v>
      </c>
      <c r="F111" s="10">
        <f>'[2]jobinfo(2)'!$F$111</f>
        <v>0</v>
      </c>
      <c r="G111" s="565">
        <f>'[2]jobinfo(2)'!$G$111</f>
        <v>0</v>
      </c>
      <c r="H111">
        <f>'[2]jobinfo(2)'!$H$111</f>
        <v>0</v>
      </c>
      <c r="I111">
        <f>'[2]jobinfo(2)'!$I$111</f>
        <v>0</v>
      </c>
      <c r="J111">
        <f>'[2]jobinfo(2)'!$J$111</f>
        <v>0</v>
      </c>
      <c r="K111" s="316" t="s">
        <v>467</v>
      </c>
      <c r="L111" s="582" t="s">
        <v>466</v>
      </c>
      <c r="N111" s="576"/>
      <c r="O111" s="582"/>
    </row>
    <row r="112" spans="2:15" ht="33" customHeight="1">
      <c r="B112" s="558" t="s">
        <v>468</v>
      </c>
      <c r="C112" s="565" t="str">
        <f>'[2]jobinfo(2)'!$C$112</f>
        <v>Joe Jones, PM  216.450.7228</v>
      </c>
      <c r="D112" s="10">
        <f>'[2]jobinfo(2)'!$D$112</f>
        <v>0</v>
      </c>
      <c r="E112" s="389">
        <f>'[2]jobinfo(2)'!$E$112</f>
        <v>0</v>
      </c>
      <c r="F112" s="10">
        <f>'[2]jobinfo(2)'!$F$112</f>
        <v>0</v>
      </c>
      <c r="G112" s="568">
        <f>'[2]jobinfo(2)'!$G$112</f>
        <v>0</v>
      </c>
      <c r="H112" s="399">
        <f>'[2]jobinfo(2)'!$H$112</f>
        <v>0</v>
      </c>
      <c r="I112">
        <f>'[2]jobinfo(2)'!$I$112</f>
        <v>0</v>
      </c>
      <c r="J112">
        <f>'[2]jobinfo(2)'!$J$112</f>
        <v>0</v>
      </c>
      <c r="K112" s="316" t="s">
        <v>471</v>
      </c>
      <c r="L112" s="652" t="s">
        <v>469</v>
      </c>
      <c r="N112" s="586" t="s">
        <v>472</v>
      </c>
      <c r="O112" s="10" t="s">
        <v>470</v>
      </c>
    </row>
    <row r="113" spans="2:15" ht="33" customHeight="1">
      <c r="B113" s="559" t="s">
        <v>473</v>
      </c>
      <c r="C113" s="721" t="str">
        <f>'[2]jobinfo(2)'!$C$113</f>
        <v>wsbjoe9@gmail.com</v>
      </c>
      <c r="D113" s="573">
        <f>'[2]jobinfo(2)'!$D$113</f>
        <v>0</v>
      </c>
      <c r="E113" s="389">
        <f>'[2]jobinfo(2)'!$E$113</f>
        <v>0</v>
      </c>
      <c r="F113" s="10">
        <f>'[2]jobinfo(2)'!$F$113</f>
        <v>0</v>
      </c>
      <c r="G113" s="316">
        <f>'[2]jobinfo(2)'!$G$113</f>
        <v>0</v>
      </c>
      <c r="H113" s="399">
        <f>'[2]jobinfo(2)'!$H$113</f>
        <v>0</v>
      </c>
      <c r="I113">
        <f>'[2]jobinfo(2)'!$I$113</f>
        <v>0</v>
      </c>
      <c r="J113">
        <f>'[2]jobinfo(2)'!$J$113</f>
        <v>0</v>
      </c>
      <c r="K113" s="316" t="s">
        <v>476</v>
      </c>
      <c r="L113" s="583" t="s">
        <v>474</v>
      </c>
      <c r="N113" s="583" t="s">
        <v>434</v>
      </c>
      <c r="O113" s="573" t="s">
        <v>475</v>
      </c>
    </row>
    <row r="114" spans="2:15" ht="33" customHeight="1">
      <c r="B114" s="555" t="s">
        <v>477</v>
      </c>
      <c r="C114" s="722" t="str">
        <f>'[2]jobinfo(2)'!$C$114</f>
        <v>404-446-9060</v>
      </c>
      <c r="D114" s="590">
        <f>'[2]jobinfo(2)'!$D$114</f>
        <v>0</v>
      </c>
      <c r="E114" s="389">
        <f>'[2]jobinfo(2)'!$E$114</f>
        <v>0</v>
      </c>
      <c r="F114" s="10">
        <f>'[2]jobinfo(2)'!$F$114</f>
        <v>0</v>
      </c>
      <c r="G114" s="565">
        <f>'[2]jobinfo(2)'!$G$114</f>
        <v>0</v>
      </c>
      <c r="H114" s="389">
        <f>'[2]jobinfo(2)'!$H$114</f>
        <v>0</v>
      </c>
      <c r="I114">
        <f>'[2]jobinfo(2)'!$I$114</f>
        <v>0</v>
      </c>
      <c r="J114">
        <f>'[2]jobinfo(2)'!$J$114</f>
        <v>0</v>
      </c>
      <c r="K114" s="316" t="s">
        <v>479</v>
      </c>
      <c r="L114" s="576" t="s">
        <v>478</v>
      </c>
      <c r="N114" s="576" t="s">
        <v>429</v>
      </c>
      <c r="O114" s="590">
        <v>2163231960</v>
      </c>
    </row>
    <row r="115" spans="2:15" ht="33" customHeight="1">
      <c r="B115" s="556" t="s">
        <v>480</v>
      </c>
      <c r="C115" s="723" t="str">
        <f>'[2]jobinfo(2)'!$C$115</f>
        <v>info@myapcllc.com</v>
      </c>
      <c r="D115" s="316">
        <f>'[2]jobinfo(2)'!$D$115</f>
        <v>0</v>
      </c>
      <c r="E115" s="10">
        <f>'[2]jobinfo(2)'!$E$115</f>
        <v>0</v>
      </c>
      <c r="F115" s="10">
        <f>'[2]jobinfo(2)'!$F$115</f>
        <v>0</v>
      </c>
      <c r="G115" s="316">
        <f>'[2]jobinfo(2)'!$G$115</f>
        <v>0</v>
      </c>
      <c r="H115" s="389">
        <f>'[2]jobinfo(2)'!$H$115</f>
        <v>0</v>
      </c>
      <c r="I115">
        <f>'[2]jobinfo(2)'!$I$115</f>
        <v>0</v>
      </c>
      <c r="J115">
        <f>'[2]jobinfo(2)'!$J$115</f>
        <v>0</v>
      </c>
      <c r="K115" s="316" t="s">
        <v>482</v>
      </c>
      <c r="L115" s="576" t="s">
        <v>481</v>
      </c>
      <c r="N115" s="576" t="s">
        <v>483</v>
      </c>
      <c r="O115" s="10"/>
    </row>
    <row r="116" spans="2:15" ht="33" customHeight="1">
      <c r="B116" s="560" t="s">
        <v>484</v>
      </c>
      <c r="C116" s="565" t="str">
        <f>'[2]jobinfo(2)'!$C$116</f>
        <v>TIN 83-226 0563</v>
      </c>
      <c r="D116" s="565">
        <f>'[2]jobinfo(2)'!$D$116</f>
        <v>0</v>
      </c>
      <c r="E116" s="641">
        <f>'[2]jobinfo(2)'!$E$116</f>
        <v>0</v>
      </c>
      <c r="F116" s="10">
        <f>'[2]jobinfo(2)'!$F$116</f>
        <v>0</v>
      </c>
      <c r="G116" s="565">
        <f>'[2]jobinfo(2)'!$G$116</f>
        <v>0</v>
      </c>
      <c r="H116">
        <f>'[2]jobinfo(2)'!$H$116</f>
        <v>0</v>
      </c>
      <c r="I116">
        <f>'[2]jobinfo(2)'!$I$116</f>
        <v>0</v>
      </c>
      <c r="J116">
        <f>'[2]jobinfo(2)'!$J$116</f>
        <v>0</v>
      </c>
      <c r="K116" s="316" t="s">
        <v>486</v>
      </c>
      <c r="L116" s="560" t="s">
        <v>485</v>
      </c>
      <c r="N116" s="576" t="s">
        <v>487</v>
      </c>
      <c r="O116" s="10"/>
    </row>
    <row r="117" spans="2:15" ht="33" customHeight="1">
      <c r="B117" s="553" t="s">
        <v>488</v>
      </c>
      <c r="C117" t="str">
        <f>'[2]jobinfo(2)'!$C$117</f>
        <v xml:space="preserve">  FEDEX    # 9836-2151-1</v>
      </c>
      <c r="D117" s="514">
        <f>'[2]jobinfo(2)'!$D$117</f>
        <v>0</v>
      </c>
      <c r="E117" s="10">
        <f>'[2]jobinfo(2)'!$E$117</f>
        <v>0</v>
      </c>
      <c r="F117" s="10">
        <f>'[2]jobinfo(2)'!$F$117</f>
        <v>0</v>
      </c>
      <c r="G117" s="514">
        <f>'[2]jobinfo(2)'!$G$117</f>
        <v>0</v>
      </c>
      <c r="H117">
        <f>'[2]jobinfo(2)'!$H$117</f>
        <v>0</v>
      </c>
      <c r="I117">
        <f>'[2]jobinfo(2)'!$I$117</f>
        <v>0</v>
      </c>
      <c r="J117">
        <f>'[2]jobinfo(2)'!$J$117</f>
        <v>0</v>
      </c>
      <c r="K117" s="316" t="s">
        <v>490</v>
      </c>
      <c r="L117" s="582" t="s">
        <v>489</v>
      </c>
      <c r="O117" s="214"/>
    </row>
    <row r="118" spans="2:15" ht="33" customHeight="1">
      <c r="B118" s="515" t="s">
        <v>491</v>
      </c>
      <c r="C118">
        <f>'[2]jobinfo(2)'!$C$118</f>
        <v>0</v>
      </c>
      <c r="D118" s="214">
        <f>'[2]jobinfo(2)'!$D$118</f>
        <v>0</v>
      </c>
      <c r="E118" s="10">
        <f>'[2]jobinfo(2)'!$E$118</f>
        <v>0</v>
      </c>
      <c r="F118" s="10">
        <f>'[2]jobinfo(2)'!$F$118</f>
        <v>0</v>
      </c>
      <c r="G118" s="10">
        <f>'[2]jobinfo(2)'!$G$118</f>
        <v>0</v>
      </c>
      <c r="H118">
        <f>'[2]jobinfo(2)'!$H$118</f>
        <v>0</v>
      </c>
      <c r="I118">
        <f>'[2]jobinfo(2)'!$I$118</f>
        <v>0</v>
      </c>
      <c r="J118" t="str">
        <f>'[2]jobinfo(2)'!$J$118</f>
        <v>ALE</v>
      </c>
      <c r="K118" s="316" t="s">
        <v>419</v>
      </c>
      <c r="L118" s="569"/>
    </row>
    <row r="119" spans="2:15" ht="33" customHeight="1">
      <c r="B119" s="561" t="s">
        <v>492</v>
      </c>
      <c r="C119">
        <f>'[2]jobinfo(2)'!$C$119</f>
        <v>0</v>
      </c>
      <c r="D119" s="214">
        <f>'[2]jobinfo(2)'!$D$119</f>
        <v>0</v>
      </c>
      <c r="E119" s="10">
        <f>'[2]jobinfo(2)'!$E$119</f>
        <v>0</v>
      </c>
      <c r="F119" s="10">
        <f>'[2]jobinfo(2)'!$F$119</f>
        <v>0</v>
      </c>
      <c r="G119" s="10">
        <f>'[2]jobinfo(2)'!$G$119</f>
        <v>0</v>
      </c>
      <c r="H119">
        <f>'[2]jobinfo(2)'!$H$119</f>
        <v>0</v>
      </c>
      <c r="I119">
        <f>'[2]jobinfo(2)'!$I$119</f>
        <v>0</v>
      </c>
      <c r="J119">
        <f>'[2]jobinfo(2)'!$J$119</f>
        <v>0</v>
      </c>
      <c r="K119" s="316" t="s">
        <v>419</v>
      </c>
      <c r="L119" s="570"/>
    </row>
    <row r="120" spans="2:15" ht="33" customHeight="1">
      <c r="B120" s="515" t="s">
        <v>493</v>
      </c>
      <c r="C120">
        <f>'[2]jobinfo(2)'!$C$120</f>
        <v>0</v>
      </c>
      <c r="D120" s="214">
        <f>'[2]jobinfo(2)'!$D$120</f>
        <v>0</v>
      </c>
      <c r="E120" s="10">
        <f>'[2]jobinfo(2)'!$E$120</f>
        <v>0</v>
      </c>
      <c r="F120" s="10">
        <f>'[2]jobinfo(2)'!$F$120</f>
        <v>0</v>
      </c>
      <c r="G120" s="10">
        <f>'[2]jobinfo(2)'!$G$120</f>
        <v>0</v>
      </c>
      <c r="H120">
        <f>'[2]jobinfo(2)'!$H$120</f>
        <v>0</v>
      </c>
      <c r="I120">
        <f>'[2]jobinfo(2)'!$I$120</f>
        <v>0</v>
      </c>
      <c r="J120">
        <f>'[2]jobinfo(2)'!$J$120</f>
        <v>0</v>
      </c>
      <c r="K120" s="316" t="s">
        <v>419</v>
      </c>
      <c r="L120" s="50"/>
      <c r="N120" s="582" t="s">
        <v>424</v>
      </c>
    </row>
    <row r="121" spans="2:15" ht="33" customHeight="1">
      <c r="B121" s="515" t="s">
        <v>494</v>
      </c>
      <c r="C121">
        <f>'[2]jobinfo(2)'!$C$121</f>
        <v>0</v>
      </c>
      <c r="D121" s="214">
        <f>'[2]jobinfo(2)'!$D$121</f>
        <v>0</v>
      </c>
      <c r="E121" s="10">
        <f>'[2]jobinfo(2)'!$E$121</f>
        <v>0</v>
      </c>
      <c r="F121" s="10">
        <f>'[2]jobinfo(2)'!$F$121</f>
        <v>0</v>
      </c>
      <c r="G121" s="10">
        <f>'[2]jobinfo(2)'!$G$121</f>
        <v>0</v>
      </c>
      <c r="H121">
        <f>'[2]jobinfo(2)'!$H$121</f>
        <v>0</v>
      </c>
      <c r="I121">
        <f>'[2]jobinfo(2)'!$I$121</f>
        <v>0</v>
      </c>
      <c r="J121">
        <f>'[2]jobinfo(2)'!$J$121</f>
        <v>0</v>
      </c>
      <c r="K121" s="316" t="s">
        <v>419</v>
      </c>
      <c r="L121" s="566"/>
      <c r="N121" s="576"/>
    </row>
    <row r="122" spans="2:15" ht="33" customHeight="1">
      <c r="B122" s="515" t="s">
        <v>495</v>
      </c>
      <c r="C122">
        <f>'[2]jobinfo(2)'!$C$122</f>
        <v>0</v>
      </c>
      <c r="D122" s="214">
        <f>'[2]jobinfo(2)'!$D$122</f>
        <v>0</v>
      </c>
      <c r="E122" s="10">
        <f>'[2]jobinfo(2)'!$E$122</f>
        <v>0</v>
      </c>
      <c r="F122" s="10">
        <f>'[2]jobinfo(2)'!$F$122</f>
        <v>0</v>
      </c>
      <c r="G122" s="10">
        <f>'[2]jobinfo(2)'!$G$122</f>
        <v>0</v>
      </c>
      <c r="H122">
        <f>'[2]jobinfo(2)'!$H$122</f>
        <v>0</v>
      </c>
      <c r="I122">
        <f>'[2]jobinfo(2)'!$I$122</f>
        <v>0</v>
      </c>
      <c r="J122">
        <f>'[2]jobinfo(2)'!$J$122</f>
        <v>0</v>
      </c>
      <c r="K122" s="316" t="s">
        <v>419</v>
      </c>
      <c r="L122" s="514"/>
      <c r="N122" s="640" t="s">
        <v>496</v>
      </c>
    </row>
    <row r="123" spans="2:15" ht="33" customHeight="1">
      <c r="B123" s="515" t="s">
        <v>497</v>
      </c>
      <c r="C123" t="e">
        <f>'[2]jobinfo(2)'!$C$123</f>
        <v>#N/A</v>
      </c>
      <c r="D123" s="214">
        <f>'[2]jobinfo(2)'!$D$123</f>
        <v>0</v>
      </c>
      <c r="E123" s="10">
        <f>'[2]jobinfo(2)'!$E$123</f>
        <v>0</v>
      </c>
      <c r="F123" s="10">
        <f>'[2]jobinfo(2)'!$F$123</f>
        <v>0</v>
      </c>
      <c r="G123" s="10">
        <f>'[2]jobinfo(2)'!$G$123</f>
        <v>0</v>
      </c>
      <c r="H123">
        <f>'[2]jobinfo(2)'!$H$123</f>
        <v>0</v>
      </c>
      <c r="I123">
        <f>'[2]jobinfo(2)'!$I$123</f>
        <v>0</v>
      </c>
      <c r="J123">
        <f>'[2]jobinfo(2)'!$J$123</f>
        <v>0</v>
      </c>
      <c r="K123" s="316" t="s">
        <v>419</v>
      </c>
      <c r="L123" s="571" t="e">
        <v>#N/A</v>
      </c>
      <c r="N123" s="576" t="s">
        <v>439</v>
      </c>
    </row>
    <row r="124" spans="2:15" ht="33" customHeight="1">
      <c r="B124" s="515" t="s">
        <v>498</v>
      </c>
      <c r="C124" t="str">
        <f>'[2]jobinfo(2)'!$C$124</f>
        <v>TBD</v>
      </c>
      <c r="D124" s="214">
        <f>'[2]jobinfo(2)'!$D$124</f>
        <v>0</v>
      </c>
      <c r="E124" s="10">
        <f>'[2]jobinfo(2)'!$E$124</f>
        <v>0</v>
      </c>
      <c r="F124" s="10">
        <f>'[2]jobinfo(2)'!$F$124</f>
        <v>0</v>
      </c>
      <c r="G124" s="10">
        <f>'[2]jobinfo(2)'!$G$124</f>
        <v>0</v>
      </c>
      <c r="H124">
        <f>'[2]jobinfo(2)'!$H$124</f>
        <v>0</v>
      </c>
      <c r="I124">
        <f>'[2]jobinfo(2)'!$I$124</f>
        <v>0</v>
      </c>
      <c r="J124">
        <f>'[2]jobinfo(2)'!$J$124</f>
        <v>0</v>
      </c>
      <c r="K124" s="316" t="s">
        <v>419</v>
      </c>
      <c r="L124" s="571" t="s">
        <v>291</v>
      </c>
      <c r="N124" s="584" t="s">
        <v>444</v>
      </c>
    </row>
    <row r="125" spans="2:15" ht="33" customHeight="1">
      <c r="B125" s="515"/>
      <c r="C125" t="str">
        <f>'[2]jobinfo(2)'!$C$125</f>
        <v>TBD</v>
      </c>
      <c r="D125" s="214">
        <f>'[2]jobinfo(2)'!$D$125</f>
        <v>0</v>
      </c>
      <c r="E125" s="10">
        <f>'[2]jobinfo(2)'!$E$125</f>
        <v>0</v>
      </c>
      <c r="F125" s="10">
        <f>'[2]jobinfo(2)'!$F$125</f>
        <v>0</v>
      </c>
      <c r="G125" s="10">
        <f>'[2]jobinfo(2)'!$G$125</f>
        <v>0</v>
      </c>
      <c r="H125">
        <f>'[2]jobinfo(2)'!$H$125</f>
        <v>0</v>
      </c>
      <c r="I125">
        <f>'[2]jobinfo(2)'!$I$125</f>
        <v>0</v>
      </c>
      <c r="J125">
        <f>'[2]jobinfo(2)'!$J$125</f>
        <v>0</v>
      </c>
      <c r="K125" s="316" t="s">
        <v>419</v>
      </c>
      <c r="L125" s="572" t="s">
        <v>291</v>
      </c>
      <c r="N125" s="399"/>
    </row>
    <row r="126" spans="2:15" ht="33" customHeight="1">
      <c r="B126" s="399"/>
      <c r="C126" s="214" t="str">
        <f>'[2]jobinfo(2)'!$C$126</f>
        <v>TBD</v>
      </c>
      <c r="D126" s="214">
        <f>'[2]jobinfo(2)'!$D$126</f>
        <v>0</v>
      </c>
      <c r="E126" s="10">
        <f>'[2]jobinfo(2)'!$E$126</f>
        <v>0</v>
      </c>
      <c r="F126" s="10">
        <f>'[2]jobinfo(2)'!$F$126</f>
        <v>0</v>
      </c>
      <c r="G126" s="10">
        <f>'[2]jobinfo(2)'!$G$126</f>
        <v>0</v>
      </c>
      <c r="H126">
        <f>'[2]jobinfo(2)'!$H$126</f>
        <v>0</v>
      </c>
      <c r="I126">
        <f>'[2]jobinfo(2)'!$I$126</f>
        <v>0</v>
      </c>
      <c r="J126">
        <f>'[2]jobinfo(2)'!$J$126</f>
        <v>0</v>
      </c>
      <c r="K126" s="316" t="s">
        <v>419</v>
      </c>
      <c r="L126" s="572" t="s">
        <v>291</v>
      </c>
      <c r="N126" s="576"/>
    </row>
    <row r="127" spans="2:15" ht="33" customHeight="1">
      <c r="B127" s="399"/>
      <c r="C127" s="717" t="str">
        <f>'[2]jobinfo(2)'!$C$127</f>
        <v>TBD</v>
      </c>
      <c r="D127" s="214">
        <f>'[2]jobinfo(2)'!$D$127</f>
        <v>0</v>
      </c>
      <c r="E127" s="10">
        <f>'[2]jobinfo(2)'!$E$127</f>
        <v>0</v>
      </c>
      <c r="F127" s="10">
        <f>'[2]jobinfo(2)'!$F$127</f>
        <v>0</v>
      </c>
      <c r="G127" s="10">
        <f>'[2]jobinfo(2)'!$G$127</f>
        <v>0</v>
      </c>
      <c r="H127">
        <f>'[2]jobinfo(2)'!$H$127</f>
        <v>0</v>
      </c>
      <c r="I127">
        <f>'[2]jobinfo(2)'!$I$127</f>
        <v>0</v>
      </c>
      <c r="J127">
        <f>'[2]jobinfo(2)'!$J$127</f>
        <v>0</v>
      </c>
      <c r="K127" s="316" t="s">
        <v>419</v>
      </c>
      <c r="L127" s="571" t="s">
        <v>291</v>
      </c>
      <c r="N127" s="576"/>
    </row>
    <row r="128" spans="2:15" ht="33" customHeight="1">
      <c r="B128" s="515"/>
      <c r="C128" s="717" t="str">
        <f>'[2]jobinfo(2)'!$C$128</f>
        <v>TBD</v>
      </c>
      <c r="D128" s="214">
        <f>'[2]jobinfo(2)'!$D$128</f>
        <v>0</v>
      </c>
      <c r="E128" s="10">
        <f>'[2]jobinfo(2)'!$E$128</f>
        <v>0</v>
      </c>
      <c r="F128" s="10">
        <f>'[2]jobinfo(2)'!$F$128</f>
        <v>0</v>
      </c>
      <c r="G128" s="10">
        <f>'[2]jobinfo(2)'!$G$128</f>
        <v>0</v>
      </c>
      <c r="H128">
        <f>'[2]jobinfo(2)'!$H$128</f>
        <v>0</v>
      </c>
      <c r="I128">
        <f>'[2]jobinfo(2)'!$I$128</f>
        <v>0</v>
      </c>
      <c r="J128">
        <f>'[2]jobinfo(2)'!$J$128</f>
        <v>0</v>
      </c>
      <c r="K128" s="316" t="s">
        <v>419</v>
      </c>
      <c r="L128" s="572" t="s">
        <v>291</v>
      </c>
      <c r="N128" s="576"/>
    </row>
    <row r="129" spans="2:14" ht="33" customHeight="1">
      <c r="B129" s="561"/>
      <c r="C129" s="717" t="str">
        <f>'[2]jobinfo(2)'!$C$129</f>
        <v>TBD</v>
      </c>
      <c r="D129" s="214">
        <f>'[2]jobinfo(2)'!$D$129</f>
        <v>0</v>
      </c>
      <c r="E129" s="10">
        <f>'[2]jobinfo(2)'!$E$129</f>
        <v>0</v>
      </c>
      <c r="F129" s="10">
        <f>'[2]jobinfo(2)'!$F$129</f>
        <v>0</v>
      </c>
      <c r="G129" s="10">
        <f>'[2]jobinfo(2)'!$G$129</f>
        <v>0</v>
      </c>
      <c r="H129">
        <f>'[2]jobinfo(2)'!$H$129</f>
        <v>0</v>
      </c>
      <c r="I129">
        <f>'[2]jobinfo(2)'!$I$129</f>
        <v>0</v>
      </c>
      <c r="J129">
        <f>'[2]jobinfo(2)'!$J$129</f>
        <v>0</v>
      </c>
      <c r="L129" s="571" t="s">
        <v>291</v>
      </c>
      <c r="N129" s="576"/>
    </row>
    <row r="130" spans="2:14" ht="33" customHeight="1">
      <c r="B130" s="515"/>
      <c r="C130" s="717" t="str">
        <f>'[2]jobinfo(2)'!$C$130</f>
        <v>TBD</v>
      </c>
      <c r="D130" s="214">
        <f>'[2]jobinfo(2)'!$D$130</f>
        <v>0</v>
      </c>
      <c r="E130" s="10">
        <f>'[2]jobinfo(2)'!$E$130</f>
        <v>0</v>
      </c>
      <c r="F130" s="10">
        <f>'[2]jobinfo(2)'!$F$130</f>
        <v>0</v>
      </c>
      <c r="G130" s="10">
        <f>'[2]jobinfo(2)'!$G$130</f>
        <v>0</v>
      </c>
      <c r="H130">
        <f>'[2]jobinfo(2)'!$H$130</f>
        <v>0</v>
      </c>
      <c r="I130">
        <f>'[2]jobinfo(2)'!$I$130</f>
        <v>0</v>
      </c>
      <c r="J130">
        <f>'[2]jobinfo(2)'!$J$130</f>
        <v>0</v>
      </c>
      <c r="L130" s="572" t="s">
        <v>291</v>
      </c>
      <c r="N130" s="585"/>
    </row>
    <row r="131" spans="2:14" ht="33" customHeight="1">
      <c r="B131" s="515"/>
      <c r="C131" s="724" t="str">
        <f>'[2]jobinfo(2)'!$C$131</f>
        <v>TBD</v>
      </c>
      <c r="D131" s="214">
        <f>'[2]jobinfo(2)'!$D$131</f>
        <v>0</v>
      </c>
      <c r="E131" s="10">
        <f>'[2]jobinfo(2)'!$E$131</f>
        <v>0</v>
      </c>
      <c r="F131" s="10">
        <f>'[2]jobinfo(2)'!$F$131</f>
        <v>0</v>
      </c>
      <c r="G131" s="10">
        <f>'[2]jobinfo(2)'!$G$131</f>
        <v>0</v>
      </c>
      <c r="H131">
        <f>'[2]jobinfo(2)'!$H$131</f>
        <v>0</v>
      </c>
      <c r="I131">
        <f>'[2]jobinfo(2)'!$I$131</f>
        <v>0</v>
      </c>
      <c r="J131" t="str">
        <f>'[2]jobinfo(2)'!$J$131</f>
        <v>ALE</v>
      </c>
      <c r="L131" s="572" t="s">
        <v>291</v>
      </c>
      <c r="N131" s="576"/>
    </row>
    <row r="132" spans="2:14" ht="33" customHeight="1">
      <c r="B132" s="399"/>
      <c r="C132" s="717" t="str">
        <f>'[2]jobinfo(2)'!$C$132</f>
        <v>TBD</v>
      </c>
      <c r="D132" s="214">
        <f>'[2]jobinfo(2)'!$D$132</f>
        <v>0</v>
      </c>
      <c r="E132" s="10">
        <f>'[2]jobinfo(2)'!$E$132</f>
        <v>0</v>
      </c>
      <c r="F132" s="10">
        <f>'[2]jobinfo(2)'!$F$132</f>
        <v>0</v>
      </c>
      <c r="G132" s="10">
        <f>'[2]jobinfo(2)'!$G$132</f>
        <v>0</v>
      </c>
      <c r="H132">
        <f>'[2]jobinfo(2)'!$H$132</f>
        <v>0</v>
      </c>
      <c r="I132">
        <f>'[2]jobinfo(2)'!$I$132</f>
        <v>0</v>
      </c>
      <c r="J132">
        <f>'[2]jobinfo(2)'!$J$132</f>
        <v>0</v>
      </c>
      <c r="L132" s="571" t="s">
        <v>291</v>
      </c>
      <c r="N132" s="586" t="s">
        <v>472</v>
      </c>
    </row>
    <row r="133" spans="2:14" ht="33" customHeight="1">
      <c r="B133" s="399"/>
      <c r="C133" s="725" t="str">
        <f>'[2]jobinfo(2)'!$C$133</f>
        <v>TBD</v>
      </c>
      <c r="D133" s="214">
        <f>'[2]jobinfo(2)'!$D$133</f>
        <v>0</v>
      </c>
      <c r="E133" s="10">
        <f>'[2]jobinfo(2)'!$E$133</f>
        <v>0</v>
      </c>
      <c r="F133" s="10">
        <f>'[2]jobinfo(2)'!$F$133</f>
        <v>0</v>
      </c>
      <c r="G133" s="10">
        <f>'[2]jobinfo(2)'!$G$133</f>
        <v>0</v>
      </c>
      <c r="H133">
        <f>'[2]jobinfo(2)'!$H$133</f>
        <v>0</v>
      </c>
      <c r="I133">
        <f>'[2]jobinfo(2)'!$I$133</f>
        <v>0</v>
      </c>
      <c r="J133">
        <f>'[2]jobinfo(2)'!$J$133</f>
        <v>0</v>
      </c>
      <c r="L133" s="571" t="s">
        <v>291</v>
      </c>
      <c r="N133" s="640" t="s">
        <v>496</v>
      </c>
    </row>
    <row r="134" spans="2:14" ht="33" customHeight="1">
      <c r="B134" s="399"/>
      <c r="C134" s="726" t="str">
        <f>'[2]jobinfo(2)'!$C$134</f>
        <v>TBD</v>
      </c>
      <c r="D134" s="214">
        <f>'[2]jobinfo(2)'!$D$134</f>
        <v>0</v>
      </c>
      <c r="E134" s="10">
        <f>'[2]jobinfo(2)'!$E$134</f>
        <v>0</v>
      </c>
      <c r="F134" s="10">
        <f>'[2]jobinfo(2)'!$F$134</f>
        <v>0</v>
      </c>
      <c r="G134" s="10">
        <f>'[2]jobinfo(2)'!$G$134</f>
        <v>0</v>
      </c>
      <c r="H134">
        <f>'[2]jobinfo(2)'!$H$134</f>
        <v>0</v>
      </c>
      <c r="I134">
        <f>'[2]jobinfo(2)'!$I$134</f>
        <v>0</v>
      </c>
      <c r="J134">
        <f>'[2]jobinfo(2)'!$J$134</f>
        <v>0</v>
      </c>
      <c r="L134" s="571" t="s">
        <v>291</v>
      </c>
      <c r="N134" s="576" t="s">
        <v>429</v>
      </c>
    </row>
    <row r="135" spans="2:14" ht="33" customHeight="1">
      <c r="B135" s="399"/>
      <c r="C135" s="717" t="str">
        <f>'[2]jobinfo(2)'!$C$135</f>
        <v>Allstate Insurance Company</v>
      </c>
      <c r="D135" s="214">
        <f>'[2]jobinfo(2)'!$D$135</f>
        <v>0</v>
      </c>
      <c r="E135" s="10">
        <f>'[2]jobinfo(2)'!$E$135</f>
        <v>0</v>
      </c>
      <c r="F135" s="10">
        <f>'[2]jobinfo(2)'!$F$135</f>
        <v>0</v>
      </c>
      <c r="G135" s="10">
        <f>'[2]jobinfo(2)'!$G$135</f>
        <v>0</v>
      </c>
      <c r="H135">
        <f>'[2]jobinfo(2)'!$H$135</f>
        <v>0</v>
      </c>
      <c r="I135">
        <f>'[2]jobinfo(2)'!$I$135</f>
        <v>0</v>
      </c>
      <c r="J135">
        <f>'[2]jobinfo(2)'!$J$135</f>
        <v>0</v>
      </c>
      <c r="L135" s="571" t="s">
        <v>291</v>
      </c>
      <c r="N135" s="576" t="s">
        <v>483</v>
      </c>
    </row>
    <row r="136" spans="2:14" ht="33" customHeight="1">
      <c r="B136" s="399"/>
      <c r="C136" s="717">
        <f>'[2]jobinfo(2)'!$C$136</f>
        <v>0</v>
      </c>
      <c r="D136" s="214">
        <f>'[2]jobinfo(2)'!$D$136</f>
        <v>0</v>
      </c>
      <c r="E136" s="10">
        <f>'[2]jobinfo(2)'!$E$136</f>
        <v>0</v>
      </c>
      <c r="F136" s="10">
        <f>'[2]jobinfo(2)'!$F$136</f>
        <v>0</v>
      </c>
      <c r="G136" s="10">
        <f>'[2]jobinfo(2)'!$G$136</f>
        <v>0</v>
      </c>
      <c r="H136">
        <f>'[2]jobinfo(2)'!$H$136</f>
        <v>0</v>
      </c>
      <c r="I136">
        <f>'[2]jobinfo(2)'!$I$136</f>
        <v>0</v>
      </c>
      <c r="J136">
        <f>'[2]jobinfo(2)'!$J$136</f>
        <v>0</v>
      </c>
      <c r="L136" s="571" t="s">
        <v>291</v>
      </c>
      <c r="N136" s="576" t="s">
        <v>487</v>
      </c>
    </row>
    <row r="137" spans="2:14" ht="33" customHeight="1">
      <c r="B137" s="399"/>
      <c r="C137" s="717">
        <f>'[2]jobinfo(2)'!$C$137</f>
        <v>0</v>
      </c>
      <c r="D137" s="214">
        <f>'[2]jobinfo(2)'!$D$137</f>
        <v>0</v>
      </c>
      <c r="E137" s="10">
        <f>'[2]jobinfo(2)'!$E$137</f>
        <v>0</v>
      </c>
      <c r="F137" s="10">
        <f>'[2]jobinfo(2)'!$F$137</f>
        <v>0</v>
      </c>
      <c r="G137" s="10">
        <f>'[2]jobinfo(2)'!$G$137</f>
        <v>0</v>
      </c>
      <c r="H137">
        <f>'[2]jobinfo(2)'!$H$137</f>
        <v>0</v>
      </c>
      <c r="I137">
        <f>'[2]jobinfo(2)'!$I$137</f>
        <v>0</v>
      </c>
      <c r="J137">
        <f>'[2]jobinfo(2)'!$J$137</f>
        <v>0</v>
      </c>
      <c r="L137" s="571" t="s">
        <v>291</v>
      </c>
      <c r="N137" s="576" t="s">
        <v>487</v>
      </c>
    </row>
    <row r="138" spans="2:14" ht="33" customHeight="1">
      <c r="C138" s="717">
        <f>'[2]jobinfo(2)'!$C$138</f>
        <v>0</v>
      </c>
      <c r="D138" s="214">
        <f>'[2]jobinfo(2)'!$D$138</f>
        <v>0</v>
      </c>
      <c r="E138" s="10">
        <f>'[2]jobinfo(2)'!$E$138</f>
        <v>0</v>
      </c>
      <c r="F138" s="10">
        <f>'[2]jobinfo(2)'!$F$138</f>
        <v>0</v>
      </c>
      <c r="G138" s="10">
        <f>'[2]jobinfo(2)'!$G$138</f>
        <v>0</v>
      </c>
      <c r="H138">
        <f>'[2]jobinfo(2)'!$H$138</f>
        <v>0</v>
      </c>
      <c r="I138">
        <f>'[2]jobinfo(2)'!$I$138</f>
        <v>0</v>
      </c>
      <c r="J138">
        <f>'[2]jobinfo(2)'!$J$138</f>
        <v>0</v>
      </c>
      <c r="L138" s="571" t="s">
        <v>291</v>
      </c>
    </row>
    <row r="139" spans="2:14" ht="33" customHeight="1">
      <c r="C139" s="717">
        <f>'[2]jobinfo(2)'!$C$139</f>
        <v>0</v>
      </c>
      <c r="D139" s="214">
        <f>'[2]jobinfo(2)'!$D$139</f>
        <v>0</v>
      </c>
      <c r="E139" s="10">
        <f>'[2]jobinfo(2)'!$E$139</f>
        <v>0</v>
      </c>
      <c r="F139" s="10">
        <f>'[2]jobinfo(2)'!$F$139</f>
        <v>0</v>
      </c>
      <c r="G139" s="10">
        <f>'[2]jobinfo(2)'!$G$139</f>
        <v>0</v>
      </c>
      <c r="H139">
        <f>'[2]jobinfo(2)'!$H$139</f>
        <v>0</v>
      </c>
      <c r="I139">
        <f>'[2]jobinfo(2)'!$I$139</f>
        <v>0</v>
      </c>
      <c r="J139">
        <f>'[2]jobinfo(2)'!$J$139</f>
        <v>0</v>
      </c>
      <c r="L139" s="571" t="s">
        <v>291</v>
      </c>
    </row>
    <row r="140" spans="2:14" ht="33" customHeight="1">
      <c r="C140" s="717" t="str">
        <f>'[2]jobinfo(2)'!$C$140</f>
        <v>888 656.8005</v>
      </c>
      <c r="D140" s="214">
        <f>'[2]jobinfo(2)'!$D$140</f>
        <v>0</v>
      </c>
      <c r="E140" s="10">
        <f>'[2]jobinfo(2)'!$E$140</f>
        <v>0</v>
      </c>
      <c r="F140" s="10">
        <f>'[2]jobinfo(2)'!$F$140</f>
        <v>0</v>
      </c>
      <c r="G140" s="10">
        <f>'[2]jobinfo(2)'!$G$140</f>
        <v>0</v>
      </c>
      <c r="H140">
        <f>'[2]jobinfo(2)'!$H$140</f>
        <v>0</v>
      </c>
      <c r="I140">
        <f>'[2]jobinfo(2)'!$I$140</f>
        <v>0</v>
      </c>
      <c r="J140">
        <f>'[2]jobinfo(2)'!$J$140</f>
        <v>0</v>
      </c>
      <c r="L140" s="571" t="s">
        <v>291</v>
      </c>
    </row>
    <row r="141" spans="2:14" ht="33" customHeight="1">
      <c r="C141" s="717">
        <f>'[2]jobinfo(2)'!$C$141</f>
        <v>0</v>
      </c>
      <c r="D141" s="214">
        <f>'[2]jobinfo(2)'!$D$141</f>
        <v>0</v>
      </c>
      <c r="E141" s="10">
        <f>'[2]jobinfo(2)'!$E$141</f>
        <v>0</v>
      </c>
      <c r="F141" s="10">
        <f>'[2]jobinfo(2)'!$F$141</f>
        <v>0</v>
      </c>
      <c r="G141" s="10">
        <f>'[2]jobinfo(2)'!$G$141</f>
        <v>0</v>
      </c>
      <c r="H141">
        <f>'[2]jobinfo(2)'!$H$141</f>
        <v>0</v>
      </c>
      <c r="I141">
        <f>'[2]jobinfo(2)'!$I$141</f>
        <v>0</v>
      </c>
      <c r="J141">
        <f>'[2]jobinfo(2)'!$J$141</f>
        <v>0</v>
      </c>
      <c r="L141" s="572" t="s">
        <v>291</v>
      </c>
    </row>
    <row r="142" spans="2:14" ht="33" customHeight="1">
      <c r="C142" s="717" t="str">
        <f>'[2]jobinfo(2)'!$C$142</f>
        <v>claims@claims.allstate.com</v>
      </c>
      <c r="D142" s="214">
        <f>'[2]jobinfo(2)'!$D$142</f>
        <v>0</v>
      </c>
      <c r="E142" s="10">
        <f>'[2]jobinfo(2)'!$E$142</f>
        <v>0</v>
      </c>
      <c r="F142" s="10">
        <f>'[2]jobinfo(2)'!$F$142</f>
        <v>0</v>
      </c>
      <c r="G142" s="10">
        <f>'[2]jobinfo(2)'!$G$142</f>
        <v>0</v>
      </c>
      <c r="H142">
        <f>'[2]jobinfo(2)'!$H$142</f>
        <v>0</v>
      </c>
      <c r="I142">
        <f>'[2]jobinfo(2)'!$I$142</f>
        <v>0</v>
      </c>
      <c r="J142">
        <f>'[2]jobinfo(2)'!$J$142</f>
        <v>0</v>
      </c>
      <c r="L142" s="571" t="s">
        <v>291</v>
      </c>
    </row>
    <row r="143" spans="2:14" ht="33" customHeight="1">
      <c r="C143" s="571" t="str">
        <f>'[2]jobinfo(2)'!$C$143</f>
        <v>TBD</v>
      </c>
      <c r="D143" s="214">
        <f>'[2]jobinfo(2)'!$D$143</f>
        <v>0</v>
      </c>
      <c r="E143" s="10">
        <f>'[2]jobinfo(2)'!$E$143</f>
        <v>0</v>
      </c>
      <c r="F143" s="10">
        <f>'[2]jobinfo(2)'!$F$143</f>
        <v>0</v>
      </c>
      <c r="G143" s="10">
        <f>'[2]jobinfo(2)'!$G$143</f>
        <v>0</v>
      </c>
      <c r="H143">
        <f>'[2]jobinfo(2)'!$H$143</f>
        <v>0</v>
      </c>
      <c r="I143">
        <f>'[2]jobinfo(2)'!$I$143</f>
        <v>0</v>
      </c>
      <c r="J143">
        <f>'[2]jobinfo(2)'!$J$143</f>
        <v>0</v>
      </c>
      <c r="L143" s="571" t="s">
        <v>291</v>
      </c>
    </row>
    <row r="144" spans="2:14" ht="33" customHeight="1">
      <c r="C144" s="571" t="str">
        <f>'[2]jobinfo(2)'!$C$144</f>
        <v>TBD</v>
      </c>
      <c r="D144" s="214">
        <f>'[2]jobinfo(2)'!$D$144</f>
        <v>0</v>
      </c>
      <c r="E144" s="10">
        <f>'[2]jobinfo(2)'!$E$144</f>
        <v>0</v>
      </c>
      <c r="F144" s="10">
        <f>'[2]jobinfo(2)'!$F$144</f>
        <v>0</v>
      </c>
      <c r="G144" s="10">
        <f>'[2]jobinfo(2)'!$G$144</f>
        <v>0</v>
      </c>
      <c r="H144">
        <f>'[2]jobinfo(2)'!$H$144</f>
        <v>0</v>
      </c>
      <c r="I144">
        <f>'[2]jobinfo(2)'!$I$144</f>
        <v>0</v>
      </c>
      <c r="J144">
        <f>'[2]jobinfo(2)'!$J$144</f>
        <v>0</v>
      </c>
      <c r="L144" s="571" t="s">
        <v>291</v>
      </c>
    </row>
    <row r="145" spans="3:12" ht="33" customHeight="1">
      <c r="C145" s="571" t="str">
        <f>'[2]jobinfo(2)'!$C$145</f>
        <v>TBD</v>
      </c>
      <c r="D145" s="214">
        <f>'[2]jobinfo(2)'!$D$145</f>
        <v>0</v>
      </c>
      <c r="E145" s="10">
        <f>'[2]jobinfo(2)'!$E$145</f>
        <v>0</v>
      </c>
      <c r="F145" s="10">
        <f>'[2]jobinfo(2)'!$F$145</f>
        <v>0</v>
      </c>
      <c r="G145" s="10">
        <f>'[2]jobinfo(2)'!$G$145</f>
        <v>0</v>
      </c>
      <c r="H145">
        <f>'[2]jobinfo(2)'!$H$145</f>
        <v>0</v>
      </c>
      <c r="I145">
        <f>'[2]jobinfo(2)'!$I$145</f>
        <v>0</v>
      </c>
      <c r="J145">
        <f>'[2]jobinfo(2)'!$J$145</f>
        <v>0</v>
      </c>
      <c r="L145" s="571" t="s">
        <v>291</v>
      </c>
    </row>
    <row r="146" spans="3:12" ht="33" customHeight="1">
      <c r="C146" s="571" t="str">
        <f>'[2]jobinfo(2)'!$C$146</f>
        <v>TBD</v>
      </c>
      <c r="D146" s="214">
        <f>'[2]jobinfo(2)'!$D$146</f>
        <v>0</v>
      </c>
      <c r="E146" s="10">
        <f>'[2]jobinfo(2)'!$E$146</f>
        <v>0</v>
      </c>
      <c r="F146" s="10">
        <f>'[2]jobinfo(2)'!$F$146</f>
        <v>0</v>
      </c>
      <c r="G146" s="10">
        <f>'[2]jobinfo(2)'!$G$146</f>
        <v>0</v>
      </c>
      <c r="H146">
        <f>'[2]jobinfo(2)'!$H$146</f>
        <v>0</v>
      </c>
      <c r="I146">
        <f>'[2]jobinfo(2)'!$I$146</f>
        <v>0</v>
      </c>
      <c r="J146">
        <f>'[2]jobinfo(2)'!$J$146</f>
        <v>0</v>
      </c>
      <c r="L146" s="571" t="s">
        <v>291</v>
      </c>
    </row>
    <row r="147" spans="3:12" ht="33" customHeight="1">
      <c r="C147" s="571" t="str">
        <f>'[2]jobinfo(2)'!$C$147</f>
        <v>TBD</v>
      </c>
      <c r="D147" s="214">
        <f>'[2]jobinfo(2)'!$D$147</f>
        <v>0</v>
      </c>
      <c r="E147" s="10">
        <f>'[2]jobinfo(2)'!$E$147</f>
        <v>0</v>
      </c>
      <c r="F147" s="10">
        <f>'[2]jobinfo(2)'!$F$147</f>
        <v>0</v>
      </c>
      <c r="G147" s="10">
        <f>'[2]jobinfo(2)'!$G$147</f>
        <v>0</v>
      </c>
      <c r="H147">
        <f>'[2]jobinfo(2)'!$H$147</f>
        <v>0</v>
      </c>
      <c r="I147">
        <f>'[2]jobinfo(2)'!$I$147</f>
        <v>0</v>
      </c>
      <c r="J147">
        <f>'[2]jobinfo(2)'!$J$147</f>
        <v>0</v>
      </c>
      <c r="L147" s="571" t="s">
        <v>291</v>
      </c>
    </row>
    <row r="148" spans="3:12" ht="33" customHeight="1">
      <c r="C148" s="50" t="str">
        <f>'[2]jobinfo(2)'!$C$148</f>
        <v>TBD</v>
      </c>
      <c r="D148" s="214">
        <f>'[2]jobinfo(2)'!$D$148</f>
        <v>0</v>
      </c>
      <c r="E148" s="10">
        <f>'[2]jobinfo(2)'!$E$148</f>
        <v>0</v>
      </c>
      <c r="F148" s="10">
        <f>'[2]jobinfo(2)'!$F$148</f>
        <v>0</v>
      </c>
      <c r="G148" s="10">
        <f>'[2]jobinfo(2)'!$G$148</f>
        <v>0</v>
      </c>
      <c r="H148">
        <f>'[2]jobinfo(2)'!$H$148</f>
        <v>0</v>
      </c>
      <c r="I148">
        <f>'[2]jobinfo(2)'!$I$148</f>
        <v>0</v>
      </c>
      <c r="J148">
        <f>'[2]jobinfo(2)'!$J$148</f>
        <v>0</v>
      </c>
      <c r="L148" s="50" t="s">
        <v>291</v>
      </c>
    </row>
    <row r="149" spans="3:12" ht="33" customHeight="1">
      <c r="C149" t="str">
        <f>'[2]jobinfo(2)'!$C$149</f>
        <v>TBD</v>
      </c>
      <c r="D149" s="214">
        <f>'[2]jobinfo(2)'!$D$149</f>
        <v>0</v>
      </c>
      <c r="E149" s="10">
        <f>'[2]jobinfo(2)'!$E$149</f>
        <v>0</v>
      </c>
      <c r="F149" s="10">
        <f>'[2]jobinfo(2)'!$F$149</f>
        <v>0</v>
      </c>
      <c r="G149" s="10">
        <f>'[2]jobinfo(2)'!$G$149</f>
        <v>0</v>
      </c>
      <c r="H149">
        <f>'[2]jobinfo(2)'!$H$149</f>
        <v>0</v>
      </c>
      <c r="I149">
        <f>'[2]jobinfo(2)'!$I$149</f>
        <v>0</v>
      </c>
      <c r="J149">
        <f>'[2]jobinfo(2)'!$J$149</f>
        <v>0</v>
      </c>
      <c r="L149" s="50" t="s">
        <v>291</v>
      </c>
    </row>
    <row r="150" spans="3:12" ht="33" customHeight="1">
      <c r="C150" t="str">
        <f>'[2]jobinfo(2)'!$C$150</f>
        <v>TBD</v>
      </c>
      <c r="D150" s="214">
        <f>'[2]jobinfo(2)'!$D$150</f>
        <v>0</v>
      </c>
      <c r="E150" s="10">
        <f>'[2]jobinfo(2)'!$E$150</f>
        <v>0</v>
      </c>
      <c r="F150" s="10">
        <f>'[2]jobinfo(2)'!$F$150</f>
        <v>0</v>
      </c>
      <c r="G150" s="10">
        <f>'[2]jobinfo(2)'!$G$150</f>
        <v>0</v>
      </c>
      <c r="H150">
        <f>'[2]jobinfo(2)'!$H$150</f>
        <v>0</v>
      </c>
      <c r="I150">
        <f>'[2]jobinfo(2)'!$I$150</f>
        <v>0</v>
      </c>
      <c r="J150">
        <f>'[2]jobinfo(2)'!$J$150</f>
        <v>0</v>
      </c>
      <c r="L150" s="50" t="s">
        <v>291</v>
      </c>
    </row>
    <row r="151" spans="3:12" ht="33" customHeight="1">
      <c r="C151" t="str">
        <f>'[2]jobinfo(2)'!$C$151</f>
        <v>TBD</v>
      </c>
      <c r="D151" s="214">
        <f>'[2]jobinfo(2)'!$D$151</f>
        <v>0</v>
      </c>
      <c r="E151" s="10">
        <f>'[2]jobinfo(2)'!$E$151</f>
        <v>0</v>
      </c>
      <c r="F151" s="10">
        <f>'[2]jobinfo(2)'!$F$151</f>
        <v>0</v>
      </c>
      <c r="G151" s="10">
        <f>'[2]jobinfo(2)'!$G$151</f>
        <v>0</v>
      </c>
      <c r="H151">
        <f>'[2]jobinfo(2)'!$H$151</f>
        <v>0</v>
      </c>
      <c r="I151">
        <f>'[2]jobinfo(2)'!$I$151</f>
        <v>0</v>
      </c>
      <c r="J151">
        <f>'[2]jobinfo(2)'!$J$151</f>
        <v>0</v>
      </c>
      <c r="L151" s="50" t="s">
        <v>291</v>
      </c>
    </row>
    <row r="152" spans="3:12" ht="33" customHeight="1">
      <c r="C152" t="str">
        <f>'[2]jobinfo(2)'!$C$152</f>
        <v>TBD</v>
      </c>
      <c r="D152" s="214">
        <f>'[2]jobinfo(2)'!$D$152</f>
        <v>0</v>
      </c>
      <c r="E152" s="10">
        <f>'[2]jobinfo(2)'!$E$152</f>
        <v>0</v>
      </c>
      <c r="F152" s="10">
        <f>'[2]jobinfo(2)'!$F$152</f>
        <v>0</v>
      </c>
      <c r="G152" s="10">
        <f>'[2]jobinfo(2)'!$G$152</f>
        <v>0</v>
      </c>
      <c r="H152">
        <f>'[2]jobinfo(2)'!$H$152</f>
        <v>0</v>
      </c>
      <c r="I152">
        <f>'[2]jobinfo(2)'!$I$152</f>
        <v>0</v>
      </c>
      <c r="J152">
        <f>'[2]jobinfo(2)'!$J$152</f>
        <v>0</v>
      </c>
      <c r="L152" s="50" t="s">
        <v>291</v>
      </c>
    </row>
    <row r="153" spans="3:12" ht="33" customHeight="1">
      <c r="C153" t="str">
        <f>'[2]jobinfo(2)'!$C$153</f>
        <v>TBD</v>
      </c>
      <c r="D153" s="214">
        <f>'[2]jobinfo(2)'!$D$153</f>
        <v>0</v>
      </c>
      <c r="E153" s="10">
        <f>'[2]jobinfo(2)'!$E$153</f>
        <v>0</v>
      </c>
      <c r="F153" s="10">
        <f>'[2]jobinfo(2)'!$F$153</f>
        <v>0</v>
      </c>
      <c r="G153" s="10">
        <f>'[2]jobinfo(2)'!$G$153</f>
        <v>0</v>
      </c>
      <c r="H153">
        <f>'[2]jobinfo(2)'!$H$153</f>
        <v>0</v>
      </c>
      <c r="I153">
        <f>'[2]jobinfo(2)'!$I$153</f>
        <v>0</v>
      </c>
      <c r="J153">
        <f>'[2]jobinfo(2)'!$J$153</f>
        <v>0</v>
      </c>
      <c r="L153" s="565" t="s">
        <v>291</v>
      </c>
    </row>
    <row r="154" spans="3:12" ht="33" customHeight="1">
      <c r="C154" t="str">
        <f>'[2]jobinfo(2)'!$C$154</f>
        <v>TBD</v>
      </c>
      <c r="D154" s="214">
        <f>'[2]jobinfo(2)'!$D$154</f>
        <v>0</v>
      </c>
      <c r="E154" s="10">
        <f>'[2]jobinfo(2)'!$E$154</f>
        <v>0</v>
      </c>
      <c r="F154" s="10">
        <f>'[2]jobinfo(2)'!$F$154</f>
        <v>0</v>
      </c>
      <c r="G154" s="10">
        <f>'[2]jobinfo(2)'!$G$154</f>
        <v>0</v>
      </c>
      <c r="H154">
        <f>'[2]jobinfo(2)'!$H$154</f>
        <v>0</v>
      </c>
      <c r="I154">
        <f>'[2]jobinfo(2)'!$I$154</f>
        <v>0</v>
      </c>
      <c r="J154">
        <f>'[2]jobinfo(2)'!$J$154</f>
        <v>0</v>
      </c>
      <c r="L154" s="565" t="s">
        <v>291</v>
      </c>
    </row>
    <row r="155" spans="3:12" ht="33" customHeight="1">
      <c r="C155" t="str">
        <f>'[2]jobinfo(2)'!$C$155</f>
        <v>TBD</v>
      </c>
      <c r="D155" s="214">
        <f>'[2]jobinfo(2)'!$D$155</f>
        <v>0</v>
      </c>
      <c r="E155" s="10">
        <f>'[2]jobinfo(2)'!$E$155</f>
        <v>0</v>
      </c>
      <c r="F155" s="10">
        <f>'[2]jobinfo(2)'!$F$155</f>
        <v>0</v>
      </c>
      <c r="G155" s="10">
        <f>'[2]jobinfo(2)'!$G$155</f>
        <v>0</v>
      </c>
      <c r="H155">
        <f>'[2]jobinfo(2)'!$H$155</f>
        <v>0</v>
      </c>
      <c r="I155">
        <f>'[2]jobinfo(2)'!$I$155</f>
        <v>0</v>
      </c>
      <c r="J155">
        <f>'[2]jobinfo(2)'!$J$155</f>
        <v>0</v>
      </c>
      <c r="L155" s="565" t="s">
        <v>291</v>
      </c>
    </row>
    <row r="156" spans="3:12" ht="33" customHeight="1">
      <c r="C156" t="str">
        <f>'[2]jobinfo(2)'!$C$156</f>
        <v>TBD</v>
      </c>
      <c r="D156" s="214">
        <f>'[2]jobinfo(2)'!$D$156</f>
        <v>0</v>
      </c>
      <c r="E156" s="10">
        <f>'[2]jobinfo(2)'!$E$156</f>
        <v>0</v>
      </c>
      <c r="F156" s="10">
        <f>'[2]jobinfo(2)'!$F$156</f>
        <v>0</v>
      </c>
      <c r="G156" s="10">
        <f>'[2]jobinfo(2)'!$G$156</f>
        <v>0</v>
      </c>
      <c r="H156">
        <f>'[2]jobinfo(2)'!$H$156</f>
        <v>0</v>
      </c>
      <c r="I156">
        <f>'[2]jobinfo(2)'!$I$156</f>
        <v>0</v>
      </c>
      <c r="J156">
        <f>'[2]jobinfo(2)'!$J$156</f>
        <v>0</v>
      </c>
      <c r="L156" s="565" t="s">
        <v>291</v>
      </c>
    </row>
    <row r="157" spans="3:12" ht="33" customHeight="1">
      <c r="C157">
        <f>'[2]jobinfo(2)'!$C$157</f>
        <v>0</v>
      </c>
      <c r="D157" s="214">
        <f>'[2]jobinfo(2)'!$D$157</f>
        <v>0</v>
      </c>
      <c r="E157" s="10">
        <f>'[2]jobinfo(2)'!$E$157</f>
        <v>0</v>
      </c>
      <c r="F157" s="10">
        <f>'[2]jobinfo(2)'!$F$157</f>
        <v>0</v>
      </c>
      <c r="G157" s="10">
        <f>'[2]jobinfo(2)'!$G$157</f>
        <v>0</v>
      </c>
      <c r="H157">
        <f>'[2]jobinfo(2)'!$H$157</f>
        <v>0</v>
      </c>
      <c r="I157">
        <f>'[2]jobinfo(2)'!$I$157</f>
        <v>0</v>
      </c>
      <c r="J157">
        <f>'[2]jobinfo(2)'!$J$157</f>
        <v>0</v>
      </c>
      <c r="L157" s="565" t="s">
        <v>291</v>
      </c>
    </row>
    <row r="158" spans="3:12" ht="33" customHeight="1">
      <c r="C158">
        <f>'[2]jobinfo(2)'!$C$158</f>
        <v>0</v>
      </c>
      <c r="D158" s="214">
        <f>'[2]jobinfo(2)'!$D$158</f>
        <v>0</v>
      </c>
      <c r="E158" s="10">
        <f>'[2]jobinfo(2)'!$E$158</f>
        <v>0</v>
      </c>
      <c r="F158" s="10">
        <f>'[2]jobinfo(2)'!$F$158</f>
        <v>0</v>
      </c>
      <c r="G158" s="10">
        <f>'[2]jobinfo(2)'!$G$158</f>
        <v>0</v>
      </c>
      <c r="H158">
        <f>'[2]jobinfo(2)'!$H$158</f>
        <v>0</v>
      </c>
      <c r="I158">
        <f>'[2]jobinfo(2)'!$I$158</f>
        <v>0</v>
      </c>
      <c r="J158">
        <f>'[2]jobinfo(2)'!$J$158</f>
        <v>0</v>
      </c>
      <c r="L158" s="565" t="s">
        <v>291</v>
      </c>
    </row>
    <row r="159" spans="3:12" ht="33" customHeight="1">
      <c r="C159">
        <f>'[2]jobinfo(2)'!$C$159</f>
        <v>0</v>
      </c>
      <c r="D159" s="214">
        <f>'[2]jobinfo(2)'!$D$159</f>
        <v>0</v>
      </c>
      <c r="E159" s="10">
        <f>'[2]jobinfo(2)'!$E$159</f>
        <v>0</v>
      </c>
      <c r="F159" s="10">
        <f>'[2]jobinfo(2)'!$F$159</f>
        <v>0</v>
      </c>
      <c r="G159" s="10">
        <f>'[2]jobinfo(2)'!$G$159</f>
        <v>0</v>
      </c>
      <c r="H159">
        <f>'[2]jobinfo(2)'!$H$159</f>
        <v>0</v>
      </c>
      <c r="I159">
        <f>'[2]jobinfo(2)'!$I$159</f>
        <v>0</v>
      </c>
      <c r="J159">
        <f>'[2]jobinfo(2)'!$J$159</f>
        <v>0</v>
      </c>
      <c r="L159" s="565" t="s">
        <v>291</v>
      </c>
    </row>
    <row r="160" spans="3:12" ht="33" customHeight="1">
      <c r="C160">
        <f>'[2]jobinfo(2)'!$C$160</f>
        <v>0</v>
      </c>
      <c r="D160" s="214">
        <f>'[2]jobinfo(2)'!$D$160</f>
        <v>0</v>
      </c>
      <c r="E160" s="10">
        <f>'[2]jobinfo(2)'!$E$160</f>
        <v>0</v>
      </c>
      <c r="F160" s="10">
        <f>'[2]jobinfo(2)'!$F$160</f>
        <v>0</v>
      </c>
      <c r="G160" s="10">
        <f>'[2]jobinfo(2)'!$G$160</f>
        <v>0</v>
      </c>
      <c r="H160">
        <f>'[2]jobinfo(2)'!$H$160</f>
        <v>0</v>
      </c>
      <c r="I160">
        <f>'[2]jobinfo(2)'!$I$160</f>
        <v>0</v>
      </c>
      <c r="J160">
        <f>'[2]jobinfo(2)'!$J$160</f>
        <v>0</v>
      </c>
      <c r="L160" s="565"/>
    </row>
    <row r="161" spans="3:12" ht="33" customHeight="1">
      <c r="C161">
        <f>'[2]jobinfo(2)'!$C$161</f>
        <v>0</v>
      </c>
      <c r="D161" s="214">
        <f>'[2]jobinfo(2)'!$D$161</f>
        <v>0</v>
      </c>
      <c r="E161" s="10">
        <f>'[2]jobinfo(2)'!$E$161</f>
        <v>0</v>
      </c>
      <c r="F161" s="10">
        <f>'[2]jobinfo(2)'!$F$161</f>
        <v>0</v>
      </c>
      <c r="G161" s="10">
        <f>'[2]jobinfo(2)'!$G$161</f>
        <v>0</v>
      </c>
      <c r="H161">
        <f>'[2]jobinfo(2)'!$H$161</f>
        <v>0</v>
      </c>
      <c r="I161">
        <f>'[2]jobinfo(2)'!$I$161</f>
        <v>0</v>
      </c>
      <c r="J161">
        <f>'[2]jobinfo(2)'!$J$161</f>
        <v>0</v>
      </c>
      <c r="L161" s="565"/>
    </row>
    <row r="162" spans="3:12" ht="33" customHeight="1">
      <c r="C162">
        <f>'[2]jobinfo(2)'!$C$162</f>
        <v>0</v>
      </c>
      <c r="D162" s="214">
        <f>'[2]jobinfo(2)'!$D$162</f>
        <v>0</v>
      </c>
      <c r="E162" s="10">
        <f>'[2]jobinfo(2)'!$E$162</f>
        <v>0</v>
      </c>
      <c r="F162" s="10">
        <f>'[2]jobinfo(2)'!$F$162</f>
        <v>0</v>
      </c>
      <c r="G162" s="10">
        <f>'[2]jobinfo(2)'!$G$162</f>
        <v>0</v>
      </c>
      <c r="H162">
        <f>'[2]jobinfo(2)'!$H$162</f>
        <v>0</v>
      </c>
      <c r="I162">
        <f>'[2]jobinfo(2)'!$I$162</f>
        <v>0</v>
      </c>
      <c r="J162">
        <f>'[2]jobinfo(2)'!$J$162</f>
        <v>0</v>
      </c>
      <c r="L162" s="565"/>
    </row>
    <row r="163" spans="3:12" ht="33" customHeight="1">
      <c r="C163">
        <f>'[2]jobinfo(2)'!$C$163</f>
        <v>0</v>
      </c>
      <c r="D163" s="214">
        <f>'[2]jobinfo(2)'!$D$163</f>
        <v>0</v>
      </c>
      <c r="E163" s="10">
        <f>'[2]jobinfo(2)'!$E$163</f>
        <v>0</v>
      </c>
      <c r="F163" s="10">
        <f>'[2]jobinfo(2)'!$F$163</f>
        <v>0</v>
      </c>
      <c r="G163" s="10">
        <f>'[2]jobinfo(2)'!$G$163</f>
        <v>0</v>
      </c>
      <c r="H163">
        <f>'[2]jobinfo(2)'!$H$163</f>
        <v>0</v>
      </c>
      <c r="I163">
        <f>'[2]jobinfo(2)'!$I$163</f>
        <v>0</v>
      </c>
      <c r="J163">
        <f>'[2]jobinfo(2)'!$J$163</f>
        <v>0</v>
      </c>
      <c r="L163" s="565"/>
    </row>
    <row r="164" spans="3:12" ht="33" customHeight="1">
      <c r="C164">
        <f>'[2]jobinfo(2)'!$C$164</f>
        <v>0</v>
      </c>
      <c r="D164" s="214">
        <f>'[2]jobinfo(2)'!$D$164</f>
        <v>0</v>
      </c>
      <c r="E164" s="10">
        <f>'[2]jobinfo(2)'!$E$164</f>
        <v>0</v>
      </c>
      <c r="F164" s="10">
        <f>'[2]jobinfo(2)'!$F$164</f>
        <v>0</v>
      </c>
      <c r="G164" s="10">
        <f>'[2]jobinfo(2)'!$G$164</f>
        <v>0</v>
      </c>
      <c r="H164">
        <f>'[2]jobinfo(2)'!$H$164</f>
        <v>0</v>
      </c>
      <c r="I164">
        <f>'[2]jobinfo(2)'!$I$164</f>
        <v>0</v>
      </c>
      <c r="J164">
        <f>'[2]jobinfo(2)'!$J$164</f>
        <v>0</v>
      </c>
      <c r="L164" s="565"/>
    </row>
    <row r="165" spans="3:12" ht="33" customHeight="1">
      <c r="C165">
        <f>'[2]jobinfo(2)'!$C$165</f>
        <v>0</v>
      </c>
      <c r="D165" s="214">
        <f>'[2]jobinfo(2)'!$D$165</f>
        <v>0</v>
      </c>
      <c r="E165" s="10">
        <f>'[2]jobinfo(2)'!$E$165</f>
        <v>0</v>
      </c>
      <c r="F165" s="10">
        <f>'[2]jobinfo(2)'!$F$165</f>
        <v>0</v>
      </c>
      <c r="G165" s="10">
        <f>'[2]jobinfo(2)'!$G$165</f>
        <v>0</v>
      </c>
      <c r="H165">
        <f>'[2]jobinfo(2)'!$H$165</f>
        <v>0</v>
      </c>
      <c r="I165">
        <f>'[2]jobinfo(2)'!$I$165</f>
        <v>0</v>
      </c>
      <c r="J165">
        <f>'[2]jobinfo(2)'!$J$165</f>
        <v>0</v>
      </c>
      <c r="L165" s="565"/>
    </row>
    <row r="166" spans="3:12" ht="33" customHeight="1">
      <c r="C166">
        <f>'[2]jobinfo(2)'!$C$166</f>
        <v>0</v>
      </c>
      <c r="D166" s="214">
        <f>'[2]jobinfo(2)'!$D$166</f>
        <v>0</v>
      </c>
      <c r="E166" s="10">
        <f>'[2]jobinfo(2)'!$E$166</f>
        <v>0</v>
      </c>
      <c r="F166" s="10">
        <f>'[2]jobinfo(2)'!$F$166</f>
        <v>0</v>
      </c>
      <c r="G166" s="10">
        <f>'[2]jobinfo(2)'!$G$166</f>
        <v>0</v>
      </c>
      <c r="H166">
        <f>'[2]jobinfo(2)'!$H$166</f>
        <v>0</v>
      </c>
      <c r="I166">
        <f>'[2]jobinfo(2)'!$I$166</f>
        <v>0</v>
      </c>
      <c r="J166">
        <f>'[2]jobinfo(2)'!$J$166</f>
        <v>0</v>
      </c>
      <c r="L166" s="565"/>
    </row>
    <row r="167" spans="3:12" ht="33" customHeight="1">
      <c r="C167">
        <f>'[2]jobinfo(2)'!$C$167</f>
        <v>0</v>
      </c>
      <c r="D167" s="214">
        <f>'[2]jobinfo(2)'!$D$167</f>
        <v>0</v>
      </c>
      <c r="E167" s="10">
        <f>'[2]jobinfo(2)'!$E$167</f>
        <v>0</v>
      </c>
      <c r="F167" s="10">
        <f>'[2]jobinfo(2)'!$F$167</f>
        <v>0</v>
      </c>
      <c r="G167" s="10">
        <f>'[2]jobinfo(2)'!$G$167</f>
        <v>0</v>
      </c>
      <c r="H167">
        <f>'[2]jobinfo(2)'!$H$167</f>
        <v>0</v>
      </c>
      <c r="I167">
        <f>'[2]jobinfo(2)'!$I$167</f>
        <v>0</v>
      </c>
      <c r="J167">
        <f>'[2]jobinfo(2)'!$J$167</f>
        <v>0</v>
      </c>
      <c r="L167" s="565"/>
    </row>
    <row r="168" spans="3:12" ht="33" customHeight="1">
      <c r="C168">
        <f>'[2]jobinfo(2)'!$C$168</f>
        <v>0</v>
      </c>
      <c r="D168" s="214">
        <f>'[2]jobinfo(2)'!$D$168</f>
        <v>0</v>
      </c>
      <c r="E168" s="10">
        <f>'[2]jobinfo(2)'!$E$168</f>
        <v>0</v>
      </c>
      <c r="F168" s="10">
        <f>'[2]jobinfo(2)'!$F$168</f>
        <v>0</v>
      </c>
      <c r="G168" s="10">
        <f>'[2]jobinfo(2)'!$G$168</f>
        <v>0</v>
      </c>
      <c r="H168">
        <f>'[2]jobinfo(2)'!$H$168</f>
        <v>0</v>
      </c>
      <c r="I168">
        <f>'[2]jobinfo(2)'!$I$168</f>
        <v>0</v>
      </c>
      <c r="J168">
        <f>'[2]jobinfo(2)'!$J$168</f>
        <v>0</v>
      </c>
      <c r="L168" s="565"/>
    </row>
    <row r="169" spans="3:12" ht="33" customHeight="1">
      <c r="C169">
        <f>'[2]jobinfo(2)'!$C$169</f>
        <v>0</v>
      </c>
      <c r="D169" s="214">
        <f>'[2]jobinfo(2)'!$D$169</f>
        <v>0</v>
      </c>
      <c r="E169" s="10">
        <f>'[2]jobinfo(2)'!$E$169</f>
        <v>0</v>
      </c>
      <c r="F169" s="10">
        <f>'[2]jobinfo(2)'!$F$169</f>
        <v>0</v>
      </c>
      <c r="G169" s="10">
        <f>'[2]jobinfo(2)'!$G$169</f>
        <v>0</v>
      </c>
      <c r="H169">
        <f>'[2]jobinfo(2)'!$H$169</f>
        <v>0</v>
      </c>
      <c r="I169">
        <f>'[2]jobinfo(2)'!$I$169</f>
        <v>0</v>
      </c>
      <c r="J169">
        <f>'[2]jobinfo(2)'!$J$169</f>
        <v>0</v>
      </c>
      <c r="L169" s="565"/>
    </row>
    <row r="170" spans="3:12" ht="33" customHeight="1">
      <c r="C170">
        <f>'[2]jobinfo(2)'!$C$170</f>
        <v>0</v>
      </c>
      <c r="D170" s="214">
        <f>'[2]jobinfo(2)'!$D$170</f>
        <v>0</v>
      </c>
      <c r="E170" s="10">
        <f>'[2]jobinfo(2)'!$E$170</f>
        <v>0</v>
      </c>
      <c r="F170" s="10">
        <f>'[2]jobinfo(2)'!$F$170</f>
        <v>0</v>
      </c>
      <c r="G170" s="10">
        <f>'[2]jobinfo(2)'!$G$170</f>
        <v>0</v>
      </c>
      <c r="H170">
        <f>'[2]jobinfo(2)'!$H$170</f>
        <v>0</v>
      </c>
      <c r="I170">
        <f>'[2]jobinfo(2)'!$I$170</f>
        <v>0</v>
      </c>
      <c r="J170">
        <f>'[2]jobinfo(2)'!$J$170</f>
        <v>0</v>
      </c>
      <c r="L170" s="565"/>
    </row>
    <row r="171" spans="3:12" ht="33" customHeight="1">
      <c r="C171">
        <f>'[2]jobinfo(2)'!$C$171</f>
        <v>0</v>
      </c>
      <c r="D171" s="214">
        <f>'[2]jobinfo(2)'!$D$171</f>
        <v>0</v>
      </c>
      <c r="E171" s="10">
        <f>'[2]jobinfo(2)'!$E$171</f>
        <v>0</v>
      </c>
      <c r="F171" s="10">
        <f>'[2]jobinfo(2)'!$F$171</f>
        <v>0</v>
      </c>
      <c r="G171" s="10">
        <f>'[2]jobinfo(2)'!$G$171</f>
        <v>0</v>
      </c>
      <c r="H171">
        <f>'[2]jobinfo(2)'!$H$171</f>
        <v>0</v>
      </c>
      <c r="I171">
        <f>'[2]jobinfo(2)'!$I$171</f>
        <v>0</v>
      </c>
      <c r="J171">
        <f>'[2]jobinfo(2)'!$J$171</f>
        <v>0</v>
      </c>
      <c r="L171" s="565"/>
    </row>
    <row r="172" spans="3:12" ht="33" customHeight="1">
      <c r="C172">
        <f>'[2]jobinfo(2)'!$C$172</f>
        <v>0</v>
      </c>
      <c r="D172" s="214">
        <f>'[2]jobinfo(2)'!$D$172</f>
        <v>0</v>
      </c>
      <c r="E172" s="10">
        <f>'[2]jobinfo(2)'!$E$172</f>
        <v>0</v>
      </c>
      <c r="F172" s="10">
        <f>'[2]jobinfo(2)'!$F$172</f>
        <v>0</v>
      </c>
      <c r="G172" s="10">
        <f>'[2]jobinfo(2)'!$G$172</f>
        <v>0</v>
      </c>
      <c r="H172">
        <f>'[2]jobinfo(2)'!$H$172</f>
        <v>0</v>
      </c>
      <c r="I172">
        <f>'[2]jobinfo(2)'!$I$172</f>
        <v>0</v>
      </c>
      <c r="J172">
        <f>'[2]jobinfo(2)'!$J$172</f>
        <v>0</v>
      </c>
      <c r="L172" s="565"/>
    </row>
    <row r="173" spans="3:12" ht="33" customHeight="1">
      <c r="C173">
        <f>'[2]jobinfo(2)'!$C$173</f>
        <v>0</v>
      </c>
      <c r="D173" s="214">
        <f>'[2]jobinfo(2)'!$D$173</f>
        <v>0</v>
      </c>
      <c r="E173" s="10">
        <f>'[2]jobinfo(2)'!$E$173</f>
        <v>0</v>
      </c>
      <c r="F173" s="10">
        <f>'[2]jobinfo(2)'!$F$173</f>
        <v>0</v>
      </c>
      <c r="G173" s="10">
        <f>'[2]jobinfo(2)'!$G$173</f>
        <v>0</v>
      </c>
      <c r="H173">
        <f>'[2]jobinfo(2)'!$H$173</f>
        <v>0</v>
      </c>
      <c r="I173">
        <f>'[2]jobinfo(2)'!$I$173</f>
        <v>0</v>
      </c>
      <c r="J173">
        <f>'[2]jobinfo(2)'!$J$173</f>
        <v>0</v>
      </c>
      <c r="L173" s="565"/>
    </row>
    <row r="174" spans="3:12" ht="33" customHeight="1">
      <c r="C174">
        <f>'[2]jobinfo(2)'!$C$174</f>
        <v>0</v>
      </c>
      <c r="D174" s="214">
        <f>'[2]jobinfo(2)'!$D$174</f>
        <v>0</v>
      </c>
      <c r="E174" s="10">
        <f>'[2]jobinfo(2)'!$E$174</f>
        <v>0</v>
      </c>
      <c r="F174" s="10">
        <f>'[2]jobinfo(2)'!$F$174</f>
        <v>0</v>
      </c>
      <c r="G174" s="10">
        <f>'[2]jobinfo(2)'!$G$174</f>
        <v>0</v>
      </c>
      <c r="H174">
        <f>'[2]jobinfo(2)'!$H$174</f>
        <v>0</v>
      </c>
      <c r="I174">
        <f>'[2]jobinfo(2)'!$I$174</f>
        <v>0</v>
      </c>
      <c r="J174">
        <f>'[2]jobinfo(2)'!$J$174</f>
        <v>0</v>
      </c>
      <c r="L174" s="565"/>
    </row>
    <row r="175" spans="3:12" ht="33" customHeight="1">
      <c r="C175">
        <f>'[2]jobinfo(2)'!$C$175</f>
        <v>0</v>
      </c>
      <c r="D175" s="214">
        <f>'[2]jobinfo(2)'!$D$175</f>
        <v>0</v>
      </c>
      <c r="E175" s="10">
        <f>'[2]jobinfo(2)'!$E$175</f>
        <v>0</v>
      </c>
      <c r="F175" s="10">
        <f>'[2]jobinfo(2)'!$F$175</f>
        <v>0</v>
      </c>
      <c r="G175" s="10">
        <f>'[2]jobinfo(2)'!$G$175</f>
        <v>0</v>
      </c>
      <c r="H175">
        <f>'[2]jobinfo(2)'!$H$175</f>
        <v>0</v>
      </c>
      <c r="I175">
        <f>'[2]jobinfo(2)'!$I$175</f>
        <v>0</v>
      </c>
      <c r="J175">
        <f>'[2]jobinfo(2)'!$J$175</f>
        <v>0</v>
      </c>
      <c r="L175" s="565"/>
    </row>
    <row r="176" spans="3:12" ht="33" customHeight="1">
      <c r="C176">
        <f>'[2]jobinfo(2)'!$C$176</f>
        <v>0</v>
      </c>
      <c r="D176" s="214">
        <f>'[2]jobinfo(2)'!$D$176</f>
        <v>0</v>
      </c>
      <c r="E176" s="10">
        <f>'[2]jobinfo(2)'!$E$176</f>
        <v>0</v>
      </c>
      <c r="F176" s="10">
        <f>'[2]jobinfo(2)'!$F$176</f>
        <v>0</v>
      </c>
      <c r="G176" s="10">
        <f>'[2]jobinfo(2)'!$G$176</f>
        <v>0</v>
      </c>
      <c r="H176">
        <f>'[2]jobinfo(2)'!$H$176</f>
        <v>0</v>
      </c>
      <c r="I176">
        <f>'[2]jobinfo(2)'!$I$176</f>
        <v>0</v>
      </c>
      <c r="J176">
        <f>'[2]jobinfo(2)'!$J$176</f>
        <v>0</v>
      </c>
      <c r="L176" s="565"/>
    </row>
    <row r="177" spans="3:12" ht="33" customHeight="1">
      <c r="C177">
        <f>'[2]jobinfo(2)'!$C$177</f>
        <v>0</v>
      </c>
      <c r="D177" s="214">
        <f>'[2]jobinfo(2)'!$D$177</f>
        <v>0</v>
      </c>
      <c r="E177" s="10">
        <f>'[2]jobinfo(2)'!$E$177</f>
        <v>0</v>
      </c>
      <c r="F177" s="10">
        <f>'[2]jobinfo(2)'!$F$177</f>
        <v>0</v>
      </c>
      <c r="G177" s="10">
        <f>'[2]jobinfo(2)'!$G$177</f>
        <v>0</v>
      </c>
      <c r="H177">
        <f>'[2]jobinfo(2)'!$H$177</f>
        <v>0</v>
      </c>
      <c r="I177">
        <f>'[2]jobinfo(2)'!$I$177</f>
        <v>0</v>
      </c>
      <c r="J177">
        <f>'[2]jobinfo(2)'!$J$177</f>
        <v>0</v>
      </c>
      <c r="L177" s="565"/>
    </row>
    <row r="178" spans="3:12" ht="33" customHeight="1">
      <c r="C178">
        <f>'[2]jobinfo(2)'!$C$178</f>
        <v>0</v>
      </c>
      <c r="D178" s="214">
        <f>'[2]jobinfo(2)'!$D$178</f>
        <v>0</v>
      </c>
      <c r="E178" s="10">
        <f>'[2]jobinfo(2)'!$E$178</f>
        <v>0</v>
      </c>
      <c r="F178" s="10">
        <f>'[2]jobinfo(2)'!$F$178</f>
        <v>0</v>
      </c>
      <c r="G178" s="10">
        <f>'[2]jobinfo(2)'!$G$178</f>
        <v>0</v>
      </c>
      <c r="H178">
        <f>'[2]jobinfo(2)'!$H$178</f>
        <v>0</v>
      </c>
      <c r="I178">
        <f>'[2]jobinfo(2)'!$I$178</f>
        <v>0</v>
      </c>
      <c r="J178">
        <f>'[2]jobinfo(2)'!$J$178</f>
        <v>0</v>
      </c>
      <c r="L178" s="565"/>
    </row>
    <row r="179" spans="3:12" ht="33" customHeight="1">
      <c r="C179">
        <f>'[2]jobinfo(2)'!$C$179</f>
        <v>0</v>
      </c>
      <c r="D179" s="214">
        <f>'[2]jobinfo(2)'!$D$179</f>
        <v>0</v>
      </c>
      <c r="E179" s="10">
        <f>'[2]jobinfo(2)'!$E$179</f>
        <v>0</v>
      </c>
      <c r="F179" s="10">
        <f>'[2]jobinfo(2)'!$F$179</f>
        <v>0</v>
      </c>
      <c r="G179" s="10">
        <f>'[2]jobinfo(2)'!$G$179</f>
        <v>0</v>
      </c>
      <c r="H179">
        <f>'[2]jobinfo(2)'!$H$179</f>
        <v>0</v>
      </c>
      <c r="I179">
        <f>'[2]jobinfo(2)'!$I$179</f>
        <v>0</v>
      </c>
      <c r="J179">
        <f>'[2]jobinfo(2)'!$J$179</f>
        <v>0</v>
      </c>
      <c r="L179" s="565"/>
    </row>
    <row r="180" spans="3:12" ht="33" customHeight="1">
      <c r="C180">
        <f>'[2]jobinfo(2)'!$C$180</f>
        <v>0</v>
      </c>
      <c r="D180" s="214">
        <f>'[2]jobinfo(2)'!$D$180</f>
        <v>0</v>
      </c>
      <c r="E180" s="10">
        <f>'[2]jobinfo(2)'!$E$180</f>
        <v>0</v>
      </c>
      <c r="F180" s="10">
        <f>'[2]jobinfo(2)'!$F$180</f>
        <v>0</v>
      </c>
      <c r="G180" s="10">
        <f>'[2]jobinfo(2)'!$G$180</f>
        <v>0</v>
      </c>
      <c r="H180">
        <f>'[2]jobinfo(2)'!$H$180</f>
        <v>0</v>
      </c>
      <c r="I180">
        <f>'[2]jobinfo(2)'!$I$180</f>
        <v>0</v>
      </c>
      <c r="J180">
        <f>'[2]jobinfo(2)'!$J$180</f>
        <v>0</v>
      </c>
      <c r="L180" s="50"/>
    </row>
    <row r="181" spans="3:12" ht="33" customHeight="1">
      <c r="C181">
        <f>'[2]jobinfo(2)'!$C$181</f>
        <v>0</v>
      </c>
      <c r="D181" s="214">
        <f>'[2]jobinfo(2)'!$D$181</f>
        <v>0</v>
      </c>
      <c r="E181" s="10">
        <f>'[2]jobinfo(2)'!$E$181</f>
        <v>0</v>
      </c>
      <c r="F181" s="10">
        <f>'[2]jobinfo(2)'!$F$181</f>
        <v>0</v>
      </c>
      <c r="G181" s="10">
        <f>'[2]jobinfo(2)'!$G$181</f>
        <v>0</v>
      </c>
      <c r="H181">
        <f>'[2]jobinfo(2)'!$H$181</f>
        <v>0</v>
      </c>
      <c r="I181">
        <f>'[2]jobinfo(2)'!$I$181</f>
        <v>0</v>
      </c>
      <c r="J181">
        <f>'[2]jobinfo(2)'!$J$181</f>
        <v>0</v>
      </c>
      <c r="L181" s="50"/>
    </row>
    <row r="182" spans="3:12" ht="33" customHeight="1">
      <c r="C182">
        <f>'[2]jobinfo(2)'!$C$182</f>
        <v>0</v>
      </c>
      <c r="D182" s="214">
        <f>'[2]jobinfo(2)'!$D$182</f>
        <v>0</v>
      </c>
      <c r="E182" s="10">
        <f>'[2]jobinfo(2)'!$E$182</f>
        <v>0</v>
      </c>
      <c r="F182" s="10">
        <f>'[2]jobinfo(2)'!$F$182</f>
        <v>0</v>
      </c>
      <c r="G182" s="10">
        <f>'[2]jobinfo(2)'!$G$182</f>
        <v>0</v>
      </c>
      <c r="H182">
        <f>'[2]jobinfo(2)'!$H$182</f>
        <v>0</v>
      </c>
      <c r="I182">
        <f>'[2]jobinfo(2)'!$I$182</f>
        <v>0</v>
      </c>
      <c r="J182">
        <f>'[2]jobinfo(2)'!$J$182</f>
        <v>0</v>
      </c>
      <c r="L182" s="50"/>
    </row>
    <row r="183" spans="3:12" ht="33" customHeight="1">
      <c r="C183">
        <f>'[2]jobinfo(2)'!$C$183</f>
        <v>0</v>
      </c>
      <c r="D183" s="214">
        <f>'[2]jobinfo(2)'!$D$183</f>
        <v>0</v>
      </c>
      <c r="E183" s="10">
        <f>'[2]jobinfo(2)'!$E$183</f>
        <v>0</v>
      </c>
      <c r="F183" s="10">
        <f>'[2]jobinfo(2)'!$F$183</f>
        <v>0</v>
      </c>
      <c r="G183" s="10">
        <f>'[2]jobinfo(2)'!$G$183</f>
        <v>0</v>
      </c>
      <c r="H183">
        <f>'[2]jobinfo(2)'!$H$183</f>
        <v>0</v>
      </c>
      <c r="I183">
        <f>'[2]jobinfo(2)'!$I$183</f>
        <v>0</v>
      </c>
      <c r="J183">
        <f>'[2]jobinfo(2)'!$J$183</f>
        <v>0</v>
      </c>
      <c r="L183" s="50"/>
    </row>
    <row r="184" spans="3:12" ht="33" customHeight="1">
      <c r="C184">
        <f>'[2]jobinfo(2)'!$C$184</f>
        <v>0</v>
      </c>
      <c r="D184" s="214">
        <f>'[2]jobinfo(2)'!$D$184</f>
        <v>0</v>
      </c>
      <c r="E184" s="10">
        <f>'[2]jobinfo(2)'!$E$184</f>
        <v>0</v>
      </c>
      <c r="F184" s="10">
        <f>'[2]jobinfo(2)'!$F$184</f>
        <v>0</v>
      </c>
      <c r="G184" s="10">
        <f>'[2]jobinfo(2)'!$G$184</f>
        <v>0</v>
      </c>
      <c r="H184">
        <f>'[2]jobinfo(2)'!$H$184</f>
        <v>0</v>
      </c>
      <c r="I184">
        <f>'[2]jobinfo(2)'!$I$184</f>
        <v>0</v>
      </c>
      <c r="J184">
        <f>'[2]jobinfo(2)'!$J$184</f>
        <v>0</v>
      </c>
      <c r="L184" s="50"/>
    </row>
    <row r="185" spans="3:12" ht="33" customHeight="1">
      <c r="C185">
        <f>'[2]jobinfo(2)'!$C$185</f>
        <v>0</v>
      </c>
      <c r="D185" s="214">
        <f>'[2]jobinfo(2)'!$D$185</f>
        <v>0</v>
      </c>
      <c r="E185" s="10">
        <f>'[2]jobinfo(2)'!$E$185</f>
        <v>0</v>
      </c>
      <c r="F185" s="10">
        <f>'[2]jobinfo(2)'!$F$185</f>
        <v>0</v>
      </c>
      <c r="G185" s="10">
        <f>'[2]jobinfo(2)'!$G$185</f>
        <v>0</v>
      </c>
      <c r="H185">
        <f>'[2]jobinfo(2)'!$H$185</f>
        <v>0</v>
      </c>
      <c r="I185">
        <f>'[2]jobinfo(2)'!$I$185</f>
        <v>0</v>
      </c>
      <c r="J185">
        <f>'[2]jobinfo(2)'!$J$185</f>
        <v>0</v>
      </c>
      <c r="L185" s="50"/>
    </row>
    <row r="186" spans="3:12" ht="33" customHeight="1">
      <c r="C186">
        <f>'[2]jobinfo(2)'!$C$186</f>
        <v>0</v>
      </c>
      <c r="D186" s="214">
        <f>'[2]jobinfo(2)'!$D$186</f>
        <v>0</v>
      </c>
      <c r="E186" s="10">
        <f>'[2]jobinfo(2)'!$E$186</f>
        <v>0</v>
      </c>
      <c r="F186" s="10">
        <f>'[2]jobinfo(2)'!$F$186</f>
        <v>0</v>
      </c>
      <c r="G186" s="10">
        <f>'[2]jobinfo(2)'!$G$186</f>
        <v>0</v>
      </c>
      <c r="H186">
        <f>'[2]jobinfo(2)'!$H$186</f>
        <v>0</v>
      </c>
      <c r="I186">
        <f>'[2]jobinfo(2)'!$I$186</f>
        <v>0</v>
      </c>
      <c r="J186">
        <f>'[2]jobinfo(2)'!$J$186</f>
        <v>0</v>
      </c>
      <c r="L186" s="50"/>
    </row>
    <row r="187" spans="3:12" ht="33" customHeight="1">
      <c r="C187">
        <f>'[2]jobinfo(2)'!$C$187</f>
        <v>0</v>
      </c>
      <c r="D187" s="214">
        <f>'[2]jobinfo(2)'!$D$187</f>
        <v>0</v>
      </c>
      <c r="E187" s="10">
        <f>'[2]jobinfo(2)'!$E$187</f>
        <v>0</v>
      </c>
      <c r="F187" s="10">
        <f>'[2]jobinfo(2)'!$F$187</f>
        <v>0</v>
      </c>
      <c r="G187" s="10">
        <f>'[2]jobinfo(2)'!$G$187</f>
        <v>0</v>
      </c>
      <c r="H187">
        <f>'[2]jobinfo(2)'!$H$187</f>
        <v>0</v>
      </c>
      <c r="I187">
        <f>'[2]jobinfo(2)'!$I$187</f>
        <v>0</v>
      </c>
      <c r="J187">
        <f>'[2]jobinfo(2)'!$J$187</f>
        <v>0</v>
      </c>
      <c r="L187" s="50"/>
    </row>
    <row r="188" spans="3:12" ht="33" customHeight="1">
      <c r="C188">
        <f>'[2]jobinfo(2)'!$C$188</f>
        <v>0</v>
      </c>
      <c r="D188" s="214">
        <f>'[2]jobinfo(2)'!$D$188</f>
        <v>0</v>
      </c>
      <c r="E188" s="10">
        <f>'[2]jobinfo(2)'!$E$188</f>
        <v>0</v>
      </c>
      <c r="F188" s="10">
        <f>'[2]jobinfo(2)'!$F$188</f>
        <v>0</v>
      </c>
      <c r="G188" s="10">
        <f>'[2]jobinfo(2)'!$G$188</f>
        <v>0</v>
      </c>
      <c r="H188">
        <f>'[2]jobinfo(2)'!$H$188</f>
        <v>0</v>
      </c>
      <c r="I188">
        <f>'[2]jobinfo(2)'!$I$188</f>
        <v>0</v>
      </c>
      <c r="J188">
        <f>'[2]jobinfo(2)'!$J$188</f>
        <v>0</v>
      </c>
      <c r="L188" s="50"/>
    </row>
    <row r="189" spans="3:12" ht="33" customHeight="1">
      <c r="C189">
        <f>'[2]jobinfo(2)'!$C$189</f>
        <v>0</v>
      </c>
      <c r="D189" s="214">
        <f>'[2]jobinfo(2)'!$D$189</f>
        <v>0</v>
      </c>
      <c r="E189" s="10">
        <f>'[2]jobinfo(2)'!$E$189</f>
        <v>0</v>
      </c>
      <c r="F189" s="10">
        <f>'[2]jobinfo(2)'!$F$189</f>
        <v>0</v>
      </c>
      <c r="G189" s="10">
        <f>'[2]jobinfo(2)'!$G$189</f>
        <v>0</v>
      </c>
      <c r="H189">
        <f>'[2]jobinfo(2)'!$H$189</f>
        <v>0</v>
      </c>
      <c r="I189">
        <f>'[2]jobinfo(2)'!$I$189</f>
        <v>0</v>
      </c>
      <c r="J189">
        <f>'[2]jobinfo(2)'!$J$189</f>
        <v>0</v>
      </c>
      <c r="L189" s="50"/>
    </row>
    <row r="190" spans="3:12" ht="33" customHeight="1">
      <c r="C190">
        <f>'[2]jobinfo(2)'!$C$190</f>
        <v>0</v>
      </c>
      <c r="D190" s="214">
        <f>'[2]jobinfo(2)'!$D$190</f>
        <v>0</v>
      </c>
      <c r="E190" s="10">
        <f>'[2]jobinfo(2)'!$E$190</f>
        <v>0</v>
      </c>
      <c r="F190" s="10">
        <f>'[2]jobinfo(2)'!$F$190</f>
        <v>0</v>
      </c>
      <c r="G190" s="10">
        <f>'[2]jobinfo(2)'!$G$190</f>
        <v>0</v>
      </c>
      <c r="H190">
        <f>'[2]jobinfo(2)'!$H$190</f>
        <v>0</v>
      </c>
      <c r="I190">
        <f>'[2]jobinfo(2)'!$I$190</f>
        <v>0</v>
      </c>
      <c r="J190">
        <f>'[2]jobinfo(2)'!$J$190</f>
        <v>0</v>
      </c>
      <c r="L190" s="50"/>
    </row>
    <row r="191" spans="3:12" ht="33" customHeight="1">
      <c r="C191">
        <f>'[2]jobinfo(2)'!$C$191</f>
        <v>0</v>
      </c>
      <c r="D191" s="214">
        <f>'[2]jobinfo(2)'!$D$191</f>
        <v>0</v>
      </c>
      <c r="E191" s="10">
        <f>'[2]jobinfo(2)'!$E$191</f>
        <v>0</v>
      </c>
      <c r="F191" s="10">
        <f>'[2]jobinfo(2)'!$F$191</f>
        <v>0</v>
      </c>
      <c r="G191" s="10">
        <f>'[2]jobinfo(2)'!$G$191</f>
        <v>0</v>
      </c>
      <c r="H191">
        <f>'[2]jobinfo(2)'!$H$191</f>
        <v>0</v>
      </c>
      <c r="I191">
        <f>'[2]jobinfo(2)'!$I$191</f>
        <v>0</v>
      </c>
      <c r="J191">
        <f>'[2]jobinfo(2)'!$J$191</f>
        <v>0</v>
      </c>
      <c r="L191" s="50"/>
    </row>
    <row r="192" spans="3:12" ht="33" customHeight="1">
      <c r="C192">
        <f>'[2]jobinfo(2)'!$C$192</f>
        <v>0</v>
      </c>
      <c r="D192" s="214">
        <f>'[2]jobinfo(2)'!$D$192</f>
        <v>0</v>
      </c>
      <c r="E192" s="10">
        <f>'[2]jobinfo(2)'!$E$192</f>
        <v>0</v>
      </c>
      <c r="F192" s="10">
        <f>'[2]jobinfo(2)'!$F$192</f>
        <v>0</v>
      </c>
      <c r="G192" s="10">
        <f>'[2]jobinfo(2)'!$G$192</f>
        <v>0</v>
      </c>
      <c r="H192">
        <f>'[2]jobinfo(2)'!$H$192</f>
        <v>0</v>
      </c>
      <c r="I192">
        <f>'[2]jobinfo(2)'!$I$192</f>
        <v>0</v>
      </c>
      <c r="J192">
        <f>'[2]jobinfo(2)'!$J$192</f>
        <v>0</v>
      </c>
      <c r="L192" s="50"/>
    </row>
    <row r="193" spans="2:12" ht="33" customHeight="1">
      <c r="C193">
        <f>'[2]jobinfo(2)'!$C$193</f>
        <v>0</v>
      </c>
      <c r="D193" s="214">
        <f>'[2]jobinfo(2)'!$D$193</f>
        <v>0</v>
      </c>
      <c r="E193" s="10">
        <f>'[2]jobinfo(2)'!$E$193</f>
        <v>0</v>
      </c>
      <c r="F193" s="10">
        <f>'[2]jobinfo(2)'!$F$193</f>
        <v>0</v>
      </c>
      <c r="G193" s="10">
        <f>'[2]jobinfo(2)'!$G$193</f>
        <v>0</v>
      </c>
      <c r="H193">
        <f>'[2]jobinfo(2)'!$H$193</f>
        <v>0</v>
      </c>
      <c r="I193">
        <f>'[2]jobinfo(2)'!$I$193</f>
        <v>0</v>
      </c>
      <c r="J193">
        <f>'[2]jobinfo(2)'!$J$193</f>
        <v>0</v>
      </c>
      <c r="L193" s="50"/>
    </row>
    <row r="194" spans="2:12" ht="33" customHeight="1">
      <c r="C194">
        <f>'[2]jobinfo(2)'!$C$194</f>
        <v>0</v>
      </c>
      <c r="D194" s="214">
        <f>'[2]jobinfo(2)'!$D$194</f>
        <v>0</v>
      </c>
      <c r="E194" s="10">
        <f>'[2]jobinfo(2)'!$E$194</f>
        <v>0</v>
      </c>
      <c r="F194" s="10">
        <f>'[2]jobinfo(2)'!$F$194</f>
        <v>0</v>
      </c>
      <c r="G194" s="10">
        <f>'[2]jobinfo(2)'!$G$194</f>
        <v>0</v>
      </c>
      <c r="H194">
        <f>'[2]jobinfo(2)'!$H$194</f>
        <v>0</v>
      </c>
      <c r="I194">
        <f>'[2]jobinfo(2)'!$I$194</f>
        <v>0</v>
      </c>
      <c r="J194">
        <f>'[2]jobinfo(2)'!$J$194</f>
        <v>0</v>
      </c>
      <c r="L194" s="50"/>
    </row>
    <row r="195" spans="2:12" ht="33" customHeight="1">
      <c r="C195">
        <f>'[2]jobinfo(2)'!$C$195</f>
        <v>0</v>
      </c>
      <c r="D195" s="214">
        <f>'[2]jobinfo(2)'!$D$195</f>
        <v>0</v>
      </c>
      <c r="E195" s="10">
        <f>'[2]jobinfo(2)'!$E$195</f>
        <v>0</v>
      </c>
      <c r="F195" s="10">
        <f>'[2]jobinfo(2)'!$F$195</f>
        <v>0</v>
      </c>
      <c r="G195" s="10">
        <f>'[2]jobinfo(2)'!$G$195</f>
        <v>0</v>
      </c>
      <c r="H195">
        <f>'[2]jobinfo(2)'!$H$195</f>
        <v>0</v>
      </c>
      <c r="I195">
        <f>'[2]jobinfo(2)'!$I$195</f>
        <v>0</v>
      </c>
      <c r="J195">
        <f>'[2]jobinfo(2)'!$J$195</f>
        <v>0</v>
      </c>
      <c r="L195" s="50"/>
    </row>
    <row r="196" spans="2:12" ht="33" customHeight="1">
      <c r="C196">
        <f>'[2]jobinfo(2)'!$C$196</f>
        <v>0</v>
      </c>
      <c r="D196" s="214">
        <f>'[2]jobinfo(2)'!$D$196</f>
        <v>0</v>
      </c>
      <c r="E196" s="10">
        <f>'[2]jobinfo(2)'!$E$196</f>
        <v>0</v>
      </c>
      <c r="F196" s="10">
        <f>'[2]jobinfo(2)'!$F$196</f>
        <v>0</v>
      </c>
      <c r="G196" s="10">
        <f>'[2]jobinfo(2)'!$G$196</f>
        <v>0</v>
      </c>
      <c r="H196">
        <f>'[2]jobinfo(2)'!$H$196</f>
        <v>0</v>
      </c>
      <c r="I196">
        <f>'[2]jobinfo(2)'!$I$196</f>
        <v>0</v>
      </c>
      <c r="J196">
        <f>'[2]jobinfo(2)'!$J$196</f>
        <v>0</v>
      </c>
      <c r="L196" s="50"/>
    </row>
    <row r="197" spans="2:12" ht="33" customHeight="1">
      <c r="C197">
        <f>'[2]jobinfo(2)'!$C$197</f>
        <v>0</v>
      </c>
      <c r="D197" s="214">
        <f>'[2]jobinfo(2)'!$D$197</f>
        <v>0</v>
      </c>
      <c r="E197" s="10">
        <f>'[2]jobinfo(2)'!$E$197</f>
        <v>0</v>
      </c>
      <c r="F197" s="10">
        <f>'[2]jobinfo(2)'!$F$197</f>
        <v>0</v>
      </c>
      <c r="G197" s="10">
        <f>'[2]jobinfo(2)'!$G$197</f>
        <v>0</v>
      </c>
      <c r="H197">
        <f>'[2]jobinfo(2)'!$H$197</f>
        <v>0</v>
      </c>
      <c r="I197">
        <f>'[2]jobinfo(2)'!$I$197</f>
        <v>0</v>
      </c>
      <c r="J197">
        <f>'[2]jobinfo(2)'!$J$197</f>
        <v>0</v>
      </c>
      <c r="L197" s="50"/>
    </row>
    <row r="198" spans="2:12" ht="33" customHeight="1">
      <c r="C198">
        <f>'[2]jobinfo(2)'!$C$198</f>
        <v>0</v>
      </c>
      <c r="D198" s="214">
        <f>'[2]jobinfo(2)'!$D$198</f>
        <v>0</v>
      </c>
      <c r="E198" s="10">
        <f>'[2]jobinfo(2)'!$E$198</f>
        <v>0</v>
      </c>
      <c r="F198" s="10">
        <f>'[2]jobinfo(2)'!$F$198</f>
        <v>0</v>
      </c>
      <c r="G198" s="10">
        <f>'[2]jobinfo(2)'!$G$198</f>
        <v>0</v>
      </c>
      <c r="H198">
        <f>'[2]jobinfo(2)'!$H$198</f>
        <v>0</v>
      </c>
      <c r="I198">
        <f>'[2]jobinfo(2)'!$I$198</f>
        <v>0</v>
      </c>
      <c r="J198">
        <f>'[2]jobinfo(2)'!$J$198</f>
        <v>0</v>
      </c>
      <c r="L198" s="50"/>
    </row>
    <row r="199" spans="2:12" ht="33" customHeight="1">
      <c r="C199">
        <f>'[2]jobinfo(2)'!$C$199</f>
        <v>0</v>
      </c>
      <c r="D199" s="214">
        <f>'[2]jobinfo(2)'!$D$199</f>
        <v>0</v>
      </c>
      <c r="E199" s="10">
        <f>'[2]jobinfo(2)'!$E$199</f>
        <v>0</v>
      </c>
      <c r="F199" s="10">
        <f>'[2]jobinfo(2)'!$F$199</f>
        <v>0</v>
      </c>
      <c r="G199" s="10">
        <f>'[2]jobinfo(2)'!$G$199</f>
        <v>0</v>
      </c>
      <c r="H199">
        <f>'[2]jobinfo(2)'!$H$199</f>
        <v>0</v>
      </c>
      <c r="I199">
        <f>'[2]jobinfo(2)'!$I$199</f>
        <v>0</v>
      </c>
      <c r="J199">
        <f>'[2]jobinfo(2)'!$J$199</f>
        <v>0</v>
      </c>
      <c r="L199" s="50"/>
    </row>
    <row r="200" spans="2:12" ht="33" customHeight="1">
      <c r="C200">
        <f>'[2]jobinfo(2)'!$C$200</f>
        <v>0</v>
      </c>
      <c r="D200" s="214">
        <f>'[2]jobinfo(2)'!$D$200</f>
        <v>0</v>
      </c>
      <c r="E200" s="10">
        <f>'[2]jobinfo(2)'!$E$200</f>
        <v>0</v>
      </c>
      <c r="F200" s="10">
        <f>'[2]jobinfo(2)'!$F$200</f>
        <v>0</v>
      </c>
      <c r="G200" s="10">
        <f>'[2]jobinfo(2)'!$G$200</f>
        <v>0</v>
      </c>
      <c r="H200">
        <f>'[2]jobinfo(2)'!$H$200</f>
        <v>0</v>
      </c>
      <c r="I200">
        <f>'[2]jobinfo(2)'!$I$200</f>
        <v>0</v>
      </c>
      <c r="J200">
        <f>'[2]jobinfo(2)'!$J$200</f>
        <v>0</v>
      </c>
      <c r="L200" s="50"/>
    </row>
    <row r="201" spans="2:12" ht="33" customHeight="1">
      <c r="L201" s="50"/>
    </row>
    <row r="202" spans="2:12" ht="33" customHeight="1">
      <c r="L202" s="50"/>
    </row>
    <row r="203" spans="2:12" ht="33" customHeight="1">
      <c r="L203" s="50"/>
    </row>
    <row r="204" spans="2:12" ht="33" customHeight="1">
      <c r="L204" s="50"/>
    </row>
    <row r="205" spans="2:12" ht="33" customHeight="1">
      <c r="L205" s="50"/>
    </row>
    <row r="206" spans="2:12" ht="33" customHeight="1">
      <c r="L206" s="50"/>
    </row>
    <row r="207" spans="2:12" ht="33" customHeight="1">
      <c r="L207" s="50"/>
    </row>
    <row r="208" spans="2:12" ht="33" customHeight="1">
      <c r="B208" s="699" t="s">
        <v>499</v>
      </c>
      <c r="L208" s="50"/>
    </row>
    <row r="209" spans="2:12" ht="33" customHeight="1">
      <c r="B209" s="699" t="s">
        <v>500</v>
      </c>
      <c r="L209" s="50"/>
    </row>
    <row r="210" spans="2:12" ht="33" customHeight="1">
      <c r="B210" s="699" t="s">
        <v>501</v>
      </c>
      <c r="L210" s="50"/>
    </row>
    <row r="211" spans="2:12" ht="33" customHeight="1">
      <c r="B211" s="699" t="s">
        <v>502</v>
      </c>
      <c r="L211" s="50"/>
    </row>
    <row r="212" spans="2:12" ht="33" customHeight="1">
      <c r="B212" s="699" t="s">
        <v>503</v>
      </c>
      <c r="L212" s="50"/>
    </row>
    <row r="213" spans="2:12" ht="33" customHeight="1">
      <c r="L213" s="50"/>
    </row>
    <row r="214" spans="2:12" ht="33" customHeight="1">
      <c r="L214" s="50"/>
    </row>
    <row r="215" spans="2:12" ht="33" customHeight="1">
      <c r="L215" s="50"/>
    </row>
    <row r="216" spans="2:12" ht="33" customHeight="1">
      <c r="L216" s="50"/>
    </row>
    <row r="217" spans="2:12" ht="33" customHeight="1">
      <c r="L217" s="50"/>
    </row>
    <row r="218" spans="2:12" ht="33" customHeight="1">
      <c r="L218" s="50"/>
    </row>
    <row r="219" spans="2:12" ht="33" customHeight="1">
      <c r="L219" s="50"/>
    </row>
    <row r="220" spans="2:12" ht="33" customHeight="1">
      <c r="L220" s="50"/>
    </row>
    <row r="221" spans="2:12" ht="33" customHeight="1">
      <c r="L221" s="50"/>
    </row>
    <row r="222" spans="2:12" ht="33" customHeight="1">
      <c r="L222" s="50"/>
    </row>
    <row r="223" spans="2:12" ht="33" customHeight="1">
      <c r="L223" s="50"/>
    </row>
    <row r="224" spans="2:12" ht="33" customHeight="1">
      <c r="L224" s="50"/>
    </row>
    <row r="225" spans="12:12" ht="33" customHeight="1">
      <c r="L225" s="50"/>
    </row>
    <row r="226" spans="12:12" ht="33" customHeight="1">
      <c r="L226" s="50"/>
    </row>
    <row r="227" spans="12:12" ht="33" customHeight="1">
      <c r="L227" s="50"/>
    </row>
    <row r="228" spans="12:12" ht="33" customHeight="1">
      <c r="L228" s="50"/>
    </row>
    <row r="229" spans="12:12" ht="33" customHeight="1">
      <c r="L229" s="50"/>
    </row>
    <row r="230" spans="12:12" ht="33" customHeight="1">
      <c r="L230" s="50"/>
    </row>
    <row r="231" spans="12:12" ht="33" customHeight="1">
      <c r="L231" s="50"/>
    </row>
    <row r="232" spans="12:12" ht="33" customHeight="1">
      <c r="L232" s="50"/>
    </row>
    <row r="233" spans="12:12" ht="33" customHeight="1">
      <c r="L233" s="50"/>
    </row>
    <row r="234" spans="12:12" ht="33" customHeight="1">
      <c r="L234" s="50"/>
    </row>
    <row r="235" spans="12:12" ht="33" customHeight="1">
      <c r="L235" s="50"/>
    </row>
    <row r="236" spans="12:12" ht="33" customHeight="1">
      <c r="L236" s="50"/>
    </row>
    <row r="237" spans="12:12" ht="33" customHeight="1">
      <c r="L237" s="50"/>
    </row>
    <row r="238" spans="12:12" ht="33" customHeight="1">
      <c r="L238" s="50"/>
    </row>
  </sheetData>
  <mergeCells count="9">
    <mergeCell ref="J4:J5"/>
    <mergeCell ref="A11:A18"/>
    <mergeCell ref="A19:A22"/>
    <mergeCell ref="A27:A49"/>
    <mergeCell ref="H107:H108"/>
    <mergeCell ref="I107:I108"/>
    <mergeCell ref="J107:J110"/>
    <mergeCell ref="A78:A93"/>
    <mergeCell ref="G51:I51"/>
  </mergeCells>
  <hyperlinks>
    <hyperlink ref="O113" r:id="rId1" display="mailto:Urbaninvestors21@yahoo.com" xr:uid="{C6C73864-F69C-4CE2-BC26-CEA3E11CE8D4}"/>
    <hyperlink ref="N113" r:id="rId2" display="mailto:Alhoust523@gmail.com" xr:uid="{3535054F-6D50-4065-A9AA-53E5AC2E2D56}"/>
    <hyperlink ref="N102" r:id="rId3" display="mailto:Alhoust523@gmail.com" xr:uid="{14F52C11-46EE-4FFF-A57D-2BAECAAEB3CC}"/>
    <hyperlink ref="N122" r:id="rId4" xr:uid="{5134E6DA-6387-4FBE-8EAF-45FD1FE1848A}"/>
    <hyperlink ref="N133" r:id="rId5" xr:uid="{CB8D9868-51C2-48C9-AB14-5242DBE0BC0F}"/>
    <hyperlink ref="L113" r:id="rId6" display="mailto:MEKOLLC@gmail.com" xr:uid="{466972FD-37FF-4897-92F0-60020A1DC4DD}"/>
    <hyperlink ref="D113" r:id="rId7" display="mailto:Urbaninvestors21@yahoo.com" xr:uid="{95343F88-1D3C-4F8E-9067-FA077F570E0F}"/>
    <hyperlink ref="C108" r:id="rId8"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C5EE5939-858E-4149-A469-F6175F10406E}"/>
    <hyperlink ref="C106" r:id="rId9" display="https://www.bing.com/maps?&amp;mepi=109~~TopOfPage~Address_Link&amp;ty=18&amp;q=Devonne%27s%20Allstar%20Auto%20Sales%2C%20Llc&amp;ss=ypid.YN873x5415954712469858777&amp;ppois=41.42633056640625_-81.53378295898438_Devonne%27s%20Allstar%20Auto%20Sales%2C%20Llc_YN873x5415954712469858777~&amp;cp=41.426331~-81.533783&amp;v=2&amp;sV=1&amp;FORM=MPSRPL" xr:uid="{3157075B-68B8-429B-AB49-BF02B7BDD333}"/>
  </hyperlinks>
  <pageMargins left="0.53" right="0.28000000000000003" top="0.2" bottom="0.3" header="0.16" footer="0.16"/>
  <pageSetup orientation="portrait" r:id="rId10"/>
  <headerFooter>
    <oddFooter>&amp;L&amp;P&amp;C&amp;A&amp;R&amp;F</oddFooter>
  </headerFooter>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976BC-E16E-4E63-BACD-0F509D261FA4}">
  <dimension ref="A1:E112"/>
  <sheetViews>
    <sheetView showGridLines="0" view="pageBreakPreview" zoomScaleNormal="100" zoomScaleSheetLayoutView="100" workbookViewId="0">
      <selection activeCell="B8" sqref="B8"/>
    </sheetView>
  </sheetViews>
  <sheetFormatPr defaultColWidth="8.88671875" defaultRowHeight="13.2"/>
  <cols>
    <col min="1" max="1" width="22.6640625" style="426" customWidth="1"/>
    <col min="2" max="2" width="26.5546875" style="426" customWidth="1"/>
    <col min="3" max="3" width="27.88671875" style="426" customWidth="1"/>
    <col min="4" max="4" width="22.6640625" style="426" customWidth="1"/>
    <col min="5" max="5" width="8.88671875" style="426"/>
    <col min="6" max="6" width="21.33203125" style="426" bestFit="1" customWidth="1"/>
    <col min="7" max="7" width="37.33203125" style="426" bestFit="1" customWidth="1"/>
    <col min="8" max="8" width="10.6640625" style="426" bestFit="1" customWidth="1"/>
    <col min="9" max="9" width="24.33203125" style="426" bestFit="1" customWidth="1"/>
    <col min="10" max="16384" width="8.88671875" style="426"/>
  </cols>
  <sheetData>
    <row r="1" spans="1:4" ht="20.399999999999999">
      <c r="A1" s="803" t="str">
        <f>+'jobinfo(2)'!$C$100</f>
        <v>All Phase Consulting, LLC</v>
      </c>
      <c r="B1" s="803"/>
      <c r="C1" s="803"/>
      <c r="D1" s="803"/>
    </row>
    <row r="2" spans="1:4" ht="18" customHeight="1">
      <c r="A2" s="435" t="str">
        <f>+'jobinfo(2)'!$C$103</f>
        <v>375 Rockbridge Road, Suite 172-343</v>
      </c>
      <c r="C2" s="433" t="s">
        <v>709</v>
      </c>
      <c r="D2" s="362">
        <f>'jobinfo(2)'!$C$27</f>
        <v>0</v>
      </c>
    </row>
    <row r="3" spans="1:4" ht="18" customHeight="1">
      <c r="A3" s="435" t="str">
        <f>+'jobinfo(2)'!$C$104</f>
        <v>Lilburn, GA, 30047</v>
      </c>
      <c r="C3" s="868" t="str">
        <f>+'jobinfo(2)'!$C$110</f>
        <v>Five Generations of Great Work</v>
      </c>
      <c r="D3" s="869"/>
    </row>
    <row r="4" spans="1:4" ht="18" customHeight="1">
      <c r="A4" s="426" t="str">
        <f>'jobinfo(2)'!$C$112</f>
        <v>Joe Jones, PM  216.450.7228</v>
      </c>
      <c r="B4" s="439" t="str">
        <f>'jobinfo(2)'!$C$113</f>
        <v>wsbjoe9@gmail.com</v>
      </c>
      <c r="C4" s="868" t="str">
        <f>+'jobinfo(2)'!$C$111</f>
        <v>Five Generations of Pride &amp; Skills</v>
      </c>
      <c r="D4" s="869"/>
    </row>
    <row r="6" spans="1:4" ht="15.6">
      <c r="A6" s="452" t="s">
        <v>733</v>
      </c>
      <c r="B6"/>
      <c r="C6" s="444" t="s">
        <v>823</v>
      </c>
    </row>
    <row r="7" spans="1:4" ht="15.6">
      <c r="A7" s="445"/>
      <c r="B7"/>
    </row>
    <row r="8" spans="1:4" ht="18" customHeight="1">
      <c r="A8" s="453" t="str">
        <f>'jobinfo(2)'!B29</f>
        <v>Email INS. co.</v>
      </c>
      <c r="B8" s="455">
        <f>'jobinfo(2)'!C29</f>
        <v>0</v>
      </c>
      <c r="C8" s="455"/>
      <c r="D8" s="453" t="str">
        <f>'jobinfo(2)'!B30</f>
        <v>DESK Adjuster DA</v>
      </c>
    </row>
    <row r="9" spans="1:4" ht="18" customHeight="1">
      <c r="A9" s="453" t="str">
        <f>'jobinfo(2)'!B26</f>
        <v xml:space="preserve">Insurance Co. Name </v>
      </c>
      <c r="B9" s="468" t="str">
        <f>'jobinfo(2)'!C26</f>
        <v>Allstate Insurance Company</v>
      </c>
      <c r="C9" s="454"/>
      <c r="D9" s="453">
        <f>'jobinfo(2)'!C30</f>
        <v>0</v>
      </c>
    </row>
    <row r="10" spans="1:4" ht="18" customHeight="1">
      <c r="A10" s="456" t="str">
        <f>'jobinfo(2)'!B48</f>
        <v>Mailing   address INS</v>
      </c>
      <c r="B10" s="469" t="str">
        <f>'jobinfo(2)'!C48</f>
        <v>TBD</v>
      </c>
      <c r="C10" s="453" t="str">
        <f>'jobinfo(2)'!C33</f>
        <v>claims@claims.allstate.com</v>
      </c>
    </row>
    <row r="11" spans="1:4" ht="18" customHeight="1">
      <c r="A11" s="456" t="str">
        <f>'jobinfo(2)'!B49</f>
        <v>Mail city, state, zip INS</v>
      </c>
      <c r="B11" s="469" t="str">
        <f>'jobinfo(2)'!C49</f>
        <v>TBD</v>
      </c>
      <c r="C11" s="454"/>
      <c r="D11" s="454"/>
    </row>
    <row r="12" spans="1:4" ht="9" customHeight="1">
      <c r="A12" s="458"/>
      <c r="B12" s="10"/>
      <c r="C12" s="454"/>
      <c r="D12" s="454"/>
    </row>
    <row r="13" spans="1:4" ht="18" customHeight="1">
      <c r="A13" s="456" t="s">
        <v>673</v>
      </c>
      <c r="B13" s="454" t="str">
        <f>'jobinfo(2)'!C11</f>
        <v>WATER</v>
      </c>
      <c r="C13" s="459"/>
      <c r="D13" s="456" t="s">
        <v>674</v>
      </c>
    </row>
    <row r="14" spans="1:4" ht="18" customHeight="1">
      <c r="A14" s="468" t="str">
        <f>'jobinfo(2)'!B27</f>
        <v xml:space="preserve">Claim # </v>
      </c>
      <c r="B14" s="468">
        <f>'jobinfo(2)'!C27</f>
        <v>0</v>
      </c>
      <c r="C14" s="468" t="str">
        <f>'jobinfo(2)'!C4</f>
        <v>tringo68@yahoo.com</v>
      </c>
      <c r="D14" s="460" t="str">
        <f>'jobinfo(2)'!C12</f>
        <v>Friday, April 4, 2025</v>
      </c>
    </row>
    <row r="15" spans="1:4" ht="18" customHeight="1">
      <c r="A15" s="456" t="s">
        <v>675</v>
      </c>
      <c r="B15" s="468" t="str">
        <f>'jobinfo(2)'!C1</f>
        <v>Johnson, Paul &amp; Tamra</v>
      </c>
      <c r="C15" s="468" t="str">
        <f>'jobinfo(2)'!C5</f>
        <v>(216) 399-6191</v>
      </c>
      <c r="D15" s="463" t="s">
        <v>676</v>
      </c>
    </row>
    <row r="16" spans="1:4" ht="18" customHeight="1">
      <c r="A16" s="456" t="s">
        <v>677</v>
      </c>
      <c r="B16" s="468" t="str">
        <f>'jobinfo(2)'!C2</f>
        <v>9402 Shepard Road</v>
      </c>
      <c r="C16" s="468" t="str">
        <f>'jobinfo(2)'!C3</f>
        <v>Macedonia, OH, USA</v>
      </c>
      <c r="D16" s="707">
        <f>'jobinfo(2)'!C28</f>
        <v>0</v>
      </c>
    </row>
    <row r="17" spans="1:5" ht="10.95" customHeight="1">
      <c r="A17" s="447"/>
      <c r="B17" s="10"/>
      <c r="C17" s="459"/>
      <c r="D17" s="459"/>
    </row>
    <row r="18" spans="1:5" ht="36" customHeight="1">
      <c r="A18" s="870" t="s">
        <v>678</v>
      </c>
      <c r="B18" s="870"/>
      <c r="C18" s="870"/>
      <c r="D18" s="870"/>
    </row>
    <row r="19" spans="1:5" ht="6" customHeight="1">
      <c r="A19" s="445"/>
      <c r="B19" s="10"/>
      <c r="C19" s="459"/>
      <c r="D19" s="459"/>
    </row>
    <row r="20" spans="1:5" ht="22.2" customHeight="1">
      <c r="A20" s="457" t="s">
        <v>734</v>
      </c>
      <c r="B20" s="459"/>
      <c r="C20" s="10">
        <f>'jobinfo(2)'!C30</f>
        <v>0</v>
      </c>
      <c r="D20" s="454"/>
      <c r="E20" s="451"/>
    </row>
    <row r="21" spans="1:5" ht="6" customHeight="1">
      <c r="A21" s="458"/>
      <c r="B21" s="10"/>
      <c r="C21" s="454"/>
      <c r="D21" s="454"/>
      <c r="E21" s="451"/>
    </row>
    <row r="22" spans="1:5" ht="22.2" customHeight="1">
      <c r="A22" s="456" t="s">
        <v>680</v>
      </c>
      <c r="B22" s="459"/>
      <c r="C22" s="867" t="str">
        <f>'jobinfo(2)'!C100</f>
        <v>All Phase Consulting, LLC</v>
      </c>
      <c r="D22" s="867"/>
    </row>
    <row r="23" spans="1:5" ht="18" customHeight="1">
      <c r="A23" s="456" t="s">
        <v>681</v>
      </c>
      <c r="B23" s="459"/>
      <c r="C23" s="459"/>
      <c r="D23" s="460" t="str">
        <f>D14</f>
        <v>Friday, April 4, 2025</v>
      </c>
      <c r="E23" s="451"/>
    </row>
    <row r="24" spans="1:5" ht="18" customHeight="1">
      <c r="A24" s="456" t="s">
        <v>682</v>
      </c>
      <c r="B24" s="461"/>
      <c r="C24" s="459"/>
      <c r="D24" s="462"/>
      <c r="E24" s="451"/>
    </row>
    <row r="25" spans="1:5" ht="18" customHeight="1">
      <c r="A25" s="454" t="s">
        <v>735</v>
      </c>
      <c r="B25" s="454"/>
      <c r="C25" s="454"/>
      <c r="D25" s="454"/>
      <c r="E25" s="451"/>
    </row>
    <row r="26" spans="1:5" ht="6" customHeight="1">
      <c r="A26" s="459"/>
      <c r="B26" s="459"/>
      <c r="C26" s="459"/>
      <c r="D26" s="459"/>
    </row>
    <row r="27" spans="1:5" ht="66" customHeight="1">
      <c r="A27" s="871" t="s">
        <v>684</v>
      </c>
      <c r="B27" s="871"/>
      <c r="C27" s="871"/>
      <c r="D27" s="871"/>
    </row>
    <row r="28" spans="1:5" ht="33" customHeight="1">
      <c r="A28" s="872" t="s">
        <v>685</v>
      </c>
      <c r="B28" s="872"/>
      <c r="C28" s="872"/>
      <c r="D28" s="872"/>
    </row>
    <row r="29" spans="1:5" ht="9" customHeight="1">
      <c r="A29" s="15"/>
      <c r="B29" s="454"/>
      <c r="C29" s="454"/>
      <c r="D29" s="454"/>
    </row>
    <row r="30" spans="1:5" ht="43.95" customHeight="1">
      <c r="A30" s="873" t="s">
        <v>686</v>
      </c>
      <c r="B30" s="873"/>
      <c r="C30" s="873"/>
      <c r="D30" s="873"/>
    </row>
    <row r="31" spans="1:5" ht="9" customHeight="1">
      <c r="A31" s="15"/>
      <c r="B31" s="454"/>
      <c r="C31" s="454"/>
      <c r="D31" s="454"/>
    </row>
    <row r="32" spans="1:5" ht="15.6">
      <c r="A32" s="867" t="s">
        <v>687</v>
      </c>
      <c r="B32" s="867"/>
      <c r="C32" s="867"/>
      <c r="D32" s="867"/>
    </row>
    <row r="33" spans="1:4" ht="13.8">
      <c r="A33" s="463"/>
      <c r="B33" s="463"/>
      <c r="C33" s="463"/>
      <c r="D33" s="463"/>
    </row>
    <row r="34" spans="1:4" ht="15.6">
      <c r="A34" s="874" t="s">
        <v>736</v>
      </c>
      <c r="B34" s="874"/>
      <c r="C34" s="464" t="str">
        <f>'jobinfo(2)'!C113</f>
        <v>wsbjoe9@gmail.com</v>
      </c>
      <c r="D34" s="463"/>
    </row>
    <row r="35" spans="1:4" ht="13.8">
      <c r="A35" s="463"/>
      <c r="B35" s="463"/>
      <c r="C35" s="463"/>
      <c r="D35" s="463"/>
    </row>
    <row r="36" spans="1:4" ht="13.8">
      <c r="A36" s="463" t="s">
        <v>689</v>
      </c>
      <c r="B36" s="463"/>
      <c r="C36" s="464" t="str">
        <f>'jobinfo(2)'!C103</f>
        <v>375 Rockbridge Road, Suite 172-343</v>
      </c>
      <c r="D36" s="463"/>
    </row>
    <row r="37" spans="1:4" ht="13.8">
      <c r="A37" s="463"/>
      <c r="B37" s="463"/>
      <c r="C37" s="464" t="str">
        <f>'jobinfo(2)'!C104</f>
        <v>Lilburn, GA, 30047</v>
      </c>
      <c r="D37" s="463"/>
    </row>
    <row r="39" spans="1:4" ht="76.95" customHeight="1">
      <c r="A39" s="875" t="s">
        <v>690</v>
      </c>
      <c r="B39" s="875"/>
      <c r="C39" s="875"/>
      <c r="D39" s="875"/>
    </row>
    <row r="40" spans="1:4" ht="15" customHeight="1">
      <c r="A40" s="467"/>
      <c r="B40" s="467"/>
      <c r="C40" s="467"/>
      <c r="D40" s="467"/>
    </row>
    <row r="41" spans="1:4" ht="15.6" customHeight="1">
      <c r="A41" s="446" t="s">
        <v>691</v>
      </c>
      <c r="B41" s="467"/>
      <c r="C41" s="467"/>
      <c r="D41" s="467"/>
    </row>
    <row r="42" spans="1:4" ht="288" customHeight="1">
      <c r="A42" s="876" t="s">
        <v>737</v>
      </c>
      <c r="B42" s="876"/>
      <c r="C42" s="876"/>
      <c r="D42" s="876"/>
    </row>
    <row r="43" spans="1:4" ht="66" customHeight="1">
      <c r="A43" s="876" t="s">
        <v>738</v>
      </c>
      <c r="B43" s="876"/>
      <c r="C43" s="876"/>
      <c r="D43" s="876"/>
    </row>
    <row r="44" spans="1:4" ht="112.2" customHeight="1">
      <c r="A44" s="876" t="s">
        <v>739</v>
      </c>
      <c r="B44" s="876"/>
      <c r="C44" s="876"/>
      <c r="D44" s="876"/>
    </row>
    <row r="45" spans="1:4" ht="76.95" customHeight="1">
      <c r="A45" s="876" t="s">
        <v>740</v>
      </c>
      <c r="B45" s="876"/>
      <c r="C45" s="876"/>
      <c r="D45" s="876"/>
    </row>
    <row r="46" spans="1:4" ht="121.95" customHeight="1">
      <c r="A46" s="876" t="s">
        <v>741</v>
      </c>
      <c r="B46" s="876"/>
      <c r="C46" s="876"/>
      <c r="D46" s="876"/>
    </row>
    <row r="47" spans="1:4" ht="66" customHeight="1">
      <c r="A47" s="876" t="s">
        <v>742</v>
      </c>
      <c r="B47" s="876"/>
      <c r="C47" s="876"/>
      <c r="D47" s="876"/>
    </row>
    <row r="48" spans="1:4" ht="33" customHeight="1">
      <c r="A48" s="879" t="s">
        <v>743</v>
      </c>
      <c r="B48" s="879"/>
      <c r="C48" s="879"/>
      <c r="D48" s="879"/>
    </row>
    <row r="49" spans="1:4" ht="76.95" customHeight="1">
      <c r="A49" s="877" t="s">
        <v>744</v>
      </c>
      <c r="B49" s="877"/>
      <c r="C49" s="877"/>
      <c r="D49" s="877"/>
    </row>
    <row r="50" spans="1:4" ht="66" customHeight="1">
      <c r="A50" s="880" t="s">
        <v>745</v>
      </c>
      <c r="B50" s="880"/>
      <c r="C50" s="880"/>
      <c r="D50" s="880"/>
    </row>
    <row r="51" spans="1:4" ht="76.95" customHeight="1">
      <c r="A51" s="877" t="s">
        <v>746</v>
      </c>
      <c r="B51" s="877"/>
      <c r="C51" s="877"/>
      <c r="D51" s="877"/>
    </row>
    <row r="52" spans="1:4" ht="33" customHeight="1">
      <c r="A52" s="877" t="s">
        <v>747</v>
      </c>
      <c r="B52" s="877"/>
      <c r="C52" s="877"/>
      <c r="D52" s="877"/>
    </row>
    <row r="53" spans="1:4" ht="144" customHeight="1">
      <c r="A53" s="877" t="s">
        <v>748</v>
      </c>
      <c r="B53" s="877"/>
      <c r="C53" s="877"/>
      <c r="D53" s="877"/>
    </row>
    <row r="54" spans="1:4" ht="33" customHeight="1">
      <c r="A54" s="877" t="s">
        <v>749</v>
      </c>
      <c r="B54" s="877"/>
      <c r="C54" s="877"/>
      <c r="D54" s="877"/>
    </row>
    <row r="55" spans="1:4" ht="76.95" customHeight="1">
      <c r="A55" s="877" t="s">
        <v>750</v>
      </c>
      <c r="B55" s="877"/>
      <c r="C55" s="877"/>
      <c r="D55" s="877"/>
    </row>
    <row r="56" spans="1:4" ht="100.2" customHeight="1">
      <c r="A56" s="877" t="s">
        <v>751</v>
      </c>
      <c r="B56" s="877"/>
      <c r="C56" s="877"/>
      <c r="D56" s="877"/>
    </row>
    <row r="57" spans="1:4" ht="100.2" customHeight="1">
      <c r="A57" s="877" t="s">
        <v>752</v>
      </c>
      <c r="B57" s="877"/>
      <c r="C57" s="877"/>
      <c r="D57" s="877"/>
    </row>
    <row r="58" spans="1:4" ht="33" customHeight="1">
      <c r="A58" s="877" t="s">
        <v>753</v>
      </c>
      <c r="B58" s="877"/>
      <c r="C58" s="877"/>
      <c r="D58" s="877"/>
    </row>
    <row r="59" spans="1:4" ht="100.2" customHeight="1">
      <c r="A59" s="878" t="s">
        <v>754</v>
      </c>
      <c r="B59" s="878"/>
      <c r="C59" s="878"/>
      <c r="D59" s="878"/>
    </row>
    <row r="60" spans="1:4" ht="100.2" customHeight="1">
      <c r="A60" s="877" t="s">
        <v>707</v>
      </c>
      <c r="B60" s="877"/>
      <c r="C60" s="877"/>
      <c r="D60" s="877"/>
    </row>
    <row r="61" spans="1:4" ht="15.6">
      <c r="A61" s="466" t="s">
        <v>708</v>
      </c>
      <c r="B61"/>
    </row>
    <row r="62" spans="1:4" ht="18">
      <c r="A62" s="470" t="s">
        <v>755</v>
      </c>
      <c r="B62" s="450" t="str">
        <f>'jobinfo(2)'!C100</f>
        <v>All Phase Consulting, LLC</v>
      </c>
    </row>
    <row r="63" spans="1:4" ht="16.2">
      <c r="A63" s="471"/>
      <c r="B63"/>
    </row>
    <row r="64" spans="1:4" ht="15">
      <c r="A64" s="448" t="str">
        <f>'jobinfo(2)'!B112</f>
        <v>Co. REP. / PH</v>
      </c>
      <c r="B64"/>
      <c r="C64" s="448" t="str">
        <f>'jobinfo(2)'!B113</f>
        <v>CO.REP.
email</v>
      </c>
    </row>
    <row r="65" spans="1:4" ht="18">
      <c r="A65" s="449" t="str">
        <f>'jobinfo(2)'!C112</f>
        <v>Joe Jones, PM  216.450.7228</v>
      </c>
      <c r="C65" s="448" t="str">
        <f>'jobinfo(2)'!C113</f>
        <v>wsbjoe9@gmail.com</v>
      </c>
    </row>
    <row r="66" spans="1:4" ht="15.6">
      <c r="A66" s="465" t="str">
        <f>+'jobinfo(2)'!$C$100</f>
        <v>All Phase Consulting, LLC</v>
      </c>
      <c r="C66" s="364" t="str">
        <f>'jobinfo(2)'!C101</f>
        <v>WWW.MYAPCLLC.COM</v>
      </c>
      <c r="D66" s="364"/>
    </row>
    <row r="67" spans="1:4" ht="18">
      <c r="A67" s="435" t="str">
        <f>+'jobinfo(2)'!$C$103</f>
        <v>375 Rockbridge Road, Suite 172-343</v>
      </c>
      <c r="C67" s="433" t="s">
        <v>709</v>
      </c>
      <c r="D67" s="362">
        <f>'jobinfo(2)'!$C$27</f>
        <v>0</v>
      </c>
    </row>
    <row r="68" spans="1:4" ht="15.6">
      <c r="A68" s="435" t="str">
        <f>+'jobinfo(2)'!$C$104</f>
        <v>Lilburn, GA, 30047</v>
      </c>
      <c r="C68" s="868" t="str">
        <f>+'jobinfo(2)'!$C$110</f>
        <v>Five Generations of Great Work</v>
      </c>
      <c r="D68" s="869"/>
    </row>
    <row r="69" spans="1:4" ht="13.8">
      <c r="A69" s="426" t="str">
        <f>'jobinfo(2)'!$C$112</f>
        <v>Joe Jones, PM  216.450.7228</v>
      </c>
      <c r="B69" s="689" t="str">
        <f>'jobinfo(2)'!$C$113</f>
        <v>wsbjoe9@gmail.com</v>
      </c>
      <c r="C69" s="868" t="str">
        <f>+'jobinfo(2)'!$C$111</f>
        <v>Five Generations of Pride &amp; Skills</v>
      </c>
      <c r="D69" s="869"/>
    </row>
    <row r="70" spans="1:4" ht="15.6">
      <c r="A70" s="881" t="s">
        <v>730</v>
      </c>
      <c r="B70" s="881"/>
      <c r="C70" s="881"/>
      <c r="D70" s="881"/>
    </row>
    <row r="71" spans="1:4" ht="18">
      <c r="A71" s="427" t="s">
        <v>711</v>
      </c>
      <c r="B71" s="436" t="str">
        <f>+'jobinfo(2)'!C$1</f>
        <v>Johnson, Paul &amp; Tamra</v>
      </c>
      <c r="C71" s="472" t="str">
        <f>'jobinfo(2)'!$B$26</f>
        <v xml:space="preserve">Insurance Co. Name </v>
      </c>
      <c r="D71" s="362" t="str">
        <f>'jobinfo(2)'!$C$26</f>
        <v>Allstate Insurance Company</v>
      </c>
    </row>
    <row r="72" spans="1:4" ht="18">
      <c r="A72" s="427" t="s">
        <v>712</v>
      </c>
      <c r="B72" s="436" t="str">
        <f>+'jobinfo(2)'!C$6</f>
        <v>TBD</v>
      </c>
      <c r="C72" s="437" t="s">
        <v>713</v>
      </c>
      <c r="D72" s="362">
        <f>'jobinfo(2)'!$C$28</f>
        <v>0</v>
      </c>
    </row>
    <row r="73" spans="1:4" ht="13.8">
      <c r="A73" s="436" t="str">
        <f>+'jobinfo(2)'!$C$2</f>
        <v>9402 Shepard Road</v>
      </c>
      <c r="B73" s="436" t="str">
        <f>+'jobinfo(2)'!$C$3</f>
        <v>Macedonia, OH, USA</v>
      </c>
      <c r="C73" s="438" t="s">
        <v>674</v>
      </c>
      <c r="D73" s="434" t="str">
        <f>D14</f>
        <v>Friday, April 4, 2025</v>
      </c>
    </row>
    <row r="74" spans="1:4" ht="10.95" customHeight="1">
      <c r="A74" s="441"/>
      <c r="B74" s="436"/>
    </row>
    <row r="75" spans="1:4" ht="198" customHeight="1">
      <c r="A75" s="882" t="s">
        <v>715</v>
      </c>
      <c r="B75" s="882"/>
      <c r="C75" s="882"/>
      <c r="D75" s="882"/>
    </row>
    <row r="76" spans="1:4" ht="43.95" customHeight="1">
      <c r="A76" s="883" t="s">
        <v>731</v>
      </c>
      <c r="B76" s="883"/>
      <c r="C76" s="883"/>
      <c r="D76" s="883"/>
    </row>
    <row r="77" spans="1:4" ht="66" customHeight="1">
      <c r="A77" s="883" t="s">
        <v>717</v>
      </c>
      <c r="B77" s="883"/>
      <c r="C77" s="883"/>
      <c r="D77" s="883"/>
    </row>
    <row r="78" spans="1:4" ht="55.2" customHeight="1">
      <c r="A78" s="883" t="s">
        <v>718</v>
      </c>
      <c r="B78" s="883"/>
      <c r="C78" s="883"/>
      <c r="D78" s="883"/>
    </row>
    <row r="79" spans="1:4" ht="76.95" customHeight="1">
      <c r="A79" s="883" t="s">
        <v>719</v>
      </c>
      <c r="B79" s="883"/>
      <c r="C79" s="883"/>
      <c r="D79" s="883"/>
    </row>
    <row r="80" spans="1:4" ht="43.95" customHeight="1">
      <c r="A80" s="883" t="s">
        <v>720</v>
      </c>
      <c r="B80" s="883"/>
      <c r="C80" s="883"/>
      <c r="D80" s="883"/>
    </row>
    <row r="81" spans="1:4" ht="55.2" customHeight="1">
      <c r="A81" s="883" t="s">
        <v>721</v>
      </c>
      <c r="B81" s="883"/>
      <c r="C81" s="883"/>
      <c r="D81" s="883"/>
    </row>
    <row r="82" spans="1:4" ht="13.2" customHeight="1">
      <c r="A82" s="884" t="s">
        <v>722</v>
      </c>
      <c r="B82" s="884"/>
      <c r="C82" s="885" t="s">
        <v>723</v>
      </c>
      <c r="D82" s="885"/>
    </row>
    <row r="83" spans="1:4" ht="18.600000000000001">
      <c r="A83" s="429" t="s">
        <v>725</v>
      </c>
      <c r="C83" s="429" t="s">
        <v>725</v>
      </c>
    </row>
    <row r="84" spans="1:4">
      <c r="A84" s="443" t="str">
        <f>'jobinfo(2)'!$C$1</f>
        <v>Johnson, Paul &amp; Tamra</v>
      </c>
      <c r="B84" s="442"/>
      <c r="C84" s="443" t="str">
        <f>'jobinfo(2)'!$C$6</f>
        <v>TBD</v>
      </c>
      <c r="D84" s="442"/>
    </row>
    <row r="85" spans="1:4">
      <c r="A85" s="430"/>
    </row>
    <row r="86" spans="1:4">
      <c r="A86" s="886" t="s">
        <v>756</v>
      </c>
      <c r="B86" s="886"/>
      <c r="C86" s="440" t="s">
        <v>757</v>
      </c>
    </row>
    <row r="88" spans="1:4" ht="20.399999999999999">
      <c r="A88" s="887" t="s">
        <v>758</v>
      </c>
      <c r="B88" s="887"/>
      <c r="C88" s="887"/>
      <c r="D88" s="887"/>
    </row>
    <row r="89" spans="1:4" ht="20.399999999999999">
      <c r="A89" s="888" t="s">
        <v>759</v>
      </c>
      <c r="B89" s="888"/>
      <c r="C89" s="888"/>
      <c r="D89" s="888"/>
    </row>
    <row r="90" spans="1:4" ht="18">
      <c r="A90" s="411"/>
      <c r="B90" s="411"/>
      <c r="C90" s="411"/>
      <c r="D90" s="411"/>
    </row>
    <row r="91" spans="1:4" ht="18">
      <c r="A91" s="37" t="str">
        <f>+'jobinfo(2)'!$C$1</f>
        <v>Johnson, Paul &amp; Tamra</v>
      </c>
      <c r="B91" s="36"/>
      <c r="C91" s="695" t="str">
        <f>+'jobinfo(2)'!B22</f>
        <v>Contract Date</v>
      </c>
      <c r="D91" s="691">
        <f>+'[1]jobinfo(2)'!$C$22</f>
        <v>45497</v>
      </c>
    </row>
    <row r="92" spans="1:4" ht="18">
      <c r="A92" s="37" t="str">
        <f>+'jobinfo(2)'!$C$2</f>
        <v>9402 Shepard Road</v>
      </c>
      <c r="B92" s="36"/>
      <c r="C92" s="695" t="str">
        <f>+'jobinfo(2)'!B12</f>
        <v>date of loss</v>
      </c>
      <c r="D92" s="691">
        <f>+'[1]jobinfo(2)'!$C$12</f>
        <v>45492</v>
      </c>
    </row>
    <row r="93" spans="1:4" ht="18">
      <c r="A93" s="37" t="str">
        <f>+'jobinfo(2)'!$C$3</f>
        <v>Macedonia, OH, USA</v>
      </c>
      <c r="B93" s="36"/>
      <c r="C93" s="695" t="str">
        <f>+'jobinfo(2)'!C13</f>
        <v>Interior Repairs LEVEL 1</v>
      </c>
    </row>
    <row r="94" spans="1:4" ht="18">
      <c r="A94" s="37" t="str">
        <f>+'jobinfo(2)'!$C$4</f>
        <v>tringo68@yahoo.com</v>
      </c>
      <c r="B94" s="36"/>
      <c r="C94" s="695" t="str">
        <f>+'jobinfo(2)'!C14</f>
        <v>Interior Repairs LEVEL 2</v>
      </c>
    </row>
    <row r="95" spans="1:4" ht="18">
      <c r="A95" s="694" t="str">
        <f>+'jobinfo(2)'!$C$5</f>
        <v>(216) 399-6191</v>
      </c>
      <c r="B95" s="36"/>
      <c r="C95" s="695" t="str">
        <f>+'jobinfo(2)'!C15</f>
        <v>TBD</v>
      </c>
    </row>
    <row r="96" spans="1:4" ht="18">
      <c r="A96" s="692" t="str">
        <f>+'[1]jobinfo(2)'!$B$26</f>
        <v xml:space="preserve">Insurance Co. Name </v>
      </c>
      <c r="B96" s="692" t="str">
        <f>+'[1]jobinfo(2)'!$C$26</f>
        <v>STATE FARM</v>
      </c>
      <c r="C96" s="695" t="str">
        <f>'jobinfo(2)'!B11</f>
        <v>Cause of Loss</v>
      </c>
      <c r="D96" s="697" t="str">
        <f>'jobinfo(2)'!C11</f>
        <v>WATER</v>
      </c>
    </row>
    <row r="97" spans="1:4" ht="18">
      <c r="A97" s="693" t="str">
        <f>+'[1]jobinfo(2)'!$B$27</f>
        <v xml:space="preserve">Claim # </v>
      </c>
      <c r="B97" s="693" t="str">
        <f>+'[1]jobinfo(2)'!$C$27</f>
        <v>3571C126N</v>
      </c>
      <c r="C97" s="695" t="str">
        <f>+'jobinfo(2)'!B17</f>
        <v>Mitigation</v>
      </c>
      <c r="D97" s="695" t="str">
        <f>+'jobinfo(2)'!C17</f>
        <v>Y</v>
      </c>
    </row>
    <row r="98" spans="1:4" ht="18">
      <c r="A98" s="42"/>
      <c r="B98" s="42"/>
      <c r="C98" s="690"/>
      <c r="D98" s="690"/>
    </row>
    <row r="99" spans="1:4" ht="18">
      <c r="A99" s="50" t="s">
        <v>760</v>
      </c>
      <c r="B99" s="50"/>
      <c r="C99" s="50"/>
      <c r="D99" s="21" t="s">
        <v>761</v>
      </c>
    </row>
    <row r="100" spans="1:4" ht="18">
      <c r="A100" s="50" t="str">
        <f>A91</f>
        <v>Johnson, Paul &amp; Tamra</v>
      </c>
      <c r="B100" s="50"/>
      <c r="C100" s="50"/>
      <c r="D100" s="21"/>
    </row>
    <row r="101" spans="1:4" ht="18">
      <c r="A101" s="50"/>
      <c r="B101" s="50"/>
      <c r="C101" s="50"/>
      <c r="D101" s="21"/>
    </row>
    <row r="102" spans="1:4" ht="18">
      <c r="A102" s="50" t="s">
        <v>760</v>
      </c>
      <c r="B102" s="50"/>
      <c r="C102" s="50"/>
      <c r="D102" s="50" t="str">
        <f>D99</f>
        <v>_____/______/2024</v>
      </c>
    </row>
    <row r="103" spans="1:4" ht="18">
      <c r="A103" s="20">
        <f>'[1]jobinfo(2)'!C93</f>
        <v>0</v>
      </c>
      <c r="B103" s="211"/>
      <c r="C103" s="211"/>
      <c r="D103" s="36"/>
    </row>
    <row r="104" spans="1:4" ht="18">
      <c r="A104" s="20"/>
      <c r="B104" s="211"/>
      <c r="C104" s="211"/>
      <c r="D104" s="36"/>
    </row>
    <row r="105" spans="1:4" ht="18">
      <c r="A105" s="854" t="s">
        <v>762</v>
      </c>
      <c r="B105" s="854"/>
      <c r="C105" s="854"/>
      <c r="D105" s="854"/>
    </row>
    <row r="106" spans="1:4" ht="18" customHeight="1">
      <c r="A106" s="696" t="s">
        <v>636</v>
      </c>
      <c r="B106" s="696" t="str">
        <f>A93</f>
        <v>Macedonia, OH, USA</v>
      </c>
      <c r="C106" s="696" t="s">
        <v>763</v>
      </c>
      <c r="D106" s="696"/>
    </row>
    <row r="107" spans="1:4" ht="33" customHeight="1">
      <c r="A107" s="741" t="s">
        <v>637</v>
      </c>
      <c r="B107" s="741"/>
      <c r="C107" s="741"/>
      <c r="D107" s="741"/>
    </row>
    <row r="108" spans="1:4" ht="22.2" customHeight="1">
      <c r="A108" s="741" t="s">
        <v>638</v>
      </c>
      <c r="B108" s="741"/>
      <c r="C108" s="741"/>
      <c r="D108" s="741"/>
    </row>
    <row r="109" spans="1:4" ht="18">
      <c r="A109" s="677"/>
      <c r="B109" s="677"/>
      <c r="C109" s="677"/>
      <c r="D109" s="677"/>
    </row>
    <row r="110" spans="1:4" ht="25.2">
      <c r="A110" s="391" t="s">
        <v>639</v>
      </c>
      <c r="B110" s="686" t="str">
        <f>'jobinfo(2)'!C100</f>
        <v>All Phase Consulting, LLC</v>
      </c>
      <c r="C110" s="686"/>
      <c r="D110" s="686"/>
    </row>
    <row r="111" spans="1:4" ht="14.4">
      <c r="A111"/>
      <c r="B111"/>
      <c r="C111"/>
      <c r="D111"/>
    </row>
    <row r="112" spans="1:4" ht="18">
      <c r="A112"/>
      <c r="B112"/>
      <c r="C112" s="687" t="str">
        <f>+'[1]email cvr'!$A$15</f>
        <v>EIN #</v>
      </c>
      <c r="D112" s="112" t="str">
        <f>+'[1]jobinfo(2)'!$C$116</f>
        <v>TIN 83-226 0563</v>
      </c>
    </row>
  </sheetData>
  <mergeCells count="48">
    <mergeCell ref="A108:D108"/>
    <mergeCell ref="A88:D88"/>
    <mergeCell ref="A89:D89"/>
    <mergeCell ref="A105:D105"/>
    <mergeCell ref="A107:D107"/>
    <mergeCell ref="A82:B82"/>
    <mergeCell ref="C82:D82"/>
    <mergeCell ref="A86:B86"/>
    <mergeCell ref="A77:D77"/>
    <mergeCell ref="A78:D78"/>
    <mergeCell ref="A79:D79"/>
    <mergeCell ref="A80:D80"/>
    <mergeCell ref="A81:D81"/>
    <mergeCell ref="C68:D68"/>
    <mergeCell ref="C69:D69"/>
    <mergeCell ref="A70:D70"/>
    <mergeCell ref="A75:D75"/>
    <mergeCell ref="A76:D76"/>
    <mergeCell ref="A58:D58"/>
    <mergeCell ref="A59:D59"/>
    <mergeCell ref="A60:D60"/>
    <mergeCell ref="A45:D45"/>
    <mergeCell ref="A52:D52"/>
    <mergeCell ref="A53:D53"/>
    <mergeCell ref="A54:D54"/>
    <mergeCell ref="A55:D55"/>
    <mergeCell ref="A56:D56"/>
    <mergeCell ref="A57:D57"/>
    <mergeCell ref="A46:D46"/>
    <mergeCell ref="A47:D47"/>
    <mergeCell ref="A48:D48"/>
    <mergeCell ref="A49:D49"/>
    <mergeCell ref="A50:D50"/>
    <mergeCell ref="A51:D51"/>
    <mergeCell ref="A34:B34"/>
    <mergeCell ref="A39:D39"/>
    <mergeCell ref="A42:D42"/>
    <mergeCell ref="A43:D43"/>
    <mergeCell ref="A44:D44"/>
    <mergeCell ref="A32:D32"/>
    <mergeCell ref="A1:D1"/>
    <mergeCell ref="C3:D3"/>
    <mergeCell ref="C4:D4"/>
    <mergeCell ref="A18:D18"/>
    <mergeCell ref="C22:D22"/>
    <mergeCell ref="A27:D27"/>
    <mergeCell ref="A28:D28"/>
    <mergeCell ref="A30:D30"/>
  </mergeCells>
  <pageMargins left="0.39" right="0.25" top="0.28000000000000003" bottom="7.0000000000000007E-2" header="0.18" footer="0.12"/>
  <pageSetup orientation="portrait" r:id="rId1"/>
  <headerFooter>
    <oddFooter>&amp;L&amp;A&amp;R&amp;F&amp;F</oddFooter>
  </headerFooter>
  <rowBreaks count="1" manualBreakCount="1">
    <brk id="65" max="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F46C-A08C-4C11-BF03-2C411F5EDDDC}">
  <dimension ref="A1:I82"/>
  <sheetViews>
    <sheetView showGridLines="0" tabSelected="1" view="pageBreakPreview" topLeftCell="A45" zoomScaleNormal="100" zoomScaleSheetLayoutView="100" workbookViewId="0">
      <selection activeCell="A41" sqref="A41:D41"/>
    </sheetView>
  </sheetViews>
  <sheetFormatPr defaultColWidth="8.88671875" defaultRowHeight="13.2"/>
  <cols>
    <col min="1" max="1" width="22.6640625" style="426" customWidth="1"/>
    <col min="2" max="2" width="26.5546875" style="426" customWidth="1"/>
    <col min="3" max="3" width="27.88671875" style="426" customWidth="1"/>
    <col min="4" max="4" width="22.6640625" style="426" customWidth="1"/>
    <col min="5" max="5" width="8.88671875" style="426"/>
    <col min="6" max="6" width="21.33203125" style="426" bestFit="1" customWidth="1"/>
    <col min="7" max="7" width="37.33203125" style="426" bestFit="1" customWidth="1"/>
    <col min="8" max="8" width="10.6640625" style="426" bestFit="1" customWidth="1"/>
    <col min="9" max="9" width="24.33203125" style="426" bestFit="1" customWidth="1"/>
    <col min="10" max="16384" width="8.88671875" style="426"/>
  </cols>
  <sheetData>
    <row r="1" spans="1:4" ht="15.6">
      <c r="A1" s="891" t="str">
        <f>+'jobinfo(2)'!$C$100</f>
        <v>All Phase Consulting, LLC</v>
      </c>
      <c r="B1" s="891"/>
      <c r="C1" s="891"/>
      <c r="D1" s="891"/>
    </row>
    <row r="2" spans="1:4" ht="16.2">
      <c r="A2" s="473" t="str">
        <f>+'jobinfo(2)'!$C$103</f>
        <v>375 Rockbridge Road, Suite 172-343</v>
      </c>
      <c r="B2" s="477"/>
      <c r="C2" s="485" t="s">
        <v>670</v>
      </c>
      <c r="D2" s="486">
        <f>'jobinfo(2)'!$C$27</f>
        <v>0</v>
      </c>
    </row>
    <row r="3" spans="1:4" ht="16.2">
      <c r="A3" s="473" t="str">
        <f>+'jobinfo(2)'!$C$104</f>
        <v>Lilburn, GA, 30047</v>
      </c>
      <c r="B3" s="477"/>
      <c r="C3" s="892" t="str">
        <f>+'jobinfo(2)'!$C$110</f>
        <v>Five Generations of Great Work</v>
      </c>
      <c r="D3" s="893"/>
    </row>
    <row r="4" spans="1:4" ht="15.6">
      <c r="A4" s="477" t="str">
        <f>'jobinfo(2)'!$C$112</f>
        <v>Joe Jones, PM  216.450.7228</v>
      </c>
      <c r="B4" s="487" t="str">
        <f>'jobinfo(2)'!$C$113</f>
        <v>wsbjoe9@gmail.com</v>
      </c>
      <c r="C4" s="892" t="str">
        <f>+'jobinfo(2)'!$C$111</f>
        <v>Five Generations of Pride &amp; Skills</v>
      </c>
      <c r="D4" s="893"/>
    </row>
    <row r="5" spans="1:4" ht="15.6">
      <c r="A5" s="477"/>
      <c r="B5" s="477"/>
      <c r="C5" s="477"/>
      <c r="D5" s="477"/>
    </row>
    <row r="6" spans="1:4" ht="16.2">
      <c r="A6" s="488" t="s">
        <v>671</v>
      </c>
      <c r="B6" s="480"/>
      <c r="C6" s="489" t="s">
        <v>672</v>
      </c>
      <c r="D6" s="477"/>
    </row>
    <row r="7" spans="1:4" ht="15.6">
      <c r="A7" s="445"/>
      <c r="B7" s="480"/>
      <c r="C7" s="477"/>
      <c r="D7" s="477"/>
    </row>
    <row r="8" spans="1:4" ht="15.6">
      <c r="A8" s="474" t="str">
        <f>'jobinfo(2)'!B29</f>
        <v>Email INS. co.</v>
      </c>
      <c r="B8" s="475">
        <f>'jobinfo(2)'!C29</f>
        <v>0</v>
      </c>
      <c r="C8" s="475"/>
      <c r="D8" s="474" t="str">
        <f>'jobinfo(2)'!B30</f>
        <v>DESK Adjuster DA</v>
      </c>
    </row>
    <row r="9" spans="1:4" ht="15.6">
      <c r="A9" s="474" t="str">
        <f>'jobinfo(2)'!B26</f>
        <v xml:space="preserve">Insurance Co. Name </v>
      </c>
      <c r="B9" s="476" t="str">
        <f>'jobinfo(2)'!C26</f>
        <v>Allstate Insurance Company</v>
      </c>
      <c r="C9" s="477"/>
      <c r="D9" s="474">
        <f>'jobinfo(2)'!C30</f>
        <v>0</v>
      </c>
    </row>
    <row r="10" spans="1:4" ht="15.6">
      <c r="A10" s="447" t="str">
        <f>'jobinfo(2)'!B48</f>
        <v>Mailing   address INS</v>
      </c>
      <c r="B10" s="478" t="str">
        <f>'jobinfo(2)'!C48</f>
        <v>TBD</v>
      </c>
      <c r="C10" s="477"/>
      <c r="D10" s="477"/>
    </row>
    <row r="11" spans="1:4" ht="15.6">
      <c r="A11" s="447" t="str">
        <f>'jobinfo(2)'!B49</f>
        <v>Mail city, state, zip INS</v>
      </c>
      <c r="B11" s="478" t="str">
        <f>'jobinfo(2)'!C49</f>
        <v>TBD</v>
      </c>
      <c r="C11" s="477"/>
      <c r="D11" s="477"/>
    </row>
    <row r="12" spans="1:4" ht="15.6">
      <c r="A12" s="479"/>
      <c r="B12" s="480"/>
      <c r="C12" s="477"/>
      <c r="D12" s="477"/>
    </row>
    <row r="13" spans="1:4" ht="15.6">
      <c r="A13" s="447" t="s">
        <v>673</v>
      </c>
      <c r="B13" s="475" t="str">
        <f>'jobinfo(2)'!C11</f>
        <v>WATER</v>
      </c>
      <c r="C13" s="477"/>
      <c r="D13" s="447" t="s">
        <v>674</v>
      </c>
    </row>
    <row r="14" spans="1:4" ht="31.2">
      <c r="A14" s="476" t="str">
        <f>'jobinfo(2)'!B27</f>
        <v xml:space="preserve">Claim # </v>
      </c>
      <c r="B14" s="474">
        <f>'jobinfo(2)'!C27</f>
        <v>0</v>
      </c>
      <c r="C14" s="447"/>
      <c r="D14" s="481" t="str">
        <f>'jobinfo(2)'!C12</f>
        <v>Friday, April 4, 2025</v>
      </c>
    </row>
    <row r="15" spans="1:4" ht="15.6">
      <c r="A15" s="447" t="s">
        <v>675</v>
      </c>
      <c r="B15" s="474" t="str">
        <f>'jobinfo(2)'!C1</f>
        <v>Johnson, Paul &amp; Tamra</v>
      </c>
      <c r="C15" s="476" t="str">
        <f>'jobinfo(2)'!C6</f>
        <v>TBD</v>
      </c>
      <c r="D15" s="477" t="s">
        <v>676</v>
      </c>
    </row>
    <row r="16" spans="1:4" ht="15.6">
      <c r="A16" s="447" t="s">
        <v>677</v>
      </c>
      <c r="B16" s="474" t="str">
        <f>'jobinfo(2)'!C2</f>
        <v>9402 Shepard Road</v>
      </c>
      <c r="C16" s="476" t="str">
        <f>'jobinfo(2)'!C3</f>
        <v>Macedonia, OH, USA</v>
      </c>
      <c r="D16" s="705">
        <f>'jobinfo(2)'!C28</f>
        <v>0</v>
      </c>
    </row>
    <row r="17" spans="1:4" ht="15.6">
      <c r="A17" s="447"/>
      <c r="B17" s="480"/>
      <c r="C17" s="477"/>
      <c r="D17" s="477"/>
    </row>
    <row r="18" spans="1:4" ht="15.6">
      <c r="A18" s="870" t="s">
        <v>678</v>
      </c>
      <c r="B18" s="870"/>
      <c r="C18" s="870"/>
      <c r="D18" s="870"/>
    </row>
    <row r="19" spans="1:4" ht="15.6">
      <c r="A19" s="445"/>
      <c r="B19" s="480"/>
      <c r="C19" s="477"/>
      <c r="D19" s="477"/>
    </row>
    <row r="20" spans="1:4" ht="15.6">
      <c r="A20" s="482" t="s">
        <v>679</v>
      </c>
      <c r="B20" s="477"/>
      <c r="C20" s="480">
        <f>'jobinfo(2)'!C30</f>
        <v>0</v>
      </c>
      <c r="D20" s="477"/>
    </row>
    <row r="21" spans="1:4" ht="15.6">
      <c r="A21" s="447" t="s">
        <v>680</v>
      </c>
      <c r="B21" s="477"/>
      <c r="C21" s="894" t="str">
        <f>'jobinfo(2)'!C100</f>
        <v>All Phase Consulting, LLC</v>
      </c>
      <c r="D21" s="894"/>
    </row>
    <row r="22" spans="1:4" ht="31.2">
      <c r="A22" s="447" t="s">
        <v>681</v>
      </c>
      <c r="B22" s="477"/>
      <c r="C22" s="477"/>
      <c r="D22" s="481" t="str">
        <f>D14</f>
        <v>Friday, April 4, 2025</v>
      </c>
    </row>
    <row r="23" spans="1:4" ht="15.6">
      <c r="A23" s="447" t="s">
        <v>682</v>
      </c>
      <c r="B23" s="483"/>
      <c r="C23" s="477"/>
      <c r="D23" s="484"/>
    </row>
    <row r="24" spans="1:4" ht="15.6">
      <c r="A24" s="477" t="s">
        <v>683</v>
      </c>
      <c r="B24" s="477"/>
      <c r="C24" s="477"/>
      <c r="D24" s="477"/>
    </row>
    <row r="25" spans="1:4" ht="15.6">
      <c r="A25" s="477"/>
      <c r="B25" s="477"/>
      <c r="C25" s="477"/>
      <c r="D25" s="477"/>
    </row>
    <row r="26" spans="1:4" ht="66" customHeight="1">
      <c r="A26" s="890" t="s">
        <v>684</v>
      </c>
      <c r="B26" s="890"/>
      <c r="C26" s="890"/>
      <c r="D26" s="890"/>
    </row>
    <row r="27" spans="1:4" ht="33" customHeight="1">
      <c r="A27" s="896" t="s">
        <v>685</v>
      </c>
      <c r="B27" s="896"/>
      <c r="C27" s="896"/>
      <c r="D27" s="896"/>
    </row>
    <row r="28" spans="1:4" ht="15.6">
      <c r="A28" s="432"/>
      <c r="B28" s="477"/>
      <c r="C28" s="477"/>
      <c r="D28" s="477"/>
    </row>
    <row r="29" spans="1:4" ht="66" customHeight="1">
      <c r="A29" s="877" t="s">
        <v>686</v>
      </c>
      <c r="B29" s="877"/>
      <c r="C29" s="877"/>
      <c r="D29" s="877"/>
    </row>
    <row r="30" spans="1:4" ht="15.6">
      <c r="A30" s="432"/>
      <c r="B30" s="477"/>
      <c r="C30" s="477"/>
      <c r="D30" s="477"/>
    </row>
    <row r="31" spans="1:4" ht="15.6">
      <c r="A31" s="894" t="s">
        <v>687</v>
      </c>
      <c r="B31" s="894"/>
      <c r="C31" s="894"/>
      <c r="D31" s="894"/>
    </row>
    <row r="32" spans="1:4" ht="15.6">
      <c r="A32" s="477"/>
      <c r="B32" s="477"/>
      <c r="C32" s="477"/>
      <c r="D32" s="477"/>
    </row>
    <row r="33" spans="1:4" ht="15.6">
      <c r="A33" s="897" t="s">
        <v>688</v>
      </c>
      <c r="B33" s="897"/>
      <c r="C33" s="487" t="str">
        <f>'jobinfo(2)'!C113</f>
        <v>wsbjoe9@gmail.com</v>
      </c>
      <c r="D33" s="477"/>
    </row>
    <row r="34" spans="1:4" ht="15.6">
      <c r="A34" s="477"/>
      <c r="B34" s="477"/>
      <c r="C34" s="477"/>
      <c r="D34" s="477"/>
    </row>
    <row r="35" spans="1:4" ht="15.6">
      <c r="A35" s="477" t="s">
        <v>689</v>
      </c>
      <c r="B35" s="477"/>
      <c r="C35" s="487" t="str">
        <f>'jobinfo(2)'!C103</f>
        <v>375 Rockbridge Road, Suite 172-343</v>
      </c>
      <c r="D35" s="477"/>
    </row>
    <row r="36" spans="1:4" ht="15.6">
      <c r="A36" s="477"/>
      <c r="B36" s="477"/>
      <c r="C36" s="487" t="str">
        <f>'jobinfo(2)'!C104</f>
        <v>Lilburn, GA, 30047</v>
      </c>
      <c r="D36" s="477"/>
    </row>
    <row r="37" spans="1:4" ht="66" customHeight="1">
      <c r="A37" s="477"/>
      <c r="B37" s="477"/>
      <c r="C37" s="477"/>
      <c r="D37" s="477"/>
    </row>
    <row r="38" spans="1:4" ht="76.95" customHeight="1">
      <c r="A38" s="875" t="s">
        <v>690</v>
      </c>
      <c r="B38" s="875"/>
      <c r="C38" s="875"/>
      <c r="D38" s="875"/>
    </row>
    <row r="39" spans="1:4" ht="15.6">
      <c r="A39" s="467"/>
      <c r="B39" s="467"/>
      <c r="C39" s="467"/>
      <c r="D39" s="467"/>
    </row>
    <row r="40" spans="1:4" ht="15.6">
      <c r="A40" s="446" t="s">
        <v>691</v>
      </c>
      <c r="B40" s="467"/>
      <c r="C40" s="467"/>
      <c r="D40" s="467"/>
    </row>
    <row r="41" spans="1:4" ht="286.2" customHeight="1">
      <c r="A41" s="876" t="s">
        <v>692</v>
      </c>
      <c r="B41" s="876"/>
      <c r="C41" s="876"/>
      <c r="D41" s="876"/>
    </row>
    <row r="42" spans="1:4" ht="66" customHeight="1">
      <c r="A42" s="876" t="s">
        <v>693</v>
      </c>
      <c r="B42" s="876"/>
      <c r="C42" s="876"/>
      <c r="D42" s="876"/>
    </row>
    <row r="43" spans="1:4" ht="99" customHeight="1">
      <c r="A43" s="876" t="s">
        <v>694</v>
      </c>
      <c r="B43" s="876"/>
      <c r="C43" s="876"/>
      <c r="D43" s="876"/>
    </row>
    <row r="44" spans="1:4" ht="76.95" customHeight="1">
      <c r="A44" s="876" t="s">
        <v>695</v>
      </c>
      <c r="B44" s="876"/>
      <c r="C44" s="876"/>
      <c r="D44" s="876"/>
    </row>
    <row r="45" spans="1:4" ht="121.95" customHeight="1">
      <c r="A45" s="876" t="s">
        <v>696</v>
      </c>
      <c r="B45" s="876"/>
      <c r="C45" s="876"/>
      <c r="D45" s="876"/>
    </row>
    <row r="46" spans="1:4" ht="66" customHeight="1">
      <c r="A46" s="876" t="s">
        <v>697</v>
      </c>
      <c r="B46" s="876"/>
      <c r="C46" s="876"/>
      <c r="D46" s="876"/>
    </row>
    <row r="47" spans="1:4" ht="33" customHeight="1">
      <c r="A47" s="895" t="s">
        <v>698</v>
      </c>
      <c r="B47" s="895"/>
      <c r="C47" s="895"/>
      <c r="D47" s="895"/>
    </row>
    <row r="48" spans="1:4" ht="66" customHeight="1">
      <c r="A48" s="877" t="s">
        <v>699</v>
      </c>
      <c r="B48" s="877"/>
      <c r="C48" s="877"/>
      <c r="D48" s="877"/>
    </row>
    <row r="49" spans="1:9" ht="55.2" customHeight="1">
      <c r="A49" s="900" t="s">
        <v>700</v>
      </c>
      <c r="B49" s="900"/>
      <c r="C49" s="900"/>
      <c r="D49" s="900"/>
    </row>
    <row r="50" spans="1:9" ht="144" customHeight="1">
      <c r="A50" s="898" t="s">
        <v>701</v>
      </c>
      <c r="B50" s="898"/>
      <c r="C50" s="898"/>
      <c r="D50" s="898"/>
    </row>
    <row r="51" spans="1:9" ht="15.6">
      <c r="A51" s="877" t="s">
        <v>702</v>
      </c>
      <c r="B51" s="877"/>
      <c r="C51" s="877"/>
      <c r="D51" s="877"/>
    </row>
    <row r="52" spans="1:9" ht="15.6">
      <c r="A52" s="898" t="s">
        <v>703</v>
      </c>
      <c r="B52" s="898"/>
      <c r="C52" s="898"/>
      <c r="D52" s="898"/>
    </row>
    <row r="53" spans="1:9" ht="15.6">
      <c r="A53" s="898" t="s">
        <v>704</v>
      </c>
      <c r="B53" s="898"/>
      <c r="C53" s="898"/>
      <c r="D53" s="898"/>
    </row>
    <row r="54" spans="1:9" ht="88.2" customHeight="1">
      <c r="A54" s="898" t="s">
        <v>705</v>
      </c>
      <c r="B54" s="898"/>
      <c r="C54" s="898"/>
      <c r="D54" s="898"/>
    </row>
    <row r="55" spans="1:9" ht="60" customHeight="1">
      <c r="A55" s="899" t="s">
        <v>706</v>
      </c>
      <c r="B55" s="899"/>
      <c r="C55" s="899"/>
      <c r="D55" s="899"/>
    </row>
    <row r="56" spans="1:9" ht="15.6">
      <c r="A56" s="877" t="s">
        <v>707</v>
      </c>
      <c r="B56" s="877"/>
      <c r="C56" s="877"/>
      <c r="D56" s="877"/>
    </row>
    <row r="57" spans="1:9" ht="16.2">
      <c r="A57" s="466" t="s">
        <v>708</v>
      </c>
      <c r="B57" s="480"/>
      <c r="C57" s="490" t="str">
        <f>'jobinfo(2)'!C100</f>
        <v>All Phase Consulting, LLC</v>
      </c>
      <c r="D57" s="477"/>
    </row>
    <row r="58" spans="1:9" ht="15.6">
      <c r="A58" s="447" t="str">
        <f>'jobinfo(2)'!B112</f>
        <v>Co. REP. / PH</v>
      </c>
      <c r="B58" s="480"/>
      <c r="C58" s="447" t="str">
        <f>'jobinfo(2)'!B113</f>
        <v>CO.REP.
email</v>
      </c>
      <c r="D58" s="477"/>
    </row>
    <row r="59" spans="1:9" ht="15.6">
      <c r="A59" s="447" t="str">
        <f>'jobinfo(2)'!C112</f>
        <v>Joe Jones, PM  216.450.7228</v>
      </c>
      <c r="B59" s="477"/>
      <c r="C59" s="447" t="str">
        <f>'jobinfo(2)'!C113</f>
        <v>wsbjoe9@gmail.com</v>
      </c>
      <c r="D59" s="477"/>
    </row>
    <row r="60" spans="1:9" ht="16.95" customHeight="1">
      <c r="A60" s="465" t="str">
        <f>+'jobinfo(2)'!$C$100</f>
        <v>All Phase Consulting, LLC</v>
      </c>
      <c r="C60" s="364" t="str">
        <f>'jobinfo(2)'!C101</f>
        <v>WWW.MYAPCLLC.COM</v>
      </c>
      <c r="D60" s="364"/>
      <c r="F60" s="743" t="str">
        <f>+'jobinfo(2)'!$C$100</f>
        <v>All Phase Consulting, LLC</v>
      </c>
      <c r="G60" s="744"/>
      <c r="H60" s="744"/>
      <c r="I60" s="744"/>
    </row>
    <row r="61" spans="1:9" ht="18">
      <c r="A61" s="435" t="str">
        <f>+'jobinfo(2)'!$C$103</f>
        <v>375 Rockbridge Road, Suite 172-343</v>
      </c>
      <c r="C61" s="433" t="s">
        <v>709</v>
      </c>
      <c r="D61" s="362">
        <f>'jobinfo(2)'!$C$27</f>
        <v>0</v>
      </c>
      <c r="F61" s="746">
        <f>+'jobinfo(2)'!H$109</f>
        <v>0</v>
      </c>
      <c r="G61" s="746"/>
      <c r="H61" s="746"/>
      <c r="I61" s="746"/>
    </row>
    <row r="62" spans="1:9" ht="17.399999999999999">
      <c r="A62" s="435" t="str">
        <f>+'jobinfo(2)'!$C$104</f>
        <v>Lilburn, GA, 30047</v>
      </c>
      <c r="C62" s="868" t="str">
        <f>+'jobinfo(2)'!$C$110</f>
        <v>Five Generations of Great Work</v>
      </c>
      <c r="D62" s="869"/>
      <c r="F62" s="745" t="str">
        <f>+'jobinfo(2)'!$C$101</f>
        <v>WWW.MYAPCLLC.COM</v>
      </c>
      <c r="G62" s="745"/>
      <c r="H62" s="745" t="str">
        <f>+'jobinfo(2)'!$C$102</f>
        <v>Insured  &amp; GA Registered #09073201</v>
      </c>
      <c r="I62" s="745"/>
    </row>
    <row r="63" spans="1:9" ht="12" customHeight="1">
      <c r="A63" s="426" t="str">
        <f>'jobinfo(2)'!$C$112</f>
        <v>Joe Jones, PM  216.450.7228</v>
      </c>
      <c r="B63" s="439" t="str">
        <f>'jobinfo(2)'!$C$113</f>
        <v>wsbjoe9@gmail.com</v>
      </c>
      <c r="C63" s="868" t="str">
        <f>+'jobinfo(2)'!$C$111</f>
        <v>Five Generations of Pride &amp; Skills</v>
      </c>
      <c r="D63" s="869"/>
      <c r="F63" s="364" t="str">
        <f>'jobinfo(2)'!$C$107</f>
        <v>20810 AURORA RD</v>
      </c>
      <c r="I63" s="364" t="str">
        <f>+'jobinfo(2)'!$C$105</f>
        <v>ECI 531 FIFTH AVE,</v>
      </c>
    </row>
    <row r="64" spans="1:9" ht="15" customHeight="1">
      <c r="A64" s="881" t="s">
        <v>710</v>
      </c>
      <c r="B64" s="881"/>
      <c r="C64" s="881"/>
      <c r="D64" s="881"/>
      <c r="F64" s="7" t="s">
        <v>3</v>
      </c>
      <c r="G64" s="322" t="str">
        <f>+'jobinfo(2)'!$C$112</f>
        <v>Joe Jones, PM  216.450.7228</v>
      </c>
      <c r="H64" s="774" t="str">
        <f>+'jobinfo(2)'!$C$113</f>
        <v>wsbjoe9@gmail.com</v>
      </c>
      <c r="I64" s="775"/>
    </row>
    <row r="65" spans="1:9" ht="18">
      <c r="A65" s="427" t="s">
        <v>711</v>
      </c>
      <c r="B65" s="436" t="str">
        <f>+'jobinfo(2)'!C$1</f>
        <v>Johnson, Paul &amp; Tamra</v>
      </c>
      <c r="C65" s="472" t="str">
        <f>'jobinfo(2)'!$B$26</f>
        <v xml:space="preserve">Insurance Co. Name </v>
      </c>
      <c r="D65" s="362" t="str">
        <f>'jobinfo(2)'!$C$26</f>
        <v>Allstate Insurance Company</v>
      </c>
      <c r="F65" s="7" t="s">
        <v>5</v>
      </c>
      <c r="G65" s="322" t="str">
        <f>+'jobinfo(2)'!$C$114</f>
        <v>404-446-9060</v>
      </c>
      <c r="H65" s="749" t="str">
        <f>+'jobinfo(2)'!$C$115</f>
        <v>info@myapcllc.com</v>
      </c>
      <c r="I65" s="750"/>
    </row>
    <row r="66" spans="1:9" ht="13.2" customHeight="1">
      <c r="A66" s="427" t="s">
        <v>712</v>
      </c>
      <c r="B66" s="436" t="str">
        <f>+'jobinfo(2)'!C$6</f>
        <v>TBD</v>
      </c>
      <c r="C66" s="437" t="s">
        <v>713</v>
      </c>
      <c r="D66" s="362">
        <f>'jobinfo(2)'!$C$28</f>
        <v>0</v>
      </c>
      <c r="F66" s="72" t="s">
        <v>114</v>
      </c>
      <c r="H66" s="74" t="s">
        <v>115</v>
      </c>
      <c r="I66" s="73" t="str">
        <f>'jobinfo(2)'!$C$5</f>
        <v>(216) 399-6191</v>
      </c>
    </row>
    <row r="67" spans="1:9" ht="14.4">
      <c r="A67" s="436" t="str">
        <f>+'jobinfo(2)'!$C$2</f>
        <v>9402 Shepard Road</v>
      </c>
      <c r="B67" s="436" t="str">
        <f>+'jobinfo(2)'!$C$3</f>
        <v>Macedonia, OH, USA</v>
      </c>
      <c r="C67" s="438" t="s">
        <v>674</v>
      </c>
      <c r="D67" s="434" t="str">
        <f>'jobinfo(2)'!C12</f>
        <v>Friday, April 4, 2025</v>
      </c>
      <c r="F67" s="46"/>
      <c r="H67" s="72"/>
      <c r="I67" s="73"/>
    </row>
    <row r="68" spans="1:9" ht="1.2" customHeight="1">
      <c r="A68" s="441" t="s">
        <v>714</v>
      </c>
      <c r="B68" s="436" t="str">
        <f>+'jobinfo(2)'!$C$3</f>
        <v>Macedonia, OH, USA</v>
      </c>
      <c r="F68" s="46"/>
      <c r="H68" s="72"/>
      <c r="I68" s="46"/>
    </row>
    <row r="69" spans="1:9" ht="198" customHeight="1">
      <c r="A69" s="882" t="s">
        <v>715</v>
      </c>
      <c r="B69" s="882"/>
      <c r="C69" s="882"/>
      <c r="D69" s="882"/>
      <c r="F69" s="46"/>
      <c r="H69" s="72"/>
      <c r="I69" s="46"/>
    </row>
    <row r="70" spans="1:9" ht="43.95" customHeight="1">
      <c r="A70" s="883" t="s">
        <v>716</v>
      </c>
      <c r="B70" s="883"/>
      <c r="C70" s="883"/>
      <c r="D70" s="883"/>
      <c r="F70" s="46" t="str">
        <f>+'jobinfo(2)'!$B$26</f>
        <v xml:space="preserve">Insurance Co. Name </v>
      </c>
      <c r="G70" s="46" t="str">
        <f>+'jobinfo(2)'!$C$26</f>
        <v>Allstate Insurance Company</v>
      </c>
      <c r="H70" s="46" t="str">
        <f>+'jobinfo(2)'!$B$28</f>
        <v>policy #</v>
      </c>
      <c r="I70" s="46">
        <f>+'jobinfo(2)'!$C$27</f>
        <v>0</v>
      </c>
    </row>
    <row r="71" spans="1:9" ht="66" customHeight="1">
      <c r="A71" s="883" t="s">
        <v>717</v>
      </c>
      <c r="B71" s="883"/>
      <c r="C71" s="883"/>
      <c r="D71" s="883"/>
      <c r="F71" s="36" t="str">
        <f>+'jobinfo(2)'!$B$46</f>
        <v xml:space="preserve">Insurance Co. Phone </v>
      </c>
      <c r="G71" s="420" t="str">
        <f>+'jobinfo(2)'!$C$46</f>
        <v>(800) 255-7828</v>
      </c>
      <c r="H71" s="848">
        <f>+'jobinfo(2)'!$C$29</f>
        <v>0</v>
      </c>
      <c r="I71" s="848"/>
    </row>
    <row r="72" spans="1:9" ht="55.2" customHeight="1">
      <c r="A72" s="883" t="s">
        <v>718</v>
      </c>
      <c r="B72" s="883"/>
      <c r="C72" s="883"/>
      <c r="D72" s="883"/>
      <c r="F72" s="49" t="str">
        <f>+'jobinfo(2)'!$B$30</f>
        <v>DESK Adjuster DA</v>
      </c>
      <c r="G72" s="22">
        <f>+'jobinfo(2)'!$C$30</f>
        <v>0</v>
      </c>
      <c r="H72" s="75" t="str">
        <f>+'jobinfo(2)'!$B$33</f>
        <v xml:space="preserve">DA Email </v>
      </c>
      <c r="I72" s="36" t="str">
        <f>+'jobinfo(2)'!$C$33</f>
        <v>claims@claims.allstate.com</v>
      </c>
    </row>
    <row r="73" spans="1:9" ht="76.95" customHeight="1">
      <c r="A73" s="883" t="s">
        <v>719</v>
      </c>
      <c r="B73" s="883"/>
      <c r="C73" s="883"/>
      <c r="D73" s="883"/>
      <c r="F73" s="49" t="str">
        <f>+'jobinfo(2)'!$B$31</f>
        <v>DA Phone</v>
      </c>
      <c r="G73" s="22" t="str">
        <f>+'jobinfo(2)'!$C$31</f>
        <v>888 656.8005</v>
      </c>
      <c r="H73" s="49" t="str">
        <f>+'jobinfo(2)'!$B$32</f>
        <v>DA Ph. Ext. #</v>
      </c>
      <c r="I73" s="420">
        <f>+'jobinfo(2)'!$C$32</f>
        <v>0</v>
      </c>
    </row>
    <row r="74" spans="1:9" ht="43.95" customHeight="1">
      <c r="A74" s="883" t="s">
        <v>720</v>
      </c>
      <c r="B74" s="883"/>
      <c r="C74" s="883"/>
      <c r="D74" s="883"/>
      <c r="F74" s="49"/>
      <c r="G74" s="22"/>
      <c r="H74" s="49"/>
      <c r="I74" s="420"/>
    </row>
    <row r="75" spans="1:9" ht="55.2" customHeight="1">
      <c r="A75" s="883" t="s">
        <v>721</v>
      </c>
      <c r="B75" s="883"/>
      <c r="C75" s="883"/>
      <c r="D75" s="883"/>
    </row>
    <row r="76" spans="1:9" ht="3" customHeight="1">
      <c r="A76" s="428"/>
    </row>
    <row r="77" spans="1:9">
      <c r="A77" s="884" t="s">
        <v>722</v>
      </c>
      <c r="B77" s="884"/>
      <c r="C77" s="885" t="s">
        <v>723</v>
      </c>
      <c r="D77" s="885"/>
    </row>
    <row r="78" spans="1:9" ht="15" customHeight="1">
      <c r="A78" s="429" t="s">
        <v>724</v>
      </c>
      <c r="C78" s="429" t="s">
        <v>725</v>
      </c>
    </row>
    <row r="79" spans="1:9" ht="12" customHeight="1">
      <c r="A79" s="889" t="s">
        <v>726</v>
      </c>
      <c r="B79" s="889"/>
      <c r="C79" s="889" t="s">
        <v>726</v>
      </c>
      <c r="D79" s="889"/>
    </row>
    <row r="80" spans="1:9" ht="16.2" customHeight="1">
      <c r="A80" s="443" t="str">
        <f>'jobinfo(2)'!$C$1</f>
        <v>Johnson, Paul &amp; Tamra</v>
      </c>
      <c r="B80" s="442"/>
      <c r="C80" s="443" t="str">
        <f>'jobinfo(2)'!$C$6</f>
        <v>TBD</v>
      </c>
      <c r="D80" s="442" t="s">
        <v>727</v>
      </c>
    </row>
    <row r="81" spans="1:4" ht="9" customHeight="1">
      <c r="A81" s="430"/>
    </row>
    <row r="82" spans="1:4">
      <c r="A82" s="886" t="s">
        <v>728</v>
      </c>
      <c r="B82" s="886"/>
      <c r="C82" s="440" t="s">
        <v>729</v>
      </c>
      <c r="D82" s="426" t="str">
        <f>'jobinfo(2)'!C112</f>
        <v>Joe Jones, PM  216.450.7228</v>
      </c>
    </row>
  </sheetData>
  <mergeCells count="49">
    <mergeCell ref="A53:D53"/>
    <mergeCell ref="A54:D54"/>
    <mergeCell ref="A55:D55"/>
    <mergeCell ref="A56:D56"/>
    <mergeCell ref="A48:D48"/>
    <mergeCell ref="A49:D49"/>
    <mergeCell ref="A50:D50"/>
    <mergeCell ref="A51:D51"/>
    <mergeCell ref="A52:D52"/>
    <mergeCell ref="A47:D47"/>
    <mergeCell ref="A27:D27"/>
    <mergeCell ref="A29:D29"/>
    <mergeCell ref="A31:D31"/>
    <mergeCell ref="A33:B33"/>
    <mergeCell ref="A38:D38"/>
    <mergeCell ref="A41:D41"/>
    <mergeCell ref="A42:D42"/>
    <mergeCell ref="A43:D43"/>
    <mergeCell ref="A44:D44"/>
    <mergeCell ref="A45:D45"/>
    <mergeCell ref="A46:D46"/>
    <mergeCell ref="A26:D26"/>
    <mergeCell ref="A1:D1"/>
    <mergeCell ref="C3:D3"/>
    <mergeCell ref="C4:D4"/>
    <mergeCell ref="A18:D18"/>
    <mergeCell ref="C21:D21"/>
    <mergeCell ref="A71:D71"/>
    <mergeCell ref="H71:I71"/>
    <mergeCell ref="F60:I60"/>
    <mergeCell ref="F61:I61"/>
    <mergeCell ref="C62:D62"/>
    <mergeCell ref="F62:G62"/>
    <mergeCell ref="H62:I62"/>
    <mergeCell ref="C63:D63"/>
    <mergeCell ref="A64:D64"/>
    <mergeCell ref="H64:I64"/>
    <mergeCell ref="H65:I65"/>
    <mergeCell ref="A69:D69"/>
    <mergeCell ref="A70:D70"/>
    <mergeCell ref="A79:B79"/>
    <mergeCell ref="C79:D79"/>
    <mergeCell ref="A82:B82"/>
    <mergeCell ref="A72:D72"/>
    <mergeCell ref="A73:D73"/>
    <mergeCell ref="A74:D74"/>
    <mergeCell ref="A75:D75"/>
    <mergeCell ref="A77:B77"/>
    <mergeCell ref="C77:D77"/>
  </mergeCells>
  <pageMargins left="0.35" right="0.25" top="0.22" bottom="7.0000000000000007E-2" header="0.18" footer="0.12"/>
  <pageSetup orientation="portrait" r:id="rId1"/>
  <headerFooter>
    <oddFooter>&amp;L&amp;A&amp;R&amp;F&amp;F</oddFooter>
  </headerFooter>
  <rowBreaks count="1" manualBreakCount="1">
    <brk id="59" max="3"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3216F-9EAA-4F64-AF98-1ED70726537A}">
  <dimension ref="A1:M356"/>
  <sheetViews>
    <sheetView showGridLines="0" view="pageBreakPreview" zoomScaleNormal="100" zoomScaleSheetLayoutView="100" workbookViewId="0">
      <selection sqref="A1:D1"/>
    </sheetView>
  </sheetViews>
  <sheetFormatPr defaultRowHeight="14.4"/>
  <cols>
    <col min="1" max="1" width="20.33203125" style="36" customWidth="1"/>
    <col min="2" max="2" width="32.6640625" style="36" customWidth="1"/>
    <col min="3" max="3" width="21" style="36" customWidth="1"/>
    <col min="4" max="4" width="24.6640625" style="36" customWidth="1"/>
    <col min="5" max="5" width="12.44140625" customWidth="1"/>
    <col min="175" max="176" width="35.6640625" customWidth="1"/>
    <col min="177" max="177" width="25.6640625" customWidth="1"/>
    <col min="182" max="182" width="3" customWidth="1"/>
    <col min="183" max="183" width="39.6640625" customWidth="1"/>
    <col min="184" max="184" width="5.6640625" customWidth="1"/>
    <col min="185" max="185" width="35.6640625" customWidth="1"/>
    <col min="189" max="189" width="44.6640625" customWidth="1"/>
    <col min="197" max="197" width="88.6640625" customWidth="1"/>
    <col min="431" max="432" width="35.6640625" customWidth="1"/>
    <col min="433" max="433" width="25.6640625" customWidth="1"/>
    <col min="438" max="438" width="3" customWidth="1"/>
    <col min="439" max="439" width="39.6640625" customWidth="1"/>
    <col min="440" max="440" width="5.6640625" customWidth="1"/>
    <col min="441" max="441" width="35.6640625" customWidth="1"/>
    <col min="445" max="445" width="44.6640625" customWidth="1"/>
    <col min="453" max="453" width="88.6640625" customWidth="1"/>
    <col min="687" max="688" width="35.6640625" customWidth="1"/>
    <col min="689" max="689" width="25.6640625" customWidth="1"/>
    <col min="694" max="694" width="3" customWidth="1"/>
    <col min="695" max="695" width="39.6640625" customWidth="1"/>
    <col min="696" max="696" width="5.6640625" customWidth="1"/>
    <col min="697" max="697" width="35.6640625" customWidth="1"/>
    <col min="701" max="701" width="44.6640625" customWidth="1"/>
    <col min="709" max="709" width="88.6640625" customWidth="1"/>
    <col min="943" max="944" width="35.6640625" customWidth="1"/>
    <col min="945" max="945" width="25.6640625" customWidth="1"/>
    <col min="950" max="950" width="3" customWidth="1"/>
    <col min="951" max="951" width="39.6640625" customWidth="1"/>
    <col min="952" max="952" width="5.6640625" customWidth="1"/>
    <col min="953" max="953" width="35.6640625" customWidth="1"/>
    <col min="957" max="957" width="44.6640625" customWidth="1"/>
    <col min="965" max="965" width="88.6640625" customWidth="1"/>
    <col min="1199" max="1200" width="35.6640625" customWidth="1"/>
    <col min="1201" max="1201" width="25.6640625" customWidth="1"/>
    <col min="1206" max="1206" width="3" customWidth="1"/>
    <col min="1207" max="1207" width="39.6640625" customWidth="1"/>
    <col min="1208" max="1208" width="5.6640625" customWidth="1"/>
    <col min="1209" max="1209" width="35.6640625" customWidth="1"/>
    <col min="1213" max="1213" width="44.6640625" customWidth="1"/>
    <col min="1221" max="1221" width="88.6640625" customWidth="1"/>
    <col min="1455" max="1456" width="35.6640625" customWidth="1"/>
    <col min="1457" max="1457" width="25.6640625" customWidth="1"/>
    <col min="1462" max="1462" width="3" customWidth="1"/>
    <col min="1463" max="1463" width="39.6640625" customWidth="1"/>
    <col min="1464" max="1464" width="5.6640625" customWidth="1"/>
    <col min="1465" max="1465" width="35.6640625" customWidth="1"/>
    <col min="1469" max="1469" width="44.6640625" customWidth="1"/>
    <col min="1477" max="1477" width="88.6640625" customWidth="1"/>
    <col min="1711" max="1712" width="35.6640625" customWidth="1"/>
    <col min="1713" max="1713" width="25.6640625" customWidth="1"/>
    <col min="1718" max="1718" width="3" customWidth="1"/>
    <col min="1719" max="1719" width="39.6640625" customWidth="1"/>
    <col min="1720" max="1720" width="5.6640625" customWidth="1"/>
    <col min="1721" max="1721" width="35.6640625" customWidth="1"/>
    <col min="1725" max="1725" width="44.6640625" customWidth="1"/>
    <col min="1733" max="1733" width="88.6640625" customWidth="1"/>
    <col min="1967" max="1968" width="35.6640625" customWidth="1"/>
    <col min="1969" max="1969" width="25.6640625" customWidth="1"/>
    <col min="1974" max="1974" width="3" customWidth="1"/>
    <col min="1975" max="1975" width="39.6640625" customWidth="1"/>
    <col min="1976" max="1976" width="5.6640625" customWidth="1"/>
    <col min="1977" max="1977" width="35.6640625" customWidth="1"/>
    <col min="1981" max="1981" width="44.6640625" customWidth="1"/>
    <col min="1989" max="1989" width="88.6640625" customWidth="1"/>
    <col min="2223" max="2224" width="35.6640625" customWidth="1"/>
    <col min="2225" max="2225" width="25.6640625" customWidth="1"/>
    <col min="2230" max="2230" width="3" customWidth="1"/>
    <col min="2231" max="2231" width="39.6640625" customWidth="1"/>
    <col min="2232" max="2232" width="5.6640625" customWidth="1"/>
    <col min="2233" max="2233" width="35.6640625" customWidth="1"/>
    <col min="2237" max="2237" width="44.6640625" customWidth="1"/>
    <col min="2245" max="2245" width="88.6640625" customWidth="1"/>
    <col min="2479" max="2480" width="35.6640625" customWidth="1"/>
    <col min="2481" max="2481" width="25.6640625" customWidth="1"/>
    <col min="2486" max="2486" width="3" customWidth="1"/>
    <col min="2487" max="2487" width="39.6640625" customWidth="1"/>
    <col min="2488" max="2488" width="5.6640625" customWidth="1"/>
    <col min="2489" max="2489" width="35.6640625" customWidth="1"/>
    <col min="2493" max="2493" width="44.6640625" customWidth="1"/>
    <col min="2501" max="2501" width="88.6640625" customWidth="1"/>
    <col min="2735" max="2736" width="35.6640625" customWidth="1"/>
    <col min="2737" max="2737" width="25.6640625" customWidth="1"/>
    <col min="2742" max="2742" width="3" customWidth="1"/>
    <col min="2743" max="2743" width="39.6640625" customWidth="1"/>
    <col min="2744" max="2744" width="5.6640625" customWidth="1"/>
    <col min="2745" max="2745" width="35.6640625" customWidth="1"/>
    <col min="2749" max="2749" width="44.6640625" customWidth="1"/>
    <col min="2757" max="2757" width="88.6640625" customWidth="1"/>
    <col min="2991" max="2992" width="35.6640625" customWidth="1"/>
    <col min="2993" max="2993" width="25.6640625" customWidth="1"/>
    <col min="2998" max="2998" width="3" customWidth="1"/>
    <col min="2999" max="2999" width="39.6640625" customWidth="1"/>
    <col min="3000" max="3000" width="5.6640625" customWidth="1"/>
    <col min="3001" max="3001" width="35.6640625" customWidth="1"/>
    <col min="3005" max="3005" width="44.6640625" customWidth="1"/>
    <col min="3013" max="3013" width="88.6640625" customWidth="1"/>
    <col min="3247" max="3248" width="35.6640625" customWidth="1"/>
    <col min="3249" max="3249" width="25.6640625" customWidth="1"/>
    <col min="3254" max="3254" width="3" customWidth="1"/>
    <col min="3255" max="3255" width="39.6640625" customWidth="1"/>
    <col min="3256" max="3256" width="5.6640625" customWidth="1"/>
    <col min="3257" max="3257" width="35.6640625" customWidth="1"/>
    <col min="3261" max="3261" width="44.6640625" customWidth="1"/>
    <col min="3269" max="3269" width="88.6640625" customWidth="1"/>
    <col min="3503" max="3504" width="35.6640625" customWidth="1"/>
    <col min="3505" max="3505" width="25.6640625" customWidth="1"/>
    <col min="3510" max="3510" width="3" customWidth="1"/>
    <col min="3511" max="3511" width="39.6640625" customWidth="1"/>
    <col min="3512" max="3512" width="5.6640625" customWidth="1"/>
    <col min="3513" max="3513" width="35.6640625" customWidth="1"/>
    <col min="3517" max="3517" width="44.6640625" customWidth="1"/>
    <col min="3525" max="3525" width="88.6640625" customWidth="1"/>
    <col min="3759" max="3760" width="35.6640625" customWidth="1"/>
    <col min="3761" max="3761" width="25.6640625" customWidth="1"/>
    <col min="3766" max="3766" width="3" customWidth="1"/>
    <col min="3767" max="3767" width="39.6640625" customWidth="1"/>
    <col min="3768" max="3768" width="5.6640625" customWidth="1"/>
    <col min="3769" max="3769" width="35.6640625" customWidth="1"/>
    <col min="3773" max="3773" width="44.6640625" customWidth="1"/>
    <col min="3781" max="3781" width="88.6640625" customWidth="1"/>
    <col min="4015" max="4016" width="35.6640625" customWidth="1"/>
    <col min="4017" max="4017" width="25.6640625" customWidth="1"/>
    <col min="4022" max="4022" width="3" customWidth="1"/>
    <col min="4023" max="4023" width="39.6640625" customWidth="1"/>
    <col min="4024" max="4024" width="5.6640625" customWidth="1"/>
    <col min="4025" max="4025" width="35.6640625" customWidth="1"/>
    <col min="4029" max="4029" width="44.6640625" customWidth="1"/>
    <col min="4037" max="4037" width="88.6640625" customWidth="1"/>
    <col min="4271" max="4272" width="35.6640625" customWidth="1"/>
    <col min="4273" max="4273" width="25.6640625" customWidth="1"/>
    <col min="4278" max="4278" width="3" customWidth="1"/>
    <col min="4279" max="4279" width="39.6640625" customWidth="1"/>
    <col min="4280" max="4280" width="5.6640625" customWidth="1"/>
    <col min="4281" max="4281" width="35.6640625" customWidth="1"/>
    <col min="4285" max="4285" width="44.6640625" customWidth="1"/>
    <col min="4293" max="4293" width="88.6640625" customWidth="1"/>
    <col min="4527" max="4528" width="35.6640625" customWidth="1"/>
    <col min="4529" max="4529" width="25.6640625" customWidth="1"/>
    <col min="4534" max="4534" width="3" customWidth="1"/>
    <col min="4535" max="4535" width="39.6640625" customWidth="1"/>
    <col min="4536" max="4536" width="5.6640625" customWidth="1"/>
    <col min="4537" max="4537" width="35.6640625" customWidth="1"/>
    <col min="4541" max="4541" width="44.6640625" customWidth="1"/>
    <col min="4549" max="4549" width="88.6640625" customWidth="1"/>
    <col min="4783" max="4784" width="35.6640625" customWidth="1"/>
    <col min="4785" max="4785" width="25.6640625" customWidth="1"/>
    <col min="4790" max="4790" width="3" customWidth="1"/>
    <col min="4791" max="4791" width="39.6640625" customWidth="1"/>
    <col min="4792" max="4792" width="5.6640625" customWidth="1"/>
    <col min="4793" max="4793" width="35.6640625" customWidth="1"/>
    <col min="4797" max="4797" width="44.6640625" customWidth="1"/>
    <col min="4805" max="4805" width="88.6640625" customWidth="1"/>
    <col min="5039" max="5040" width="35.6640625" customWidth="1"/>
    <col min="5041" max="5041" width="25.6640625" customWidth="1"/>
    <col min="5046" max="5046" width="3" customWidth="1"/>
    <col min="5047" max="5047" width="39.6640625" customWidth="1"/>
    <col min="5048" max="5048" width="5.6640625" customWidth="1"/>
    <col min="5049" max="5049" width="35.6640625" customWidth="1"/>
    <col min="5053" max="5053" width="44.6640625" customWidth="1"/>
    <col min="5061" max="5061" width="88.6640625" customWidth="1"/>
    <col min="5295" max="5296" width="35.6640625" customWidth="1"/>
    <col min="5297" max="5297" width="25.6640625" customWidth="1"/>
    <col min="5302" max="5302" width="3" customWidth="1"/>
    <col min="5303" max="5303" width="39.6640625" customWidth="1"/>
    <col min="5304" max="5304" width="5.6640625" customWidth="1"/>
    <col min="5305" max="5305" width="35.6640625" customWidth="1"/>
    <col min="5309" max="5309" width="44.6640625" customWidth="1"/>
    <col min="5317" max="5317" width="88.6640625" customWidth="1"/>
    <col min="5551" max="5552" width="35.6640625" customWidth="1"/>
    <col min="5553" max="5553" width="25.6640625" customWidth="1"/>
    <col min="5558" max="5558" width="3" customWidth="1"/>
    <col min="5559" max="5559" width="39.6640625" customWidth="1"/>
    <col min="5560" max="5560" width="5.6640625" customWidth="1"/>
    <col min="5561" max="5561" width="35.6640625" customWidth="1"/>
    <col min="5565" max="5565" width="44.6640625" customWidth="1"/>
    <col min="5573" max="5573" width="88.6640625" customWidth="1"/>
    <col min="5807" max="5808" width="35.6640625" customWidth="1"/>
    <col min="5809" max="5809" width="25.6640625" customWidth="1"/>
    <col min="5814" max="5814" width="3" customWidth="1"/>
    <col min="5815" max="5815" width="39.6640625" customWidth="1"/>
    <col min="5816" max="5816" width="5.6640625" customWidth="1"/>
    <col min="5817" max="5817" width="35.6640625" customWidth="1"/>
    <col min="5821" max="5821" width="44.6640625" customWidth="1"/>
    <col min="5829" max="5829" width="88.6640625" customWidth="1"/>
    <col min="6063" max="6064" width="35.6640625" customWidth="1"/>
    <col min="6065" max="6065" width="25.6640625" customWidth="1"/>
    <col min="6070" max="6070" width="3" customWidth="1"/>
    <col min="6071" max="6071" width="39.6640625" customWidth="1"/>
    <col min="6072" max="6072" width="5.6640625" customWidth="1"/>
    <col min="6073" max="6073" width="35.6640625" customWidth="1"/>
    <col min="6077" max="6077" width="44.6640625" customWidth="1"/>
    <col min="6085" max="6085" width="88.6640625" customWidth="1"/>
    <col min="6319" max="6320" width="35.6640625" customWidth="1"/>
    <col min="6321" max="6321" width="25.6640625" customWidth="1"/>
    <col min="6326" max="6326" width="3" customWidth="1"/>
    <col min="6327" max="6327" width="39.6640625" customWidth="1"/>
    <col min="6328" max="6328" width="5.6640625" customWidth="1"/>
    <col min="6329" max="6329" width="35.6640625" customWidth="1"/>
    <col min="6333" max="6333" width="44.6640625" customWidth="1"/>
    <col min="6341" max="6341" width="88.6640625" customWidth="1"/>
    <col min="6575" max="6576" width="35.6640625" customWidth="1"/>
    <col min="6577" max="6577" width="25.6640625" customWidth="1"/>
    <col min="6582" max="6582" width="3" customWidth="1"/>
    <col min="6583" max="6583" width="39.6640625" customWidth="1"/>
    <col min="6584" max="6584" width="5.6640625" customWidth="1"/>
    <col min="6585" max="6585" width="35.6640625" customWidth="1"/>
    <col min="6589" max="6589" width="44.6640625" customWidth="1"/>
    <col min="6597" max="6597" width="88.6640625" customWidth="1"/>
    <col min="6831" max="6832" width="35.6640625" customWidth="1"/>
    <col min="6833" max="6833" width="25.6640625" customWidth="1"/>
    <col min="6838" max="6838" width="3" customWidth="1"/>
    <col min="6839" max="6839" width="39.6640625" customWidth="1"/>
    <col min="6840" max="6840" width="5.6640625" customWidth="1"/>
    <col min="6841" max="6841" width="35.6640625" customWidth="1"/>
    <col min="6845" max="6845" width="44.6640625" customWidth="1"/>
    <col min="6853" max="6853" width="88.6640625" customWidth="1"/>
    <col min="7087" max="7088" width="35.6640625" customWidth="1"/>
    <col min="7089" max="7089" width="25.6640625" customWidth="1"/>
    <col min="7094" max="7094" width="3" customWidth="1"/>
    <col min="7095" max="7095" width="39.6640625" customWidth="1"/>
    <col min="7096" max="7096" width="5.6640625" customWidth="1"/>
    <col min="7097" max="7097" width="35.6640625" customWidth="1"/>
    <col min="7101" max="7101" width="44.6640625" customWidth="1"/>
    <col min="7109" max="7109" width="88.6640625" customWidth="1"/>
    <col min="7343" max="7344" width="35.6640625" customWidth="1"/>
    <col min="7345" max="7345" width="25.6640625" customWidth="1"/>
    <col min="7350" max="7350" width="3" customWidth="1"/>
    <col min="7351" max="7351" width="39.6640625" customWidth="1"/>
    <col min="7352" max="7352" width="5.6640625" customWidth="1"/>
    <col min="7353" max="7353" width="35.6640625" customWidth="1"/>
    <col min="7357" max="7357" width="44.6640625" customWidth="1"/>
    <col min="7365" max="7365" width="88.6640625" customWidth="1"/>
    <col min="7599" max="7600" width="35.6640625" customWidth="1"/>
    <col min="7601" max="7601" width="25.6640625" customWidth="1"/>
    <col min="7606" max="7606" width="3" customWidth="1"/>
    <col min="7607" max="7607" width="39.6640625" customWidth="1"/>
    <col min="7608" max="7608" width="5.6640625" customWidth="1"/>
    <col min="7609" max="7609" width="35.6640625" customWidth="1"/>
    <col min="7613" max="7613" width="44.6640625" customWidth="1"/>
    <col min="7621" max="7621" width="88.6640625" customWidth="1"/>
    <col min="7855" max="7856" width="35.6640625" customWidth="1"/>
    <col min="7857" max="7857" width="25.6640625" customWidth="1"/>
    <col min="7862" max="7862" width="3" customWidth="1"/>
    <col min="7863" max="7863" width="39.6640625" customWidth="1"/>
    <col min="7864" max="7864" width="5.6640625" customWidth="1"/>
    <col min="7865" max="7865" width="35.6640625" customWidth="1"/>
    <col min="7869" max="7869" width="44.6640625" customWidth="1"/>
    <col min="7877" max="7877" width="88.6640625" customWidth="1"/>
    <col min="8111" max="8112" width="35.6640625" customWidth="1"/>
    <col min="8113" max="8113" width="25.6640625" customWidth="1"/>
    <col min="8118" max="8118" width="3" customWidth="1"/>
    <col min="8119" max="8119" width="39.6640625" customWidth="1"/>
    <col min="8120" max="8120" width="5.6640625" customWidth="1"/>
    <col min="8121" max="8121" width="35.6640625" customWidth="1"/>
    <col min="8125" max="8125" width="44.6640625" customWidth="1"/>
    <col min="8133" max="8133" width="88.6640625" customWidth="1"/>
    <col min="8367" max="8368" width="35.6640625" customWidth="1"/>
    <col min="8369" max="8369" width="25.6640625" customWidth="1"/>
    <col min="8374" max="8374" width="3" customWidth="1"/>
    <col min="8375" max="8375" width="39.6640625" customWidth="1"/>
    <col min="8376" max="8376" width="5.6640625" customWidth="1"/>
    <col min="8377" max="8377" width="35.6640625" customWidth="1"/>
    <col min="8381" max="8381" width="44.6640625" customWidth="1"/>
    <col min="8389" max="8389" width="88.6640625" customWidth="1"/>
    <col min="8623" max="8624" width="35.6640625" customWidth="1"/>
    <col min="8625" max="8625" width="25.6640625" customWidth="1"/>
    <col min="8630" max="8630" width="3" customWidth="1"/>
    <col min="8631" max="8631" width="39.6640625" customWidth="1"/>
    <col min="8632" max="8632" width="5.6640625" customWidth="1"/>
    <col min="8633" max="8633" width="35.6640625" customWidth="1"/>
    <col min="8637" max="8637" width="44.6640625" customWidth="1"/>
    <col min="8645" max="8645" width="88.6640625" customWidth="1"/>
    <col min="8879" max="8880" width="35.6640625" customWidth="1"/>
    <col min="8881" max="8881" width="25.6640625" customWidth="1"/>
    <col min="8886" max="8886" width="3" customWidth="1"/>
    <col min="8887" max="8887" width="39.6640625" customWidth="1"/>
    <col min="8888" max="8888" width="5.6640625" customWidth="1"/>
    <col min="8889" max="8889" width="35.6640625" customWidth="1"/>
    <col min="8893" max="8893" width="44.6640625" customWidth="1"/>
    <col min="8901" max="8901" width="88.6640625" customWidth="1"/>
    <col min="9135" max="9136" width="35.6640625" customWidth="1"/>
    <col min="9137" max="9137" width="25.6640625" customWidth="1"/>
    <col min="9142" max="9142" width="3" customWidth="1"/>
    <col min="9143" max="9143" width="39.6640625" customWidth="1"/>
    <col min="9144" max="9144" width="5.6640625" customWidth="1"/>
    <col min="9145" max="9145" width="35.6640625" customWidth="1"/>
    <col min="9149" max="9149" width="44.6640625" customWidth="1"/>
    <col min="9157" max="9157" width="88.6640625" customWidth="1"/>
    <col min="9391" max="9392" width="35.6640625" customWidth="1"/>
    <col min="9393" max="9393" width="25.6640625" customWidth="1"/>
    <col min="9398" max="9398" width="3" customWidth="1"/>
    <col min="9399" max="9399" width="39.6640625" customWidth="1"/>
    <col min="9400" max="9400" width="5.6640625" customWidth="1"/>
    <col min="9401" max="9401" width="35.6640625" customWidth="1"/>
    <col min="9405" max="9405" width="44.6640625" customWidth="1"/>
    <col min="9413" max="9413" width="88.6640625" customWidth="1"/>
    <col min="9647" max="9648" width="35.6640625" customWidth="1"/>
    <col min="9649" max="9649" width="25.6640625" customWidth="1"/>
    <col min="9654" max="9654" width="3" customWidth="1"/>
    <col min="9655" max="9655" width="39.6640625" customWidth="1"/>
    <col min="9656" max="9656" width="5.6640625" customWidth="1"/>
    <col min="9657" max="9657" width="35.6640625" customWidth="1"/>
    <col min="9661" max="9661" width="44.6640625" customWidth="1"/>
    <col min="9669" max="9669" width="88.6640625" customWidth="1"/>
    <col min="9903" max="9904" width="35.6640625" customWidth="1"/>
    <col min="9905" max="9905" width="25.6640625" customWidth="1"/>
    <col min="9910" max="9910" width="3" customWidth="1"/>
    <col min="9911" max="9911" width="39.6640625" customWidth="1"/>
    <col min="9912" max="9912" width="5.6640625" customWidth="1"/>
    <col min="9913" max="9913" width="35.6640625" customWidth="1"/>
    <col min="9917" max="9917" width="44.6640625" customWidth="1"/>
    <col min="9925" max="9925" width="88.6640625" customWidth="1"/>
    <col min="10159" max="10160" width="35.6640625" customWidth="1"/>
    <col min="10161" max="10161" width="25.6640625" customWidth="1"/>
    <col min="10166" max="10166" width="3" customWidth="1"/>
    <col min="10167" max="10167" width="39.6640625" customWidth="1"/>
    <col min="10168" max="10168" width="5.6640625" customWidth="1"/>
    <col min="10169" max="10169" width="35.6640625" customWidth="1"/>
    <col min="10173" max="10173" width="44.6640625" customWidth="1"/>
    <col min="10181" max="10181" width="88.6640625" customWidth="1"/>
    <col min="10415" max="10416" width="35.6640625" customWidth="1"/>
    <col min="10417" max="10417" width="25.6640625" customWidth="1"/>
    <col min="10422" max="10422" width="3" customWidth="1"/>
    <col min="10423" max="10423" width="39.6640625" customWidth="1"/>
    <col min="10424" max="10424" width="5.6640625" customWidth="1"/>
    <col min="10425" max="10425" width="35.6640625" customWidth="1"/>
    <col min="10429" max="10429" width="44.6640625" customWidth="1"/>
    <col min="10437" max="10437" width="88.6640625" customWidth="1"/>
    <col min="10671" max="10672" width="35.6640625" customWidth="1"/>
    <col min="10673" max="10673" width="25.6640625" customWidth="1"/>
    <col min="10678" max="10678" width="3" customWidth="1"/>
    <col min="10679" max="10679" width="39.6640625" customWidth="1"/>
    <col min="10680" max="10680" width="5.6640625" customWidth="1"/>
    <col min="10681" max="10681" width="35.6640625" customWidth="1"/>
    <col min="10685" max="10685" width="44.6640625" customWidth="1"/>
    <col min="10693" max="10693" width="88.6640625" customWidth="1"/>
    <col min="10927" max="10928" width="35.6640625" customWidth="1"/>
    <col min="10929" max="10929" width="25.6640625" customWidth="1"/>
    <col min="10934" max="10934" width="3" customWidth="1"/>
    <col min="10935" max="10935" width="39.6640625" customWidth="1"/>
    <col min="10936" max="10936" width="5.6640625" customWidth="1"/>
    <col min="10937" max="10937" width="35.6640625" customWidth="1"/>
    <col min="10941" max="10941" width="44.6640625" customWidth="1"/>
    <col min="10949" max="10949" width="88.6640625" customWidth="1"/>
    <col min="11183" max="11184" width="35.6640625" customWidth="1"/>
    <col min="11185" max="11185" width="25.6640625" customWidth="1"/>
    <col min="11190" max="11190" width="3" customWidth="1"/>
    <col min="11191" max="11191" width="39.6640625" customWidth="1"/>
    <col min="11192" max="11192" width="5.6640625" customWidth="1"/>
    <col min="11193" max="11193" width="35.6640625" customWidth="1"/>
    <col min="11197" max="11197" width="44.6640625" customWidth="1"/>
    <col min="11205" max="11205" width="88.6640625" customWidth="1"/>
    <col min="11439" max="11440" width="35.6640625" customWidth="1"/>
    <col min="11441" max="11441" width="25.6640625" customWidth="1"/>
    <col min="11446" max="11446" width="3" customWidth="1"/>
    <col min="11447" max="11447" width="39.6640625" customWidth="1"/>
    <col min="11448" max="11448" width="5.6640625" customWidth="1"/>
    <col min="11449" max="11449" width="35.6640625" customWidth="1"/>
    <col min="11453" max="11453" width="44.6640625" customWidth="1"/>
    <col min="11461" max="11461" width="88.6640625" customWidth="1"/>
    <col min="11695" max="11696" width="35.6640625" customWidth="1"/>
    <col min="11697" max="11697" width="25.6640625" customWidth="1"/>
    <col min="11702" max="11702" width="3" customWidth="1"/>
    <col min="11703" max="11703" width="39.6640625" customWidth="1"/>
    <col min="11704" max="11704" width="5.6640625" customWidth="1"/>
    <col min="11705" max="11705" width="35.6640625" customWidth="1"/>
    <col min="11709" max="11709" width="44.6640625" customWidth="1"/>
    <col min="11717" max="11717" width="88.6640625" customWidth="1"/>
    <col min="11951" max="11952" width="35.6640625" customWidth="1"/>
    <col min="11953" max="11953" width="25.6640625" customWidth="1"/>
    <col min="11958" max="11958" width="3" customWidth="1"/>
    <col min="11959" max="11959" width="39.6640625" customWidth="1"/>
    <col min="11960" max="11960" width="5.6640625" customWidth="1"/>
    <col min="11961" max="11961" width="35.6640625" customWidth="1"/>
    <col min="11965" max="11965" width="44.6640625" customWidth="1"/>
    <col min="11973" max="11973" width="88.6640625" customWidth="1"/>
    <col min="12207" max="12208" width="35.6640625" customWidth="1"/>
    <col min="12209" max="12209" width="25.6640625" customWidth="1"/>
    <col min="12214" max="12214" width="3" customWidth="1"/>
    <col min="12215" max="12215" width="39.6640625" customWidth="1"/>
    <col min="12216" max="12216" width="5.6640625" customWidth="1"/>
    <col min="12217" max="12217" width="35.6640625" customWidth="1"/>
    <col min="12221" max="12221" width="44.6640625" customWidth="1"/>
    <col min="12229" max="12229" width="88.6640625" customWidth="1"/>
    <col min="12463" max="12464" width="35.6640625" customWidth="1"/>
    <col min="12465" max="12465" width="25.6640625" customWidth="1"/>
    <col min="12470" max="12470" width="3" customWidth="1"/>
    <col min="12471" max="12471" width="39.6640625" customWidth="1"/>
    <col min="12472" max="12472" width="5.6640625" customWidth="1"/>
    <col min="12473" max="12473" width="35.6640625" customWidth="1"/>
    <col min="12477" max="12477" width="44.6640625" customWidth="1"/>
    <col min="12485" max="12485" width="88.6640625" customWidth="1"/>
    <col min="12719" max="12720" width="35.6640625" customWidth="1"/>
    <col min="12721" max="12721" width="25.6640625" customWidth="1"/>
    <col min="12726" max="12726" width="3" customWidth="1"/>
    <col min="12727" max="12727" width="39.6640625" customWidth="1"/>
    <col min="12728" max="12728" width="5.6640625" customWidth="1"/>
    <col min="12729" max="12729" width="35.6640625" customWidth="1"/>
    <col min="12733" max="12733" width="44.6640625" customWidth="1"/>
    <col min="12741" max="12741" width="88.6640625" customWidth="1"/>
    <col min="12975" max="12976" width="35.6640625" customWidth="1"/>
    <col min="12977" max="12977" width="25.6640625" customWidth="1"/>
    <col min="12982" max="12982" width="3" customWidth="1"/>
    <col min="12983" max="12983" width="39.6640625" customWidth="1"/>
    <col min="12984" max="12984" width="5.6640625" customWidth="1"/>
    <col min="12985" max="12985" width="35.6640625" customWidth="1"/>
    <col min="12989" max="12989" width="44.6640625" customWidth="1"/>
    <col min="12997" max="12997" width="88.6640625" customWidth="1"/>
    <col min="13231" max="13232" width="35.6640625" customWidth="1"/>
    <col min="13233" max="13233" width="25.6640625" customWidth="1"/>
    <col min="13238" max="13238" width="3" customWidth="1"/>
    <col min="13239" max="13239" width="39.6640625" customWidth="1"/>
    <col min="13240" max="13240" width="5.6640625" customWidth="1"/>
    <col min="13241" max="13241" width="35.6640625" customWidth="1"/>
    <col min="13245" max="13245" width="44.6640625" customWidth="1"/>
    <col min="13253" max="13253" width="88.6640625" customWidth="1"/>
    <col min="13487" max="13488" width="35.6640625" customWidth="1"/>
    <col min="13489" max="13489" width="25.6640625" customWidth="1"/>
    <col min="13494" max="13494" width="3" customWidth="1"/>
    <col min="13495" max="13495" width="39.6640625" customWidth="1"/>
    <col min="13496" max="13496" width="5.6640625" customWidth="1"/>
    <col min="13497" max="13497" width="35.6640625" customWidth="1"/>
    <col min="13501" max="13501" width="44.6640625" customWidth="1"/>
    <col min="13509" max="13509" width="88.6640625" customWidth="1"/>
    <col min="13743" max="13744" width="35.6640625" customWidth="1"/>
    <col min="13745" max="13745" width="25.6640625" customWidth="1"/>
    <col min="13750" max="13750" width="3" customWidth="1"/>
    <col min="13751" max="13751" width="39.6640625" customWidth="1"/>
    <col min="13752" max="13752" width="5.6640625" customWidth="1"/>
    <col min="13753" max="13753" width="35.6640625" customWidth="1"/>
    <col min="13757" max="13757" width="44.6640625" customWidth="1"/>
    <col min="13765" max="13765" width="88.6640625" customWidth="1"/>
    <col min="13999" max="14000" width="35.6640625" customWidth="1"/>
    <col min="14001" max="14001" width="25.6640625" customWidth="1"/>
    <col min="14006" max="14006" width="3" customWidth="1"/>
    <col min="14007" max="14007" width="39.6640625" customWidth="1"/>
    <col min="14008" max="14008" width="5.6640625" customWidth="1"/>
    <col min="14009" max="14009" width="35.6640625" customWidth="1"/>
    <col min="14013" max="14013" width="44.6640625" customWidth="1"/>
    <col min="14021" max="14021" width="88.6640625" customWidth="1"/>
    <col min="14255" max="14256" width="35.6640625" customWidth="1"/>
    <col min="14257" max="14257" width="25.6640625" customWidth="1"/>
    <col min="14262" max="14262" width="3" customWidth="1"/>
    <col min="14263" max="14263" width="39.6640625" customWidth="1"/>
    <col min="14264" max="14264" width="5.6640625" customWidth="1"/>
    <col min="14265" max="14265" width="35.6640625" customWidth="1"/>
    <col min="14269" max="14269" width="44.6640625" customWidth="1"/>
    <col min="14277" max="14277" width="88.6640625" customWidth="1"/>
    <col min="14511" max="14512" width="35.6640625" customWidth="1"/>
    <col min="14513" max="14513" width="25.6640625" customWidth="1"/>
    <col min="14518" max="14518" width="3" customWidth="1"/>
    <col min="14519" max="14519" width="39.6640625" customWidth="1"/>
    <col min="14520" max="14520" width="5.6640625" customWidth="1"/>
    <col min="14521" max="14521" width="35.6640625" customWidth="1"/>
    <col min="14525" max="14525" width="44.6640625" customWidth="1"/>
    <col min="14533" max="14533" width="88.6640625" customWidth="1"/>
    <col min="14767" max="14768" width="35.6640625" customWidth="1"/>
    <col min="14769" max="14769" width="25.6640625" customWidth="1"/>
    <col min="14774" max="14774" width="3" customWidth="1"/>
    <col min="14775" max="14775" width="39.6640625" customWidth="1"/>
    <col min="14776" max="14776" width="5.6640625" customWidth="1"/>
    <col min="14777" max="14777" width="35.6640625" customWidth="1"/>
    <col min="14781" max="14781" width="44.6640625" customWidth="1"/>
    <col min="14789" max="14789" width="88.6640625" customWidth="1"/>
    <col min="15023" max="15024" width="35.6640625" customWidth="1"/>
    <col min="15025" max="15025" width="25.6640625" customWidth="1"/>
    <col min="15030" max="15030" width="3" customWidth="1"/>
    <col min="15031" max="15031" width="39.6640625" customWidth="1"/>
    <col min="15032" max="15032" width="5.6640625" customWidth="1"/>
    <col min="15033" max="15033" width="35.6640625" customWidth="1"/>
    <col min="15037" max="15037" width="44.6640625" customWidth="1"/>
    <col min="15045" max="15045" width="88.6640625" customWidth="1"/>
    <col min="15279" max="15280" width="35.6640625" customWidth="1"/>
    <col min="15281" max="15281" width="25.6640625" customWidth="1"/>
    <col min="15286" max="15286" width="3" customWidth="1"/>
    <col min="15287" max="15287" width="39.6640625" customWidth="1"/>
    <col min="15288" max="15288" width="5.6640625" customWidth="1"/>
    <col min="15289" max="15289" width="35.6640625" customWidth="1"/>
    <col min="15293" max="15293" width="44.6640625" customWidth="1"/>
    <col min="15301" max="15301" width="88.6640625" customWidth="1"/>
    <col min="15535" max="15536" width="35.6640625" customWidth="1"/>
    <col min="15537" max="15537" width="25.6640625" customWidth="1"/>
    <col min="15542" max="15542" width="3" customWidth="1"/>
    <col min="15543" max="15543" width="39.6640625" customWidth="1"/>
    <col min="15544" max="15544" width="5.6640625" customWidth="1"/>
    <col min="15545" max="15545" width="35.6640625" customWidth="1"/>
    <col min="15549" max="15549" width="44.6640625" customWidth="1"/>
    <col min="15557" max="15557" width="88.6640625" customWidth="1"/>
    <col min="15791" max="15792" width="35.6640625" customWidth="1"/>
    <col min="15793" max="15793" width="25.6640625" customWidth="1"/>
    <col min="15798" max="15798" width="3" customWidth="1"/>
    <col min="15799" max="15799" width="39.6640625" customWidth="1"/>
    <col min="15800" max="15800" width="5.6640625" customWidth="1"/>
    <col min="15801" max="15801" width="35.6640625" customWidth="1"/>
    <col min="15805" max="15805" width="44.6640625" customWidth="1"/>
    <col min="15813" max="15813" width="88.6640625" customWidth="1"/>
    <col min="16047" max="16048" width="35.6640625" customWidth="1"/>
    <col min="16049" max="16049" width="25.6640625" customWidth="1"/>
    <col min="16054" max="16054" width="3" customWidth="1"/>
    <col min="16055" max="16055" width="39.6640625" customWidth="1"/>
    <col min="16056" max="16056" width="5.6640625" customWidth="1"/>
    <col min="16057" max="16057" width="35.6640625" customWidth="1"/>
    <col min="16061" max="16061" width="44.6640625" customWidth="1"/>
    <col min="16069" max="16069" width="88.6640625" customWidth="1"/>
  </cols>
  <sheetData>
    <row r="1" spans="1:5" ht="22.2" customHeight="1">
      <c r="A1" s="791" t="s">
        <v>113</v>
      </c>
      <c r="B1" s="791"/>
      <c r="C1" s="791"/>
      <c r="D1" s="791"/>
      <c r="E1" s="519" t="s">
        <v>126</v>
      </c>
    </row>
    <row r="2" spans="1:5" ht="19.95" customHeight="1">
      <c r="A2" s="743" t="str">
        <f>+'jobinfo(2)'!$C$100</f>
        <v>All Phase Consulting, LLC</v>
      </c>
      <c r="B2" s="744"/>
      <c r="C2" s="744"/>
      <c r="D2" s="744"/>
      <c r="E2" s="518" t="s">
        <v>504</v>
      </c>
    </row>
    <row r="3" spans="1:5" ht="19.95" customHeight="1">
      <c r="A3" s="746" t="str">
        <f>+'jobinfo(2)'!C$109</f>
        <v>Providing Cost Estimating &amp; Project Management Services</v>
      </c>
      <c r="B3" s="746"/>
      <c r="C3" s="746"/>
      <c r="D3" s="746"/>
    </row>
    <row r="4" spans="1:5" ht="22.2" customHeight="1">
      <c r="A4" s="745" t="str">
        <f>+'jobinfo(2)'!$C$101</f>
        <v>WWW.MYAPCLLC.COM</v>
      </c>
      <c r="B4" s="745"/>
      <c r="C4" s="745" t="str">
        <f>+'jobinfo(2)'!$C$102</f>
        <v>Insured  &amp; GA Registered #09073201</v>
      </c>
      <c r="D4" s="745"/>
    </row>
    <row r="5" spans="1:5" ht="18" customHeight="1">
      <c r="A5" s="364" t="str">
        <f>'jobinfo(2)'!$C$107</f>
        <v>20810 AURORA RD</v>
      </c>
      <c r="B5" s="746" t="str">
        <f>+'jobinfo(2)'!$C$103</f>
        <v>375 Rockbridge Road, Suite 172-343</v>
      </c>
      <c r="C5" s="747"/>
      <c r="D5" s="364" t="str">
        <f>+'jobinfo(2)'!$C$105</f>
        <v>ECI 531 FIFTH AVE,</v>
      </c>
    </row>
    <row r="6" spans="1:5" ht="15" customHeight="1">
      <c r="A6" s="364" t="str">
        <f>'jobinfo(2)'!$C$108</f>
        <v>BEDFORD,OH 44146</v>
      </c>
      <c r="B6" s="746" t="str">
        <f>+'jobinfo(2)'!$C$104</f>
        <v>Lilburn, GA, 30047</v>
      </c>
      <c r="C6" s="747"/>
      <c r="D6" s="364" t="str">
        <f>+'jobinfo(2)'!$C$106</f>
        <v>PELHAM, NY 10803</v>
      </c>
    </row>
    <row r="7" spans="1:5" ht="18" customHeight="1">
      <c r="A7" s="749" t="str">
        <f>+'jobinfo(2)'!$C$110</f>
        <v>Five Generations of Great Work</v>
      </c>
      <c r="B7" s="750"/>
      <c r="C7" s="749" t="str">
        <f>+'jobinfo(2)'!$C$111</f>
        <v>Five Generations of Pride &amp; Skills</v>
      </c>
      <c r="D7" s="750"/>
    </row>
    <row r="8" spans="1:5" ht="22.2" customHeight="1">
      <c r="A8" s="7" t="s">
        <v>3</v>
      </c>
      <c r="B8" s="322" t="str">
        <f>+'jobinfo(2)'!$C$112</f>
        <v>Joe Jones, PM  216.450.7228</v>
      </c>
      <c r="C8" s="774" t="str">
        <f>+'jobinfo(2)'!$C$113</f>
        <v>wsbjoe9@gmail.com</v>
      </c>
      <c r="D8" s="775"/>
    </row>
    <row r="9" spans="1:5" ht="15" customHeight="1">
      <c r="A9" s="7" t="s">
        <v>5</v>
      </c>
      <c r="B9" s="322" t="str">
        <f>+'jobinfo(2)'!$C$114</f>
        <v>404-446-9060</v>
      </c>
      <c r="C9" s="749" t="str">
        <f>+'jobinfo(2)'!$C$115</f>
        <v>info@myapcllc.com</v>
      </c>
      <c r="D9" s="750"/>
    </row>
    <row r="10" spans="1:5" s="2" customFormat="1" ht="28.95" customHeight="1">
      <c r="A10" s="72" t="s">
        <v>114</v>
      </c>
      <c r="B10" s="362">
        <f>'jobinfo(2)'!$C$27</f>
        <v>0</v>
      </c>
      <c r="C10" s="74" t="s">
        <v>115</v>
      </c>
      <c r="D10" s="73" t="str">
        <f>'jobinfo(2)'!$C$5</f>
        <v>(216) 399-6191</v>
      </c>
    </row>
    <row r="11" spans="1:5" ht="18" customHeight="1">
      <c r="A11" s="46" t="str">
        <f>+'jobinfo(2)'!$B$1</f>
        <v>Property-Owner Name</v>
      </c>
      <c r="B11" s="46" t="str">
        <f>+'jobinfo(2)'!C$1</f>
        <v>Johnson, Paul &amp; Tamra</v>
      </c>
      <c r="C11" s="72" t="s">
        <v>116</v>
      </c>
      <c r="D11" s="73" t="str">
        <f>'jobinfo(2)'!$C$4</f>
        <v>tringo68@yahoo.com</v>
      </c>
    </row>
    <row r="12" spans="1:5" ht="22.95" customHeight="1">
      <c r="A12" s="46" t="str">
        <f>+'jobinfo(2)'!$B$2</f>
        <v>Property address: street</v>
      </c>
      <c r="B12" s="46" t="str">
        <f>+'jobinfo(2)'!$C$2</f>
        <v>9402 Shepard Road</v>
      </c>
      <c r="C12" s="72" t="s">
        <v>117</v>
      </c>
      <c r="D12" s="46" t="str">
        <f>+'jobinfo(2)'!$C$6</f>
        <v>TBD</v>
      </c>
    </row>
    <row r="13" spans="1:5" ht="22.95" customHeight="1">
      <c r="A13" s="46" t="str">
        <f>+'jobinfo(2)'!$B$3</f>
        <v>Property city, state, zip</v>
      </c>
      <c r="B13" s="46" t="str">
        <f>+'jobinfo(2)'!$C$3</f>
        <v>Macedonia, OH, USA</v>
      </c>
      <c r="C13" s="72" t="s">
        <v>118</v>
      </c>
      <c r="D13" s="46" t="str">
        <f>+'jobinfo(2)'!$C$7</f>
        <v>TBD</v>
      </c>
    </row>
    <row r="14" spans="1:5" ht="25.2" customHeight="1">
      <c r="A14" s="46" t="str">
        <f>+'jobinfo(2)'!$B$26</f>
        <v xml:space="preserve">Insurance Co. Name </v>
      </c>
      <c r="B14" s="46" t="str">
        <f>+'jobinfo(2)'!$C$26</f>
        <v>Allstate Insurance Company</v>
      </c>
      <c r="C14" s="46" t="str">
        <f>+'jobinfo(2)'!$B$28</f>
        <v>policy #</v>
      </c>
      <c r="D14" s="46">
        <f>+'jobinfo(2)'!$C$27</f>
        <v>0</v>
      </c>
    </row>
    <row r="15" spans="1:5" ht="21" customHeight="1">
      <c r="A15" s="36" t="str">
        <f>+'jobinfo(2)'!$B$46</f>
        <v xml:space="preserve">Insurance Co. Phone </v>
      </c>
      <c r="B15" s="420" t="str">
        <f>+'jobinfo(2)'!$C$46</f>
        <v>(800) 255-7828</v>
      </c>
      <c r="C15" s="848">
        <f>+'jobinfo(2)'!$C$29</f>
        <v>0</v>
      </c>
      <c r="D15" s="848"/>
    </row>
    <row r="16" spans="1:5" ht="21" customHeight="1">
      <c r="A16" s="49" t="str">
        <f>+'jobinfo(2)'!$B$30</f>
        <v>DESK Adjuster DA</v>
      </c>
      <c r="B16" s="22">
        <f>+'jobinfo(2)'!$C$30</f>
        <v>0</v>
      </c>
      <c r="C16" s="75" t="str">
        <f>+'jobinfo(2)'!$B$33</f>
        <v xml:space="preserve">DA Email </v>
      </c>
      <c r="D16" s="36" t="str">
        <f>+'jobinfo(2)'!$C$33</f>
        <v>claims@claims.allstate.com</v>
      </c>
    </row>
    <row r="17" spans="1:5" ht="21" customHeight="1">
      <c r="A17" s="49" t="str">
        <f>+'jobinfo(2)'!$B$31</f>
        <v>DA Phone</v>
      </c>
      <c r="B17" s="22" t="str">
        <f>+'jobinfo(2)'!$C$31</f>
        <v>888 656.8005</v>
      </c>
      <c r="C17" s="49" t="str">
        <f>+'jobinfo(2)'!$B$32</f>
        <v>DA Ph. Ext. #</v>
      </c>
      <c r="D17" s="420">
        <f>+'jobinfo(2)'!$C$32</f>
        <v>0</v>
      </c>
    </row>
    <row r="18" spans="1:5" ht="1.95" customHeight="1"/>
    <row r="19" spans="1:5" ht="1.95" customHeight="1">
      <c r="A19" s="75"/>
      <c r="B19" s="75"/>
      <c r="C19" s="155"/>
      <c r="D19" s="46"/>
    </row>
    <row r="20" spans="1:5" ht="21" customHeight="1">
      <c r="A20" s="776" t="s">
        <v>119</v>
      </c>
      <c r="B20" s="776"/>
      <c r="C20" s="776"/>
      <c r="D20" s="776"/>
    </row>
    <row r="21" spans="1:5" ht="21" customHeight="1">
      <c r="A21" s="781" t="s">
        <v>120</v>
      </c>
      <c r="B21" s="781"/>
      <c r="C21" s="778" t="str">
        <f>+$A$2</f>
        <v>All Phase Consulting, LLC</v>
      </c>
      <c r="D21" s="778"/>
    </row>
    <row r="22" spans="1:5" ht="21" customHeight="1">
      <c r="A22" s="77" t="s">
        <v>121</v>
      </c>
    </row>
    <row r="23" spans="1:5" ht="21" customHeight="1">
      <c r="A23" s="847" t="str">
        <f>IF(ISBLANK('jobinfo(2)'!C11),"____________________",'jobinfo(2)'!C11)</f>
        <v>WATER</v>
      </c>
      <c r="B23" s="847"/>
      <c r="C23" s="77" t="s">
        <v>122</v>
      </c>
      <c r="D23" s="371" t="str">
        <f>IF(ISBLANK('jobinfo(2)'!C12),"__________________________________",'jobinfo(2)'!C12)</f>
        <v>Friday, April 4, 2025</v>
      </c>
    </row>
    <row r="24" spans="1:5" ht="21" customHeight="1">
      <c r="A24" s="77" t="s">
        <v>123</v>
      </c>
      <c r="C24" s="79" t="str">
        <f>C21</f>
        <v>All Phase Consulting, LLC</v>
      </c>
    </row>
    <row r="25" spans="1:5" ht="25.2" customHeight="1">
      <c r="A25" s="779" t="s">
        <v>124</v>
      </c>
      <c r="B25" s="779"/>
      <c r="C25" s="779"/>
      <c r="D25" s="779"/>
    </row>
    <row r="26" spans="1:5" ht="25.2" customHeight="1">
      <c r="A26" s="779"/>
      <c r="B26" s="779"/>
      <c r="C26" s="779"/>
      <c r="D26" s="779"/>
    </row>
    <row r="27" spans="1:5" ht="25.2" customHeight="1">
      <c r="A27" s="779"/>
      <c r="B27" s="779"/>
      <c r="C27" s="779"/>
      <c r="D27" s="779"/>
    </row>
    <row r="28" spans="1:5" ht="33" customHeight="1">
      <c r="A28" s="519" t="s">
        <v>126</v>
      </c>
      <c r="B28" s="517"/>
      <c r="C28" s="517"/>
      <c r="D28" s="517"/>
      <c r="E28" s="374" t="s">
        <v>505</v>
      </c>
    </row>
    <row r="29" spans="1:5" s="5" customFormat="1" ht="22.2" customHeight="1">
      <c r="A29" s="518" t="s">
        <v>504</v>
      </c>
      <c r="B29" s="516"/>
      <c r="C29" s="516"/>
      <c r="D29" s="516"/>
      <c r="E29" s="10"/>
    </row>
    <row r="30" spans="1:5" s="5" customFormat="1" ht="27" customHeight="1">
      <c r="A30" s="520" t="str">
        <f>+$C$24</f>
        <v>All Phase Consulting, LLC</v>
      </c>
      <c r="B30" s="188"/>
      <c r="C30" s="80" t="str">
        <f>+'email cvr'!A13</f>
        <v>EIN #</v>
      </c>
      <c r="D30" s="521" t="str">
        <f>+'email cvr'!B13</f>
        <v>TIN 83-226 0563</v>
      </c>
      <c r="E30" s="10"/>
    </row>
    <row r="31" spans="1:5" ht="33" customHeight="1">
      <c r="A31" s="81" t="s">
        <v>129</v>
      </c>
      <c r="C31" s="82" t="s">
        <v>130</v>
      </c>
      <c r="D31" s="431" t="str">
        <f>+'jobinfo(2)'!C22</f>
        <v>Friday, April 4, 2025</v>
      </c>
    </row>
    <row r="32" spans="1:5" ht="12" customHeight="1">
      <c r="A32" s="796" t="str">
        <f>IF(ISBLANK('jobinfo(2)'!C1),"__Property owner Signature________________________________",'jobinfo(2)'!C1)</f>
        <v>Johnson, Paul &amp; Tamra</v>
      </c>
      <c r="B32" s="796"/>
      <c r="C32" s="783" t="str">
        <f>IF(ISBLANK('jobinfo(2)'!C6),"co-owner Signature______________________________",'jobinfo(2)'!C6)</f>
        <v>TBD</v>
      </c>
      <c r="D32" s="783"/>
    </row>
    <row r="33" spans="1:5" ht="12" customHeight="1">
      <c r="A33" s="421"/>
      <c r="B33" s="421"/>
      <c r="C33" s="46"/>
      <c r="D33" s="46"/>
    </row>
    <row r="34" spans="1:5" ht="22.2" customHeight="1">
      <c r="A34" s="83" t="str">
        <f>+$A$185</f>
        <v>COMPANY REP.</v>
      </c>
      <c r="B34" s="384" t="str">
        <f>+B66</f>
        <v>Joe Jones, PM  216.450.7228</v>
      </c>
      <c r="C34" s="403"/>
      <c r="D34" s="402" t="str">
        <f>+D66</f>
        <v>wsbjoe9@gmail.com</v>
      </c>
      <c r="E34" s="402"/>
    </row>
    <row r="35" spans="1:5" ht="22.2" customHeight="1">
      <c r="A35" s="795" t="s">
        <v>131</v>
      </c>
      <c r="B35" s="795"/>
      <c r="C35" s="795"/>
      <c r="D35" s="795"/>
    </row>
    <row r="36" spans="1:5" ht="25.95" customHeight="1">
      <c r="A36" s="777" t="str">
        <f>+$A$2</f>
        <v>All Phase Consulting, LLC</v>
      </c>
      <c r="B36" s="777"/>
      <c r="C36" s="777"/>
      <c r="D36" s="777"/>
    </row>
    <row r="37" spans="1:5" ht="19.95" customHeight="1">
      <c r="A37" s="416" t="str">
        <f>+A3</f>
        <v>Providing Cost Estimating &amp; Project Management Services</v>
      </c>
      <c r="B37" s="417"/>
      <c r="C37" s="499" t="str">
        <f>+$A$99</f>
        <v>WWW.MYAPCLLC.COM</v>
      </c>
      <c r="D37" s="417"/>
    </row>
    <row r="38" spans="1:5" ht="1.2" customHeight="1">
      <c r="B38" s="499"/>
      <c r="C38" s="499"/>
      <c r="D38" s="499"/>
    </row>
    <row r="39" spans="1:5" ht="15" customHeight="1">
      <c r="A39" s="4" t="str">
        <f>+A5</f>
        <v>20810 AURORA RD</v>
      </c>
      <c r="B39" s="789" t="str">
        <f>+B5</f>
        <v>375 Rockbridge Road, Suite 172-343</v>
      </c>
      <c r="C39" s="789"/>
      <c r="D39" s="84" t="str">
        <f>+D5</f>
        <v>ECI 531 FIFTH AVE,</v>
      </c>
    </row>
    <row r="40" spans="1:5" ht="15" customHeight="1">
      <c r="A40" s="4" t="str">
        <f>+A6</f>
        <v>BEDFORD,OH 44146</v>
      </c>
      <c r="B40" s="812" t="str">
        <f>+B6</f>
        <v>Lilburn, GA, 30047</v>
      </c>
      <c r="C40" s="812"/>
      <c r="D40" s="6" t="str">
        <f>+D6</f>
        <v>PELHAM, NY 10803</v>
      </c>
    </row>
    <row r="41" spans="1:5" ht="1.2" customHeight="1">
      <c r="A41" s="813"/>
      <c r="B41" s="813"/>
      <c r="C41" s="813" t="str">
        <f>+$C$103</f>
        <v>wsbjoe9@gmail.com</v>
      </c>
      <c r="D41" s="813"/>
    </row>
    <row r="42" spans="1:5" ht="22.2" customHeight="1">
      <c r="A42" s="83" t="str">
        <f>+A8</f>
        <v>COMPANY REP.</v>
      </c>
      <c r="B42" s="86" t="str">
        <f>+B34</f>
        <v>Joe Jones, PM  216.450.7228</v>
      </c>
      <c r="C42" s="787" t="str">
        <f>+$D$185</f>
        <v>wsbjoe9@gmail.com</v>
      </c>
      <c r="D42" s="787"/>
    </row>
    <row r="43" spans="1:5" ht="19.95" customHeight="1">
      <c r="A43" s="87" t="s">
        <v>132</v>
      </c>
      <c r="B43" s="363">
        <f>+'jobinfo(2)'!C27</f>
        <v>0</v>
      </c>
      <c r="C43" s="821" t="str">
        <f>+B14</f>
        <v>Allstate Insurance Company</v>
      </c>
      <c r="D43" s="821"/>
    </row>
    <row r="44" spans="1:5" ht="16.2" customHeight="1">
      <c r="A44" s="25" t="str">
        <f>+'jobinfo(2)'!B1</f>
        <v>Property-Owner Name</v>
      </c>
      <c r="B44" s="89" t="str">
        <f>+'jobinfo(2)'!C1</f>
        <v>Johnson, Paul &amp; Tamra</v>
      </c>
      <c r="C44" s="90" t="str">
        <f>+A15</f>
        <v xml:space="preserve">Insurance Co. Phone </v>
      </c>
      <c r="D44" s="22" t="str">
        <f>'jobinfo(2)'!C31</f>
        <v>888 656.8005</v>
      </c>
    </row>
    <row r="45" spans="1:5" ht="19.95" customHeight="1">
      <c r="A45" s="25" t="str">
        <f>+'jobinfo(2)'!B2</f>
        <v>Property address: street</v>
      </c>
      <c r="B45" s="89" t="str">
        <f>+'jobinfo(2)'!C2</f>
        <v>9402 Shepard Road</v>
      </c>
      <c r="C45" s="820"/>
      <c r="D45" s="820"/>
    </row>
    <row r="46" spans="1:5" ht="19.95" customHeight="1">
      <c r="A46" s="25" t="str">
        <f>+'jobinfo(2)'!B3</f>
        <v>Property city, state, zip</v>
      </c>
      <c r="B46" s="89" t="str">
        <f>+'jobinfo(2)'!C3</f>
        <v>Macedonia, OH, USA</v>
      </c>
      <c r="C46" s="206" t="str">
        <f>+'jobinfo(2)'!B11</f>
        <v>Cause of Loss</v>
      </c>
      <c r="D46" s="91" t="str">
        <f>+A23</f>
        <v>WATER</v>
      </c>
    </row>
    <row r="47" spans="1:5" ht="19.95" customHeight="1">
      <c r="A47" s="25" t="str">
        <f>+'jobinfo(2)'!B4</f>
        <v>Customer Email</v>
      </c>
      <c r="B47" s="89" t="str">
        <f>+'jobinfo(2)'!C4</f>
        <v>tringo68@yahoo.com</v>
      </c>
      <c r="C47" s="25" t="str">
        <f>+'jobinfo(2)'!B5</f>
        <v>Cst-owner Phone#</v>
      </c>
      <c r="D47" s="422" t="str">
        <f>+D10</f>
        <v>(216) 399-6191</v>
      </c>
    </row>
    <row r="48" spans="1:5" ht="19.95" customHeight="1">
      <c r="B48" s="25" t="str">
        <f>+'jobinfo(2)'!C5</f>
        <v>(216) 399-6191</v>
      </c>
      <c r="C48" s="11"/>
      <c r="D48" s="11"/>
    </row>
    <row r="49" spans="1:8" ht="24" customHeight="1">
      <c r="A49" s="849" t="s">
        <v>133</v>
      </c>
      <c r="B49" s="849"/>
      <c r="C49" s="849"/>
      <c r="D49" s="849"/>
      <c r="E49" s="419"/>
      <c r="F49" s="419"/>
      <c r="G49" s="419"/>
      <c r="H49" s="419"/>
    </row>
    <row r="50" spans="1:8" ht="25.95" customHeight="1">
      <c r="A50" s="849"/>
      <c r="B50" s="849"/>
      <c r="C50" s="849"/>
      <c r="D50" s="849"/>
      <c r="E50" s="419"/>
      <c r="F50" s="419"/>
      <c r="G50" s="419"/>
      <c r="H50" s="419"/>
    </row>
    <row r="51" spans="1:8" ht="36" customHeight="1">
      <c r="A51" s="849"/>
      <c r="B51" s="849"/>
      <c r="C51" s="849"/>
      <c r="D51" s="849"/>
      <c r="E51" s="419"/>
      <c r="F51" s="419"/>
      <c r="G51" s="419"/>
      <c r="H51" s="419"/>
    </row>
    <row r="52" spans="1:8" s="2" customFormat="1" ht="18" customHeight="1">
      <c r="A52" s="418" t="str">
        <f>+$B$11</f>
        <v>Johnson, Paul &amp; Tamra</v>
      </c>
      <c r="B52" s="391" t="s">
        <v>134</v>
      </c>
      <c r="C52" s="818" t="str">
        <f>+A36</f>
        <v>All Phase Consulting, LLC</v>
      </c>
      <c r="D52" s="818"/>
    </row>
    <row r="53" spans="1:8" ht="55.95" customHeight="1">
      <c r="A53" s="797" t="s">
        <v>135</v>
      </c>
      <c r="B53" s="797"/>
      <c r="C53" s="797"/>
      <c r="D53" s="797"/>
    </row>
    <row r="54" spans="1:8" ht="16.2" customHeight="1">
      <c r="A54" s="794" t="s">
        <v>136</v>
      </c>
      <c r="B54" s="794"/>
      <c r="C54" s="794"/>
      <c r="D54" s="794"/>
    </row>
    <row r="55" spans="1:8" ht="16.2" customHeight="1">
      <c r="A55" s="21" t="s">
        <v>137</v>
      </c>
      <c r="B55" s="497"/>
      <c r="C55" s="497"/>
      <c r="D55" s="497"/>
    </row>
    <row r="56" spans="1:8" ht="19.95" customHeight="1">
      <c r="A56" s="88" t="str">
        <f>+'jobinfo(2)'!C13</f>
        <v>Interior Repairs LEVEL 1</v>
      </c>
      <c r="B56" s="91" t="str">
        <f>+'jobinfo(2)'!C14</f>
        <v>Interior Repairs LEVEL 2</v>
      </c>
      <c r="C56" s="91" t="str">
        <f>+'jobinfo(2)'!C15</f>
        <v>TBD</v>
      </c>
      <c r="D56" s="91" t="str">
        <f>+'jobinfo(2)'!C16</f>
        <v>Y</v>
      </c>
    </row>
    <row r="57" spans="1:8" ht="18" customHeight="1">
      <c r="A57" s="799" t="s">
        <v>138</v>
      </c>
      <c r="B57" s="799"/>
      <c r="C57" s="799"/>
      <c r="D57" s="799"/>
      <c r="E57" s="799" t="s">
        <v>138</v>
      </c>
      <c r="F57" s="799"/>
      <c r="G57" s="799"/>
      <c r="H57" s="799"/>
    </row>
    <row r="58" spans="1:8" ht="18" customHeight="1">
      <c r="A58" s="494" t="s">
        <v>139</v>
      </c>
      <c r="B58" s="496"/>
      <c r="C58" s="800" t="str">
        <f>+$A$2</f>
        <v>All Phase Consulting, LLC</v>
      </c>
      <c r="D58" s="800"/>
      <c r="E58" s="494" t="s">
        <v>139</v>
      </c>
      <c r="F58" s="496"/>
      <c r="G58" s="800" t="str">
        <f>+$A$2</f>
        <v>All Phase Consulting, LLC</v>
      </c>
      <c r="H58" s="800"/>
    </row>
    <row r="59" spans="1:8" ht="28.2" customHeight="1">
      <c r="A59" s="801" t="s">
        <v>140</v>
      </c>
      <c r="B59" s="801"/>
      <c r="C59" s="801"/>
      <c r="D59" s="801"/>
      <c r="E59" s="801" t="s">
        <v>140</v>
      </c>
      <c r="F59" s="801"/>
      <c r="G59" s="801"/>
      <c r="H59" s="801"/>
    </row>
    <row r="60" spans="1:8" ht="54" customHeight="1">
      <c r="A60" s="810" t="s">
        <v>141</v>
      </c>
      <c r="B60" s="810"/>
      <c r="C60" s="810"/>
      <c r="D60" s="810"/>
      <c r="E60" s="810" t="s">
        <v>141</v>
      </c>
      <c r="F60" s="810"/>
      <c r="G60" s="810"/>
      <c r="H60" s="810"/>
    </row>
    <row r="61" spans="1:8" ht="28.2" customHeight="1">
      <c r="A61" s="23" t="s">
        <v>142</v>
      </c>
      <c r="B61" s="22"/>
      <c r="C61" s="92" t="str">
        <f>+C58</f>
        <v>All Phase Consulting, LLC</v>
      </c>
      <c r="D61" s="353" t="str">
        <f>+D30</f>
        <v>TIN 83-226 0563</v>
      </c>
      <c r="E61" s="23" t="s">
        <v>142</v>
      </c>
      <c r="F61" s="22"/>
      <c r="G61" s="92" t="str">
        <f>+'email cvr'!B13</f>
        <v>TIN 83-226 0563</v>
      </c>
      <c r="H61" s="193" t="str">
        <f>+C52</f>
        <v>All Phase Consulting, LLC</v>
      </c>
    </row>
    <row r="62" spans="1:8" ht="19.2" customHeight="1">
      <c r="A62" s="190" t="s">
        <v>143</v>
      </c>
      <c r="B62" s="26"/>
      <c r="C62" s="26"/>
      <c r="D62" s="189" t="str">
        <f>+'email cvr'!D13</f>
        <v xml:space="preserve">  FEDEX    # 9836-2151-1</v>
      </c>
    </row>
    <row r="63" spans="1:8" ht="22.2" customHeight="1">
      <c r="A63" s="798" t="s">
        <v>144</v>
      </c>
      <c r="B63" s="798"/>
      <c r="C63" s="798"/>
      <c r="D63" s="798"/>
    </row>
    <row r="64" spans="1:8" ht="28.95" customHeight="1">
      <c r="A64" s="788" t="str">
        <f>+$A$31</f>
        <v xml:space="preserve"> X___________________________________ _____________</v>
      </c>
      <c r="B64" s="788"/>
      <c r="C64" s="81" t="str">
        <f>+$C$31</f>
        <v xml:space="preserve"> X_ _________________________________ _____________</v>
      </c>
      <c r="D64" s="93" t="str">
        <f>+$D$31</f>
        <v>Friday, April 4, 2025</v>
      </c>
    </row>
    <row r="65" spans="1:13" ht="13.95" customHeight="1">
      <c r="A65" s="819" t="str">
        <f>+B44</f>
        <v>Johnson, Paul &amp; Tamra</v>
      </c>
      <c r="B65" s="819"/>
      <c r="C65" s="780" t="str">
        <f>+C184</f>
        <v>TBD</v>
      </c>
      <c r="D65" s="780"/>
    </row>
    <row r="66" spans="1:13" ht="19.95" customHeight="1">
      <c r="A66" s="25" t="str">
        <f>+$A$185</f>
        <v>COMPANY REP.</v>
      </c>
      <c r="B66" s="112" t="str">
        <f>+'jobinfo(2)'!C112</f>
        <v>Joe Jones, PM  216.450.7228</v>
      </c>
      <c r="C66" s="403">
        <f>C34</f>
        <v>0</v>
      </c>
      <c r="D66" s="38" t="str">
        <f>+'jobinfo(2)'!C113</f>
        <v>wsbjoe9@gmail.com</v>
      </c>
    </row>
    <row r="67" spans="1:13" ht="48" customHeight="1">
      <c r="A67" s="811" t="s">
        <v>145</v>
      </c>
      <c r="B67" s="811"/>
      <c r="C67" s="811"/>
      <c r="D67" s="811"/>
      <c r="J67" s="823" t="s">
        <v>34</v>
      </c>
      <c r="K67" s="823"/>
      <c r="L67" s="823"/>
      <c r="M67" s="823"/>
    </row>
    <row r="68" spans="1:13" ht="18" customHeight="1">
      <c r="A68" s="803" t="str">
        <f>+'jobinfo(2)'!$C$100</f>
        <v>All Phase Consulting, LLC</v>
      </c>
      <c r="B68" s="804"/>
      <c r="C68" s="804"/>
      <c r="D68" s="804"/>
    </row>
    <row r="69" spans="1:13" ht="15" customHeight="1">
      <c r="A69" s="746" t="str">
        <f>+'jobinfo(2)'!C$109</f>
        <v>Providing Cost Estimating &amp; Project Management Services</v>
      </c>
      <c r="B69" s="746"/>
      <c r="C69" s="746"/>
      <c r="D69" s="746"/>
    </row>
    <row r="70" spans="1:13" ht="15" customHeight="1">
      <c r="A70" s="745" t="str">
        <f>+'jobinfo(2)'!$C$101</f>
        <v>WWW.MYAPCLLC.COM</v>
      </c>
      <c r="B70" s="745"/>
      <c r="C70" s="745" t="str">
        <f>+'jobinfo(2)'!$C$102</f>
        <v>Insured  &amp; GA Registered #09073201</v>
      </c>
      <c r="D70" s="745"/>
    </row>
    <row r="71" spans="1:13" ht="22.2" customHeight="1">
      <c r="A71" s="364" t="e">
        <f>+'jobinfo(2)'!#REF!</f>
        <v>#REF!</v>
      </c>
      <c r="B71" s="746" t="str">
        <f>+'jobinfo(2)'!$C$103</f>
        <v>375 Rockbridge Road, Suite 172-343</v>
      </c>
      <c r="C71" s="747"/>
      <c r="D71" s="364" t="str">
        <f>+'jobinfo(2)'!$C$105</f>
        <v>ECI 531 FIFTH AVE,</v>
      </c>
    </row>
    <row r="72" spans="1:13" ht="15" customHeight="1">
      <c r="A72" s="364" t="e">
        <f>+'jobinfo(2)'!#REF!</f>
        <v>#REF!</v>
      </c>
      <c r="B72" s="746" t="str">
        <f>+'jobinfo(2)'!$C$104</f>
        <v>Lilburn, GA, 30047</v>
      </c>
      <c r="C72" s="747"/>
      <c r="D72" s="364" t="str">
        <f>+'jobinfo(2)'!$C$106</f>
        <v>PELHAM, NY 10803</v>
      </c>
    </row>
    <row r="73" spans="1:13" ht="15" customHeight="1">
      <c r="A73" s="749" t="str">
        <f>+'jobinfo(2)'!$C$110</f>
        <v>Five Generations of Great Work</v>
      </c>
      <c r="B73" s="750"/>
      <c r="C73" s="749" t="str">
        <f>+'jobinfo(2)'!$C$111</f>
        <v>Five Generations of Pride &amp; Skills</v>
      </c>
      <c r="D73" s="750"/>
    </row>
    <row r="74" spans="1:13" ht="22.2" customHeight="1">
      <c r="A74" s="7" t="s">
        <v>3</v>
      </c>
      <c r="B74" s="322" t="str">
        <f>+'jobinfo(2)'!$C$112</f>
        <v>Joe Jones, PM  216.450.7228</v>
      </c>
      <c r="C74" s="749" t="str">
        <f>+'jobinfo(2)'!$C$113</f>
        <v>wsbjoe9@gmail.com</v>
      </c>
      <c r="D74" s="750"/>
    </row>
    <row r="75" spans="1:13" ht="16.2" customHeight="1">
      <c r="A75" s="7" t="s">
        <v>5</v>
      </c>
      <c r="B75" s="322" t="str">
        <f>+'jobinfo(2)'!$C$114</f>
        <v>404-446-9060</v>
      </c>
      <c r="C75" s="749" t="str">
        <f>+'jobinfo(2)'!$C$115</f>
        <v>info@myapcllc.com</v>
      </c>
      <c r="D75" s="750"/>
    </row>
    <row r="76" spans="1:13" ht="22.2" customHeight="1">
      <c r="A76" s="365" t="str">
        <f>+'jobinfo(2)'!B26</f>
        <v xml:space="preserve">Insurance Co. Name </v>
      </c>
      <c r="B76" s="366" t="str">
        <f>+'jobinfo(2)'!C26</f>
        <v>Allstate Insurance Company</v>
      </c>
      <c r="C76" t="str">
        <f>+'jobinfo(2)'!B27</f>
        <v xml:space="preserve">Claim # </v>
      </c>
      <c r="D76" s="362">
        <f>IF(ISBLANK('jobinfo(2)'!C27),"________________________________",'jobinfo(2)'!$C$27)</f>
        <v>0</v>
      </c>
      <c r="E76" s="73"/>
    </row>
    <row r="77" spans="1:13" ht="18" customHeight="1">
      <c r="A77" s="25" t="str">
        <f>+A44</f>
        <v>Property-Owner Name</v>
      </c>
      <c r="B77" s="391" t="str">
        <f>+B44</f>
        <v>Johnson, Paul &amp; Tamra</v>
      </c>
      <c r="C77" t="str">
        <f>+'jobinfo(2)'!B11</f>
        <v>Cause of Loss</v>
      </c>
      <c r="D77" t="str">
        <f>+'jobinfo(2)'!C11</f>
        <v>WATER</v>
      </c>
    </row>
    <row r="78" spans="1:13" ht="18" customHeight="1">
      <c r="A78" s="25" t="str">
        <f t="shared" ref="A78:B81" si="0">+A45</f>
        <v>Property address: street</v>
      </c>
      <c r="B78" s="391" t="str">
        <f t="shared" si="0"/>
        <v>9402 Shepard Road</v>
      </c>
      <c r="C78" t="str">
        <f>+'jobinfo(2)'!B12</f>
        <v>date of loss</v>
      </c>
      <c r="D78" s="385" t="str">
        <f>+'jobinfo(2)'!C12</f>
        <v>Friday, April 4, 2025</v>
      </c>
    </row>
    <row r="79" spans="1:13" ht="18" customHeight="1">
      <c r="A79" s="25" t="str">
        <f t="shared" si="0"/>
        <v>Property city, state, zip</v>
      </c>
      <c r="B79" s="391" t="str">
        <f t="shared" si="0"/>
        <v>Macedonia, OH, USA</v>
      </c>
      <c r="C79" t="str">
        <f>+'jobinfo(2)'!B13</f>
        <v>rebuild  type 1</v>
      </c>
      <c r="D79" t="str">
        <f>+'jobinfo(2)'!C13</f>
        <v>Interior Repairs LEVEL 1</v>
      </c>
    </row>
    <row r="80" spans="1:13" ht="18" customHeight="1">
      <c r="A80" s="25" t="str">
        <f t="shared" si="0"/>
        <v>Customer Email</v>
      </c>
      <c r="B80" s="391" t="str">
        <f t="shared" si="0"/>
        <v>tringo68@yahoo.com</v>
      </c>
      <c r="C80" t="str">
        <f>+'jobinfo(2)'!B14</f>
        <v>rebuild  type 2</v>
      </c>
      <c r="D80" t="str">
        <f>+'jobinfo(2)'!C14</f>
        <v>Interior Repairs LEVEL 2</v>
      </c>
    </row>
    <row r="81" spans="1:4" ht="18" customHeight="1">
      <c r="A81" s="25" t="str">
        <f>+C47</f>
        <v>Cst-owner Phone#</v>
      </c>
      <c r="B81" s="504" t="str">
        <f t="shared" si="0"/>
        <v>(216) 399-6191</v>
      </c>
      <c r="C81" t="str">
        <f>+'jobinfo(2)'!B15</f>
        <v>rebuild  type 3</v>
      </c>
      <c r="D81" t="str">
        <f>+'jobinfo(2)'!C15</f>
        <v>TBD</v>
      </c>
    </row>
    <row r="82" spans="1:4" ht="9" customHeight="1">
      <c r="A82" s="25"/>
      <c r="B82" s="391"/>
      <c r="C82"/>
      <c r="D82"/>
    </row>
    <row r="83" spans="1:4" ht="22.2" customHeight="1">
      <c r="A83" s="368" t="s">
        <v>146</v>
      </c>
      <c r="B83"/>
      <c r="C83" s="367" t="str">
        <f>+'jobinfo(2)'!C1</f>
        <v>Johnson, Paul &amp; Tamra</v>
      </c>
      <c r="D83"/>
    </row>
    <row r="84" spans="1:4" ht="39" customHeight="1">
      <c r="A84" s="772" t="s">
        <v>147</v>
      </c>
      <c r="B84" s="773"/>
      <c r="C84" s="773"/>
      <c r="D84" s="773"/>
    </row>
    <row r="85" spans="1:4" ht="18" customHeight="1">
      <c r="A85" s="826" t="str">
        <f>+A68</f>
        <v>All Phase Consulting, LLC</v>
      </c>
      <c r="B85" s="826"/>
      <c r="C85" s="400" t="str">
        <f>+C30</f>
        <v>EIN #</v>
      </c>
      <c r="D85" s="400" t="str">
        <f>+D30</f>
        <v>TIN 83-226 0563</v>
      </c>
    </row>
    <row r="86" spans="1:4" ht="100.2" customHeight="1">
      <c r="A86" s="910" t="s">
        <v>148</v>
      </c>
      <c r="B86" s="910"/>
      <c r="C86" s="910"/>
      <c r="D86" s="910"/>
    </row>
    <row r="87" spans="1:4" ht="15.6">
      <c r="A87" s="372" t="s">
        <v>149</v>
      </c>
      <c r="B87" s="10"/>
      <c r="C87" s="10"/>
      <c r="D87" s="10"/>
    </row>
    <row r="88" spans="1:4" ht="33" customHeight="1">
      <c r="A88" s="901" t="s">
        <v>506</v>
      </c>
      <c r="B88" s="901"/>
      <c r="C88" s="901"/>
      <c r="D88" s="901"/>
    </row>
    <row r="89" spans="1:4" ht="15.6">
      <c r="A89" s="374" t="s">
        <v>151</v>
      </c>
      <c r="B89" s="10"/>
      <c r="C89" s="10"/>
      <c r="D89" s="10"/>
    </row>
    <row r="90" spans="1:4" ht="13.95" customHeight="1">
      <c r="A90" s="375" t="s">
        <v>143</v>
      </c>
      <c r="B90" s="10"/>
      <c r="C90" s="10"/>
      <c r="D90" s="10"/>
    </row>
    <row r="91" spans="1:4" ht="15" customHeight="1">
      <c r="A91" s="372"/>
      <c r="B91" s="10"/>
      <c r="C91" s="10"/>
      <c r="D91" s="10"/>
    </row>
    <row r="92" spans="1:4" ht="1.2" customHeight="1">
      <c r="A92" s="372"/>
      <c r="B92" s="10"/>
      <c r="C92" s="10"/>
      <c r="D92" s="10"/>
    </row>
    <row r="93" spans="1:4" ht="33" customHeight="1">
      <c r="A93" s="822"/>
      <c r="B93" s="822"/>
      <c r="C93" s="822"/>
      <c r="D93" s="822"/>
    </row>
    <row r="94" spans="1:4" ht="30" customHeight="1">
      <c r="A94" s="369" t="s">
        <v>152</v>
      </c>
      <c r="B94"/>
      <c r="C94" s="404"/>
      <c r="D94" s="385" t="str">
        <f>+D31</f>
        <v>Friday, April 4, 2025</v>
      </c>
    </row>
    <row r="95" spans="1:4" ht="12" customHeight="1">
      <c r="A95" s="370" t="str">
        <f>+'jobinfo(2)'!C1</f>
        <v>Johnson, Paul &amp; Tamra</v>
      </c>
      <c r="B95" s="361" t="str">
        <f>+'jobinfo(2)'!C6</f>
        <v>TBD</v>
      </c>
      <c r="C95" s="405">
        <f>C66</f>
        <v>0</v>
      </c>
      <c r="D95"/>
    </row>
    <row r="96" spans="1:4" ht="18">
      <c r="A96" s="825" t="s">
        <v>31</v>
      </c>
      <c r="B96" s="825"/>
      <c r="C96" s="825"/>
      <c r="D96" s="825"/>
    </row>
    <row r="97" spans="1:4" ht="23.4">
      <c r="A97" s="743" t="str">
        <f>+'jobinfo(2)'!$C$100</f>
        <v>All Phase Consulting, LLC</v>
      </c>
      <c r="B97" s="744"/>
      <c r="C97" s="744"/>
      <c r="D97" s="744"/>
    </row>
    <row r="98" spans="1:4" ht="18">
      <c r="A98" s="746" t="str">
        <f>+'jobinfo(2)'!C$109</f>
        <v>Providing Cost Estimating &amp; Project Management Services</v>
      </c>
      <c r="B98" s="746"/>
      <c r="C98" s="746"/>
      <c r="D98" s="746"/>
    </row>
    <row r="99" spans="1:4" ht="22.2" customHeight="1">
      <c r="A99" s="745" t="str">
        <f>+'jobinfo(2)'!$C$101</f>
        <v>WWW.MYAPCLLC.COM</v>
      </c>
      <c r="B99" s="745"/>
      <c r="C99" s="745" t="str">
        <f>+'jobinfo(2)'!$C$102</f>
        <v>Insured  &amp; GA Registered #09073201</v>
      </c>
      <c r="D99" s="745"/>
    </row>
    <row r="100" spans="1:4" ht="18">
      <c r="A100" s="364" t="str">
        <f>+'jobinfo(2)'!$C$107</f>
        <v>20810 AURORA RD</v>
      </c>
      <c r="B100" s="746" t="str">
        <f>+'jobinfo(2)'!$C$103</f>
        <v>375 Rockbridge Road, Suite 172-343</v>
      </c>
      <c r="C100" s="747"/>
      <c r="D100" s="364" t="str">
        <f>+'jobinfo(2)'!$C$105</f>
        <v>ECI 531 FIFTH AVE,</v>
      </c>
    </row>
    <row r="101" spans="1:4" ht="19.95" customHeight="1">
      <c r="A101" s="364" t="str">
        <f>+'jobinfo(2)'!$C$108</f>
        <v>BEDFORD,OH 44146</v>
      </c>
      <c r="B101" s="746" t="str">
        <f>+'jobinfo(2)'!$C$104</f>
        <v>Lilburn, GA, 30047</v>
      </c>
      <c r="C101" s="747"/>
      <c r="D101" s="364" t="str">
        <f>+'jobinfo(2)'!$C$106</f>
        <v>PELHAM, NY 10803</v>
      </c>
    </row>
    <row r="102" spans="1:4" ht="22.2" customHeight="1">
      <c r="A102" s="749" t="str">
        <f>+'jobinfo(2)'!$C$110</f>
        <v>Five Generations of Great Work</v>
      </c>
      <c r="B102" s="750"/>
      <c r="C102" s="749" t="str">
        <f>+'jobinfo(2)'!$C$111</f>
        <v>Five Generations of Pride &amp; Skills</v>
      </c>
      <c r="D102" s="750"/>
    </row>
    <row r="103" spans="1:4" s="2" customFormat="1" ht="19.95" customHeight="1">
      <c r="A103" s="7" t="s">
        <v>3</v>
      </c>
      <c r="B103" s="322" t="str">
        <f>+'jobinfo(2)'!$C$112</f>
        <v>Joe Jones, PM  216.450.7228</v>
      </c>
      <c r="C103" s="749" t="str">
        <f>+'jobinfo(2)'!$C$113</f>
        <v>wsbjoe9@gmail.com</v>
      </c>
      <c r="D103" s="750"/>
    </row>
    <row r="104" spans="1:4" ht="22.2" customHeight="1">
      <c r="A104" s="7" t="s">
        <v>5</v>
      </c>
      <c r="B104" s="322" t="str">
        <f>+'jobinfo(2)'!$C$114</f>
        <v>404-446-9060</v>
      </c>
      <c r="C104" s="749" t="str">
        <f>+'jobinfo(2)'!$C$115</f>
        <v>info@myapcllc.com</v>
      </c>
      <c r="D104" s="750"/>
    </row>
    <row r="105" spans="1:4" ht="33" customHeight="1">
      <c r="A105" s="126" t="str">
        <f>+B11</f>
        <v>Johnson, Paul &amp; Tamra</v>
      </c>
      <c r="B105" s="127" t="str">
        <f>+B12</f>
        <v>9402 Shepard Road</v>
      </c>
      <c r="C105" s="128" t="str">
        <f>+B13</f>
        <v>Macedonia, OH, USA</v>
      </c>
      <c r="D105" s="1" t="s">
        <v>153</v>
      </c>
    </row>
    <row r="106" spans="1:4" ht="3" customHeight="1">
      <c r="A106" s="126"/>
      <c r="B106" s="127"/>
      <c r="C106" s="128"/>
      <c r="D106" s="1"/>
    </row>
    <row r="107" spans="1:4" ht="22.2" customHeight="1">
      <c r="A107" s="816" t="str">
        <f>+A97</f>
        <v>All Phase Consulting, LLC</v>
      </c>
      <c r="B107" s="817"/>
      <c r="C107" s="129" t="s">
        <v>154</v>
      </c>
      <c r="D107" s="92" t="s">
        <v>155</v>
      </c>
    </row>
    <row r="108" spans="1:4" ht="3" customHeight="1">
      <c r="A108" s="104"/>
      <c r="B108" s="104"/>
      <c r="C108" s="129"/>
      <c r="D108" s="92"/>
    </row>
    <row r="109" spans="1:4" s="2" customFormat="1" ht="15" customHeight="1">
      <c r="A109" s="117" t="s">
        <v>156</v>
      </c>
      <c r="B109" s="130" t="str">
        <f>+$A$23</f>
        <v>WATER</v>
      </c>
      <c r="C109" s="494" t="s">
        <v>157</v>
      </c>
      <c r="D109" s="493" t="str">
        <f>+D23</f>
        <v>Friday, April 4, 2025</v>
      </c>
    </row>
    <row r="110" spans="1:4" s="2" customFormat="1" ht="3" customHeight="1">
      <c r="A110" s="117"/>
      <c r="B110" s="130"/>
      <c r="C110" s="494"/>
      <c r="D110" s="493"/>
    </row>
    <row r="111" spans="1:4" ht="15.6">
      <c r="A111" s="131" t="s">
        <v>158</v>
      </c>
    </row>
    <row r="112" spans="1:4" ht="3" customHeight="1">
      <c r="A112" s="131"/>
    </row>
    <row r="113" spans="1:4" ht="15.6">
      <c r="A113" s="132" t="s">
        <v>159</v>
      </c>
    </row>
    <row r="114" spans="1:4" ht="15.6" customHeight="1">
      <c r="A114" s="827" t="s">
        <v>160</v>
      </c>
      <c r="B114" s="827"/>
      <c r="C114" s="827"/>
      <c r="D114" s="827"/>
    </row>
    <row r="115" spans="1:4" s="15" customFormat="1" ht="30" customHeight="1">
      <c r="A115" s="14" t="str">
        <f>+A56</f>
        <v>Interior Repairs LEVEL 1</v>
      </c>
      <c r="B115" s="133" t="str">
        <f>+B56</f>
        <v>Interior Repairs LEVEL 2</v>
      </c>
      <c r="C115" s="133" t="str">
        <f>+C56</f>
        <v>TBD</v>
      </c>
      <c r="D115" s="133" t="str">
        <f>+D56</f>
        <v>Y</v>
      </c>
    </row>
    <row r="116" spans="1:4" s="10" customFormat="1" ht="3" customHeight="1">
      <c r="A116" s="120"/>
      <c r="B116" s="78"/>
      <c r="C116" s="78"/>
      <c r="D116" s="78"/>
    </row>
    <row r="117" spans="1:4" ht="19.2" customHeight="1">
      <c r="A117" s="131" t="s">
        <v>161</v>
      </c>
      <c r="B117" s="134"/>
      <c r="C117" s="134"/>
      <c r="D117" s="135"/>
    </row>
    <row r="118" spans="1:4" ht="3" customHeight="1">
      <c r="A118" s="131"/>
      <c r="B118" s="134"/>
      <c r="C118" s="134"/>
      <c r="D118" s="135"/>
    </row>
    <row r="119" spans="1:4" ht="21.6" customHeight="1">
      <c r="A119" s="136" t="s">
        <v>162</v>
      </c>
      <c r="B119" s="134"/>
      <c r="C119" s="137" t="str">
        <f>+'jobinfo(2)'!C95</f>
        <v>TBD</v>
      </c>
    </row>
    <row r="120" spans="1:4" ht="3" customHeight="1">
      <c r="A120" s="136"/>
      <c r="B120" s="134"/>
      <c r="C120" s="134"/>
      <c r="D120" s="137"/>
    </row>
    <row r="121" spans="1:4" ht="17.399999999999999">
      <c r="A121" s="31" t="s">
        <v>163</v>
      </c>
      <c r="C121" s="31"/>
      <c r="D121" s="135"/>
    </row>
    <row r="122" spans="1:4" ht="18">
      <c r="A122" s="815" t="str">
        <f>+B14</f>
        <v>Allstate Insurance Company</v>
      </c>
      <c r="B122" s="815"/>
      <c r="C122" s="36" t="s">
        <v>164</v>
      </c>
      <c r="D122" s="88">
        <f>+$B$10</f>
        <v>0</v>
      </c>
    </row>
    <row r="123" spans="1:4" ht="3" customHeight="1">
      <c r="A123" s="138"/>
      <c r="B123" s="138"/>
      <c r="D123" s="88"/>
    </row>
    <row r="124" spans="1:4" ht="18" customHeight="1">
      <c r="A124" s="139" t="s">
        <v>165</v>
      </c>
    </row>
    <row r="125" spans="1:4" ht="15.9" customHeight="1">
      <c r="A125" s="140" t="s">
        <v>166</v>
      </c>
    </row>
    <row r="126" spans="1:4" ht="3" customHeight="1">
      <c r="A126" s="141"/>
    </row>
    <row r="127" spans="1:4" ht="18" customHeight="1">
      <c r="A127" s="131" t="s">
        <v>167</v>
      </c>
    </row>
    <row r="128" spans="1:4" ht="3" customHeight="1">
      <c r="A128" s="131"/>
    </row>
    <row r="129" spans="1:4" ht="18" customHeight="1">
      <c r="A129" s="131" t="s">
        <v>168</v>
      </c>
    </row>
    <row r="130" spans="1:4" ht="3" customHeight="1">
      <c r="A130" s="131"/>
    </row>
    <row r="131" spans="1:4" ht="18" customHeight="1">
      <c r="A131" s="824" t="s">
        <v>169</v>
      </c>
      <c r="B131" s="824"/>
      <c r="C131" s="824"/>
      <c r="D131" s="824"/>
    </row>
    <row r="132" spans="1:4" ht="16.2" customHeight="1">
      <c r="A132" s="814" t="s">
        <v>170</v>
      </c>
      <c r="B132" s="814"/>
      <c r="C132" s="814"/>
      <c r="D132" s="814"/>
    </row>
    <row r="133" spans="1:4" ht="33" customHeight="1">
      <c r="A133" s="790" t="s">
        <v>171</v>
      </c>
      <c r="B133" s="790"/>
      <c r="C133" s="790"/>
      <c r="D133" s="790"/>
    </row>
    <row r="134" spans="1:4" ht="3" customHeight="1">
      <c r="A134" s="143"/>
      <c r="B134" s="142"/>
      <c r="C134" s="142"/>
      <c r="D134" s="142"/>
    </row>
    <row r="135" spans="1:4" ht="16.2" customHeight="1">
      <c r="A135" s="131" t="s">
        <v>172</v>
      </c>
    </row>
    <row r="136" spans="1:4" ht="3" customHeight="1">
      <c r="A136" s="131"/>
    </row>
    <row r="137" spans="1:4" ht="19.95" customHeight="1">
      <c r="A137" s="131" t="s">
        <v>173</v>
      </c>
    </row>
    <row r="138" spans="1:4" ht="15.6">
      <c r="A138" s="131" t="s">
        <v>174</v>
      </c>
    </row>
    <row r="139" spans="1:4" ht="3" customHeight="1">
      <c r="A139" s="144"/>
    </row>
    <row r="140" spans="1:4" ht="19.95" customHeight="1">
      <c r="A140" s="131" t="s">
        <v>175</v>
      </c>
    </row>
    <row r="141" spans="1:4" ht="15.6">
      <c r="A141" s="131" t="s">
        <v>176</v>
      </c>
    </row>
    <row r="142" spans="1:4" ht="15.6">
      <c r="A142" s="131" t="s">
        <v>177</v>
      </c>
    </row>
    <row r="143" spans="1:4" ht="15.6">
      <c r="A143" s="131" t="s">
        <v>178</v>
      </c>
    </row>
    <row r="144" spans="1:4" ht="3" customHeight="1">
      <c r="A144" s="144"/>
    </row>
    <row r="145" spans="1:4" ht="15" customHeight="1">
      <c r="A145" s="131" t="s">
        <v>179</v>
      </c>
    </row>
    <row r="146" spans="1:4" ht="15" customHeight="1">
      <c r="A146" s="131" t="s">
        <v>180</v>
      </c>
    </row>
    <row r="147" spans="1:4" ht="18" customHeight="1">
      <c r="A147" s="131" t="s">
        <v>181</v>
      </c>
      <c r="D147" s="145"/>
    </row>
    <row r="148" spans="1:4" ht="15.6">
      <c r="A148" s="131" t="s">
        <v>182</v>
      </c>
    </row>
    <row r="149" spans="1:4" ht="1.95" customHeight="1">
      <c r="A149" s="146"/>
    </row>
    <row r="150" spans="1:4" ht="18" customHeight="1">
      <c r="A150" s="131" t="s">
        <v>183</v>
      </c>
    </row>
    <row r="151" spans="1:4" ht="15.6">
      <c r="A151" s="131" t="s">
        <v>184</v>
      </c>
      <c r="D151" s="36" t="str">
        <f>+B13</f>
        <v>Macedonia, OH, USA</v>
      </c>
    </row>
    <row r="152" spans="1:4" ht="4.95" customHeight="1">
      <c r="A152" s="131"/>
    </row>
    <row r="153" spans="1:4" ht="15" customHeight="1">
      <c r="A153" s="131" t="s">
        <v>185</v>
      </c>
    </row>
    <row r="154" spans="1:4" ht="3" customHeight="1">
      <c r="A154" s="131"/>
    </row>
    <row r="155" spans="1:4" ht="18" customHeight="1">
      <c r="A155" s="131" t="s">
        <v>186</v>
      </c>
    </row>
    <row r="156" spans="1:4" ht="15.6">
      <c r="A156" s="131" t="s">
        <v>187</v>
      </c>
    </row>
    <row r="157" spans="1:4" ht="18">
      <c r="A157" s="20" t="s">
        <v>188</v>
      </c>
      <c r="D157" s="77" t="s">
        <v>189</v>
      </c>
    </row>
    <row r="158" spans="1:4" ht="18" customHeight="1">
      <c r="A158" s="20" t="s">
        <v>57</v>
      </c>
      <c r="B158" s="20"/>
      <c r="C158" s="20"/>
      <c r="D158" s="20"/>
    </row>
    <row r="159" spans="1:4" ht="21.9" customHeight="1">
      <c r="A159" s="113" t="s">
        <v>58</v>
      </c>
      <c r="B159" s="113"/>
      <c r="C159" s="113"/>
      <c r="D159" s="113"/>
    </row>
    <row r="160" spans="1:4" ht="21.9" customHeight="1">
      <c r="A160" s="113" t="s">
        <v>190</v>
      </c>
      <c r="B160" s="113"/>
      <c r="C160" s="113"/>
      <c r="D160" s="113"/>
    </row>
    <row r="161" spans="1:5" ht="21.9" customHeight="1">
      <c r="A161" s="113" t="s">
        <v>60</v>
      </c>
      <c r="B161" s="113"/>
      <c r="C161" s="113"/>
      <c r="D161" s="113"/>
    </row>
    <row r="162" spans="1:5" ht="21.9" customHeight="1">
      <c r="A162" s="20" t="s">
        <v>61</v>
      </c>
      <c r="B162" s="20"/>
      <c r="C162" s="20"/>
      <c r="D162" s="20"/>
    </row>
    <row r="163" spans="1:5" ht="4.95" customHeight="1">
      <c r="A163" s="131"/>
    </row>
    <row r="164" spans="1:5" ht="79.95" customHeight="1">
      <c r="A164" s="856" t="s">
        <v>191</v>
      </c>
      <c r="B164" s="792"/>
      <c r="C164" s="792"/>
      <c r="D164" s="792"/>
      <c r="E164" s="241"/>
    </row>
    <row r="165" spans="1:5" ht="16.2" customHeight="1">
      <c r="A165" s="407" t="s">
        <v>192</v>
      </c>
      <c r="B165" s="408"/>
      <c r="C165" s="408"/>
      <c r="D165" s="408"/>
      <c r="E165" s="241"/>
    </row>
    <row r="166" spans="1:5" s="10" customFormat="1" ht="16.95" customHeight="1">
      <c r="A166" s="131" t="s">
        <v>193</v>
      </c>
      <c r="B166" s="22"/>
      <c r="C166" s="22"/>
      <c r="D166" s="131" t="s">
        <v>189</v>
      </c>
    </row>
    <row r="167" spans="1:5" s="10" customFormat="1" ht="21.9" customHeight="1">
      <c r="A167" s="131" t="s">
        <v>194</v>
      </c>
      <c r="B167" s="22"/>
      <c r="C167" s="22"/>
      <c r="D167" s="22"/>
    </row>
    <row r="168" spans="1:5" s="10" customFormat="1" ht="15.6">
      <c r="A168" s="131" t="s">
        <v>195</v>
      </c>
      <c r="B168" s="22"/>
      <c r="C168" s="22"/>
      <c r="D168" s="22"/>
    </row>
    <row r="169" spans="1:5" ht="19.2" customHeight="1">
      <c r="A169" s="243" t="s">
        <v>196</v>
      </c>
      <c r="B169" s="391"/>
      <c r="C169" s="391"/>
      <c r="D169" s="391"/>
    </row>
    <row r="170" spans="1:5" ht="18">
      <c r="A170" s="244" t="s">
        <v>197</v>
      </c>
      <c r="B170" s="491"/>
      <c r="C170" s="491"/>
      <c r="D170" s="491"/>
    </row>
    <row r="171" spans="1:5" ht="18">
      <c r="A171" s="244" t="s">
        <v>198</v>
      </c>
      <c r="B171" s="491"/>
      <c r="C171" s="491"/>
      <c r="D171" s="491"/>
    </row>
    <row r="172" spans="1:5" ht="16.2" customHeight="1">
      <c r="A172" s="806" t="s">
        <v>199</v>
      </c>
      <c r="B172" s="807"/>
      <c r="C172" s="807"/>
      <c r="D172" s="807"/>
    </row>
    <row r="173" spans="1:5" ht="19.2" customHeight="1">
      <c r="A173" s="806" t="s">
        <v>200</v>
      </c>
      <c r="B173" s="806"/>
      <c r="C173" s="806"/>
      <c r="D173" s="806"/>
    </row>
    <row r="174" spans="1:5" ht="19.2" customHeight="1">
      <c r="A174" s="806"/>
      <c r="B174" s="806"/>
      <c r="C174" s="806"/>
      <c r="D174" s="806"/>
    </row>
    <row r="175" spans="1:5" ht="19.2" customHeight="1">
      <c r="A175" s="806"/>
      <c r="B175" s="806"/>
      <c r="C175" s="806"/>
      <c r="D175" s="806"/>
    </row>
    <row r="176" spans="1:5" ht="25.95" customHeight="1">
      <c r="A176" s="794" t="s">
        <v>201</v>
      </c>
      <c r="B176" s="794"/>
      <c r="C176" s="794"/>
      <c r="D176" s="794"/>
    </row>
    <row r="177" spans="1:5" ht="36" customHeight="1">
      <c r="A177" s="838" t="s">
        <v>202</v>
      </c>
      <c r="B177" s="839"/>
      <c r="C177" s="839"/>
      <c r="D177" s="839"/>
      <c r="E177" s="241"/>
    </row>
    <row r="178" spans="1:5" ht="18" customHeight="1">
      <c r="A178" s="838" t="s">
        <v>203</v>
      </c>
      <c r="B178" s="838"/>
      <c r="C178" s="838"/>
      <c r="D178" s="838"/>
      <c r="E178" s="241"/>
    </row>
    <row r="179" spans="1:5" ht="3" customHeight="1">
      <c r="A179" s="242"/>
      <c r="B179" s="242"/>
      <c r="C179" s="242"/>
      <c r="D179" s="242"/>
      <c r="E179" s="241"/>
    </row>
    <row r="180" spans="1:5" ht="18" customHeight="1">
      <c r="A180" s="836" t="s">
        <v>204</v>
      </c>
      <c r="B180" s="836"/>
      <c r="C180" s="836"/>
      <c r="D180" s="836"/>
    </row>
    <row r="181" spans="1:5" ht="18">
      <c r="A181" s="836" t="s">
        <v>205</v>
      </c>
      <c r="B181" s="836"/>
      <c r="C181" s="836"/>
      <c r="D181" s="836"/>
    </row>
    <row r="182" spans="1:5" ht="18">
      <c r="A182" s="836" t="s">
        <v>206</v>
      </c>
      <c r="B182" s="836"/>
      <c r="C182" s="836"/>
      <c r="D182" s="836"/>
    </row>
    <row r="183" spans="1:5" ht="28.2" customHeight="1">
      <c r="A183" s="805" t="str">
        <f>+$A$31</f>
        <v xml:space="preserve"> X___________________________________ _____________</v>
      </c>
      <c r="B183" s="805"/>
      <c r="C183" s="124" t="str">
        <f>+$C$31</f>
        <v xml:space="preserve"> X_ _________________________________ _____________</v>
      </c>
      <c r="D183" s="125" t="str">
        <f>+$D$31</f>
        <v>Friday, April 4, 2025</v>
      </c>
    </row>
    <row r="184" spans="1:5" ht="18">
      <c r="A184" s="765" t="str">
        <f>+$A$32</f>
        <v>Johnson, Paul &amp; Tamra</v>
      </c>
      <c r="B184" s="765"/>
      <c r="C184" s="767" t="str">
        <f>+$C$32</f>
        <v>TBD</v>
      </c>
      <c r="D184" s="767"/>
    </row>
    <row r="185" spans="1:5" ht="19.2" customHeight="1">
      <c r="A185" s="147" t="s">
        <v>3</v>
      </c>
      <c r="B185" s="38" t="str">
        <f>+'jobinfo(2)'!C112</f>
        <v>Joe Jones, PM  216.450.7228</v>
      </c>
      <c r="C185" s="404"/>
      <c r="D185" s="191" t="str">
        <f>+'jobinfo(2)'!C113</f>
        <v>wsbjoe9@gmail.com</v>
      </c>
    </row>
    <row r="186" spans="1:5" ht="3" customHeight="1">
      <c r="A186" s="147"/>
      <c r="B186" s="38"/>
      <c r="D186" s="191"/>
    </row>
    <row r="187" spans="1:5" ht="18" customHeight="1">
      <c r="A187" s="846" t="s">
        <v>207</v>
      </c>
      <c r="B187" s="846"/>
      <c r="C187" s="846"/>
      <c r="D187" s="846"/>
    </row>
    <row r="188" spans="1:5" ht="28.2" customHeight="1">
      <c r="A188" s="785" t="str">
        <f>+A98</f>
        <v>Providing Cost Estimating &amp; Project Management Services</v>
      </c>
      <c r="B188" s="785"/>
      <c r="C188" s="785"/>
      <c r="D188" s="785"/>
    </row>
    <row r="189" spans="1:5" ht="22.95" customHeight="1">
      <c r="A189" s="6" t="str">
        <f>+A39</f>
        <v>20810 AURORA RD</v>
      </c>
      <c r="B189" s="786" t="str">
        <f>+B39</f>
        <v>375 Rockbridge Road, Suite 172-343</v>
      </c>
      <c r="C189" s="786"/>
      <c r="D189" s="424" t="str">
        <f>+D39</f>
        <v>ECI 531 FIFTH AVE,</v>
      </c>
    </row>
    <row r="190" spans="1:5" ht="21" customHeight="1">
      <c r="A190" s="148" t="str">
        <f>+A40</f>
        <v>BEDFORD,OH 44146</v>
      </c>
      <c r="B190" s="786" t="str">
        <f>+B40</f>
        <v>Lilburn, GA, 30047</v>
      </c>
      <c r="C190" s="786"/>
      <c r="D190" s="3" t="str">
        <f>+D40</f>
        <v>PELHAM, NY 10803</v>
      </c>
    </row>
    <row r="191" spans="1:5" ht="22.2" customHeight="1">
      <c r="A191" s="832" t="str">
        <f>+A99</f>
        <v>WWW.MYAPCLLC.COM</v>
      </c>
      <c r="B191" s="832"/>
      <c r="C191" s="832"/>
      <c r="D191" s="832"/>
    </row>
    <row r="192" spans="1:5" ht="20.399999999999999">
      <c r="A192" s="835" t="s">
        <v>208</v>
      </c>
      <c r="B192" s="835"/>
      <c r="C192" s="835"/>
      <c r="D192" s="835"/>
    </row>
    <row r="193" spans="1:4" ht="33" customHeight="1">
      <c r="A193" s="905" t="s">
        <v>209</v>
      </c>
      <c r="B193" s="905"/>
      <c r="C193" s="905"/>
      <c r="D193" s="905"/>
    </row>
    <row r="194" spans="1:4" ht="33" customHeight="1">
      <c r="A194" s="906" t="s">
        <v>507</v>
      </c>
      <c r="B194" s="906"/>
      <c r="C194" s="906"/>
      <c r="D194" s="906"/>
    </row>
    <row r="195" spans="1:4" ht="22.2" customHeight="1">
      <c r="A195" s="907" t="s">
        <v>508</v>
      </c>
      <c r="B195" s="907"/>
      <c r="C195" s="907"/>
      <c r="D195" s="907"/>
    </row>
    <row r="196" spans="1:4" ht="18" customHeight="1">
      <c r="A196" s="908" t="s">
        <v>509</v>
      </c>
      <c r="B196" s="908"/>
      <c r="C196" s="908"/>
      <c r="D196" s="908"/>
    </row>
    <row r="197" spans="1:4" ht="18">
      <c r="A197" s="909" t="s">
        <v>510</v>
      </c>
      <c r="B197" s="909"/>
      <c r="C197" s="909"/>
      <c r="D197" s="909"/>
    </row>
    <row r="198" spans="1:4" ht="12" customHeight="1">
      <c r="A198" s="793" t="s">
        <v>211</v>
      </c>
      <c r="B198" s="793"/>
      <c r="C198" s="793"/>
      <c r="D198" s="793"/>
    </row>
    <row r="199" spans="1:4" ht="12" customHeight="1">
      <c r="A199" s="793"/>
      <c r="B199" s="793"/>
      <c r="C199" s="793"/>
      <c r="D199" s="793"/>
    </row>
    <row r="200" spans="1:4" ht="22.2" customHeight="1">
      <c r="A200" s="149" t="s">
        <v>212</v>
      </c>
      <c r="D200" s="35" t="s">
        <v>213</v>
      </c>
    </row>
    <row r="201" spans="1:4" ht="9" customHeight="1">
      <c r="B201" s="35"/>
    </row>
    <row r="202" spans="1:4" ht="18" customHeight="1">
      <c r="A202" s="902" t="s">
        <v>511</v>
      </c>
      <c r="B202" s="902"/>
      <c r="C202" s="902"/>
      <c r="D202" s="902"/>
    </row>
    <row r="203" spans="1:4" ht="18" customHeight="1">
      <c r="A203" s="750" t="s">
        <v>512</v>
      </c>
      <c r="B203" s="750"/>
      <c r="C203" s="750"/>
      <c r="D203" s="750"/>
    </row>
    <row r="204" spans="1:4" ht="22.2" customHeight="1">
      <c r="A204" s="150" t="s">
        <v>513</v>
      </c>
      <c r="B204" s="150"/>
      <c r="C204" s="50"/>
      <c r="D204" s="39"/>
    </row>
    <row r="205" spans="1:4" ht="22.2" customHeight="1">
      <c r="A205" s="151" t="s">
        <v>216</v>
      </c>
      <c r="B205" s="151"/>
      <c r="C205" s="151" t="s">
        <v>217</v>
      </c>
      <c r="D205" s="151"/>
    </row>
    <row r="206" spans="1:4" ht="22.2" customHeight="1">
      <c r="A206" s="151" t="s">
        <v>218</v>
      </c>
      <c r="B206" s="151"/>
      <c r="C206" s="151" t="s">
        <v>219</v>
      </c>
      <c r="D206" s="151"/>
    </row>
    <row r="207" spans="1:4" ht="22.2" customHeight="1">
      <c r="A207" s="151" t="s">
        <v>220</v>
      </c>
      <c r="B207" s="151"/>
      <c r="C207" s="151" t="s">
        <v>221</v>
      </c>
      <c r="D207" s="151"/>
    </row>
    <row r="208" spans="1:4" ht="22.2" customHeight="1">
      <c r="A208" s="151" t="s">
        <v>222</v>
      </c>
      <c r="B208" s="151"/>
      <c r="C208" s="151" t="s">
        <v>223</v>
      </c>
      <c r="D208" s="151"/>
    </row>
    <row r="209" spans="1:4" ht="22.2" customHeight="1">
      <c r="A209" s="151" t="s">
        <v>224</v>
      </c>
      <c r="B209" s="151"/>
      <c r="C209" s="151" t="s">
        <v>225</v>
      </c>
      <c r="D209" s="151"/>
    </row>
    <row r="210" spans="1:4" ht="31.2" customHeight="1">
      <c r="A210" s="903" t="s">
        <v>226</v>
      </c>
      <c r="B210" s="903"/>
      <c r="C210" s="903"/>
      <c r="D210" s="903"/>
    </row>
    <row r="211" spans="1:4" ht="46.2" customHeight="1">
      <c r="A211" s="904" t="s">
        <v>227</v>
      </c>
      <c r="B211" s="904"/>
      <c r="C211" s="904"/>
      <c r="D211" s="904"/>
    </row>
    <row r="212" spans="1:4" ht="18">
      <c r="A212" s="833" t="s">
        <v>228</v>
      </c>
      <c r="B212" s="834"/>
      <c r="C212" s="834"/>
      <c r="D212" s="834"/>
    </row>
    <row r="213" spans="1:4" ht="36" customHeight="1">
      <c r="A213" s="833" t="s">
        <v>229</v>
      </c>
      <c r="B213" s="834"/>
      <c r="C213" s="834"/>
      <c r="D213" s="834"/>
    </row>
    <row r="214" spans="1:4" ht="19.95" customHeight="1">
      <c r="A214" s="35" t="s">
        <v>230</v>
      </c>
    </row>
    <row r="215" spans="1:4" ht="33" customHeight="1">
      <c r="A215" s="844" t="s">
        <v>231</v>
      </c>
      <c r="B215" s="844"/>
      <c r="C215" s="844"/>
      <c r="D215" s="844"/>
    </row>
    <row r="216" spans="1:4" ht="30" customHeight="1">
      <c r="A216" s="805" t="str">
        <f>+$A$31</f>
        <v xml:space="preserve"> X___________________________________ _____________</v>
      </c>
      <c r="B216" s="805"/>
      <c r="C216" s="124" t="str">
        <f>+$C$31</f>
        <v xml:space="preserve"> X_ _________________________________ _____________</v>
      </c>
      <c r="D216" s="125" t="str">
        <f>+$D$31</f>
        <v>Friday, April 4, 2025</v>
      </c>
    </row>
    <row r="217" spans="1:4" ht="18">
      <c r="A217" s="152" t="str">
        <f>+A184</f>
        <v>Johnson, Paul &amp; Tamra</v>
      </c>
      <c r="B217" s="153"/>
      <c r="D217" s="45" t="s">
        <v>232</v>
      </c>
    </row>
    <row r="218" spans="1:4" ht="10.95" customHeight="1">
      <c r="A218" s="35"/>
    </row>
    <row r="219" spans="1:4" ht="16.2" customHeight="1">
      <c r="A219" s="85" t="str">
        <f>+$A$185</f>
        <v>COMPANY REP.</v>
      </c>
      <c r="B219" s="86" t="str">
        <f>+$B$185</f>
        <v>Joe Jones, PM  216.450.7228</v>
      </c>
      <c r="C219" s="383" t="str">
        <f>+$D$185</f>
        <v>wsbjoe9@gmail.com</v>
      </c>
    </row>
    <row r="220" spans="1:4" ht="16.2" customHeight="1">
      <c r="A220" s="830" t="s">
        <v>233</v>
      </c>
      <c r="B220" s="830"/>
      <c r="C220" s="830"/>
      <c r="D220" s="830"/>
    </row>
    <row r="221" spans="1:4" ht="21.9" customHeight="1">
      <c r="A221" s="118" t="str">
        <f>+A10</f>
        <v xml:space="preserve">Claim # </v>
      </c>
      <c r="B221" s="119">
        <f>+$B$10</f>
        <v>0</v>
      </c>
      <c r="C221" s="118" t="str">
        <f>+C10</f>
        <v>Cst-owner Phone#</v>
      </c>
      <c r="D221" s="119" t="str">
        <f>+D10</f>
        <v>(216) 399-6191</v>
      </c>
    </row>
    <row r="222" spans="1:4" ht="21.9" customHeight="1">
      <c r="A222" s="118" t="str">
        <f>+A11</f>
        <v>Property-Owner Name</v>
      </c>
      <c r="B222" s="41" t="str">
        <f>+$B$11</f>
        <v>Johnson, Paul &amp; Tamra</v>
      </c>
      <c r="C222" s="118"/>
      <c r="D222" s="119"/>
    </row>
    <row r="223" spans="1:4" ht="21.9" customHeight="1">
      <c r="A223" s="118" t="str">
        <f>+A12</f>
        <v>Property address: street</v>
      </c>
      <c r="B223" s="41" t="str">
        <f>+$B$12</f>
        <v>9402 Shepard Road</v>
      </c>
      <c r="C223" s="118"/>
      <c r="D223" s="119"/>
    </row>
    <row r="224" spans="1:4" ht="21.9" customHeight="1">
      <c r="A224" s="118" t="str">
        <f>+A13</f>
        <v>Property city, state, zip</v>
      </c>
      <c r="B224" s="120" t="str">
        <f>+$B$13</f>
        <v>Macedonia, OH, USA</v>
      </c>
      <c r="C224" s="118"/>
      <c r="D224" s="119"/>
    </row>
    <row r="225" spans="1:4" ht="21.9" customHeight="1">
      <c r="A225" s="118" t="str">
        <f>+C11</f>
        <v>Customer Email</v>
      </c>
      <c r="B225" s="119" t="str">
        <f>+$D$11</f>
        <v>tringo68@yahoo.com</v>
      </c>
      <c r="C225" s="118"/>
      <c r="D225" s="119"/>
    </row>
    <row r="226" spans="1:4" ht="21.9" customHeight="1">
      <c r="A226" s="118" t="str">
        <f>+A14</f>
        <v xml:space="preserve">Insurance Co. Name </v>
      </c>
      <c r="B226" s="829" t="str">
        <f>+$B$14</f>
        <v>Allstate Insurance Company</v>
      </c>
      <c r="C226" s="829"/>
      <c r="D226" s="497"/>
    </row>
    <row r="227" spans="1:4" ht="21.9" customHeight="1">
      <c r="A227" s="118" t="str">
        <f>+A15</f>
        <v xml:space="preserve">Insurance Co. Phone </v>
      </c>
      <c r="B227" s="41">
        <f>+$D$14</f>
        <v>0</v>
      </c>
      <c r="C227" s="829" t="str">
        <f>+D16</f>
        <v>claims@claims.allstate.com</v>
      </c>
      <c r="D227" s="829"/>
    </row>
    <row r="228" spans="1:4" ht="21.9" customHeight="1">
      <c r="A228" s="118" t="str">
        <f>+A16</f>
        <v>DESK Adjuster DA</v>
      </c>
      <c r="B228" s="829">
        <f>+$B$16</f>
        <v>0</v>
      </c>
      <c r="C228" s="829"/>
      <c r="D228" s="497"/>
    </row>
    <row r="229" spans="1:4" ht="21.9" customHeight="1">
      <c r="A229" s="118"/>
      <c r="B229" s="41"/>
      <c r="C229" s="829"/>
      <c r="D229" s="829"/>
    </row>
    <row r="230" spans="1:4" ht="21.9" customHeight="1">
      <c r="A230" s="118" t="s">
        <v>234</v>
      </c>
      <c r="B230" s="41">
        <f>+'jobinfo(2)'!$C$28</f>
        <v>0</v>
      </c>
      <c r="C230" s="120"/>
      <c r="D230" s="43"/>
    </row>
    <row r="231" spans="1:4" ht="21.9" customHeight="1">
      <c r="A231" s="121" t="s">
        <v>235</v>
      </c>
      <c r="B231" s="21" t="str">
        <f>+$D$46</f>
        <v>WATER</v>
      </c>
      <c r="C231" s="44" t="s">
        <v>236</v>
      </c>
      <c r="D231" s="44" t="s">
        <v>237</v>
      </c>
    </row>
    <row r="232" spans="1:4" ht="21.9" customHeight="1">
      <c r="A232" s="121" t="s">
        <v>238</v>
      </c>
      <c r="B232" s="122" t="str">
        <f>+$D$23</f>
        <v>Friday, April 4, 2025</v>
      </c>
      <c r="C232" s="44" t="s">
        <v>239</v>
      </c>
      <c r="D232" s="44" t="s">
        <v>237</v>
      </c>
    </row>
    <row r="233" spans="1:4" ht="21.9" customHeight="1">
      <c r="A233" s="121" t="s">
        <v>240</v>
      </c>
      <c r="B233" s="21" t="str">
        <f>+$A$56</f>
        <v>Interior Repairs LEVEL 1</v>
      </c>
      <c r="C233" s="44"/>
      <c r="D233" s="44"/>
    </row>
    <row r="234" spans="1:4" ht="21.9" customHeight="1">
      <c r="A234" s="121" t="s">
        <v>241</v>
      </c>
      <c r="B234" s="21" t="str">
        <f>+$B$56</f>
        <v>Interior Repairs LEVEL 2</v>
      </c>
      <c r="C234" s="44" t="s">
        <v>242</v>
      </c>
      <c r="D234" s="44" t="s">
        <v>237</v>
      </c>
    </row>
    <row r="235" spans="1:4" ht="21.9" customHeight="1">
      <c r="A235" s="121" t="s">
        <v>243</v>
      </c>
      <c r="B235" s="21" t="str">
        <f>+$C$56</f>
        <v>TBD</v>
      </c>
      <c r="C235" s="44" t="s">
        <v>244</v>
      </c>
      <c r="D235" s="44" t="s">
        <v>237</v>
      </c>
    </row>
    <row r="236" spans="1:4" ht="21.9" customHeight="1"/>
    <row r="237" spans="1:4" ht="21.9" customHeight="1"/>
    <row r="238" spans="1:4" ht="21.9" customHeight="1">
      <c r="A238" s="423">
        <v>20000</v>
      </c>
      <c r="B238" s="41" t="s">
        <v>245</v>
      </c>
      <c r="C238" s="41"/>
      <c r="D238" s="44"/>
    </row>
    <row r="239" spans="1:4" ht="11.1" customHeight="1">
      <c r="A239" s="44"/>
      <c r="B239" s="46"/>
      <c r="C239" s="46"/>
      <c r="D239" s="46"/>
    </row>
    <row r="240" spans="1:4" ht="21.9" customHeight="1">
      <c r="A240" s="762" t="s">
        <v>246</v>
      </c>
      <c r="B240" s="762"/>
      <c r="C240" s="762"/>
      <c r="D240" s="762"/>
    </row>
    <row r="241" spans="1:4" ht="120" customHeight="1">
      <c r="A241" s="831" t="s">
        <v>247</v>
      </c>
      <c r="B241" s="831"/>
      <c r="C241" s="831"/>
      <c r="D241" s="831"/>
    </row>
    <row r="242" spans="1:4" ht="33" customHeight="1">
      <c r="A242" s="828" t="s">
        <v>248</v>
      </c>
      <c r="B242" s="828"/>
      <c r="C242" s="828"/>
      <c r="D242" s="828"/>
    </row>
    <row r="243" spans="1:4" ht="63.9" customHeight="1">
      <c r="A243" s="831" t="s">
        <v>249</v>
      </c>
      <c r="B243" s="831"/>
      <c r="C243" s="831"/>
      <c r="D243" s="831"/>
    </row>
    <row r="244" spans="1:4" ht="28.95" customHeight="1">
      <c r="A244" s="763" t="s">
        <v>250</v>
      </c>
      <c r="B244" s="763"/>
      <c r="C244" s="763"/>
      <c r="D244" s="763"/>
    </row>
    <row r="245" spans="1:4" ht="21.9" customHeight="1">
      <c r="A245" s="805" t="str">
        <f>+$A$31</f>
        <v xml:space="preserve"> X___________________________________ _____________</v>
      </c>
      <c r="B245" s="805"/>
      <c r="C245" s="124" t="str">
        <f>+$C$31</f>
        <v xml:space="preserve"> X_ _________________________________ _____________</v>
      </c>
      <c r="D245" s="125" t="str">
        <f>+$D$31</f>
        <v>Friday, April 4, 2025</v>
      </c>
    </row>
    <row r="246" spans="1:4" ht="21.9" customHeight="1">
      <c r="A246" s="765" t="str">
        <f>+$A$32</f>
        <v>Johnson, Paul &amp; Tamra</v>
      </c>
      <c r="B246" s="765"/>
      <c r="C246" s="767" t="str">
        <f>+$C$32</f>
        <v>TBD</v>
      </c>
      <c r="D246" s="767"/>
    </row>
    <row r="247" spans="1:4" ht="21.9" customHeight="1">
      <c r="A247" s="768" t="s">
        <v>251</v>
      </c>
      <c r="B247" s="768"/>
      <c r="C247" s="768"/>
      <c r="D247" s="768"/>
    </row>
    <row r="248" spans="1:4" ht="10.95" customHeight="1">
      <c r="A248" s="388"/>
      <c r="B248" s="388"/>
      <c r="C248" s="388"/>
      <c r="D248" s="388"/>
    </row>
    <row r="249" spans="1:4" ht="21.9" customHeight="1">
      <c r="A249" s="743" t="str">
        <f>+'jobinfo(2)'!$C$100</f>
        <v>All Phase Consulting, LLC</v>
      </c>
      <c r="B249" s="744"/>
      <c r="C249" s="744"/>
      <c r="D249" s="744"/>
    </row>
    <row r="250" spans="1:4" ht="21.9" customHeight="1">
      <c r="A250" s="746" t="str">
        <f>+'jobinfo(2)'!C$109</f>
        <v>Providing Cost Estimating &amp; Project Management Services</v>
      </c>
      <c r="B250" s="746"/>
      <c r="C250" s="746"/>
      <c r="D250" s="746"/>
    </row>
    <row r="251" spans="1:4" ht="21.9" customHeight="1">
      <c r="A251" s="745" t="str">
        <f>+'jobinfo(2)'!$C$101</f>
        <v>WWW.MYAPCLLC.COM</v>
      </c>
      <c r="B251" s="745"/>
      <c r="C251" s="745" t="str">
        <f>+'jobinfo(2)'!$C$102</f>
        <v>Insured  &amp; GA Registered #09073201</v>
      </c>
      <c r="D251" s="745"/>
    </row>
    <row r="252" spans="1:4" ht="21.9" customHeight="1">
      <c r="A252" s="364" t="e">
        <f>+'jobinfo(2)'!#REF!</f>
        <v>#REF!</v>
      </c>
      <c r="B252" s="746" t="str">
        <f>+'jobinfo(2)'!$C$103</f>
        <v>375 Rockbridge Road, Suite 172-343</v>
      </c>
      <c r="C252" s="747"/>
      <c r="D252" s="364" t="str">
        <f>+'jobinfo(2)'!$C$105</f>
        <v>ECI 531 FIFTH AVE,</v>
      </c>
    </row>
    <row r="253" spans="1:4" ht="21.9" customHeight="1">
      <c r="A253" s="364" t="e">
        <f>+'jobinfo(2)'!#REF!</f>
        <v>#REF!</v>
      </c>
      <c r="B253" s="746" t="str">
        <f>+'jobinfo(2)'!$C$104</f>
        <v>Lilburn, GA, 30047</v>
      </c>
      <c r="C253" s="747"/>
      <c r="D253" s="364" t="str">
        <f>+'jobinfo(2)'!$C$106</f>
        <v>PELHAM, NY 10803</v>
      </c>
    </row>
    <row r="254" spans="1:4" ht="21.9" customHeight="1">
      <c r="A254" s="749" t="str">
        <f>+'jobinfo(2)'!$C$110</f>
        <v>Five Generations of Great Work</v>
      </c>
      <c r="B254" s="750"/>
      <c r="C254" s="749" t="str">
        <f>+'jobinfo(2)'!$C$111</f>
        <v>Five Generations of Pride &amp; Skills</v>
      </c>
      <c r="D254" s="750"/>
    </row>
    <row r="255" spans="1:4" ht="21.9" customHeight="1">
      <c r="A255" s="7" t="s">
        <v>3</v>
      </c>
      <c r="B255" s="322" t="str">
        <f>+'jobinfo(2)'!$C$112</f>
        <v>Joe Jones, PM  216.450.7228</v>
      </c>
      <c r="C255" s="749" t="str">
        <f>+'jobinfo(2)'!$C$113</f>
        <v>wsbjoe9@gmail.com</v>
      </c>
      <c r="D255" s="750"/>
    </row>
    <row r="256" spans="1:4" ht="21.9" customHeight="1">
      <c r="A256" s="7" t="s">
        <v>5</v>
      </c>
      <c r="B256" s="322" t="str">
        <f>+'jobinfo(2)'!$C$114</f>
        <v>404-446-9060</v>
      </c>
      <c r="C256" s="749" t="str">
        <f>+'jobinfo(2)'!$C$115</f>
        <v>info@myapcllc.com</v>
      </c>
      <c r="D256" s="750"/>
    </row>
    <row r="257" spans="1:4" ht="21.9" customHeight="1">
      <c r="A257" s="7"/>
      <c r="B257" s="322"/>
      <c r="C257" s="390"/>
      <c r="D257" s="42"/>
    </row>
    <row r="258" spans="1:4" ht="21.9" customHeight="1">
      <c r="A258" s="120" t="s">
        <v>164</v>
      </c>
      <c r="B258" s="119">
        <f>+$B$10</f>
        <v>0</v>
      </c>
      <c r="C258" s="395" t="str">
        <f>+$B$14</f>
        <v>Allstate Insurance Company</v>
      </c>
      <c r="D258" s="41">
        <f>+'jobinfo(2)'!$C$28</f>
        <v>0</v>
      </c>
    </row>
    <row r="259" spans="1:4" ht="21.9" customHeight="1">
      <c r="A259" s="41" t="str">
        <f>+$B$11</f>
        <v>Johnson, Paul &amp; Tamra</v>
      </c>
      <c r="B259" s="41" t="str">
        <f>+D10</f>
        <v>(216) 399-6191</v>
      </c>
      <c r="C259" s="120">
        <f>+'jobinfo(2)'!$C$29</f>
        <v>0</v>
      </c>
      <c r="D259"/>
    </row>
    <row r="260" spans="1:4" ht="21.9" customHeight="1">
      <c r="A260" s="41" t="str">
        <f>+$B$12</f>
        <v>9402 Shepard Road</v>
      </c>
      <c r="B260"/>
      <c r="C260" s="396">
        <f>+'jobinfo(2)'!$C$30</f>
        <v>0</v>
      </c>
      <c r="D260"/>
    </row>
    <row r="261" spans="1:4" ht="21.9" customHeight="1">
      <c r="A261" s="41" t="str">
        <f>+$B$13</f>
        <v>Macedonia, OH, USA</v>
      </c>
      <c r="B261"/>
      <c r="C261" s="396" t="str">
        <f>+'jobinfo(2)'!$C$31</f>
        <v>888 656.8005</v>
      </c>
      <c r="D261" s="119"/>
    </row>
    <row r="262" spans="1:4" ht="21.9" customHeight="1">
      <c r="A262" s="119" t="str">
        <f>+$D$11</f>
        <v>tringo68@yahoo.com</v>
      </c>
      <c r="B262"/>
      <c r="C262" s="118"/>
      <c r="D262" s="119"/>
    </row>
    <row r="263" spans="1:4" ht="21.9" customHeight="1">
      <c r="A263" s="118"/>
      <c r="B263"/>
      <c r="C263" s="760"/>
      <c r="D263" s="760"/>
    </row>
    <row r="264" spans="1:4" ht="21.9" customHeight="1">
      <c r="A264" s="118"/>
      <c r="B264" s="21" t="str">
        <f>+$D$46</f>
        <v>WATER</v>
      </c>
      <c r="C264" s="44" t="s">
        <v>236</v>
      </c>
      <c r="D264" s="44" t="s">
        <v>237</v>
      </c>
    </row>
    <row r="265" spans="1:4" ht="21.9" customHeight="1">
      <c r="A265" s="118"/>
      <c r="B265" s="122" t="str">
        <f>+$D$23</f>
        <v>Friday, April 4, 2025</v>
      </c>
      <c r="C265" s="44" t="s">
        <v>239</v>
      </c>
      <c r="D265" s="44" t="s">
        <v>237</v>
      </c>
    </row>
    <row r="266" spans="1:4" ht="21.9" customHeight="1">
      <c r="A266" s="761"/>
      <c r="B266" s="21" t="str">
        <f>+$A$56</f>
        <v>Interior Repairs LEVEL 1</v>
      </c>
      <c r="C266" s="44"/>
      <c r="D266" s="44"/>
    </row>
    <row r="267" spans="1:4" ht="21.9" customHeight="1">
      <c r="A267" s="761"/>
      <c r="B267" s="21" t="str">
        <f>+$B$56</f>
        <v>Interior Repairs LEVEL 2</v>
      </c>
      <c r="C267" s="44" t="s">
        <v>242</v>
      </c>
      <c r="D267" s="44" t="s">
        <v>237</v>
      </c>
    </row>
    <row r="268" spans="1:4" ht="21.9" customHeight="1">
      <c r="A268" s="761"/>
      <c r="B268" s="21" t="str">
        <f>+$C$56</f>
        <v>TBD</v>
      </c>
      <c r="C268" s="44" t="s">
        <v>244</v>
      </c>
      <c r="D268" s="44" t="s">
        <v>237</v>
      </c>
    </row>
    <row r="269" spans="1:4" ht="21.9" customHeight="1">
      <c r="A269" s="761"/>
      <c r="B269" s="41" t="s">
        <v>245</v>
      </c>
      <c r="C269" s="41"/>
      <c r="D269" s="44"/>
    </row>
    <row r="270" spans="1:4" ht="21.9" customHeight="1">
      <c r="A270" s="123"/>
    </row>
    <row r="271" spans="1:4" ht="21.9" customHeight="1">
      <c r="A271" s="762" t="s">
        <v>246</v>
      </c>
      <c r="B271" s="762"/>
      <c r="C271" s="762"/>
      <c r="D271" s="762"/>
    </row>
    <row r="272" spans="1:4" ht="21.9" customHeight="1">
      <c r="A272" s="763" t="s">
        <v>252</v>
      </c>
      <c r="B272" s="763"/>
      <c r="C272" s="763"/>
      <c r="D272" s="763"/>
    </row>
    <row r="273" spans="1:6" ht="33" customHeight="1">
      <c r="A273" s="391" t="s">
        <v>253</v>
      </c>
      <c r="B273" s="392">
        <v>1000</v>
      </c>
      <c r="C273" s="393">
        <v>0</v>
      </c>
      <c r="D273" s="391"/>
      <c r="E273" s="392"/>
      <c r="F273" s="393"/>
    </row>
    <row r="274" spans="1:6" ht="21.9" customHeight="1">
      <c r="A274" s="391"/>
      <c r="B274" s="391"/>
      <c r="C274" s="391"/>
      <c r="D274" s="391"/>
    </row>
    <row r="275" spans="1:6" ht="21.9" customHeight="1">
      <c r="A275" s="404"/>
      <c r="B275" s="124"/>
      <c r="C275" s="397"/>
      <c r="D275" s="425" t="str">
        <f>+$D$31</f>
        <v>Friday, April 4, 2025</v>
      </c>
      <c r="F275" s="397" t="s">
        <v>254</v>
      </c>
    </row>
    <row r="276" spans="1:6" ht="21.9" customHeight="1">
      <c r="A276" s="764" t="str">
        <f>B255</f>
        <v>Joe Jones, PM  216.450.7228</v>
      </c>
      <c r="B276" s="765"/>
      <c r="C276" s="766" t="str">
        <f>C219</f>
        <v>wsbjoe9@gmail.com</v>
      </c>
      <c r="D276" s="767"/>
    </row>
    <row r="277" spans="1:6" ht="21.9" customHeight="1">
      <c r="A277" s="504" t="str">
        <f>A255</f>
        <v>COMPANY REP.</v>
      </c>
      <c r="B277" s="504"/>
      <c r="C277" s="394" t="s">
        <v>255</v>
      </c>
      <c r="D277" s="391"/>
    </row>
    <row r="278" spans="1:6" ht="27" customHeight="1">
      <c r="A278" s="850" t="s">
        <v>256</v>
      </c>
      <c r="B278" s="850"/>
      <c r="C278" s="850"/>
      <c r="D278" s="850"/>
    </row>
    <row r="279" spans="1:6" ht="21.9" customHeight="1">
      <c r="A279" s="49" t="str">
        <f>+'jobinfo(2)'!B27</f>
        <v xml:space="preserve">Claim # </v>
      </c>
      <c r="B279" s="73">
        <f>IF(ISBLANK('jobinfo(2)'!C27),"________________________________",'jobinfo(2)'!C27)</f>
        <v>0</v>
      </c>
      <c r="C279" s="154" t="str">
        <f>IF(ISBLANK('jobinfo(2)'!B5),"________________________________",'jobinfo(2)'!B5)</f>
        <v>Cst-owner Phone#</v>
      </c>
      <c r="D279" s="73" t="str">
        <f>IF(ISBLANK('jobinfo(2)'!C5),"________________________________",'jobinfo(2)'!C5)</f>
        <v>(216) 399-6191</v>
      </c>
    </row>
    <row r="280" spans="1:6" ht="21.9" customHeight="1">
      <c r="A280" s="49" t="str">
        <f>+'jobinfo(2)'!B1</f>
        <v>Property-Owner Name</v>
      </c>
      <c r="B280" s="73" t="str">
        <f>IF(ISBLANK('jobinfo(2)'!C1),"________________________________",'jobinfo(2)'!C1)</f>
        <v>Johnson, Paul &amp; Tamra</v>
      </c>
      <c r="C280" s="14" t="str">
        <f>IF(ISBLANK('jobinfo(2)'!C4),"________________________________",'jobinfo(2)'!C4)</f>
        <v>tringo68@yahoo.com</v>
      </c>
    </row>
    <row r="281" spans="1:6" ht="21.9" customHeight="1">
      <c r="A281" s="49" t="str">
        <f>+'jobinfo(2)'!B2</f>
        <v>Property address: street</v>
      </c>
      <c r="B281" s="73" t="str">
        <f>IF(ISBLANK('jobinfo(2)'!C2),"________________________________",'jobinfo(2)'!C2)</f>
        <v>9402 Shepard Road</v>
      </c>
      <c r="C281" s="76" t="str">
        <f>+'jobinfo(2)'!B11</f>
        <v>Cause of Loss</v>
      </c>
      <c r="D281" s="387" t="str">
        <f>+'jobinfo(2)'!C11</f>
        <v>WATER</v>
      </c>
    </row>
    <row r="282" spans="1:6" ht="21.9" customHeight="1">
      <c r="A282" s="49" t="str">
        <f>+'jobinfo(2)'!B3</f>
        <v>Property city, state, zip</v>
      </c>
      <c r="B282" s="73" t="str">
        <f>IF(ISBLANK('jobinfo(2)'!C3),"________________________________",'jobinfo(2)'!C3)</f>
        <v>Macedonia, OH, USA</v>
      </c>
      <c r="C282" s="33" t="str">
        <f>IF(ISBLANK('jobinfo(2)'!B12),"________________________________",'jobinfo(2)'!B12)</f>
        <v>date of loss</v>
      </c>
      <c r="D282" s="32" t="str">
        <f>IF(ISBLANK('jobinfo(2)'!C12),"________________________________",'jobinfo(2)'!C12)</f>
        <v>Friday, April 4, 2025</v>
      </c>
    </row>
    <row r="283" spans="1:6" ht="21.9" customHeight="1">
      <c r="A283" s="34" t="str">
        <f>+'jobinfo(2)'!B26</f>
        <v xml:space="preserve">Insurance Co. Name </v>
      </c>
      <c r="B283" s="46" t="str">
        <f>+'jobinfo(2)'!C26</f>
        <v>Allstate Insurance Company</v>
      </c>
      <c r="C283" s="155" t="str">
        <f>+'jobinfo(2)'!B13</f>
        <v>rebuild  type 1</v>
      </c>
      <c r="D283" s="46" t="str">
        <f>+'jobinfo(2)'!C13</f>
        <v>Interior Repairs LEVEL 1</v>
      </c>
    </row>
    <row r="284" spans="1:6" ht="33" customHeight="1">
      <c r="A284" s="37" t="s">
        <v>257</v>
      </c>
      <c r="B284" s="37"/>
      <c r="C284" s="37"/>
      <c r="D284" s="37"/>
    </row>
    <row r="285" spans="1:6" ht="33" customHeight="1">
      <c r="A285" s="854" t="s">
        <v>258</v>
      </c>
      <c r="B285" s="854"/>
      <c r="C285" s="854"/>
      <c r="D285" s="854"/>
    </row>
    <row r="286" spans="1:6" ht="33" customHeight="1">
      <c r="A286" s="26" t="s">
        <v>259</v>
      </c>
      <c r="B286" s="40"/>
      <c r="C286" s="40"/>
      <c r="D286" s="40"/>
    </row>
    <row r="287" spans="1:6" ht="37.950000000000003" customHeight="1">
      <c r="A287" s="855" t="s">
        <v>260</v>
      </c>
      <c r="B287" s="855"/>
      <c r="C287" s="855"/>
      <c r="D287" s="855"/>
    </row>
    <row r="288" spans="1:6" ht="25.95" customHeight="1">
      <c r="A288" s="50" t="s">
        <v>261</v>
      </c>
      <c r="B288" s="50"/>
      <c r="C288" s="156"/>
      <c r="D288" s="42"/>
    </row>
    <row r="289" spans="1:4" ht="33" customHeight="1">
      <c r="A289" s="740" t="s">
        <v>262</v>
      </c>
      <c r="B289" s="740"/>
      <c r="C289" s="740"/>
      <c r="D289" s="740"/>
    </row>
    <row r="290" spans="1:4" ht="15.9" customHeight="1">
      <c r="A290" s="775" t="s">
        <v>263</v>
      </c>
      <c r="B290" s="775"/>
      <c r="C290" s="775"/>
      <c r="D290" s="775"/>
    </row>
    <row r="291" spans="1:4" ht="44.1" customHeight="1">
      <c r="A291" s="730" t="s">
        <v>264</v>
      </c>
      <c r="B291" s="730"/>
      <c r="C291" s="730"/>
      <c r="D291" s="730"/>
    </row>
    <row r="292" spans="1:4" ht="44.1" customHeight="1">
      <c r="A292" s="837" t="s">
        <v>265</v>
      </c>
      <c r="B292" s="837"/>
      <c r="C292" s="837"/>
      <c r="D292" s="837"/>
    </row>
    <row r="293" spans="1:4" ht="66" customHeight="1">
      <c r="A293" s="843" t="s">
        <v>266</v>
      </c>
      <c r="B293" s="843"/>
      <c r="C293" s="843"/>
      <c r="D293" s="843"/>
    </row>
    <row r="294" spans="1:4" ht="44.1" customHeight="1">
      <c r="A294" s="840" t="s">
        <v>267</v>
      </c>
      <c r="B294" s="840"/>
      <c r="C294" s="840"/>
      <c r="D294" s="840"/>
    </row>
    <row r="295" spans="1:4" ht="21.9" customHeight="1">
      <c r="A295" s="837" t="s">
        <v>268</v>
      </c>
      <c r="B295" s="837"/>
      <c r="C295" s="837"/>
      <c r="D295" s="837"/>
    </row>
    <row r="296" spans="1:4" ht="44.1" customHeight="1">
      <c r="A296" s="837" t="s">
        <v>269</v>
      </c>
      <c r="B296" s="837"/>
      <c r="C296" s="837"/>
      <c r="D296" s="837"/>
    </row>
    <row r="297" spans="1:4" ht="44.1" customHeight="1">
      <c r="A297" s="851" t="s">
        <v>270</v>
      </c>
      <c r="B297" s="851"/>
      <c r="C297" s="851"/>
      <c r="D297" s="851"/>
    </row>
    <row r="298" spans="1:4" ht="34.200000000000003" customHeight="1">
      <c r="A298" s="852" t="s">
        <v>271</v>
      </c>
      <c r="B298" s="852"/>
      <c r="C298" s="852"/>
      <c r="D298" s="852"/>
    </row>
    <row r="299" spans="1:4" ht="16.2" customHeight="1">
      <c r="A299" s="853" t="s">
        <v>272</v>
      </c>
      <c r="B299" s="853"/>
      <c r="D299" s="63" t="s">
        <v>273</v>
      </c>
    </row>
    <row r="300" spans="1:4" ht="16.2" customHeight="1">
      <c r="A300" s="406" t="str">
        <f>+B280</f>
        <v>Johnson, Paul &amp; Tamra</v>
      </c>
      <c r="B300" s="39"/>
      <c r="C300" s="157"/>
      <c r="D300" s="157"/>
    </row>
    <row r="301" spans="1:4" ht="16.2" customHeight="1">
      <c r="A301" s="24" t="str">
        <f>+A219</f>
        <v>COMPANY REP.</v>
      </c>
      <c r="B301" s="20" t="str">
        <f>+B219</f>
        <v>Joe Jones, PM  216.450.7228</v>
      </c>
      <c r="C301" s="20" t="str">
        <f>+C219</f>
        <v>wsbjoe9@gmail.com</v>
      </c>
    </row>
    <row r="302" spans="1:4" ht="22.2" customHeight="1">
      <c r="A302" s="196" t="s">
        <v>30</v>
      </c>
      <c r="B302" s="112"/>
      <c r="D302" s="94"/>
    </row>
    <row r="303" spans="1:4" ht="22.95" customHeight="1">
      <c r="A303" s="196"/>
      <c r="B303" s="112"/>
      <c r="D303" s="94"/>
    </row>
    <row r="304" spans="1:4" ht="22.95" customHeight="1">
      <c r="A304" s="736" t="s">
        <v>31</v>
      </c>
      <c r="B304" s="736"/>
      <c r="C304" s="736"/>
      <c r="D304" s="736"/>
    </row>
    <row r="305" spans="1:4" ht="79.95" customHeight="1">
      <c r="A305" s="792" t="s">
        <v>191</v>
      </c>
      <c r="B305" s="792"/>
      <c r="C305" s="792"/>
      <c r="D305" s="792"/>
    </row>
    <row r="306" spans="1:4" ht="33" customHeight="1">
      <c r="A306" s="409" t="s">
        <v>192</v>
      </c>
      <c r="B306" s="112"/>
      <c r="D306" s="94"/>
    </row>
    <row r="307" spans="1:4" ht="33" customHeight="1">
      <c r="A307" s="410" t="s">
        <v>34</v>
      </c>
      <c r="B307" s="411"/>
      <c r="C307" s="411"/>
      <c r="D307" s="411"/>
    </row>
    <row r="308" spans="1:4" ht="60" customHeight="1">
      <c r="A308" s="738" t="s">
        <v>35</v>
      </c>
      <c r="B308" s="738"/>
      <c r="C308" s="738"/>
      <c r="D308" s="738"/>
    </row>
    <row r="309" spans="1:4" ht="33" customHeight="1">
      <c r="A309" s="25"/>
      <c r="B309" s="112"/>
      <c r="C309" s="391" t="str">
        <f>+B280</f>
        <v>Johnson, Paul &amp; Tamra</v>
      </c>
      <c r="D309" s="112" t="s">
        <v>274</v>
      </c>
    </row>
    <row r="310" spans="1:4" ht="33" customHeight="1">
      <c r="A310" s="739" t="s">
        <v>266</v>
      </c>
      <c r="B310" s="739"/>
      <c r="C310" s="739"/>
      <c r="D310" s="739"/>
    </row>
    <row r="311" spans="1:4" ht="33" customHeight="1">
      <c r="A311" s="730" t="s">
        <v>37</v>
      </c>
      <c r="B311" s="730"/>
      <c r="C311" s="730"/>
      <c r="D311" s="730"/>
    </row>
    <row r="312" spans="1:4" ht="28.2" customHeight="1">
      <c r="A312" s="730" t="s">
        <v>38</v>
      </c>
      <c r="B312" s="730"/>
      <c r="C312" s="730"/>
      <c r="D312" s="730"/>
    </row>
    <row r="313" spans="1:4" ht="22.2" customHeight="1">
      <c r="A313" s="197" t="s">
        <v>39</v>
      </c>
      <c r="B313" s="197" t="s">
        <v>40</v>
      </c>
      <c r="C313" s="198" t="s">
        <v>275</v>
      </c>
      <c r="D313" s="198"/>
    </row>
    <row r="314" spans="1:4" ht="18" customHeight="1">
      <c r="A314" s="197" t="s">
        <v>42</v>
      </c>
      <c r="B314" s="197" t="s">
        <v>43</v>
      </c>
      <c r="C314" s="198" t="s">
        <v>276</v>
      </c>
      <c r="D314" s="198"/>
    </row>
    <row r="315" spans="1:4" ht="22.2" customHeight="1">
      <c r="A315" s="197" t="s">
        <v>45</v>
      </c>
      <c r="B315" s="197" t="s">
        <v>46</v>
      </c>
      <c r="C315" s="197" t="s">
        <v>47</v>
      </c>
      <c r="D315" s="197"/>
    </row>
    <row r="316" spans="1:4" ht="22.2" customHeight="1">
      <c r="A316" s="197" t="s">
        <v>48</v>
      </c>
      <c r="B316" s="197"/>
      <c r="C316" s="197" t="s">
        <v>49</v>
      </c>
      <c r="D316" s="197"/>
    </row>
    <row r="317" spans="1:4" ht="22.2" customHeight="1">
      <c r="A317" s="197" t="s">
        <v>50</v>
      </c>
      <c r="B317" s="197"/>
      <c r="C317" s="197" t="s">
        <v>51</v>
      </c>
      <c r="D317" s="197"/>
    </row>
    <row r="318" spans="1:4" ht="16.2" customHeight="1">
      <c r="A318" s="197" t="s">
        <v>52</v>
      </c>
      <c r="B318" s="197"/>
      <c r="C318" s="197" t="s">
        <v>53</v>
      </c>
      <c r="D318" s="197"/>
    </row>
    <row r="319" spans="1:4" ht="16.2" customHeight="1">
      <c r="A319" s="197" t="s">
        <v>54</v>
      </c>
      <c r="B319" s="197"/>
      <c r="C319" s="197" t="s">
        <v>55</v>
      </c>
      <c r="D319" s="197"/>
    </row>
    <row r="320" spans="1:4" ht="18" customHeight="1">
      <c r="A320" s="197" t="s">
        <v>56</v>
      </c>
      <c r="B320" s="197"/>
      <c r="C320" s="197"/>
      <c r="D320" s="197"/>
    </row>
    <row r="321" spans="1:4" ht="22.2" customHeight="1">
      <c r="A321" s="197"/>
      <c r="B321" s="197"/>
      <c r="C321" s="197"/>
      <c r="D321" s="197"/>
    </row>
    <row r="322" spans="1:4" ht="22.2" customHeight="1">
      <c r="A322" s="20" t="s">
        <v>57</v>
      </c>
      <c r="B322" s="20"/>
      <c r="C322" s="20"/>
      <c r="D322" s="20"/>
    </row>
    <row r="323" spans="1:4" ht="22.2" customHeight="1">
      <c r="A323" s="113" t="s">
        <v>58</v>
      </c>
      <c r="B323" s="113"/>
      <c r="C323" s="113"/>
      <c r="D323" s="113"/>
    </row>
    <row r="324" spans="1:4" ht="22.2" customHeight="1">
      <c r="A324" s="113" t="s">
        <v>190</v>
      </c>
      <c r="B324" s="113"/>
      <c r="C324" s="113"/>
      <c r="D324" s="113"/>
    </row>
    <row r="325" spans="1:4" ht="22.2" customHeight="1">
      <c r="A325" s="113" t="s">
        <v>60</v>
      </c>
      <c r="B325" s="113"/>
      <c r="C325" s="113"/>
      <c r="D325" s="113"/>
    </row>
    <row r="326" spans="1:4" ht="22.2" customHeight="1">
      <c r="A326" s="20" t="s">
        <v>61</v>
      </c>
      <c r="B326" s="20"/>
      <c r="C326" s="20"/>
      <c r="D326" s="20"/>
    </row>
    <row r="327" spans="1:4" ht="22.2" customHeight="1">
      <c r="A327" s="117"/>
      <c r="B327" s="130"/>
      <c r="C327" s="494"/>
      <c r="D327" s="493"/>
    </row>
    <row r="328" spans="1:4" ht="22.2" customHeight="1">
      <c r="A328" s="117"/>
      <c r="B328" s="130"/>
      <c r="C328" s="494"/>
      <c r="D328" s="493"/>
    </row>
    <row r="329" spans="1:4" ht="43.95" customHeight="1" thickBot="1">
      <c r="A329" s="62" t="s">
        <v>277</v>
      </c>
      <c r="B329" s="62"/>
      <c r="C329" s="62"/>
      <c r="D329" s="189"/>
    </row>
    <row r="330" spans="1:4" ht="43.95" customHeight="1" thickTop="1" thickBot="1">
      <c r="A330" s="769"/>
      <c r="B330" s="770"/>
      <c r="C330" s="770"/>
      <c r="D330" s="771"/>
    </row>
    <row r="331" spans="1:4" ht="33" customHeight="1" thickTop="1">
      <c r="A331" s="62" t="s">
        <v>278</v>
      </c>
      <c r="B331" s="62"/>
      <c r="C331" s="62"/>
      <c r="D331" s="189" t="s">
        <v>279</v>
      </c>
    </row>
    <row r="332" spans="1:4" ht="33" customHeight="1" thickBot="1">
      <c r="A332" s="236"/>
      <c r="B332" s="237"/>
      <c r="C332" s="237"/>
      <c r="D332" s="238"/>
    </row>
    <row r="333" spans="1:4" ht="33" customHeight="1" thickTop="1" thickBot="1">
      <c r="A333" s="236"/>
      <c r="B333" s="237"/>
      <c r="C333" s="237"/>
      <c r="D333" s="238"/>
    </row>
    <row r="334" spans="1:4" ht="33" customHeight="1" thickTop="1" thickBot="1">
      <c r="A334" s="236"/>
      <c r="B334" s="237"/>
      <c r="C334" s="237"/>
      <c r="D334" s="238"/>
    </row>
    <row r="335" spans="1:4" ht="33" customHeight="1" thickTop="1" thickBot="1">
      <c r="A335" s="236"/>
      <c r="B335" s="237"/>
      <c r="C335" s="237"/>
      <c r="D335" s="238"/>
    </row>
    <row r="336" spans="1:4" ht="43.95" customHeight="1" thickTop="1" thickBot="1">
      <c r="A336" s="239"/>
      <c r="B336" s="240"/>
      <c r="C336" s="238"/>
      <c r="D336" s="238"/>
    </row>
    <row r="337" spans="1:4" ht="3" customHeight="1" thickTop="1" thickBot="1">
      <c r="A337" s="180"/>
      <c r="B337" s="180"/>
      <c r="C337" s="180"/>
      <c r="D337" s="180"/>
    </row>
    <row r="338" spans="1:4" ht="33" customHeight="1" thickTop="1" thickBot="1">
      <c r="A338" s="412" t="s">
        <v>280</v>
      </c>
      <c r="B338" s="413"/>
      <c r="C338" s="414"/>
      <c r="D338" s="415" t="s">
        <v>279</v>
      </c>
    </row>
    <row r="339" spans="1:4" ht="33" customHeight="1" thickTop="1" thickBot="1">
      <c r="A339" s="769"/>
      <c r="B339" s="770"/>
      <c r="C339" s="770"/>
      <c r="D339" s="771"/>
    </row>
    <row r="340" spans="1:4" ht="33" customHeight="1" thickTop="1" thickBot="1">
      <c r="A340" s="236"/>
      <c r="B340" s="237"/>
      <c r="C340" s="237"/>
      <c r="D340" s="238"/>
    </row>
    <row r="341" spans="1:4" ht="33" customHeight="1" thickTop="1" thickBot="1">
      <c r="A341" s="236"/>
      <c r="B341" s="237"/>
      <c r="C341" s="237"/>
      <c r="D341" s="238"/>
    </row>
    <row r="342" spans="1:4" ht="33" customHeight="1" thickTop="1" thickBot="1">
      <c r="A342" s="236"/>
      <c r="B342" s="237"/>
      <c r="C342" s="237"/>
      <c r="D342" s="238"/>
    </row>
    <row r="343" spans="1:4" ht="33" customHeight="1" thickTop="1" thickBot="1">
      <c r="A343" s="769"/>
      <c r="B343" s="770"/>
      <c r="C343" s="770"/>
      <c r="D343" s="771"/>
    </row>
    <row r="344" spans="1:4" ht="21.9" customHeight="1" thickTop="1"/>
    <row r="345" spans="1:4" ht="21.9" customHeight="1"/>
    <row r="346" spans="1:4" ht="21.9" customHeight="1"/>
    <row r="347" spans="1:4" ht="21.9" customHeight="1"/>
    <row r="348" spans="1:4" ht="21.9" customHeight="1"/>
    <row r="349" spans="1:4" ht="21.9" customHeight="1"/>
    <row r="350" spans="1:4" ht="21.9" customHeight="1"/>
    <row r="351" spans="1:4" ht="21.9" customHeight="1"/>
    <row r="352" spans="1:4" ht="21.9" customHeight="1"/>
    <row r="353" customFormat="1" ht="21.9" customHeight="1"/>
    <row r="354" customFormat="1" ht="21.9" customHeight="1"/>
    <row r="355" customFormat="1" ht="21.9" customHeight="1"/>
    <row r="356" customFormat="1" ht="21.9" customHeight="1"/>
  </sheetData>
  <mergeCells count="163">
    <mergeCell ref="A1:D1"/>
    <mergeCell ref="A2:D2"/>
    <mergeCell ref="A3:D3"/>
    <mergeCell ref="A4:B4"/>
    <mergeCell ref="C4:D4"/>
    <mergeCell ref="B5:C5"/>
    <mergeCell ref="A20:D20"/>
    <mergeCell ref="A21:B21"/>
    <mergeCell ref="C21:D21"/>
    <mergeCell ref="A23:B23"/>
    <mergeCell ref="A25:D27"/>
    <mergeCell ref="B6:C6"/>
    <mergeCell ref="A7:B7"/>
    <mergeCell ref="C7:D7"/>
    <mergeCell ref="C8:D8"/>
    <mergeCell ref="C9:D9"/>
    <mergeCell ref="C15:D15"/>
    <mergeCell ref="B40:C40"/>
    <mergeCell ref="A41:B41"/>
    <mergeCell ref="C41:D41"/>
    <mergeCell ref="C42:D42"/>
    <mergeCell ref="C43:D43"/>
    <mergeCell ref="C45:D45"/>
    <mergeCell ref="A32:B32"/>
    <mergeCell ref="C32:D32"/>
    <mergeCell ref="A35:D35"/>
    <mergeCell ref="A36:D36"/>
    <mergeCell ref="B39:C39"/>
    <mergeCell ref="J67:M67"/>
    <mergeCell ref="C58:D58"/>
    <mergeCell ref="G58:H58"/>
    <mergeCell ref="A59:D59"/>
    <mergeCell ref="E59:H59"/>
    <mergeCell ref="A60:D60"/>
    <mergeCell ref="E60:H60"/>
    <mergeCell ref="A49:D51"/>
    <mergeCell ref="C52:D52"/>
    <mergeCell ref="A53:D53"/>
    <mergeCell ref="A54:D54"/>
    <mergeCell ref="A57:D57"/>
    <mergeCell ref="E57:H57"/>
    <mergeCell ref="A68:D68"/>
    <mergeCell ref="A69:D69"/>
    <mergeCell ref="A70:B70"/>
    <mergeCell ref="C70:D70"/>
    <mergeCell ref="B71:C71"/>
    <mergeCell ref="B72:C72"/>
    <mergeCell ref="A63:D63"/>
    <mergeCell ref="A64:B64"/>
    <mergeCell ref="A65:B65"/>
    <mergeCell ref="C65:D65"/>
    <mergeCell ref="A67:D67"/>
    <mergeCell ref="A86:D86"/>
    <mergeCell ref="A93:D93"/>
    <mergeCell ref="A96:D96"/>
    <mergeCell ref="A97:D97"/>
    <mergeCell ref="A98:D98"/>
    <mergeCell ref="A99:B99"/>
    <mergeCell ref="C99:D99"/>
    <mergeCell ref="A73:B73"/>
    <mergeCell ref="C73:D73"/>
    <mergeCell ref="C74:D74"/>
    <mergeCell ref="C75:D75"/>
    <mergeCell ref="A84:D84"/>
    <mergeCell ref="A85:B85"/>
    <mergeCell ref="A107:B107"/>
    <mergeCell ref="A114:D114"/>
    <mergeCell ref="A122:B122"/>
    <mergeCell ref="A131:D131"/>
    <mergeCell ref="A132:D132"/>
    <mergeCell ref="A133:D133"/>
    <mergeCell ref="B100:C100"/>
    <mergeCell ref="B101:C101"/>
    <mergeCell ref="A102:B102"/>
    <mergeCell ref="C102:D102"/>
    <mergeCell ref="C103:D103"/>
    <mergeCell ref="C104:D104"/>
    <mergeCell ref="A180:D180"/>
    <mergeCell ref="A181:D181"/>
    <mergeCell ref="A182:D182"/>
    <mergeCell ref="A183:B183"/>
    <mergeCell ref="A184:B184"/>
    <mergeCell ref="C184:D184"/>
    <mergeCell ref="A164:D164"/>
    <mergeCell ref="A172:D172"/>
    <mergeCell ref="A173:D175"/>
    <mergeCell ref="A176:D176"/>
    <mergeCell ref="A177:D177"/>
    <mergeCell ref="A178:D178"/>
    <mergeCell ref="A193:D193"/>
    <mergeCell ref="A194:D194"/>
    <mergeCell ref="A195:D195"/>
    <mergeCell ref="A196:D196"/>
    <mergeCell ref="A197:D197"/>
    <mergeCell ref="A198:D199"/>
    <mergeCell ref="A187:D187"/>
    <mergeCell ref="A188:D188"/>
    <mergeCell ref="B189:C189"/>
    <mergeCell ref="B190:C190"/>
    <mergeCell ref="A191:D191"/>
    <mergeCell ref="A192:D192"/>
    <mergeCell ref="A215:D215"/>
    <mergeCell ref="A216:B216"/>
    <mergeCell ref="A220:D220"/>
    <mergeCell ref="B226:C226"/>
    <mergeCell ref="C227:D227"/>
    <mergeCell ref="B228:C228"/>
    <mergeCell ref="A202:D202"/>
    <mergeCell ref="A203:D203"/>
    <mergeCell ref="A210:D210"/>
    <mergeCell ref="A211:D211"/>
    <mergeCell ref="A212:D212"/>
    <mergeCell ref="A213:D213"/>
    <mergeCell ref="A245:B245"/>
    <mergeCell ref="A246:B246"/>
    <mergeCell ref="C246:D246"/>
    <mergeCell ref="A247:D247"/>
    <mergeCell ref="A249:D249"/>
    <mergeCell ref="A250:D250"/>
    <mergeCell ref="C229:D229"/>
    <mergeCell ref="A240:D240"/>
    <mergeCell ref="A241:D241"/>
    <mergeCell ref="A242:D242"/>
    <mergeCell ref="A243:D243"/>
    <mergeCell ref="A244:D244"/>
    <mergeCell ref="A287:D287"/>
    <mergeCell ref="A289:D289"/>
    <mergeCell ref="C255:D255"/>
    <mergeCell ref="C256:D256"/>
    <mergeCell ref="C263:D263"/>
    <mergeCell ref="A266:A269"/>
    <mergeCell ref="A271:D271"/>
    <mergeCell ref="A272:D272"/>
    <mergeCell ref="A251:B251"/>
    <mergeCell ref="C251:D251"/>
    <mergeCell ref="B252:C252"/>
    <mergeCell ref="B253:C253"/>
    <mergeCell ref="A254:B254"/>
    <mergeCell ref="C254:D254"/>
    <mergeCell ref="A343:D343"/>
    <mergeCell ref="A88:D88"/>
    <mergeCell ref="A308:D308"/>
    <mergeCell ref="A310:D310"/>
    <mergeCell ref="A311:D311"/>
    <mergeCell ref="A312:D312"/>
    <mergeCell ref="A330:D330"/>
    <mergeCell ref="A339:D339"/>
    <mergeCell ref="A296:D296"/>
    <mergeCell ref="A297:D297"/>
    <mergeCell ref="A298:D298"/>
    <mergeCell ref="A299:B299"/>
    <mergeCell ref="A304:D304"/>
    <mergeCell ref="A305:D305"/>
    <mergeCell ref="A290:D290"/>
    <mergeCell ref="A291:D291"/>
    <mergeCell ref="A292:D292"/>
    <mergeCell ref="A293:D293"/>
    <mergeCell ref="A294:D294"/>
    <mergeCell ref="A295:D295"/>
    <mergeCell ref="A276:B276"/>
    <mergeCell ref="C276:D276"/>
    <mergeCell ref="A278:D278"/>
    <mergeCell ref="A285:D285"/>
  </mergeCells>
  <printOptions horizontalCentered="1" verticalCentered="1"/>
  <pageMargins left="0.35" right="0.17" top="0.26" bottom="0.37" header="0.26" footer="0.21"/>
  <pageSetup orientation="portrait" r:id="rId1"/>
  <headerFooter differentFirst="1">
    <oddFooter>&amp;L
&amp;C
&amp;R
Page  #  &amp;P         &amp;F</oddFooter>
  </headerFooter>
  <rowBreaks count="10" manualBreakCount="10">
    <brk id="34" max="3" man="1"/>
    <brk id="66" max="3" man="1"/>
    <brk id="95" max="16383" man="1"/>
    <brk id="146" max="3" man="1"/>
    <brk id="186" max="16383" man="1"/>
    <brk id="219" max="3" man="1"/>
    <brk id="246" max="3" man="1"/>
    <brk id="277" max="3" man="1"/>
    <brk id="301" max="16383" man="1"/>
    <brk id="328" max="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7186A-481E-40E8-8B61-4D7C2B925CAA}">
  <dimension ref="A1:M356"/>
  <sheetViews>
    <sheetView showGridLines="0" view="pageBreakPreview" topLeftCell="A25" zoomScaleNormal="100" zoomScaleSheetLayoutView="100" workbookViewId="0">
      <selection activeCell="A28" sqref="A28:A29"/>
    </sheetView>
  </sheetViews>
  <sheetFormatPr defaultRowHeight="14.4"/>
  <cols>
    <col min="1" max="1" width="20.33203125" style="36" customWidth="1"/>
    <col min="2" max="2" width="32.6640625" style="36" customWidth="1"/>
    <col min="3" max="3" width="21" style="36" customWidth="1"/>
    <col min="4" max="4" width="24.6640625" style="36" customWidth="1"/>
    <col min="5" max="5" width="12.44140625" customWidth="1"/>
    <col min="175" max="176" width="35.6640625" customWidth="1"/>
    <col min="177" max="177" width="25.6640625" customWidth="1"/>
    <col min="182" max="182" width="3" customWidth="1"/>
    <col min="183" max="183" width="39.6640625" customWidth="1"/>
    <col min="184" max="184" width="5.6640625" customWidth="1"/>
    <col min="185" max="185" width="35.6640625" customWidth="1"/>
    <col min="189" max="189" width="44.6640625" customWidth="1"/>
    <col min="197" max="197" width="88.6640625" customWidth="1"/>
    <col min="431" max="432" width="35.6640625" customWidth="1"/>
    <col min="433" max="433" width="25.6640625" customWidth="1"/>
    <col min="438" max="438" width="3" customWidth="1"/>
    <col min="439" max="439" width="39.6640625" customWidth="1"/>
    <col min="440" max="440" width="5.6640625" customWidth="1"/>
    <col min="441" max="441" width="35.6640625" customWidth="1"/>
    <col min="445" max="445" width="44.6640625" customWidth="1"/>
    <col min="453" max="453" width="88.6640625" customWidth="1"/>
    <col min="687" max="688" width="35.6640625" customWidth="1"/>
    <col min="689" max="689" width="25.6640625" customWidth="1"/>
    <col min="694" max="694" width="3" customWidth="1"/>
    <col min="695" max="695" width="39.6640625" customWidth="1"/>
    <col min="696" max="696" width="5.6640625" customWidth="1"/>
    <col min="697" max="697" width="35.6640625" customWidth="1"/>
    <col min="701" max="701" width="44.6640625" customWidth="1"/>
    <col min="709" max="709" width="88.6640625" customWidth="1"/>
    <col min="943" max="944" width="35.6640625" customWidth="1"/>
    <col min="945" max="945" width="25.6640625" customWidth="1"/>
    <col min="950" max="950" width="3" customWidth="1"/>
    <col min="951" max="951" width="39.6640625" customWidth="1"/>
    <col min="952" max="952" width="5.6640625" customWidth="1"/>
    <col min="953" max="953" width="35.6640625" customWidth="1"/>
    <col min="957" max="957" width="44.6640625" customWidth="1"/>
    <col min="965" max="965" width="88.6640625" customWidth="1"/>
    <col min="1199" max="1200" width="35.6640625" customWidth="1"/>
    <col min="1201" max="1201" width="25.6640625" customWidth="1"/>
    <col min="1206" max="1206" width="3" customWidth="1"/>
    <col min="1207" max="1207" width="39.6640625" customWidth="1"/>
    <col min="1208" max="1208" width="5.6640625" customWidth="1"/>
    <col min="1209" max="1209" width="35.6640625" customWidth="1"/>
    <col min="1213" max="1213" width="44.6640625" customWidth="1"/>
    <col min="1221" max="1221" width="88.6640625" customWidth="1"/>
    <col min="1455" max="1456" width="35.6640625" customWidth="1"/>
    <col min="1457" max="1457" width="25.6640625" customWidth="1"/>
    <col min="1462" max="1462" width="3" customWidth="1"/>
    <col min="1463" max="1463" width="39.6640625" customWidth="1"/>
    <col min="1464" max="1464" width="5.6640625" customWidth="1"/>
    <col min="1465" max="1465" width="35.6640625" customWidth="1"/>
    <col min="1469" max="1469" width="44.6640625" customWidth="1"/>
    <col min="1477" max="1477" width="88.6640625" customWidth="1"/>
    <col min="1711" max="1712" width="35.6640625" customWidth="1"/>
    <col min="1713" max="1713" width="25.6640625" customWidth="1"/>
    <col min="1718" max="1718" width="3" customWidth="1"/>
    <col min="1719" max="1719" width="39.6640625" customWidth="1"/>
    <col min="1720" max="1720" width="5.6640625" customWidth="1"/>
    <col min="1721" max="1721" width="35.6640625" customWidth="1"/>
    <col min="1725" max="1725" width="44.6640625" customWidth="1"/>
    <col min="1733" max="1733" width="88.6640625" customWidth="1"/>
    <col min="1967" max="1968" width="35.6640625" customWidth="1"/>
    <col min="1969" max="1969" width="25.6640625" customWidth="1"/>
    <col min="1974" max="1974" width="3" customWidth="1"/>
    <col min="1975" max="1975" width="39.6640625" customWidth="1"/>
    <col min="1976" max="1976" width="5.6640625" customWidth="1"/>
    <col min="1977" max="1977" width="35.6640625" customWidth="1"/>
    <col min="1981" max="1981" width="44.6640625" customWidth="1"/>
    <col min="1989" max="1989" width="88.6640625" customWidth="1"/>
    <col min="2223" max="2224" width="35.6640625" customWidth="1"/>
    <col min="2225" max="2225" width="25.6640625" customWidth="1"/>
    <col min="2230" max="2230" width="3" customWidth="1"/>
    <col min="2231" max="2231" width="39.6640625" customWidth="1"/>
    <col min="2232" max="2232" width="5.6640625" customWidth="1"/>
    <col min="2233" max="2233" width="35.6640625" customWidth="1"/>
    <col min="2237" max="2237" width="44.6640625" customWidth="1"/>
    <col min="2245" max="2245" width="88.6640625" customWidth="1"/>
    <col min="2479" max="2480" width="35.6640625" customWidth="1"/>
    <col min="2481" max="2481" width="25.6640625" customWidth="1"/>
    <col min="2486" max="2486" width="3" customWidth="1"/>
    <col min="2487" max="2487" width="39.6640625" customWidth="1"/>
    <col min="2488" max="2488" width="5.6640625" customWidth="1"/>
    <col min="2489" max="2489" width="35.6640625" customWidth="1"/>
    <col min="2493" max="2493" width="44.6640625" customWidth="1"/>
    <col min="2501" max="2501" width="88.6640625" customWidth="1"/>
    <col min="2735" max="2736" width="35.6640625" customWidth="1"/>
    <col min="2737" max="2737" width="25.6640625" customWidth="1"/>
    <col min="2742" max="2742" width="3" customWidth="1"/>
    <col min="2743" max="2743" width="39.6640625" customWidth="1"/>
    <col min="2744" max="2744" width="5.6640625" customWidth="1"/>
    <col min="2745" max="2745" width="35.6640625" customWidth="1"/>
    <col min="2749" max="2749" width="44.6640625" customWidth="1"/>
    <col min="2757" max="2757" width="88.6640625" customWidth="1"/>
    <col min="2991" max="2992" width="35.6640625" customWidth="1"/>
    <col min="2993" max="2993" width="25.6640625" customWidth="1"/>
    <col min="2998" max="2998" width="3" customWidth="1"/>
    <col min="2999" max="2999" width="39.6640625" customWidth="1"/>
    <col min="3000" max="3000" width="5.6640625" customWidth="1"/>
    <col min="3001" max="3001" width="35.6640625" customWidth="1"/>
    <col min="3005" max="3005" width="44.6640625" customWidth="1"/>
    <col min="3013" max="3013" width="88.6640625" customWidth="1"/>
    <col min="3247" max="3248" width="35.6640625" customWidth="1"/>
    <col min="3249" max="3249" width="25.6640625" customWidth="1"/>
    <col min="3254" max="3254" width="3" customWidth="1"/>
    <col min="3255" max="3255" width="39.6640625" customWidth="1"/>
    <col min="3256" max="3256" width="5.6640625" customWidth="1"/>
    <col min="3257" max="3257" width="35.6640625" customWidth="1"/>
    <col min="3261" max="3261" width="44.6640625" customWidth="1"/>
    <col min="3269" max="3269" width="88.6640625" customWidth="1"/>
    <col min="3503" max="3504" width="35.6640625" customWidth="1"/>
    <col min="3505" max="3505" width="25.6640625" customWidth="1"/>
    <col min="3510" max="3510" width="3" customWidth="1"/>
    <col min="3511" max="3511" width="39.6640625" customWidth="1"/>
    <col min="3512" max="3512" width="5.6640625" customWidth="1"/>
    <col min="3513" max="3513" width="35.6640625" customWidth="1"/>
    <col min="3517" max="3517" width="44.6640625" customWidth="1"/>
    <col min="3525" max="3525" width="88.6640625" customWidth="1"/>
    <col min="3759" max="3760" width="35.6640625" customWidth="1"/>
    <col min="3761" max="3761" width="25.6640625" customWidth="1"/>
    <col min="3766" max="3766" width="3" customWidth="1"/>
    <col min="3767" max="3767" width="39.6640625" customWidth="1"/>
    <col min="3768" max="3768" width="5.6640625" customWidth="1"/>
    <col min="3769" max="3769" width="35.6640625" customWidth="1"/>
    <col min="3773" max="3773" width="44.6640625" customWidth="1"/>
    <col min="3781" max="3781" width="88.6640625" customWidth="1"/>
    <col min="4015" max="4016" width="35.6640625" customWidth="1"/>
    <col min="4017" max="4017" width="25.6640625" customWidth="1"/>
    <col min="4022" max="4022" width="3" customWidth="1"/>
    <col min="4023" max="4023" width="39.6640625" customWidth="1"/>
    <col min="4024" max="4024" width="5.6640625" customWidth="1"/>
    <col min="4025" max="4025" width="35.6640625" customWidth="1"/>
    <col min="4029" max="4029" width="44.6640625" customWidth="1"/>
    <col min="4037" max="4037" width="88.6640625" customWidth="1"/>
    <col min="4271" max="4272" width="35.6640625" customWidth="1"/>
    <col min="4273" max="4273" width="25.6640625" customWidth="1"/>
    <col min="4278" max="4278" width="3" customWidth="1"/>
    <col min="4279" max="4279" width="39.6640625" customWidth="1"/>
    <col min="4280" max="4280" width="5.6640625" customWidth="1"/>
    <col min="4281" max="4281" width="35.6640625" customWidth="1"/>
    <col min="4285" max="4285" width="44.6640625" customWidth="1"/>
    <col min="4293" max="4293" width="88.6640625" customWidth="1"/>
    <col min="4527" max="4528" width="35.6640625" customWidth="1"/>
    <col min="4529" max="4529" width="25.6640625" customWidth="1"/>
    <col min="4534" max="4534" width="3" customWidth="1"/>
    <col min="4535" max="4535" width="39.6640625" customWidth="1"/>
    <col min="4536" max="4536" width="5.6640625" customWidth="1"/>
    <col min="4537" max="4537" width="35.6640625" customWidth="1"/>
    <col min="4541" max="4541" width="44.6640625" customWidth="1"/>
    <col min="4549" max="4549" width="88.6640625" customWidth="1"/>
    <col min="4783" max="4784" width="35.6640625" customWidth="1"/>
    <col min="4785" max="4785" width="25.6640625" customWidth="1"/>
    <col min="4790" max="4790" width="3" customWidth="1"/>
    <col min="4791" max="4791" width="39.6640625" customWidth="1"/>
    <col min="4792" max="4792" width="5.6640625" customWidth="1"/>
    <col min="4793" max="4793" width="35.6640625" customWidth="1"/>
    <col min="4797" max="4797" width="44.6640625" customWidth="1"/>
    <col min="4805" max="4805" width="88.6640625" customWidth="1"/>
    <col min="5039" max="5040" width="35.6640625" customWidth="1"/>
    <col min="5041" max="5041" width="25.6640625" customWidth="1"/>
    <col min="5046" max="5046" width="3" customWidth="1"/>
    <col min="5047" max="5047" width="39.6640625" customWidth="1"/>
    <col min="5048" max="5048" width="5.6640625" customWidth="1"/>
    <col min="5049" max="5049" width="35.6640625" customWidth="1"/>
    <col min="5053" max="5053" width="44.6640625" customWidth="1"/>
    <col min="5061" max="5061" width="88.6640625" customWidth="1"/>
    <col min="5295" max="5296" width="35.6640625" customWidth="1"/>
    <col min="5297" max="5297" width="25.6640625" customWidth="1"/>
    <col min="5302" max="5302" width="3" customWidth="1"/>
    <col min="5303" max="5303" width="39.6640625" customWidth="1"/>
    <col min="5304" max="5304" width="5.6640625" customWidth="1"/>
    <col min="5305" max="5305" width="35.6640625" customWidth="1"/>
    <col min="5309" max="5309" width="44.6640625" customWidth="1"/>
    <col min="5317" max="5317" width="88.6640625" customWidth="1"/>
    <col min="5551" max="5552" width="35.6640625" customWidth="1"/>
    <col min="5553" max="5553" width="25.6640625" customWidth="1"/>
    <col min="5558" max="5558" width="3" customWidth="1"/>
    <col min="5559" max="5559" width="39.6640625" customWidth="1"/>
    <col min="5560" max="5560" width="5.6640625" customWidth="1"/>
    <col min="5561" max="5561" width="35.6640625" customWidth="1"/>
    <col min="5565" max="5565" width="44.6640625" customWidth="1"/>
    <col min="5573" max="5573" width="88.6640625" customWidth="1"/>
    <col min="5807" max="5808" width="35.6640625" customWidth="1"/>
    <col min="5809" max="5809" width="25.6640625" customWidth="1"/>
    <col min="5814" max="5814" width="3" customWidth="1"/>
    <col min="5815" max="5815" width="39.6640625" customWidth="1"/>
    <col min="5816" max="5816" width="5.6640625" customWidth="1"/>
    <col min="5817" max="5817" width="35.6640625" customWidth="1"/>
    <col min="5821" max="5821" width="44.6640625" customWidth="1"/>
    <col min="5829" max="5829" width="88.6640625" customWidth="1"/>
    <col min="6063" max="6064" width="35.6640625" customWidth="1"/>
    <col min="6065" max="6065" width="25.6640625" customWidth="1"/>
    <col min="6070" max="6070" width="3" customWidth="1"/>
    <col min="6071" max="6071" width="39.6640625" customWidth="1"/>
    <col min="6072" max="6072" width="5.6640625" customWidth="1"/>
    <col min="6073" max="6073" width="35.6640625" customWidth="1"/>
    <col min="6077" max="6077" width="44.6640625" customWidth="1"/>
    <col min="6085" max="6085" width="88.6640625" customWidth="1"/>
    <col min="6319" max="6320" width="35.6640625" customWidth="1"/>
    <col min="6321" max="6321" width="25.6640625" customWidth="1"/>
    <col min="6326" max="6326" width="3" customWidth="1"/>
    <col min="6327" max="6327" width="39.6640625" customWidth="1"/>
    <col min="6328" max="6328" width="5.6640625" customWidth="1"/>
    <col min="6329" max="6329" width="35.6640625" customWidth="1"/>
    <col min="6333" max="6333" width="44.6640625" customWidth="1"/>
    <col min="6341" max="6341" width="88.6640625" customWidth="1"/>
    <col min="6575" max="6576" width="35.6640625" customWidth="1"/>
    <col min="6577" max="6577" width="25.6640625" customWidth="1"/>
    <col min="6582" max="6582" width="3" customWidth="1"/>
    <col min="6583" max="6583" width="39.6640625" customWidth="1"/>
    <col min="6584" max="6584" width="5.6640625" customWidth="1"/>
    <col min="6585" max="6585" width="35.6640625" customWidth="1"/>
    <col min="6589" max="6589" width="44.6640625" customWidth="1"/>
    <col min="6597" max="6597" width="88.6640625" customWidth="1"/>
    <col min="6831" max="6832" width="35.6640625" customWidth="1"/>
    <col min="6833" max="6833" width="25.6640625" customWidth="1"/>
    <col min="6838" max="6838" width="3" customWidth="1"/>
    <col min="6839" max="6839" width="39.6640625" customWidth="1"/>
    <col min="6840" max="6840" width="5.6640625" customWidth="1"/>
    <col min="6841" max="6841" width="35.6640625" customWidth="1"/>
    <col min="6845" max="6845" width="44.6640625" customWidth="1"/>
    <col min="6853" max="6853" width="88.6640625" customWidth="1"/>
    <col min="7087" max="7088" width="35.6640625" customWidth="1"/>
    <col min="7089" max="7089" width="25.6640625" customWidth="1"/>
    <col min="7094" max="7094" width="3" customWidth="1"/>
    <col min="7095" max="7095" width="39.6640625" customWidth="1"/>
    <col min="7096" max="7096" width="5.6640625" customWidth="1"/>
    <col min="7097" max="7097" width="35.6640625" customWidth="1"/>
    <col min="7101" max="7101" width="44.6640625" customWidth="1"/>
    <col min="7109" max="7109" width="88.6640625" customWidth="1"/>
    <col min="7343" max="7344" width="35.6640625" customWidth="1"/>
    <col min="7345" max="7345" width="25.6640625" customWidth="1"/>
    <col min="7350" max="7350" width="3" customWidth="1"/>
    <col min="7351" max="7351" width="39.6640625" customWidth="1"/>
    <col min="7352" max="7352" width="5.6640625" customWidth="1"/>
    <col min="7353" max="7353" width="35.6640625" customWidth="1"/>
    <col min="7357" max="7357" width="44.6640625" customWidth="1"/>
    <col min="7365" max="7365" width="88.6640625" customWidth="1"/>
    <col min="7599" max="7600" width="35.6640625" customWidth="1"/>
    <col min="7601" max="7601" width="25.6640625" customWidth="1"/>
    <col min="7606" max="7606" width="3" customWidth="1"/>
    <col min="7607" max="7607" width="39.6640625" customWidth="1"/>
    <col min="7608" max="7608" width="5.6640625" customWidth="1"/>
    <col min="7609" max="7609" width="35.6640625" customWidth="1"/>
    <col min="7613" max="7613" width="44.6640625" customWidth="1"/>
    <col min="7621" max="7621" width="88.6640625" customWidth="1"/>
    <col min="7855" max="7856" width="35.6640625" customWidth="1"/>
    <col min="7857" max="7857" width="25.6640625" customWidth="1"/>
    <col min="7862" max="7862" width="3" customWidth="1"/>
    <col min="7863" max="7863" width="39.6640625" customWidth="1"/>
    <col min="7864" max="7864" width="5.6640625" customWidth="1"/>
    <col min="7865" max="7865" width="35.6640625" customWidth="1"/>
    <col min="7869" max="7869" width="44.6640625" customWidth="1"/>
    <col min="7877" max="7877" width="88.6640625" customWidth="1"/>
    <col min="8111" max="8112" width="35.6640625" customWidth="1"/>
    <col min="8113" max="8113" width="25.6640625" customWidth="1"/>
    <col min="8118" max="8118" width="3" customWidth="1"/>
    <col min="8119" max="8119" width="39.6640625" customWidth="1"/>
    <col min="8120" max="8120" width="5.6640625" customWidth="1"/>
    <col min="8121" max="8121" width="35.6640625" customWidth="1"/>
    <col min="8125" max="8125" width="44.6640625" customWidth="1"/>
    <col min="8133" max="8133" width="88.6640625" customWidth="1"/>
    <col min="8367" max="8368" width="35.6640625" customWidth="1"/>
    <col min="8369" max="8369" width="25.6640625" customWidth="1"/>
    <col min="8374" max="8374" width="3" customWidth="1"/>
    <col min="8375" max="8375" width="39.6640625" customWidth="1"/>
    <col min="8376" max="8376" width="5.6640625" customWidth="1"/>
    <col min="8377" max="8377" width="35.6640625" customWidth="1"/>
    <col min="8381" max="8381" width="44.6640625" customWidth="1"/>
    <col min="8389" max="8389" width="88.6640625" customWidth="1"/>
    <col min="8623" max="8624" width="35.6640625" customWidth="1"/>
    <col min="8625" max="8625" width="25.6640625" customWidth="1"/>
    <col min="8630" max="8630" width="3" customWidth="1"/>
    <col min="8631" max="8631" width="39.6640625" customWidth="1"/>
    <col min="8632" max="8632" width="5.6640625" customWidth="1"/>
    <col min="8633" max="8633" width="35.6640625" customWidth="1"/>
    <col min="8637" max="8637" width="44.6640625" customWidth="1"/>
    <col min="8645" max="8645" width="88.6640625" customWidth="1"/>
    <col min="8879" max="8880" width="35.6640625" customWidth="1"/>
    <col min="8881" max="8881" width="25.6640625" customWidth="1"/>
    <col min="8886" max="8886" width="3" customWidth="1"/>
    <col min="8887" max="8887" width="39.6640625" customWidth="1"/>
    <col min="8888" max="8888" width="5.6640625" customWidth="1"/>
    <col min="8889" max="8889" width="35.6640625" customWidth="1"/>
    <col min="8893" max="8893" width="44.6640625" customWidth="1"/>
    <col min="8901" max="8901" width="88.6640625" customWidth="1"/>
    <col min="9135" max="9136" width="35.6640625" customWidth="1"/>
    <col min="9137" max="9137" width="25.6640625" customWidth="1"/>
    <col min="9142" max="9142" width="3" customWidth="1"/>
    <col min="9143" max="9143" width="39.6640625" customWidth="1"/>
    <col min="9144" max="9144" width="5.6640625" customWidth="1"/>
    <col min="9145" max="9145" width="35.6640625" customWidth="1"/>
    <col min="9149" max="9149" width="44.6640625" customWidth="1"/>
    <col min="9157" max="9157" width="88.6640625" customWidth="1"/>
    <col min="9391" max="9392" width="35.6640625" customWidth="1"/>
    <col min="9393" max="9393" width="25.6640625" customWidth="1"/>
    <col min="9398" max="9398" width="3" customWidth="1"/>
    <col min="9399" max="9399" width="39.6640625" customWidth="1"/>
    <col min="9400" max="9400" width="5.6640625" customWidth="1"/>
    <col min="9401" max="9401" width="35.6640625" customWidth="1"/>
    <col min="9405" max="9405" width="44.6640625" customWidth="1"/>
    <col min="9413" max="9413" width="88.6640625" customWidth="1"/>
    <col min="9647" max="9648" width="35.6640625" customWidth="1"/>
    <col min="9649" max="9649" width="25.6640625" customWidth="1"/>
    <col min="9654" max="9654" width="3" customWidth="1"/>
    <col min="9655" max="9655" width="39.6640625" customWidth="1"/>
    <col min="9656" max="9656" width="5.6640625" customWidth="1"/>
    <col min="9657" max="9657" width="35.6640625" customWidth="1"/>
    <col min="9661" max="9661" width="44.6640625" customWidth="1"/>
    <col min="9669" max="9669" width="88.6640625" customWidth="1"/>
    <col min="9903" max="9904" width="35.6640625" customWidth="1"/>
    <col min="9905" max="9905" width="25.6640625" customWidth="1"/>
    <col min="9910" max="9910" width="3" customWidth="1"/>
    <col min="9911" max="9911" width="39.6640625" customWidth="1"/>
    <col min="9912" max="9912" width="5.6640625" customWidth="1"/>
    <col min="9913" max="9913" width="35.6640625" customWidth="1"/>
    <col min="9917" max="9917" width="44.6640625" customWidth="1"/>
    <col min="9925" max="9925" width="88.6640625" customWidth="1"/>
    <col min="10159" max="10160" width="35.6640625" customWidth="1"/>
    <col min="10161" max="10161" width="25.6640625" customWidth="1"/>
    <col min="10166" max="10166" width="3" customWidth="1"/>
    <col min="10167" max="10167" width="39.6640625" customWidth="1"/>
    <col min="10168" max="10168" width="5.6640625" customWidth="1"/>
    <col min="10169" max="10169" width="35.6640625" customWidth="1"/>
    <col min="10173" max="10173" width="44.6640625" customWidth="1"/>
    <col min="10181" max="10181" width="88.6640625" customWidth="1"/>
    <col min="10415" max="10416" width="35.6640625" customWidth="1"/>
    <col min="10417" max="10417" width="25.6640625" customWidth="1"/>
    <col min="10422" max="10422" width="3" customWidth="1"/>
    <col min="10423" max="10423" width="39.6640625" customWidth="1"/>
    <col min="10424" max="10424" width="5.6640625" customWidth="1"/>
    <col min="10425" max="10425" width="35.6640625" customWidth="1"/>
    <col min="10429" max="10429" width="44.6640625" customWidth="1"/>
    <col min="10437" max="10437" width="88.6640625" customWidth="1"/>
    <col min="10671" max="10672" width="35.6640625" customWidth="1"/>
    <col min="10673" max="10673" width="25.6640625" customWidth="1"/>
    <col min="10678" max="10678" width="3" customWidth="1"/>
    <col min="10679" max="10679" width="39.6640625" customWidth="1"/>
    <col min="10680" max="10680" width="5.6640625" customWidth="1"/>
    <col min="10681" max="10681" width="35.6640625" customWidth="1"/>
    <col min="10685" max="10685" width="44.6640625" customWidth="1"/>
    <col min="10693" max="10693" width="88.6640625" customWidth="1"/>
    <col min="10927" max="10928" width="35.6640625" customWidth="1"/>
    <col min="10929" max="10929" width="25.6640625" customWidth="1"/>
    <col min="10934" max="10934" width="3" customWidth="1"/>
    <col min="10935" max="10935" width="39.6640625" customWidth="1"/>
    <col min="10936" max="10936" width="5.6640625" customWidth="1"/>
    <col min="10937" max="10937" width="35.6640625" customWidth="1"/>
    <col min="10941" max="10941" width="44.6640625" customWidth="1"/>
    <col min="10949" max="10949" width="88.6640625" customWidth="1"/>
    <col min="11183" max="11184" width="35.6640625" customWidth="1"/>
    <col min="11185" max="11185" width="25.6640625" customWidth="1"/>
    <col min="11190" max="11190" width="3" customWidth="1"/>
    <col min="11191" max="11191" width="39.6640625" customWidth="1"/>
    <col min="11192" max="11192" width="5.6640625" customWidth="1"/>
    <col min="11193" max="11193" width="35.6640625" customWidth="1"/>
    <col min="11197" max="11197" width="44.6640625" customWidth="1"/>
    <col min="11205" max="11205" width="88.6640625" customWidth="1"/>
    <col min="11439" max="11440" width="35.6640625" customWidth="1"/>
    <col min="11441" max="11441" width="25.6640625" customWidth="1"/>
    <col min="11446" max="11446" width="3" customWidth="1"/>
    <col min="11447" max="11447" width="39.6640625" customWidth="1"/>
    <col min="11448" max="11448" width="5.6640625" customWidth="1"/>
    <col min="11449" max="11449" width="35.6640625" customWidth="1"/>
    <col min="11453" max="11453" width="44.6640625" customWidth="1"/>
    <col min="11461" max="11461" width="88.6640625" customWidth="1"/>
    <col min="11695" max="11696" width="35.6640625" customWidth="1"/>
    <col min="11697" max="11697" width="25.6640625" customWidth="1"/>
    <col min="11702" max="11702" width="3" customWidth="1"/>
    <col min="11703" max="11703" width="39.6640625" customWidth="1"/>
    <col min="11704" max="11704" width="5.6640625" customWidth="1"/>
    <col min="11705" max="11705" width="35.6640625" customWidth="1"/>
    <col min="11709" max="11709" width="44.6640625" customWidth="1"/>
    <col min="11717" max="11717" width="88.6640625" customWidth="1"/>
    <col min="11951" max="11952" width="35.6640625" customWidth="1"/>
    <col min="11953" max="11953" width="25.6640625" customWidth="1"/>
    <col min="11958" max="11958" width="3" customWidth="1"/>
    <col min="11959" max="11959" width="39.6640625" customWidth="1"/>
    <col min="11960" max="11960" width="5.6640625" customWidth="1"/>
    <col min="11961" max="11961" width="35.6640625" customWidth="1"/>
    <col min="11965" max="11965" width="44.6640625" customWidth="1"/>
    <col min="11973" max="11973" width="88.6640625" customWidth="1"/>
    <col min="12207" max="12208" width="35.6640625" customWidth="1"/>
    <col min="12209" max="12209" width="25.6640625" customWidth="1"/>
    <col min="12214" max="12214" width="3" customWidth="1"/>
    <col min="12215" max="12215" width="39.6640625" customWidth="1"/>
    <col min="12216" max="12216" width="5.6640625" customWidth="1"/>
    <col min="12217" max="12217" width="35.6640625" customWidth="1"/>
    <col min="12221" max="12221" width="44.6640625" customWidth="1"/>
    <col min="12229" max="12229" width="88.6640625" customWidth="1"/>
    <col min="12463" max="12464" width="35.6640625" customWidth="1"/>
    <col min="12465" max="12465" width="25.6640625" customWidth="1"/>
    <col min="12470" max="12470" width="3" customWidth="1"/>
    <col min="12471" max="12471" width="39.6640625" customWidth="1"/>
    <col min="12472" max="12472" width="5.6640625" customWidth="1"/>
    <col min="12473" max="12473" width="35.6640625" customWidth="1"/>
    <col min="12477" max="12477" width="44.6640625" customWidth="1"/>
    <col min="12485" max="12485" width="88.6640625" customWidth="1"/>
    <col min="12719" max="12720" width="35.6640625" customWidth="1"/>
    <col min="12721" max="12721" width="25.6640625" customWidth="1"/>
    <col min="12726" max="12726" width="3" customWidth="1"/>
    <col min="12727" max="12727" width="39.6640625" customWidth="1"/>
    <col min="12728" max="12728" width="5.6640625" customWidth="1"/>
    <col min="12729" max="12729" width="35.6640625" customWidth="1"/>
    <col min="12733" max="12733" width="44.6640625" customWidth="1"/>
    <col min="12741" max="12741" width="88.6640625" customWidth="1"/>
    <col min="12975" max="12976" width="35.6640625" customWidth="1"/>
    <col min="12977" max="12977" width="25.6640625" customWidth="1"/>
    <col min="12982" max="12982" width="3" customWidth="1"/>
    <col min="12983" max="12983" width="39.6640625" customWidth="1"/>
    <col min="12984" max="12984" width="5.6640625" customWidth="1"/>
    <col min="12985" max="12985" width="35.6640625" customWidth="1"/>
    <col min="12989" max="12989" width="44.6640625" customWidth="1"/>
    <col min="12997" max="12997" width="88.6640625" customWidth="1"/>
    <col min="13231" max="13232" width="35.6640625" customWidth="1"/>
    <col min="13233" max="13233" width="25.6640625" customWidth="1"/>
    <col min="13238" max="13238" width="3" customWidth="1"/>
    <col min="13239" max="13239" width="39.6640625" customWidth="1"/>
    <col min="13240" max="13240" width="5.6640625" customWidth="1"/>
    <col min="13241" max="13241" width="35.6640625" customWidth="1"/>
    <col min="13245" max="13245" width="44.6640625" customWidth="1"/>
    <col min="13253" max="13253" width="88.6640625" customWidth="1"/>
    <col min="13487" max="13488" width="35.6640625" customWidth="1"/>
    <col min="13489" max="13489" width="25.6640625" customWidth="1"/>
    <col min="13494" max="13494" width="3" customWidth="1"/>
    <col min="13495" max="13495" width="39.6640625" customWidth="1"/>
    <col min="13496" max="13496" width="5.6640625" customWidth="1"/>
    <col min="13497" max="13497" width="35.6640625" customWidth="1"/>
    <col min="13501" max="13501" width="44.6640625" customWidth="1"/>
    <col min="13509" max="13509" width="88.6640625" customWidth="1"/>
    <col min="13743" max="13744" width="35.6640625" customWidth="1"/>
    <col min="13745" max="13745" width="25.6640625" customWidth="1"/>
    <col min="13750" max="13750" width="3" customWidth="1"/>
    <col min="13751" max="13751" width="39.6640625" customWidth="1"/>
    <col min="13752" max="13752" width="5.6640625" customWidth="1"/>
    <col min="13753" max="13753" width="35.6640625" customWidth="1"/>
    <col min="13757" max="13757" width="44.6640625" customWidth="1"/>
    <col min="13765" max="13765" width="88.6640625" customWidth="1"/>
    <col min="13999" max="14000" width="35.6640625" customWidth="1"/>
    <col min="14001" max="14001" width="25.6640625" customWidth="1"/>
    <col min="14006" max="14006" width="3" customWidth="1"/>
    <col min="14007" max="14007" width="39.6640625" customWidth="1"/>
    <col min="14008" max="14008" width="5.6640625" customWidth="1"/>
    <col min="14009" max="14009" width="35.6640625" customWidth="1"/>
    <col min="14013" max="14013" width="44.6640625" customWidth="1"/>
    <col min="14021" max="14021" width="88.6640625" customWidth="1"/>
    <col min="14255" max="14256" width="35.6640625" customWidth="1"/>
    <col min="14257" max="14257" width="25.6640625" customWidth="1"/>
    <col min="14262" max="14262" width="3" customWidth="1"/>
    <col min="14263" max="14263" width="39.6640625" customWidth="1"/>
    <col min="14264" max="14264" width="5.6640625" customWidth="1"/>
    <col min="14265" max="14265" width="35.6640625" customWidth="1"/>
    <col min="14269" max="14269" width="44.6640625" customWidth="1"/>
    <col min="14277" max="14277" width="88.6640625" customWidth="1"/>
    <col min="14511" max="14512" width="35.6640625" customWidth="1"/>
    <col min="14513" max="14513" width="25.6640625" customWidth="1"/>
    <col min="14518" max="14518" width="3" customWidth="1"/>
    <col min="14519" max="14519" width="39.6640625" customWidth="1"/>
    <col min="14520" max="14520" width="5.6640625" customWidth="1"/>
    <col min="14521" max="14521" width="35.6640625" customWidth="1"/>
    <col min="14525" max="14525" width="44.6640625" customWidth="1"/>
    <col min="14533" max="14533" width="88.6640625" customWidth="1"/>
    <col min="14767" max="14768" width="35.6640625" customWidth="1"/>
    <col min="14769" max="14769" width="25.6640625" customWidth="1"/>
    <col min="14774" max="14774" width="3" customWidth="1"/>
    <col min="14775" max="14775" width="39.6640625" customWidth="1"/>
    <col min="14776" max="14776" width="5.6640625" customWidth="1"/>
    <col min="14777" max="14777" width="35.6640625" customWidth="1"/>
    <col min="14781" max="14781" width="44.6640625" customWidth="1"/>
    <col min="14789" max="14789" width="88.6640625" customWidth="1"/>
    <col min="15023" max="15024" width="35.6640625" customWidth="1"/>
    <col min="15025" max="15025" width="25.6640625" customWidth="1"/>
    <col min="15030" max="15030" width="3" customWidth="1"/>
    <col min="15031" max="15031" width="39.6640625" customWidth="1"/>
    <col min="15032" max="15032" width="5.6640625" customWidth="1"/>
    <col min="15033" max="15033" width="35.6640625" customWidth="1"/>
    <col min="15037" max="15037" width="44.6640625" customWidth="1"/>
    <col min="15045" max="15045" width="88.6640625" customWidth="1"/>
    <col min="15279" max="15280" width="35.6640625" customWidth="1"/>
    <col min="15281" max="15281" width="25.6640625" customWidth="1"/>
    <col min="15286" max="15286" width="3" customWidth="1"/>
    <col min="15287" max="15287" width="39.6640625" customWidth="1"/>
    <col min="15288" max="15288" width="5.6640625" customWidth="1"/>
    <col min="15289" max="15289" width="35.6640625" customWidth="1"/>
    <col min="15293" max="15293" width="44.6640625" customWidth="1"/>
    <col min="15301" max="15301" width="88.6640625" customWidth="1"/>
    <col min="15535" max="15536" width="35.6640625" customWidth="1"/>
    <col min="15537" max="15537" width="25.6640625" customWidth="1"/>
    <col min="15542" max="15542" width="3" customWidth="1"/>
    <col min="15543" max="15543" width="39.6640625" customWidth="1"/>
    <col min="15544" max="15544" width="5.6640625" customWidth="1"/>
    <col min="15545" max="15545" width="35.6640625" customWidth="1"/>
    <col min="15549" max="15549" width="44.6640625" customWidth="1"/>
    <col min="15557" max="15557" width="88.6640625" customWidth="1"/>
    <col min="15791" max="15792" width="35.6640625" customWidth="1"/>
    <col min="15793" max="15793" width="25.6640625" customWidth="1"/>
    <col min="15798" max="15798" width="3" customWidth="1"/>
    <col min="15799" max="15799" width="39.6640625" customWidth="1"/>
    <col min="15800" max="15800" width="5.6640625" customWidth="1"/>
    <col min="15801" max="15801" width="35.6640625" customWidth="1"/>
    <col min="15805" max="15805" width="44.6640625" customWidth="1"/>
    <col min="15813" max="15813" width="88.6640625" customWidth="1"/>
    <col min="16047" max="16048" width="35.6640625" customWidth="1"/>
    <col min="16049" max="16049" width="25.6640625" customWidth="1"/>
    <col min="16054" max="16054" width="3" customWidth="1"/>
    <col min="16055" max="16055" width="39.6640625" customWidth="1"/>
    <col min="16056" max="16056" width="5.6640625" customWidth="1"/>
    <col min="16057" max="16057" width="35.6640625" customWidth="1"/>
    <col min="16061" max="16061" width="44.6640625" customWidth="1"/>
    <col min="16069" max="16069" width="88.6640625" customWidth="1"/>
  </cols>
  <sheetData>
    <row r="1" spans="1:5" ht="22.2" customHeight="1">
      <c r="A1" s="791" t="s">
        <v>113</v>
      </c>
      <c r="B1" s="791"/>
      <c r="C1" s="791"/>
      <c r="D1" s="791"/>
      <c r="E1" s="519" t="s">
        <v>126</v>
      </c>
    </row>
    <row r="2" spans="1:5" ht="19.95" customHeight="1">
      <c r="A2" s="743" t="str">
        <f>+'jobinfo(2)'!$C$100</f>
        <v>All Phase Consulting, LLC</v>
      </c>
      <c r="B2" s="744"/>
      <c r="C2" s="744"/>
      <c r="D2" s="744"/>
      <c r="E2" s="518" t="s">
        <v>504</v>
      </c>
    </row>
    <row r="3" spans="1:5" ht="19.95" customHeight="1">
      <c r="A3" s="746" t="str">
        <f>+'jobinfo(2)'!C$109</f>
        <v>Providing Cost Estimating &amp; Project Management Services</v>
      </c>
      <c r="B3" s="746"/>
      <c r="C3" s="746"/>
      <c r="D3" s="746"/>
    </row>
    <row r="4" spans="1:5" ht="22.2" customHeight="1">
      <c r="A4" s="745" t="str">
        <f>+'jobinfo(2)'!$C$101</f>
        <v>WWW.MYAPCLLC.COM</v>
      </c>
      <c r="B4" s="745"/>
      <c r="C4" s="745" t="str">
        <f>+'jobinfo(2)'!$C$102</f>
        <v>Insured  &amp; GA Registered #09073201</v>
      </c>
      <c r="D4" s="745"/>
    </row>
    <row r="5" spans="1:5" ht="18" customHeight="1">
      <c r="A5" s="364" t="str">
        <f>'jobinfo(2)'!$C$107</f>
        <v>20810 AURORA RD</v>
      </c>
      <c r="B5" s="746" t="str">
        <f>+'jobinfo(2)'!$C$103</f>
        <v>375 Rockbridge Road, Suite 172-343</v>
      </c>
      <c r="C5" s="747"/>
      <c r="D5" s="364" t="str">
        <f>+'jobinfo(2)'!$C$105</f>
        <v>ECI 531 FIFTH AVE,</v>
      </c>
    </row>
    <row r="6" spans="1:5" ht="15" customHeight="1">
      <c r="A6" s="364" t="str">
        <f>'jobinfo(2)'!$C$108</f>
        <v>BEDFORD,OH 44146</v>
      </c>
      <c r="B6" s="746" t="str">
        <f>+'jobinfo(2)'!$C$104</f>
        <v>Lilburn, GA, 30047</v>
      </c>
      <c r="C6" s="747"/>
      <c r="D6" s="364" t="str">
        <f>+'jobinfo(2)'!$C$106</f>
        <v>PELHAM, NY 10803</v>
      </c>
    </row>
    <row r="7" spans="1:5" ht="18" customHeight="1">
      <c r="A7" s="749" t="str">
        <f>+'jobinfo(2)'!$C$110</f>
        <v>Five Generations of Great Work</v>
      </c>
      <c r="B7" s="750"/>
      <c r="C7" s="749" t="str">
        <f>+'jobinfo(2)'!$C$111</f>
        <v>Five Generations of Pride &amp; Skills</v>
      </c>
      <c r="D7" s="750"/>
    </row>
    <row r="8" spans="1:5" ht="22.2" customHeight="1">
      <c r="A8" s="7" t="s">
        <v>3</v>
      </c>
      <c r="B8" s="322" t="str">
        <f>+'jobinfo(2)'!$C$112</f>
        <v>Joe Jones, PM  216.450.7228</v>
      </c>
      <c r="C8" s="774" t="str">
        <f>+'jobinfo(2)'!$C$113</f>
        <v>wsbjoe9@gmail.com</v>
      </c>
      <c r="D8" s="775"/>
    </row>
    <row r="9" spans="1:5" ht="15" customHeight="1">
      <c r="A9" s="7" t="s">
        <v>5</v>
      </c>
      <c r="B9" s="322" t="str">
        <f>+'jobinfo(2)'!$C$114</f>
        <v>404-446-9060</v>
      </c>
      <c r="C9" s="749" t="str">
        <f>+'jobinfo(2)'!$C$115</f>
        <v>info@myapcllc.com</v>
      </c>
      <c r="D9" s="750"/>
    </row>
    <row r="10" spans="1:5" s="2" customFormat="1" ht="28.95" customHeight="1">
      <c r="A10" s="72" t="s">
        <v>114</v>
      </c>
      <c r="B10" s="362">
        <f>'jobinfo(2)'!$C$27</f>
        <v>0</v>
      </c>
      <c r="C10" s="74" t="s">
        <v>115</v>
      </c>
      <c r="D10" s="73" t="str">
        <f>'jobinfo(2)'!$C$5</f>
        <v>(216) 399-6191</v>
      </c>
    </row>
    <row r="11" spans="1:5" ht="18" customHeight="1">
      <c r="A11" s="46" t="str">
        <f>+'jobinfo(2)'!$B$1</f>
        <v>Property-Owner Name</v>
      </c>
      <c r="B11" s="46" t="str">
        <f>+'jobinfo(2)'!C$1</f>
        <v>Johnson, Paul &amp; Tamra</v>
      </c>
      <c r="C11" s="72" t="s">
        <v>116</v>
      </c>
      <c r="D11" s="73" t="str">
        <f>'jobinfo(2)'!$C$4</f>
        <v>tringo68@yahoo.com</v>
      </c>
    </row>
    <row r="12" spans="1:5" ht="22.95" customHeight="1">
      <c r="A12" s="46" t="str">
        <f>+'jobinfo(2)'!$B$2</f>
        <v>Property address: street</v>
      </c>
      <c r="B12" s="46" t="str">
        <f>+'jobinfo(2)'!$C$2</f>
        <v>9402 Shepard Road</v>
      </c>
      <c r="C12" s="72" t="s">
        <v>117</v>
      </c>
      <c r="D12" s="46" t="str">
        <f>+'jobinfo(2)'!$C$6</f>
        <v>TBD</v>
      </c>
    </row>
    <row r="13" spans="1:5" ht="22.95" customHeight="1">
      <c r="A13" s="46" t="str">
        <f>+'jobinfo(2)'!$B$3</f>
        <v>Property city, state, zip</v>
      </c>
      <c r="B13" s="46" t="str">
        <f>+'jobinfo(2)'!$C$3</f>
        <v>Macedonia, OH, USA</v>
      </c>
      <c r="C13" s="72" t="s">
        <v>118</v>
      </c>
      <c r="D13" s="46" t="str">
        <f>+'jobinfo(2)'!$C$7</f>
        <v>TBD</v>
      </c>
    </row>
    <row r="14" spans="1:5" ht="25.2" customHeight="1">
      <c r="A14" s="46" t="str">
        <f>+'jobinfo(2)'!$B$26</f>
        <v xml:space="preserve">Insurance Co. Name </v>
      </c>
      <c r="B14" s="46" t="str">
        <f>+'jobinfo(2)'!$C$26</f>
        <v>Allstate Insurance Company</v>
      </c>
      <c r="C14" s="46" t="str">
        <f>+'jobinfo(2)'!$B$28</f>
        <v>policy #</v>
      </c>
      <c r="D14" s="46">
        <f>+'jobinfo(2)'!$C$27</f>
        <v>0</v>
      </c>
    </row>
    <row r="15" spans="1:5" ht="21" customHeight="1">
      <c r="A15" s="36" t="str">
        <f>+'jobinfo(2)'!$B$46</f>
        <v xml:space="preserve">Insurance Co. Phone </v>
      </c>
      <c r="B15" s="420" t="str">
        <f>+'jobinfo(2)'!$C$46</f>
        <v>(800) 255-7828</v>
      </c>
      <c r="C15" s="848">
        <f>+'jobinfo(2)'!$C$29</f>
        <v>0</v>
      </c>
      <c r="D15" s="848"/>
    </row>
    <row r="16" spans="1:5" ht="21" customHeight="1">
      <c r="A16" s="49" t="str">
        <f>+'jobinfo(2)'!$B$30</f>
        <v>DESK Adjuster DA</v>
      </c>
      <c r="B16" s="22">
        <f>+'jobinfo(2)'!$C$30</f>
        <v>0</v>
      </c>
      <c r="C16" s="75" t="str">
        <f>+'jobinfo(2)'!$B$33</f>
        <v xml:space="preserve">DA Email </v>
      </c>
      <c r="D16" s="36" t="str">
        <f>+'jobinfo(2)'!$C$33</f>
        <v>claims@claims.allstate.com</v>
      </c>
    </row>
    <row r="17" spans="1:5" ht="21" customHeight="1">
      <c r="A17" s="49" t="str">
        <f>+'jobinfo(2)'!$B$31</f>
        <v>DA Phone</v>
      </c>
      <c r="B17" s="22" t="str">
        <f>+'jobinfo(2)'!$C$31</f>
        <v>888 656.8005</v>
      </c>
      <c r="C17" s="49" t="str">
        <f>+'jobinfo(2)'!$B$32</f>
        <v>DA Ph. Ext. #</v>
      </c>
      <c r="D17" s="420">
        <f>+'jobinfo(2)'!$C$32</f>
        <v>0</v>
      </c>
    </row>
    <row r="18" spans="1:5" ht="1.95" customHeight="1"/>
    <row r="19" spans="1:5" ht="1.95" customHeight="1">
      <c r="A19" s="75"/>
      <c r="B19" s="75"/>
      <c r="C19" s="155"/>
      <c r="D19" s="46"/>
    </row>
    <row r="20" spans="1:5" ht="21" customHeight="1">
      <c r="A20" s="776" t="s">
        <v>119</v>
      </c>
      <c r="B20" s="776"/>
      <c r="C20" s="776"/>
      <c r="D20" s="776"/>
    </row>
    <row r="21" spans="1:5" ht="21" customHeight="1">
      <c r="A21" s="781" t="s">
        <v>120</v>
      </c>
      <c r="B21" s="781"/>
      <c r="C21" s="778" t="str">
        <f>+$A$2</f>
        <v>All Phase Consulting, LLC</v>
      </c>
      <c r="D21" s="778"/>
    </row>
    <row r="22" spans="1:5" ht="21" customHeight="1">
      <c r="A22" s="77" t="s">
        <v>121</v>
      </c>
    </row>
    <row r="23" spans="1:5" ht="21" customHeight="1">
      <c r="A23" s="847" t="str">
        <f>IF(ISBLANK('jobinfo(2)'!C11),"____________________",'jobinfo(2)'!C11)</f>
        <v>WATER</v>
      </c>
      <c r="B23" s="847"/>
      <c r="C23" s="77" t="s">
        <v>122</v>
      </c>
      <c r="D23" s="371" t="str">
        <f>IF(ISBLANK('jobinfo(2)'!C12),"__________________________________",'jobinfo(2)'!C12)</f>
        <v>Friday, April 4, 2025</v>
      </c>
    </row>
    <row r="24" spans="1:5" ht="21" customHeight="1">
      <c r="A24" s="77" t="s">
        <v>123</v>
      </c>
      <c r="C24" s="79" t="str">
        <f>C21</f>
        <v>All Phase Consulting, LLC</v>
      </c>
    </row>
    <row r="25" spans="1:5" ht="25.2" customHeight="1">
      <c r="A25" s="779" t="s">
        <v>124</v>
      </c>
      <c r="B25" s="779"/>
      <c r="C25" s="779"/>
      <c r="D25" s="779"/>
    </row>
    <row r="26" spans="1:5" ht="25.2" customHeight="1">
      <c r="A26" s="779"/>
      <c r="B26" s="779"/>
      <c r="C26" s="779"/>
      <c r="D26" s="779"/>
    </row>
    <row r="27" spans="1:5" ht="25.2" customHeight="1">
      <c r="A27" s="779"/>
      <c r="B27" s="779"/>
      <c r="C27" s="779"/>
      <c r="D27" s="779"/>
    </row>
    <row r="28" spans="1:5" ht="33" customHeight="1">
      <c r="A28" s="519" t="s">
        <v>126</v>
      </c>
      <c r="B28" s="517"/>
      <c r="C28" s="517"/>
      <c r="D28" s="517"/>
      <c r="E28" s="374" t="s">
        <v>505</v>
      </c>
    </row>
    <row r="29" spans="1:5" s="5" customFormat="1" ht="22.2" customHeight="1">
      <c r="A29" s="518" t="s">
        <v>127</v>
      </c>
      <c r="B29" s="516"/>
      <c r="C29" s="516"/>
      <c r="D29" s="516"/>
      <c r="E29" s="10"/>
    </row>
    <row r="30" spans="1:5" s="5" customFormat="1" ht="27" customHeight="1">
      <c r="A30" s="520" t="str">
        <f>+$C$24</f>
        <v>All Phase Consulting, LLC</v>
      </c>
      <c r="B30" s="188"/>
      <c r="C30" s="80" t="str">
        <f>+'email cvr'!A13</f>
        <v>EIN #</v>
      </c>
      <c r="D30" s="521" t="str">
        <f>+'email cvr'!B13</f>
        <v>TIN 83-226 0563</v>
      </c>
      <c r="E30" s="10"/>
    </row>
    <row r="31" spans="1:5" ht="33" customHeight="1">
      <c r="A31" s="81" t="s">
        <v>129</v>
      </c>
      <c r="C31" s="82" t="s">
        <v>130</v>
      </c>
      <c r="D31" s="431" t="str">
        <f>+'jobinfo(2)'!C22</f>
        <v>Friday, April 4, 2025</v>
      </c>
    </row>
    <row r="32" spans="1:5" ht="12" customHeight="1">
      <c r="A32" s="796" t="str">
        <f>IF(ISBLANK('jobinfo(2)'!C1),"__Property owner Signature________________________________",'jobinfo(2)'!C1)</f>
        <v>Johnson, Paul &amp; Tamra</v>
      </c>
      <c r="B32" s="796"/>
      <c r="C32" s="783" t="str">
        <f>IF(ISBLANK('jobinfo(2)'!C6),"co-owner Signature______________________________",'jobinfo(2)'!C6)</f>
        <v>TBD</v>
      </c>
      <c r="D32" s="783"/>
    </row>
    <row r="33" spans="1:5" ht="12" customHeight="1">
      <c r="A33" s="421"/>
      <c r="B33" s="421"/>
      <c r="C33" s="46"/>
      <c r="D33" s="46"/>
    </row>
    <row r="34" spans="1:5" ht="22.2" customHeight="1">
      <c r="A34" s="83" t="str">
        <f>+$A$185</f>
        <v>COMPANY REP.</v>
      </c>
      <c r="B34" s="384" t="str">
        <f>+B66</f>
        <v>Joe Jones, PM  216.450.7228</v>
      </c>
      <c r="C34" s="403"/>
      <c r="D34" s="402" t="str">
        <f>+D66</f>
        <v>wsbjoe9@gmail.com</v>
      </c>
      <c r="E34" s="402"/>
    </row>
    <row r="35" spans="1:5" ht="22.2" customHeight="1">
      <c r="A35" s="795" t="s">
        <v>131</v>
      </c>
      <c r="B35" s="795"/>
      <c r="C35" s="795"/>
      <c r="D35" s="795"/>
    </row>
    <row r="36" spans="1:5" ht="25.95" customHeight="1">
      <c r="A36" s="777" t="str">
        <f>+$A$2</f>
        <v>All Phase Consulting, LLC</v>
      </c>
      <c r="B36" s="777"/>
      <c r="C36" s="777"/>
      <c r="D36" s="777"/>
    </row>
    <row r="37" spans="1:5" ht="19.95" customHeight="1">
      <c r="A37" s="416" t="str">
        <f>+A3</f>
        <v>Providing Cost Estimating &amp; Project Management Services</v>
      </c>
      <c r="B37" s="417"/>
      <c r="C37" s="499" t="str">
        <f>+$A$99</f>
        <v>WWW.MYAPCLLC.COM</v>
      </c>
      <c r="D37" s="417"/>
    </row>
    <row r="38" spans="1:5" ht="1.2" customHeight="1">
      <c r="B38" s="499"/>
      <c r="C38" s="499"/>
      <c r="D38" s="499"/>
    </row>
    <row r="39" spans="1:5" ht="15" customHeight="1">
      <c r="A39" s="4" t="str">
        <f>+A5</f>
        <v>20810 AURORA RD</v>
      </c>
      <c r="B39" s="789" t="str">
        <f>+B5</f>
        <v>375 Rockbridge Road, Suite 172-343</v>
      </c>
      <c r="C39" s="789"/>
      <c r="D39" s="84" t="str">
        <f>+D5</f>
        <v>ECI 531 FIFTH AVE,</v>
      </c>
    </row>
    <row r="40" spans="1:5" ht="15" customHeight="1">
      <c r="A40" s="4" t="str">
        <f>+A6</f>
        <v>BEDFORD,OH 44146</v>
      </c>
      <c r="B40" s="812" t="str">
        <f>+B6</f>
        <v>Lilburn, GA, 30047</v>
      </c>
      <c r="C40" s="812"/>
      <c r="D40" s="6" t="str">
        <f>+D6</f>
        <v>PELHAM, NY 10803</v>
      </c>
    </row>
    <row r="41" spans="1:5" ht="1.2" customHeight="1">
      <c r="A41" s="813"/>
      <c r="B41" s="813"/>
      <c r="C41" s="813" t="str">
        <f>+$C$103</f>
        <v>wsbjoe9@gmail.com</v>
      </c>
      <c r="D41" s="813"/>
    </row>
    <row r="42" spans="1:5" ht="22.2" customHeight="1">
      <c r="A42" s="83" t="str">
        <f>+A8</f>
        <v>COMPANY REP.</v>
      </c>
      <c r="B42" s="86" t="str">
        <f>+B34</f>
        <v>Joe Jones, PM  216.450.7228</v>
      </c>
      <c r="C42" s="787" t="str">
        <f>+$D$185</f>
        <v>wsbjoe9@gmail.com</v>
      </c>
      <c r="D42" s="787"/>
    </row>
    <row r="43" spans="1:5" ht="19.95" customHeight="1">
      <c r="A43" s="87" t="s">
        <v>132</v>
      </c>
      <c r="B43" s="363">
        <f>+'jobinfo(2)'!C27</f>
        <v>0</v>
      </c>
      <c r="C43" s="821" t="str">
        <f>+B14</f>
        <v>Allstate Insurance Company</v>
      </c>
      <c r="D43" s="821"/>
    </row>
    <row r="44" spans="1:5" ht="16.2" customHeight="1">
      <c r="A44" s="25" t="str">
        <f>+'jobinfo(2)'!B1</f>
        <v>Property-Owner Name</v>
      </c>
      <c r="B44" s="89" t="str">
        <f>+'jobinfo(2)'!C1</f>
        <v>Johnson, Paul &amp; Tamra</v>
      </c>
      <c r="C44" s="90" t="str">
        <f>+A15</f>
        <v xml:space="preserve">Insurance Co. Phone </v>
      </c>
      <c r="D44" s="22" t="str">
        <f>'jobinfo(2)'!C31</f>
        <v>888 656.8005</v>
      </c>
    </row>
    <row r="45" spans="1:5" ht="19.95" customHeight="1">
      <c r="A45" s="25" t="str">
        <f>+'jobinfo(2)'!B2</f>
        <v>Property address: street</v>
      </c>
      <c r="B45" s="89" t="str">
        <f>+'jobinfo(2)'!C2</f>
        <v>9402 Shepard Road</v>
      </c>
      <c r="C45" s="820"/>
      <c r="D45" s="820"/>
    </row>
    <row r="46" spans="1:5" ht="19.95" customHeight="1">
      <c r="A46" s="25" t="str">
        <f>+'jobinfo(2)'!B3</f>
        <v>Property city, state, zip</v>
      </c>
      <c r="B46" s="89" t="str">
        <f>+'jobinfo(2)'!C3</f>
        <v>Macedonia, OH, USA</v>
      </c>
      <c r="C46" s="206" t="str">
        <f>+'jobinfo(2)'!B11</f>
        <v>Cause of Loss</v>
      </c>
      <c r="D46" s="91" t="str">
        <f>+A23</f>
        <v>WATER</v>
      </c>
    </row>
    <row r="47" spans="1:5" ht="19.95" customHeight="1">
      <c r="A47" s="25" t="str">
        <f>+'jobinfo(2)'!B4</f>
        <v>Customer Email</v>
      </c>
      <c r="B47" s="89" t="str">
        <f>+'jobinfo(2)'!C4</f>
        <v>tringo68@yahoo.com</v>
      </c>
      <c r="C47" s="25" t="str">
        <f>+'jobinfo(2)'!B5</f>
        <v>Cst-owner Phone#</v>
      </c>
      <c r="D47" s="422" t="str">
        <f>+D10</f>
        <v>(216) 399-6191</v>
      </c>
    </row>
    <row r="48" spans="1:5" ht="19.95" customHeight="1">
      <c r="B48" s="25" t="str">
        <f>+'jobinfo(2)'!C5</f>
        <v>(216) 399-6191</v>
      </c>
      <c r="C48" s="11"/>
      <c r="D48" s="11"/>
    </row>
    <row r="49" spans="1:8" ht="24" customHeight="1">
      <c r="A49" s="849" t="s">
        <v>133</v>
      </c>
      <c r="B49" s="849"/>
      <c r="C49" s="849"/>
      <c r="D49" s="849"/>
      <c r="E49" s="419"/>
      <c r="F49" s="419"/>
      <c r="G49" s="419"/>
      <c r="H49" s="419"/>
    </row>
    <row r="50" spans="1:8" ht="25.95" customHeight="1">
      <c r="A50" s="849"/>
      <c r="B50" s="849"/>
      <c r="C50" s="849"/>
      <c r="D50" s="849"/>
      <c r="E50" s="419"/>
      <c r="F50" s="419"/>
      <c r="G50" s="419"/>
      <c r="H50" s="419"/>
    </row>
    <row r="51" spans="1:8" ht="36" customHeight="1">
      <c r="A51" s="849"/>
      <c r="B51" s="849"/>
      <c r="C51" s="849"/>
      <c r="D51" s="849"/>
      <c r="E51" s="419"/>
      <c r="F51" s="419"/>
      <c r="G51" s="419"/>
      <c r="H51" s="419"/>
    </row>
    <row r="52" spans="1:8" s="2" customFormat="1" ht="18" customHeight="1">
      <c r="A52" s="418" t="str">
        <f>+$B$11</f>
        <v>Johnson, Paul &amp; Tamra</v>
      </c>
      <c r="B52" s="391" t="s">
        <v>134</v>
      </c>
      <c r="C52" s="818" t="str">
        <f>+A36</f>
        <v>All Phase Consulting, LLC</v>
      </c>
      <c r="D52" s="818"/>
    </row>
    <row r="53" spans="1:8" ht="55.95" customHeight="1">
      <c r="A53" s="797" t="s">
        <v>135</v>
      </c>
      <c r="B53" s="797"/>
      <c r="C53" s="797"/>
      <c r="D53" s="797"/>
    </row>
    <row r="54" spans="1:8" ht="16.2" customHeight="1">
      <c r="A54" s="794" t="s">
        <v>136</v>
      </c>
      <c r="B54" s="794"/>
      <c r="C54" s="794"/>
      <c r="D54" s="794"/>
    </row>
    <row r="55" spans="1:8" ht="16.2" customHeight="1">
      <c r="A55" s="21" t="s">
        <v>137</v>
      </c>
      <c r="B55" s="497"/>
      <c r="C55" s="497"/>
      <c r="D55" s="497"/>
    </row>
    <row r="56" spans="1:8" ht="19.95" customHeight="1">
      <c r="A56" s="88" t="str">
        <f>+'jobinfo(2)'!C13</f>
        <v>Interior Repairs LEVEL 1</v>
      </c>
      <c r="B56" s="91" t="str">
        <f>+'jobinfo(2)'!C14</f>
        <v>Interior Repairs LEVEL 2</v>
      </c>
      <c r="C56" s="91" t="str">
        <f>+'jobinfo(2)'!C15</f>
        <v>TBD</v>
      </c>
      <c r="D56" s="91" t="str">
        <f>+'jobinfo(2)'!C16</f>
        <v>Y</v>
      </c>
    </row>
    <row r="57" spans="1:8" ht="18" customHeight="1">
      <c r="A57" s="799" t="s">
        <v>138</v>
      </c>
      <c r="B57" s="799"/>
      <c r="C57" s="799"/>
      <c r="D57" s="799"/>
      <c r="E57" s="799" t="s">
        <v>138</v>
      </c>
      <c r="F57" s="799"/>
      <c r="G57" s="799"/>
      <c r="H57" s="799"/>
    </row>
    <row r="58" spans="1:8" ht="18" customHeight="1">
      <c r="A58" s="494" t="s">
        <v>139</v>
      </c>
      <c r="B58" s="496"/>
      <c r="C58" s="800" t="str">
        <f>+$A$2</f>
        <v>All Phase Consulting, LLC</v>
      </c>
      <c r="D58" s="800"/>
      <c r="E58" s="494" t="s">
        <v>139</v>
      </c>
      <c r="F58" s="496"/>
      <c r="G58" s="800" t="str">
        <f>+$A$2</f>
        <v>All Phase Consulting, LLC</v>
      </c>
      <c r="H58" s="800"/>
    </row>
    <row r="59" spans="1:8" ht="28.2" customHeight="1">
      <c r="A59" s="801" t="s">
        <v>140</v>
      </c>
      <c r="B59" s="801"/>
      <c r="C59" s="801"/>
      <c r="D59" s="801"/>
      <c r="E59" s="801" t="s">
        <v>140</v>
      </c>
      <c r="F59" s="801"/>
      <c r="G59" s="801"/>
      <c r="H59" s="801"/>
    </row>
    <row r="60" spans="1:8" ht="54" customHeight="1">
      <c r="A60" s="810" t="s">
        <v>141</v>
      </c>
      <c r="B60" s="810"/>
      <c r="C60" s="810"/>
      <c r="D60" s="810"/>
      <c r="E60" s="810" t="s">
        <v>141</v>
      </c>
      <c r="F60" s="810"/>
      <c r="G60" s="810"/>
      <c r="H60" s="810"/>
    </row>
    <row r="61" spans="1:8" ht="28.2" customHeight="1">
      <c r="A61" s="23" t="s">
        <v>142</v>
      </c>
      <c r="B61" s="22"/>
      <c r="C61" s="92" t="str">
        <f>+C58</f>
        <v>All Phase Consulting, LLC</v>
      </c>
      <c r="D61" s="353" t="str">
        <f>+D30</f>
        <v>TIN 83-226 0563</v>
      </c>
      <c r="E61" s="23" t="s">
        <v>142</v>
      </c>
      <c r="F61" s="22"/>
      <c r="G61" s="92" t="str">
        <f>+'email cvr'!B13</f>
        <v>TIN 83-226 0563</v>
      </c>
      <c r="H61" s="193" t="str">
        <f>+C52</f>
        <v>All Phase Consulting, LLC</v>
      </c>
    </row>
    <row r="62" spans="1:8" ht="19.2" customHeight="1">
      <c r="A62" s="190" t="s">
        <v>143</v>
      </c>
      <c r="B62" s="26"/>
      <c r="C62" s="26"/>
      <c r="D62" s="189" t="str">
        <f>+'email cvr'!D13</f>
        <v xml:space="preserve">  FEDEX    # 9836-2151-1</v>
      </c>
    </row>
    <row r="63" spans="1:8" ht="22.2" customHeight="1">
      <c r="A63" s="798" t="s">
        <v>144</v>
      </c>
      <c r="B63" s="798"/>
      <c r="C63" s="798"/>
      <c r="D63" s="798"/>
    </row>
    <row r="64" spans="1:8" ht="28.95" customHeight="1">
      <c r="A64" s="788" t="str">
        <f>+$A$31</f>
        <v xml:space="preserve"> X___________________________________ _____________</v>
      </c>
      <c r="B64" s="788"/>
      <c r="C64" s="81" t="str">
        <f>+$C$31</f>
        <v xml:space="preserve"> X_ _________________________________ _____________</v>
      </c>
      <c r="D64" s="93" t="str">
        <f>+$D$31</f>
        <v>Friday, April 4, 2025</v>
      </c>
    </row>
    <row r="65" spans="1:13" ht="13.95" customHeight="1">
      <c r="A65" s="819" t="str">
        <f>+B44</f>
        <v>Johnson, Paul &amp; Tamra</v>
      </c>
      <c r="B65" s="819"/>
      <c r="C65" s="780" t="str">
        <f>+C184</f>
        <v>TBD</v>
      </c>
      <c r="D65" s="780"/>
    </row>
    <row r="66" spans="1:13" ht="19.95" customHeight="1">
      <c r="A66" s="25" t="str">
        <f>+$A$185</f>
        <v>COMPANY REP.</v>
      </c>
      <c r="B66" s="112" t="str">
        <f>+'jobinfo(2)'!C112</f>
        <v>Joe Jones, PM  216.450.7228</v>
      </c>
      <c r="C66" s="403">
        <f>C34</f>
        <v>0</v>
      </c>
      <c r="D66" s="38" t="str">
        <f>+'jobinfo(2)'!C113</f>
        <v>wsbjoe9@gmail.com</v>
      </c>
    </row>
    <row r="67" spans="1:13" ht="48" customHeight="1">
      <c r="A67" s="811" t="s">
        <v>145</v>
      </c>
      <c r="B67" s="811"/>
      <c r="C67" s="811"/>
      <c r="D67" s="811"/>
      <c r="J67" s="823" t="s">
        <v>34</v>
      </c>
      <c r="K67" s="823"/>
      <c r="L67" s="823"/>
      <c r="M67" s="823"/>
    </row>
    <row r="68" spans="1:13" ht="18" customHeight="1">
      <c r="A68" s="803" t="str">
        <f>+'jobinfo(2)'!$C$100</f>
        <v>All Phase Consulting, LLC</v>
      </c>
      <c r="B68" s="804"/>
      <c r="C68" s="804"/>
      <c r="D68" s="804"/>
    </row>
    <row r="69" spans="1:13" ht="15" customHeight="1">
      <c r="A69" s="746" t="str">
        <f>+'jobinfo(2)'!C$109</f>
        <v>Providing Cost Estimating &amp; Project Management Services</v>
      </c>
      <c r="B69" s="746"/>
      <c r="C69" s="746"/>
      <c r="D69" s="746"/>
    </row>
    <row r="70" spans="1:13" ht="15" customHeight="1">
      <c r="A70" s="745" t="str">
        <f>+'jobinfo(2)'!$C$101</f>
        <v>WWW.MYAPCLLC.COM</v>
      </c>
      <c r="B70" s="745"/>
      <c r="C70" s="745" t="str">
        <f>+'jobinfo(2)'!$C$102</f>
        <v>Insured  &amp; GA Registered #09073201</v>
      </c>
      <c r="D70" s="745"/>
    </row>
    <row r="71" spans="1:13" ht="22.2" customHeight="1">
      <c r="A71" s="364" t="e">
        <f>+'jobinfo(2)'!#REF!</f>
        <v>#REF!</v>
      </c>
      <c r="B71" s="746" t="str">
        <f>+'jobinfo(2)'!$C$103</f>
        <v>375 Rockbridge Road, Suite 172-343</v>
      </c>
      <c r="C71" s="747"/>
      <c r="D71" s="364" t="str">
        <f>+'jobinfo(2)'!$C$105</f>
        <v>ECI 531 FIFTH AVE,</v>
      </c>
    </row>
    <row r="72" spans="1:13" ht="15" customHeight="1">
      <c r="A72" s="364" t="e">
        <f>+'jobinfo(2)'!#REF!</f>
        <v>#REF!</v>
      </c>
      <c r="B72" s="746" t="str">
        <f>+'jobinfo(2)'!$C$104</f>
        <v>Lilburn, GA, 30047</v>
      </c>
      <c r="C72" s="747"/>
      <c r="D72" s="364" t="str">
        <f>+'jobinfo(2)'!$C$106</f>
        <v>PELHAM, NY 10803</v>
      </c>
    </row>
    <row r="73" spans="1:13" ht="15" customHeight="1">
      <c r="A73" s="749" t="str">
        <f>+'jobinfo(2)'!$C$110</f>
        <v>Five Generations of Great Work</v>
      </c>
      <c r="B73" s="750"/>
      <c r="C73" s="749" t="str">
        <f>+'jobinfo(2)'!$C$111</f>
        <v>Five Generations of Pride &amp; Skills</v>
      </c>
      <c r="D73" s="750"/>
    </row>
    <row r="74" spans="1:13" ht="22.2" customHeight="1">
      <c r="A74" s="7" t="s">
        <v>3</v>
      </c>
      <c r="B74" s="322" t="str">
        <f>+'jobinfo(2)'!$C$112</f>
        <v>Joe Jones, PM  216.450.7228</v>
      </c>
      <c r="C74" s="749" t="str">
        <f>+'jobinfo(2)'!$C$113</f>
        <v>wsbjoe9@gmail.com</v>
      </c>
      <c r="D74" s="750"/>
    </row>
    <row r="75" spans="1:13" ht="16.2" customHeight="1">
      <c r="A75" s="7" t="s">
        <v>5</v>
      </c>
      <c r="B75" s="322" t="str">
        <f>+'jobinfo(2)'!$C$114</f>
        <v>404-446-9060</v>
      </c>
      <c r="C75" s="749" t="str">
        <f>+'jobinfo(2)'!$C$115</f>
        <v>info@myapcllc.com</v>
      </c>
      <c r="D75" s="750"/>
    </row>
    <row r="76" spans="1:13" ht="22.2" customHeight="1">
      <c r="A76" s="365" t="str">
        <f>+'jobinfo(2)'!B26</f>
        <v xml:space="preserve">Insurance Co. Name </v>
      </c>
      <c r="B76" s="366" t="str">
        <f>+'jobinfo(2)'!C26</f>
        <v>Allstate Insurance Company</v>
      </c>
      <c r="C76" t="str">
        <f>+'jobinfo(2)'!B27</f>
        <v xml:space="preserve">Claim # </v>
      </c>
      <c r="D76" s="362">
        <f>IF(ISBLANK('jobinfo(2)'!C27),"________________________________",'jobinfo(2)'!$C$27)</f>
        <v>0</v>
      </c>
      <c r="E76" s="73"/>
    </row>
    <row r="77" spans="1:13" ht="18" customHeight="1">
      <c r="A77" s="25" t="str">
        <f>+A44</f>
        <v>Property-Owner Name</v>
      </c>
      <c r="B77" s="391" t="str">
        <f>+B44</f>
        <v>Johnson, Paul &amp; Tamra</v>
      </c>
      <c r="C77" t="str">
        <f>+'jobinfo(2)'!B11</f>
        <v>Cause of Loss</v>
      </c>
      <c r="D77" t="str">
        <f>+'jobinfo(2)'!C11</f>
        <v>WATER</v>
      </c>
    </row>
    <row r="78" spans="1:13" ht="18" customHeight="1">
      <c r="A78" s="25" t="str">
        <f t="shared" ref="A78:B81" si="0">+A45</f>
        <v>Property address: street</v>
      </c>
      <c r="B78" s="391" t="str">
        <f t="shared" si="0"/>
        <v>9402 Shepard Road</v>
      </c>
      <c r="C78" t="str">
        <f>+'jobinfo(2)'!B12</f>
        <v>date of loss</v>
      </c>
      <c r="D78" s="385" t="str">
        <f>+'jobinfo(2)'!C12</f>
        <v>Friday, April 4, 2025</v>
      </c>
    </row>
    <row r="79" spans="1:13" ht="18" customHeight="1">
      <c r="A79" s="25" t="str">
        <f t="shared" si="0"/>
        <v>Property city, state, zip</v>
      </c>
      <c r="B79" s="391" t="str">
        <f t="shared" si="0"/>
        <v>Macedonia, OH, USA</v>
      </c>
      <c r="C79" t="str">
        <f>+'jobinfo(2)'!B13</f>
        <v>rebuild  type 1</v>
      </c>
      <c r="D79" t="str">
        <f>+'jobinfo(2)'!C13</f>
        <v>Interior Repairs LEVEL 1</v>
      </c>
    </row>
    <row r="80" spans="1:13" ht="18" customHeight="1">
      <c r="A80" s="25" t="str">
        <f t="shared" si="0"/>
        <v>Customer Email</v>
      </c>
      <c r="B80" s="391" t="str">
        <f t="shared" si="0"/>
        <v>tringo68@yahoo.com</v>
      </c>
      <c r="C80" t="str">
        <f>+'jobinfo(2)'!B14</f>
        <v>rebuild  type 2</v>
      </c>
      <c r="D80" t="str">
        <f>+'jobinfo(2)'!C14</f>
        <v>Interior Repairs LEVEL 2</v>
      </c>
    </row>
    <row r="81" spans="1:4" ht="18" customHeight="1">
      <c r="A81" s="25" t="str">
        <f>+C47</f>
        <v>Cst-owner Phone#</v>
      </c>
      <c r="B81" s="504" t="str">
        <f t="shared" si="0"/>
        <v>(216) 399-6191</v>
      </c>
      <c r="C81" t="str">
        <f>+'jobinfo(2)'!B15</f>
        <v>rebuild  type 3</v>
      </c>
      <c r="D81" t="str">
        <f>+'jobinfo(2)'!C15</f>
        <v>TBD</v>
      </c>
    </row>
    <row r="82" spans="1:4" ht="9" customHeight="1">
      <c r="A82" s="25"/>
      <c r="B82" s="391"/>
      <c r="C82"/>
      <c r="D82"/>
    </row>
    <row r="83" spans="1:4" ht="22.2" customHeight="1">
      <c r="A83" s="368" t="s">
        <v>146</v>
      </c>
      <c r="B83"/>
      <c r="C83" s="367" t="str">
        <f>+'jobinfo(2)'!C1</f>
        <v>Johnson, Paul &amp; Tamra</v>
      </c>
      <c r="D83"/>
    </row>
    <row r="84" spans="1:4" ht="39" customHeight="1">
      <c r="A84" s="772" t="s">
        <v>147</v>
      </c>
      <c r="B84" s="773"/>
      <c r="C84" s="773"/>
      <c r="D84" s="773"/>
    </row>
    <row r="85" spans="1:4" ht="18" customHeight="1">
      <c r="A85" s="826" t="str">
        <f>+A68</f>
        <v>All Phase Consulting, LLC</v>
      </c>
      <c r="B85" s="826"/>
      <c r="C85" s="400" t="str">
        <f>+C30</f>
        <v>EIN #</v>
      </c>
      <c r="D85" s="400" t="str">
        <f>+D30</f>
        <v>TIN 83-226 0563</v>
      </c>
    </row>
    <row r="86" spans="1:4" ht="100.2" customHeight="1">
      <c r="A86" s="910" t="s">
        <v>148</v>
      </c>
      <c r="B86" s="910"/>
      <c r="C86" s="910"/>
      <c r="D86" s="910"/>
    </row>
    <row r="87" spans="1:4" ht="15.6">
      <c r="A87" s="372" t="s">
        <v>149</v>
      </c>
      <c r="B87" s="10"/>
      <c r="C87" s="10"/>
      <c r="D87" s="10"/>
    </row>
    <row r="88" spans="1:4" ht="33" customHeight="1">
      <c r="A88" s="901" t="s">
        <v>506</v>
      </c>
      <c r="B88" s="901"/>
      <c r="C88" s="901"/>
      <c r="D88" s="901"/>
    </row>
    <row r="89" spans="1:4" ht="15.6">
      <c r="A89" s="374" t="s">
        <v>151</v>
      </c>
      <c r="B89" s="10"/>
      <c r="C89" s="10"/>
      <c r="D89" s="10"/>
    </row>
    <row r="90" spans="1:4" ht="13.95" customHeight="1">
      <c r="A90" s="375" t="s">
        <v>143</v>
      </c>
      <c r="B90" s="10"/>
      <c r="C90" s="10"/>
      <c r="D90" s="10"/>
    </row>
    <row r="91" spans="1:4" ht="15" customHeight="1">
      <c r="A91" s="372"/>
      <c r="B91" s="10"/>
      <c r="C91" s="10"/>
      <c r="D91" s="10"/>
    </row>
    <row r="92" spans="1:4" ht="1.2" customHeight="1">
      <c r="A92" s="372"/>
      <c r="B92" s="10"/>
      <c r="C92" s="10"/>
      <c r="D92" s="10"/>
    </row>
    <row r="93" spans="1:4" ht="33" customHeight="1">
      <c r="A93" s="822"/>
      <c r="B93" s="822"/>
      <c r="C93" s="822"/>
      <c r="D93" s="822"/>
    </row>
    <row r="94" spans="1:4" ht="30" customHeight="1">
      <c r="A94" s="369" t="s">
        <v>152</v>
      </c>
      <c r="B94"/>
      <c r="C94" s="404"/>
      <c r="D94" s="385" t="str">
        <f>+D31</f>
        <v>Friday, April 4, 2025</v>
      </c>
    </row>
    <row r="95" spans="1:4" ht="12" customHeight="1">
      <c r="A95" s="370" t="str">
        <f>+'jobinfo(2)'!C1</f>
        <v>Johnson, Paul &amp; Tamra</v>
      </c>
      <c r="B95" s="361" t="str">
        <f>+'jobinfo(2)'!C6</f>
        <v>TBD</v>
      </c>
      <c r="C95" s="405">
        <f>C66</f>
        <v>0</v>
      </c>
      <c r="D95"/>
    </row>
    <row r="96" spans="1:4" ht="18">
      <c r="A96" s="825" t="s">
        <v>31</v>
      </c>
      <c r="B96" s="825"/>
      <c r="C96" s="825"/>
      <c r="D96" s="825"/>
    </row>
    <row r="97" spans="1:4" ht="23.4">
      <c r="A97" s="743" t="str">
        <f>+'jobinfo(2)'!$C$100</f>
        <v>All Phase Consulting, LLC</v>
      </c>
      <c r="B97" s="744"/>
      <c r="C97" s="744"/>
      <c r="D97" s="744"/>
    </row>
    <row r="98" spans="1:4" ht="18">
      <c r="A98" s="746" t="str">
        <f>+'jobinfo(2)'!C$109</f>
        <v>Providing Cost Estimating &amp; Project Management Services</v>
      </c>
      <c r="B98" s="746"/>
      <c r="C98" s="746"/>
      <c r="D98" s="746"/>
    </row>
    <row r="99" spans="1:4" ht="22.2" customHeight="1">
      <c r="A99" s="745" t="str">
        <f>+'jobinfo(2)'!$C$101</f>
        <v>WWW.MYAPCLLC.COM</v>
      </c>
      <c r="B99" s="745"/>
      <c r="C99" s="745" t="str">
        <f>+'jobinfo(2)'!$C$102</f>
        <v>Insured  &amp; GA Registered #09073201</v>
      </c>
      <c r="D99" s="745"/>
    </row>
    <row r="100" spans="1:4" ht="18">
      <c r="A100" s="364" t="str">
        <f>+'jobinfo(2)'!$C$107</f>
        <v>20810 AURORA RD</v>
      </c>
      <c r="B100" s="746" t="str">
        <f>+'jobinfo(2)'!$C$103</f>
        <v>375 Rockbridge Road, Suite 172-343</v>
      </c>
      <c r="C100" s="747"/>
      <c r="D100" s="364" t="str">
        <f>+'jobinfo(2)'!$C$105</f>
        <v>ECI 531 FIFTH AVE,</v>
      </c>
    </row>
    <row r="101" spans="1:4" ht="19.95" customHeight="1">
      <c r="A101" s="364" t="str">
        <f>+'jobinfo(2)'!$C$108</f>
        <v>BEDFORD,OH 44146</v>
      </c>
      <c r="B101" s="746" t="str">
        <f>+'jobinfo(2)'!$C$104</f>
        <v>Lilburn, GA, 30047</v>
      </c>
      <c r="C101" s="747"/>
      <c r="D101" s="364" t="str">
        <f>+'jobinfo(2)'!$C$106</f>
        <v>PELHAM, NY 10803</v>
      </c>
    </row>
    <row r="102" spans="1:4" ht="22.2" customHeight="1">
      <c r="A102" s="749" t="str">
        <f>+'jobinfo(2)'!$C$110</f>
        <v>Five Generations of Great Work</v>
      </c>
      <c r="B102" s="750"/>
      <c r="C102" s="749" t="str">
        <f>+'jobinfo(2)'!$C$111</f>
        <v>Five Generations of Pride &amp; Skills</v>
      </c>
      <c r="D102" s="750"/>
    </row>
    <row r="103" spans="1:4" s="2" customFormat="1" ht="19.95" customHeight="1">
      <c r="A103" s="7" t="s">
        <v>3</v>
      </c>
      <c r="B103" s="322" t="str">
        <f>+'jobinfo(2)'!$C$112</f>
        <v>Joe Jones, PM  216.450.7228</v>
      </c>
      <c r="C103" s="749" t="str">
        <f>+'jobinfo(2)'!$C$113</f>
        <v>wsbjoe9@gmail.com</v>
      </c>
      <c r="D103" s="750"/>
    </row>
    <row r="104" spans="1:4" ht="22.2" customHeight="1">
      <c r="A104" s="7" t="s">
        <v>5</v>
      </c>
      <c r="B104" s="322" t="str">
        <f>+'jobinfo(2)'!$C$114</f>
        <v>404-446-9060</v>
      </c>
      <c r="C104" s="749" t="str">
        <f>+'jobinfo(2)'!$C$115</f>
        <v>info@myapcllc.com</v>
      </c>
      <c r="D104" s="750"/>
    </row>
    <row r="105" spans="1:4" ht="33" customHeight="1">
      <c r="A105" s="126" t="str">
        <f>+B11</f>
        <v>Johnson, Paul &amp; Tamra</v>
      </c>
      <c r="B105" s="127" t="str">
        <f>+B12</f>
        <v>9402 Shepard Road</v>
      </c>
      <c r="C105" s="128" t="str">
        <f>+B13</f>
        <v>Macedonia, OH, USA</v>
      </c>
      <c r="D105" s="1" t="s">
        <v>153</v>
      </c>
    </row>
    <row r="106" spans="1:4" ht="3" customHeight="1">
      <c r="A106" s="126"/>
      <c r="B106" s="127"/>
      <c r="C106" s="128"/>
      <c r="D106" s="1"/>
    </row>
    <row r="107" spans="1:4" ht="22.2" customHeight="1">
      <c r="A107" s="816" t="str">
        <f>+A97</f>
        <v>All Phase Consulting, LLC</v>
      </c>
      <c r="B107" s="817"/>
      <c r="C107" s="129" t="s">
        <v>154</v>
      </c>
      <c r="D107" s="92" t="s">
        <v>155</v>
      </c>
    </row>
    <row r="108" spans="1:4" ht="3" customHeight="1">
      <c r="A108" s="104"/>
      <c r="B108" s="104"/>
      <c r="C108" s="129"/>
      <c r="D108" s="92"/>
    </row>
    <row r="109" spans="1:4" s="2" customFormat="1" ht="15" customHeight="1">
      <c r="A109" s="117" t="s">
        <v>156</v>
      </c>
      <c r="B109" s="130" t="str">
        <f>+$A$23</f>
        <v>WATER</v>
      </c>
      <c r="C109" s="494" t="s">
        <v>157</v>
      </c>
      <c r="D109" s="493" t="str">
        <f>+D23</f>
        <v>Friday, April 4, 2025</v>
      </c>
    </row>
    <row r="110" spans="1:4" s="2" customFormat="1" ht="3" customHeight="1">
      <c r="A110" s="117"/>
      <c r="B110" s="130"/>
      <c r="C110" s="494"/>
      <c r="D110" s="493"/>
    </row>
    <row r="111" spans="1:4" ht="15.6">
      <c r="A111" s="131" t="s">
        <v>158</v>
      </c>
    </row>
    <row r="112" spans="1:4" ht="3" customHeight="1">
      <c r="A112" s="131"/>
    </row>
    <row r="113" spans="1:4" ht="15.6">
      <c r="A113" s="132" t="s">
        <v>159</v>
      </c>
    </row>
    <row r="114" spans="1:4" ht="15.6" customHeight="1">
      <c r="A114" s="827" t="s">
        <v>160</v>
      </c>
      <c r="B114" s="827"/>
      <c r="C114" s="827"/>
      <c r="D114" s="827"/>
    </row>
    <row r="115" spans="1:4" s="15" customFormat="1" ht="30" customHeight="1">
      <c r="A115" s="14" t="str">
        <f>+A56</f>
        <v>Interior Repairs LEVEL 1</v>
      </c>
      <c r="B115" s="133" t="str">
        <f>+B56</f>
        <v>Interior Repairs LEVEL 2</v>
      </c>
      <c r="C115" s="133" t="str">
        <f>+C56</f>
        <v>TBD</v>
      </c>
      <c r="D115" s="133" t="str">
        <f>+D56</f>
        <v>Y</v>
      </c>
    </row>
    <row r="116" spans="1:4" s="10" customFormat="1" ht="3" customHeight="1">
      <c r="A116" s="120"/>
      <c r="B116" s="78"/>
      <c r="C116" s="78"/>
      <c r="D116" s="78"/>
    </row>
    <row r="117" spans="1:4" ht="19.2" customHeight="1">
      <c r="A117" s="131" t="s">
        <v>161</v>
      </c>
      <c r="B117" s="134"/>
      <c r="C117" s="134"/>
      <c r="D117" s="135"/>
    </row>
    <row r="118" spans="1:4" ht="3" customHeight="1">
      <c r="A118" s="131"/>
      <c r="B118" s="134"/>
      <c r="C118" s="134"/>
      <c r="D118" s="135"/>
    </row>
    <row r="119" spans="1:4" ht="21.6" customHeight="1">
      <c r="A119" s="136" t="s">
        <v>162</v>
      </c>
      <c r="B119" s="134"/>
      <c r="C119" s="137" t="str">
        <f>+'jobinfo(2)'!C95</f>
        <v>TBD</v>
      </c>
    </row>
    <row r="120" spans="1:4" ht="3" customHeight="1">
      <c r="A120" s="136"/>
      <c r="B120" s="134"/>
      <c r="C120" s="134"/>
      <c r="D120" s="137"/>
    </row>
    <row r="121" spans="1:4" ht="17.399999999999999">
      <c r="A121" s="31" t="s">
        <v>163</v>
      </c>
      <c r="C121" s="31"/>
      <c r="D121" s="135"/>
    </row>
    <row r="122" spans="1:4" ht="18">
      <c r="A122" s="815" t="str">
        <f>+B14</f>
        <v>Allstate Insurance Company</v>
      </c>
      <c r="B122" s="815"/>
      <c r="C122" s="36" t="s">
        <v>164</v>
      </c>
      <c r="D122" s="88">
        <f>+$B$10</f>
        <v>0</v>
      </c>
    </row>
    <row r="123" spans="1:4" ht="3" customHeight="1">
      <c r="A123" s="138"/>
      <c r="B123" s="138"/>
      <c r="D123" s="88"/>
    </row>
    <row r="124" spans="1:4" ht="18" customHeight="1">
      <c r="A124" s="139" t="s">
        <v>165</v>
      </c>
    </row>
    <row r="125" spans="1:4" ht="15.9" customHeight="1">
      <c r="A125" s="140" t="s">
        <v>166</v>
      </c>
    </row>
    <row r="126" spans="1:4" ht="3" customHeight="1">
      <c r="A126" s="141"/>
    </row>
    <row r="127" spans="1:4" ht="18" customHeight="1">
      <c r="A127" s="131" t="s">
        <v>167</v>
      </c>
    </row>
    <row r="128" spans="1:4" ht="3" customHeight="1">
      <c r="A128" s="131"/>
    </row>
    <row r="129" spans="1:4" ht="18" customHeight="1">
      <c r="A129" s="131" t="s">
        <v>168</v>
      </c>
    </row>
    <row r="130" spans="1:4" ht="3" customHeight="1">
      <c r="A130" s="131"/>
    </row>
    <row r="131" spans="1:4" ht="18" customHeight="1">
      <c r="A131" s="824" t="s">
        <v>169</v>
      </c>
      <c r="B131" s="824"/>
      <c r="C131" s="824"/>
      <c r="D131" s="824"/>
    </row>
    <row r="132" spans="1:4" ht="16.2" customHeight="1">
      <c r="A132" s="814" t="s">
        <v>170</v>
      </c>
      <c r="B132" s="814"/>
      <c r="C132" s="814"/>
      <c r="D132" s="814"/>
    </row>
    <row r="133" spans="1:4" ht="33" customHeight="1">
      <c r="A133" s="790" t="s">
        <v>171</v>
      </c>
      <c r="B133" s="790"/>
      <c r="C133" s="790"/>
      <c r="D133" s="790"/>
    </row>
    <row r="134" spans="1:4" ht="3" customHeight="1">
      <c r="A134" s="143"/>
      <c r="B134" s="142"/>
      <c r="C134" s="142"/>
      <c r="D134" s="142"/>
    </row>
    <row r="135" spans="1:4" ht="16.2" customHeight="1">
      <c r="A135" s="131" t="s">
        <v>172</v>
      </c>
    </row>
    <row r="136" spans="1:4" ht="3" customHeight="1">
      <c r="A136" s="131"/>
    </row>
    <row r="137" spans="1:4" ht="19.95" customHeight="1">
      <c r="A137" s="131" t="s">
        <v>173</v>
      </c>
    </row>
    <row r="138" spans="1:4" ht="15.6">
      <c r="A138" s="131" t="s">
        <v>174</v>
      </c>
    </row>
    <row r="139" spans="1:4" ht="3" customHeight="1">
      <c r="A139" s="144"/>
    </row>
    <row r="140" spans="1:4" ht="19.95" customHeight="1">
      <c r="A140" s="131" t="s">
        <v>175</v>
      </c>
    </row>
    <row r="141" spans="1:4" ht="15.6">
      <c r="A141" s="131" t="s">
        <v>176</v>
      </c>
    </row>
    <row r="142" spans="1:4" ht="15.6">
      <c r="A142" s="131" t="s">
        <v>177</v>
      </c>
    </row>
    <row r="143" spans="1:4" ht="15.6">
      <c r="A143" s="131" t="s">
        <v>178</v>
      </c>
    </row>
    <row r="144" spans="1:4" ht="3" customHeight="1">
      <c r="A144" s="144"/>
    </row>
    <row r="145" spans="1:4" ht="15" customHeight="1">
      <c r="A145" s="131" t="s">
        <v>179</v>
      </c>
    </row>
    <row r="146" spans="1:4" ht="15" customHeight="1">
      <c r="A146" s="131" t="s">
        <v>180</v>
      </c>
    </row>
    <row r="147" spans="1:4" ht="18" customHeight="1">
      <c r="A147" s="131" t="s">
        <v>181</v>
      </c>
      <c r="D147" s="145"/>
    </row>
    <row r="148" spans="1:4" ht="15.6">
      <c r="A148" s="131" t="s">
        <v>182</v>
      </c>
    </row>
    <row r="149" spans="1:4" ht="1.95" customHeight="1">
      <c r="A149" s="146"/>
    </row>
    <row r="150" spans="1:4" ht="18" customHeight="1">
      <c r="A150" s="131" t="s">
        <v>183</v>
      </c>
    </row>
    <row r="151" spans="1:4" ht="15.6">
      <c r="A151" s="131" t="s">
        <v>184</v>
      </c>
      <c r="D151" s="36" t="str">
        <f>+B13</f>
        <v>Macedonia, OH, USA</v>
      </c>
    </row>
    <row r="152" spans="1:4" ht="4.95" customHeight="1">
      <c r="A152" s="131"/>
    </row>
    <row r="153" spans="1:4" ht="15" customHeight="1">
      <c r="A153" s="131" t="s">
        <v>185</v>
      </c>
    </row>
    <row r="154" spans="1:4" ht="3" customHeight="1">
      <c r="A154" s="131"/>
    </row>
    <row r="155" spans="1:4" ht="18" customHeight="1">
      <c r="A155" s="131" t="s">
        <v>186</v>
      </c>
    </row>
    <row r="156" spans="1:4" ht="15.6">
      <c r="A156" s="131" t="s">
        <v>187</v>
      </c>
    </row>
    <row r="157" spans="1:4" ht="18">
      <c r="A157" s="20" t="s">
        <v>188</v>
      </c>
      <c r="D157" s="77" t="s">
        <v>189</v>
      </c>
    </row>
    <row r="158" spans="1:4" ht="18" customHeight="1">
      <c r="A158" s="20" t="s">
        <v>57</v>
      </c>
      <c r="B158" s="20"/>
      <c r="C158" s="20"/>
      <c r="D158" s="20"/>
    </row>
    <row r="159" spans="1:4" ht="21.9" customHeight="1">
      <c r="A159" s="113" t="s">
        <v>58</v>
      </c>
      <c r="B159" s="113"/>
      <c r="C159" s="113"/>
      <c r="D159" s="113"/>
    </row>
    <row r="160" spans="1:4" ht="21.9" customHeight="1">
      <c r="A160" s="113" t="s">
        <v>190</v>
      </c>
      <c r="B160" s="113"/>
      <c r="C160" s="113"/>
      <c r="D160" s="113"/>
    </row>
    <row r="161" spans="1:5" ht="21.9" customHeight="1">
      <c r="A161" s="113" t="s">
        <v>60</v>
      </c>
      <c r="B161" s="113"/>
      <c r="C161" s="113"/>
      <c r="D161" s="113"/>
    </row>
    <row r="162" spans="1:5" ht="21.9" customHeight="1">
      <c r="A162" s="20" t="s">
        <v>61</v>
      </c>
      <c r="B162" s="20"/>
      <c r="C162" s="20"/>
      <c r="D162" s="20"/>
    </row>
    <row r="163" spans="1:5" ht="4.95" customHeight="1">
      <c r="A163" s="131"/>
    </row>
    <row r="164" spans="1:5" ht="79.95" customHeight="1">
      <c r="A164" s="856" t="s">
        <v>191</v>
      </c>
      <c r="B164" s="792"/>
      <c r="C164" s="792"/>
      <c r="D164" s="792"/>
      <c r="E164" s="241"/>
    </row>
    <row r="165" spans="1:5" ht="16.2" customHeight="1">
      <c r="A165" s="407" t="s">
        <v>192</v>
      </c>
      <c r="B165" s="408"/>
      <c r="C165" s="408"/>
      <c r="D165" s="408"/>
      <c r="E165" s="241"/>
    </row>
    <row r="166" spans="1:5" s="10" customFormat="1" ht="16.95" customHeight="1">
      <c r="A166" s="131" t="s">
        <v>193</v>
      </c>
      <c r="B166" s="22"/>
      <c r="C166" s="22"/>
      <c r="D166" s="131" t="s">
        <v>189</v>
      </c>
    </row>
    <row r="167" spans="1:5" s="10" customFormat="1" ht="21.9" customHeight="1">
      <c r="A167" s="131" t="s">
        <v>194</v>
      </c>
      <c r="B167" s="22"/>
      <c r="C167" s="22"/>
      <c r="D167" s="22"/>
    </row>
    <row r="168" spans="1:5" s="10" customFormat="1" ht="15.6">
      <c r="A168" s="131" t="s">
        <v>195</v>
      </c>
      <c r="B168" s="22"/>
      <c r="C168" s="22"/>
      <c r="D168" s="22"/>
    </row>
    <row r="169" spans="1:5" ht="19.2" customHeight="1">
      <c r="A169" s="243" t="s">
        <v>196</v>
      </c>
      <c r="B169" s="391"/>
      <c r="C169" s="391"/>
      <c r="D169" s="391"/>
    </row>
    <row r="170" spans="1:5" ht="18">
      <c r="A170" s="244" t="s">
        <v>197</v>
      </c>
      <c r="B170" s="491"/>
      <c r="C170" s="491"/>
      <c r="D170" s="491"/>
    </row>
    <row r="171" spans="1:5" ht="18">
      <c r="A171" s="244" t="s">
        <v>198</v>
      </c>
      <c r="B171" s="491"/>
      <c r="C171" s="491"/>
      <c r="D171" s="491"/>
    </row>
    <row r="172" spans="1:5" ht="16.2" customHeight="1">
      <c r="A172" s="806" t="s">
        <v>199</v>
      </c>
      <c r="B172" s="807"/>
      <c r="C172" s="807"/>
      <c r="D172" s="807"/>
    </row>
    <row r="173" spans="1:5" ht="19.2" customHeight="1">
      <c r="A173" s="806" t="s">
        <v>200</v>
      </c>
      <c r="B173" s="806"/>
      <c r="C173" s="806"/>
      <c r="D173" s="806"/>
    </row>
    <row r="174" spans="1:5" ht="19.2" customHeight="1">
      <c r="A174" s="806"/>
      <c r="B174" s="806"/>
      <c r="C174" s="806"/>
      <c r="D174" s="806"/>
    </row>
    <row r="175" spans="1:5" ht="19.2" customHeight="1">
      <c r="A175" s="806"/>
      <c r="B175" s="806"/>
      <c r="C175" s="806"/>
      <c r="D175" s="806"/>
    </row>
    <row r="176" spans="1:5" ht="25.95" customHeight="1">
      <c r="A176" s="794" t="s">
        <v>201</v>
      </c>
      <c r="B176" s="794"/>
      <c r="C176" s="794"/>
      <c r="D176" s="794"/>
    </row>
    <row r="177" spans="1:5" ht="36" customHeight="1">
      <c r="A177" s="838" t="s">
        <v>202</v>
      </c>
      <c r="B177" s="839"/>
      <c r="C177" s="839"/>
      <c r="D177" s="839"/>
      <c r="E177" s="241"/>
    </row>
    <row r="178" spans="1:5" ht="18" customHeight="1">
      <c r="A178" s="838" t="s">
        <v>203</v>
      </c>
      <c r="B178" s="838"/>
      <c r="C178" s="838"/>
      <c r="D178" s="838"/>
      <c r="E178" s="241"/>
    </row>
    <row r="179" spans="1:5" ht="3" customHeight="1">
      <c r="A179" s="242"/>
      <c r="B179" s="242"/>
      <c r="C179" s="242"/>
      <c r="D179" s="242"/>
      <c r="E179" s="241"/>
    </row>
    <row r="180" spans="1:5" ht="18" customHeight="1">
      <c r="A180" s="836" t="s">
        <v>204</v>
      </c>
      <c r="B180" s="836"/>
      <c r="C180" s="836"/>
      <c r="D180" s="836"/>
    </row>
    <row r="181" spans="1:5" ht="18">
      <c r="A181" s="836" t="s">
        <v>205</v>
      </c>
      <c r="B181" s="836"/>
      <c r="C181" s="836"/>
      <c r="D181" s="836"/>
    </row>
    <row r="182" spans="1:5" ht="18">
      <c r="A182" s="836" t="s">
        <v>206</v>
      </c>
      <c r="B182" s="836"/>
      <c r="C182" s="836"/>
      <c r="D182" s="836"/>
    </row>
    <row r="183" spans="1:5" ht="28.2" customHeight="1">
      <c r="A183" s="805" t="str">
        <f>+$A$31</f>
        <v xml:space="preserve"> X___________________________________ _____________</v>
      </c>
      <c r="B183" s="805"/>
      <c r="C183" s="124" t="str">
        <f>+$C$31</f>
        <v xml:space="preserve"> X_ _________________________________ _____________</v>
      </c>
      <c r="D183" s="125" t="str">
        <f>+$D$31</f>
        <v>Friday, April 4, 2025</v>
      </c>
    </row>
    <row r="184" spans="1:5" ht="18">
      <c r="A184" s="765" t="str">
        <f>+$A$32</f>
        <v>Johnson, Paul &amp; Tamra</v>
      </c>
      <c r="B184" s="765"/>
      <c r="C184" s="767" t="str">
        <f>+$C$32</f>
        <v>TBD</v>
      </c>
      <c r="D184" s="767"/>
    </row>
    <row r="185" spans="1:5" ht="19.2" customHeight="1">
      <c r="A185" s="147" t="s">
        <v>3</v>
      </c>
      <c r="B185" s="38" t="str">
        <f>+'jobinfo(2)'!C112</f>
        <v>Joe Jones, PM  216.450.7228</v>
      </c>
      <c r="C185" s="404"/>
      <c r="D185" s="191" t="str">
        <f>+'jobinfo(2)'!C113</f>
        <v>wsbjoe9@gmail.com</v>
      </c>
    </row>
    <row r="186" spans="1:5" ht="3" customHeight="1">
      <c r="A186" s="147"/>
      <c r="B186" s="38"/>
      <c r="D186" s="191"/>
    </row>
    <row r="187" spans="1:5" ht="18" customHeight="1">
      <c r="A187" s="846" t="s">
        <v>207</v>
      </c>
      <c r="B187" s="846"/>
      <c r="C187" s="846"/>
      <c r="D187" s="846"/>
    </row>
    <row r="188" spans="1:5" ht="28.2" customHeight="1">
      <c r="A188" s="785" t="str">
        <f>+A98</f>
        <v>Providing Cost Estimating &amp; Project Management Services</v>
      </c>
      <c r="B188" s="785"/>
      <c r="C188" s="785"/>
      <c r="D188" s="785"/>
    </row>
    <row r="189" spans="1:5" ht="22.95" customHeight="1">
      <c r="A189" s="6" t="str">
        <f>+A39</f>
        <v>20810 AURORA RD</v>
      </c>
      <c r="B189" s="786" t="str">
        <f>+B39</f>
        <v>375 Rockbridge Road, Suite 172-343</v>
      </c>
      <c r="C189" s="786"/>
      <c r="D189" s="424" t="str">
        <f>+D39</f>
        <v>ECI 531 FIFTH AVE,</v>
      </c>
    </row>
    <row r="190" spans="1:5" ht="21" customHeight="1">
      <c r="A190" s="148" t="str">
        <f>+A40</f>
        <v>BEDFORD,OH 44146</v>
      </c>
      <c r="B190" s="786" t="str">
        <f>+B40</f>
        <v>Lilburn, GA, 30047</v>
      </c>
      <c r="C190" s="786"/>
      <c r="D190" s="3" t="str">
        <f>+D40</f>
        <v>PELHAM, NY 10803</v>
      </c>
    </row>
    <row r="191" spans="1:5" ht="22.2" customHeight="1">
      <c r="A191" s="832" t="str">
        <f>+A99</f>
        <v>WWW.MYAPCLLC.COM</v>
      </c>
      <c r="B191" s="832"/>
      <c r="C191" s="832"/>
      <c r="D191" s="832"/>
    </row>
    <row r="192" spans="1:5" ht="20.399999999999999">
      <c r="A192" s="835" t="s">
        <v>208</v>
      </c>
      <c r="B192" s="835"/>
      <c r="C192" s="835"/>
      <c r="D192" s="835"/>
    </row>
    <row r="193" spans="1:4" ht="33" customHeight="1">
      <c r="A193" s="905" t="s">
        <v>209</v>
      </c>
      <c r="B193" s="905"/>
      <c r="C193" s="905"/>
      <c r="D193" s="905"/>
    </row>
    <row r="194" spans="1:4" ht="33" customHeight="1">
      <c r="A194" s="906" t="s">
        <v>507</v>
      </c>
      <c r="B194" s="906"/>
      <c r="C194" s="906"/>
      <c r="D194" s="906"/>
    </row>
    <row r="195" spans="1:4" ht="22.2" customHeight="1">
      <c r="A195" s="907" t="s">
        <v>508</v>
      </c>
      <c r="B195" s="907"/>
      <c r="C195" s="907"/>
      <c r="D195" s="907"/>
    </row>
    <row r="196" spans="1:4" ht="18" customHeight="1">
      <c r="A196" s="908" t="s">
        <v>509</v>
      </c>
      <c r="B196" s="908"/>
      <c r="C196" s="908"/>
      <c r="D196" s="908"/>
    </row>
    <row r="197" spans="1:4" ht="18">
      <c r="A197" s="909" t="s">
        <v>510</v>
      </c>
      <c r="B197" s="909"/>
      <c r="C197" s="909"/>
      <c r="D197" s="909"/>
    </row>
    <row r="198" spans="1:4" ht="12" customHeight="1">
      <c r="A198" s="793" t="s">
        <v>211</v>
      </c>
      <c r="B198" s="793"/>
      <c r="C198" s="793"/>
      <c r="D198" s="793"/>
    </row>
    <row r="199" spans="1:4" ht="12" customHeight="1">
      <c r="A199" s="793"/>
      <c r="B199" s="793"/>
      <c r="C199" s="793"/>
      <c r="D199" s="793"/>
    </row>
    <row r="200" spans="1:4" ht="22.2" customHeight="1">
      <c r="A200" s="149" t="s">
        <v>212</v>
      </c>
      <c r="D200" s="35" t="s">
        <v>213</v>
      </c>
    </row>
    <row r="201" spans="1:4" ht="9" customHeight="1">
      <c r="B201" s="35"/>
    </row>
    <row r="202" spans="1:4" ht="18" customHeight="1">
      <c r="A202" s="902" t="s">
        <v>511</v>
      </c>
      <c r="B202" s="902"/>
      <c r="C202" s="902"/>
      <c r="D202" s="902"/>
    </row>
    <row r="203" spans="1:4" ht="18" customHeight="1">
      <c r="A203" s="750" t="s">
        <v>512</v>
      </c>
      <c r="B203" s="750"/>
      <c r="C203" s="750"/>
      <c r="D203" s="750"/>
    </row>
    <row r="204" spans="1:4" ht="22.2" customHeight="1">
      <c r="A204" s="150" t="s">
        <v>513</v>
      </c>
      <c r="B204" s="150"/>
      <c r="C204" s="50"/>
      <c r="D204" s="39"/>
    </row>
    <row r="205" spans="1:4" ht="22.2" customHeight="1">
      <c r="A205" s="151" t="s">
        <v>216</v>
      </c>
      <c r="B205" s="151"/>
      <c r="C205" s="151" t="s">
        <v>217</v>
      </c>
      <c r="D205" s="151"/>
    </row>
    <row r="206" spans="1:4" ht="22.2" customHeight="1">
      <c r="A206" s="151" t="s">
        <v>218</v>
      </c>
      <c r="B206" s="151"/>
      <c r="C206" s="151" t="s">
        <v>219</v>
      </c>
      <c r="D206" s="151"/>
    </row>
    <row r="207" spans="1:4" ht="22.2" customHeight="1">
      <c r="A207" s="151" t="s">
        <v>220</v>
      </c>
      <c r="B207" s="151"/>
      <c r="C207" s="151" t="s">
        <v>221</v>
      </c>
      <c r="D207" s="151"/>
    </row>
    <row r="208" spans="1:4" ht="22.2" customHeight="1">
      <c r="A208" s="151" t="s">
        <v>222</v>
      </c>
      <c r="B208" s="151"/>
      <c r="C208" s="151" t="s">
        <v>223</v>
      </c>
      <c r="D208" s="151"/>
    </row>
    <row r="209" spans="1:4" ht="22.2" customHeight="1">
      <c r="A209" s="151" t="s">
        <v>224</v>
      </c>
      <c r="B209" s="151"/>
      <c r="C209" s="151" t="s">
        <v>225</v>
      </c>
      <c r="D209" s="151"/>
    </row>
    <row r="210" spans="1:4" ht="31.2" customHeight="1">
      <c r="A210" s="903" t="s">
        <v>226</v>
      </c>
      <c r="B210" s="903"/>
      <c r="C210" s="903"/>
      <c r="D210" s="903"/>
    </row>
    <row r="211" spans="1:4" ht="46.2" customHeight="1">
      <c r="A211" s="904" t="s">
        <v>227</v>
      </c>
      <c r="B211" s="904"/>
      <c r="C211" s="904"/>
      <c r="D211" s="904"/>
    </row>
    <row r="212" spans="1:4" ht="18">
      <c r="A212" s="833" t="s">
        <v>228</v>
      </c>
      <c r="B212" s="834"/>
      <c r="C212" s="834"/>
      <c r="D212" s="834"/>
    </row>
    <row r="213" spans="1:4" ht="36" customHeight="1">
      <c r="A213" s="833" t="s">
        <v>229</v>
      </c>
      <c r="B213" s="834"/>
      <c r="C213" s="834"/>
      <c r="D213" s="834"/>
    </row>
    <row r="214" spans="1:4" ht="19.95" customHeight="1">
      <c r="A214" s="35" t="s">
        <v>230</v>
      </c>
    </row>
    <row r="215" spans="1:4" ht="33" customHeight="1">
      <c r="A215" s="844" t="s">
        <v>231</v>
      </c>
      <c r="B215" s="844"/>
      <c r="C215" s="844"/>
      <c r="D215" s="844"/>
    </row>
    <row r="216" spans="1:4" ht="30" customHeight="1">
      <c r="A216" s="805" t="str">
        <f>+$A$31</f>
        <v xml:space="preserve"> X___________________________________ _____________</v>
      </c>
      <c r="B216" s="805"/>
      <c r="C216" s="124" t="str">
        <f>+$C$31</f>
        <v xml:space="preserve"> X_ _________________________________ _____________</v>
      </c>
      <c r="D216" s="125" t="str">
        <f>+$D$31</f>
        <v>Friday, April 4, 2025</v>
      </c>
    </row>
    <row r="217" spans="1:4" ht="18">
      <c r="A217" s="152" t="str">
        <f>+A184</f>
        <v>Johnson, Paul &amp; Tamra</v>
      </c>
      <c r="B217" s="153"/>
      <c r="D217" s="45" t="s">
        <v>232</v>
      </c>
    </row>
    <row r="218" spans="1:4" ht="10.95" customHeight="1">
      <c r="A218" s="35"/>
    </row>
    <row r="219" spans="1:4" ht="16.2" customHeight="1">
      <c r="A219" s="85" t="str">
        <f>+$A$185</f>
        <v>COMPANY REP.</v>
      </c>
      <c r="B219" s="86" t="str">
        <f>+$B$185</f>
        <v>Joe Jones, PM  216.450.7228</v>
      </c>
      <c r="C219" s="383" t="str">
        <f>+$D$185</f>
        <v>wsbjoe9@gmail.com</v>
      </c>
    </row>
    <row r="220" spans="1:4" ht="16.2" customHeight="1">
      <c r="A220" s="830" t="s">
        <v>233</v>
      </c>
      <c r="B220" s="830"/>
      <c r="C220" s="830"/>
      <c r="D220" s="830"/>
    </row>
    <row r="221" spans="1:4" ht="21.9" customHeight="1">
      <c r="A221" s="118" t="str">
        <f>+A10</f>
        <v xml:space="preserve">Claim # </v>
      </c>
      <c r="B221" s="119">
        <f>+$B$10</f>
        <v>0</v>
      </c>
      <c r="C221" s="118" t="str">
        <f>+C10</f>
        <v>Cst-owner Phone#</v>
      </c>
      <c r="D221" s="119" t="str">
        <f>+D10</f>
        <v>(216) 399-6191</v>
      </c>
    </row>
    <row r="222" spans="1:4" ht="21.9" customHeight="1">
      <c r="A222" s="118" t="str">
        <f>+A11</f>
        <v>Property-Owner Name</v>
      </c>
      <c r="B222" s="41" t="str">
        <f>+$B$11</f>
        <v>Johnson, Paul &amp; Tamra</v>
      </c>
      <c r="C222" s="118"/>
      <c r="D222" s="119"/>
    </row>
    <row r="223" spans="1:4" ht="21.9" customHeight="1">
      <c r="A223" s="118" t="str">
        <f>+A12</f>
        <v>Property address: street</v>
      </c>
      <c r="B223" s="41" t="str">
        <f>+$B$12</f>
        <v>9402 Shepard Road</v>
      </c>
      <c r="C223" s="118"/>
      <c r="D223" s="119"/>
    </row>
    <row r="224" spans="1:4" ht="21.9" customHeight="1">
      <c r="A224" s="118" t="str">
        <f>+A13</f>
        <v>Property city, state, zip</v>
      </c>
      <c r="B224" s="120" t="str">
        <f>+$B$13</f>
        <v>Macedonia, OH, USA</v>
      </c>
      <c r="C224" s="118"/>
      <c r="D224" s="119"/>
    </row>
    <row r="225" spans="1:4" ht="21.9" customHeight="1">
      <c r="A225" s="118" t="str">
        <f>+C11</f>
        <v>Customer Email</v>
      </c>
      <c r="B225" s="119" t="str">
        <f>+$D$11</f>
        <v>tringo68@yahoo.com</v>
      </c>
      <c r="C225" s="118"/>
      <c r="D225" s="119"/>
    </row>
    <row r="226" spans="1:4" ht="21.9" customHeight="1">
      <c r="A226" s="118" t="str">
        <f>+A14</f>
        <v xml:space="preserve">Insurance Co. Name </v>
      </c>
      <c r="B226" s="829" t="str">
        <f>+$B$14</f>
        <v>Allstate Insurance Company</v>
      </c>
      <c r="C226" s="829"/>
      <c r="D226" s="497"/>
    </row>
    <row r="227" spans="1:4" ht="21.9" customHeight="1">
      <c r="A227" s="118" t="str">
        <f>+A15</f>
        <v xml:space="preserve">Insurance Co. Phone </v>
      </c>
      <c r="B227" s="41">
        <f>+$D$14</f>
        <v>0</v>
      </c>
      <c r="C227" s="829" t="str">
        <f>+D16</f>
        <v>claims@claims.allstate.com</v>
      </c>
      <c r="D227" s="829"/>
    </row>
    <row r="228" spans="1:4" ht="21.9" customHeight="1">
      <c r="A228" s="118" t="str">
        <f>+A16</f>
        <v>DESK Adjuster DA</v>
      </c>
      <c r="B228" s="829">
        <f>+$B$16</f>
        <v>0</v>
      </c>
      <c r="C228" s="829"/>
      <c r="D228" s="497"/>
    </row>
    <row r="229" spans="1:4" ht="21.9" customHeight="1">
      <c r="A229" s="118"/>
      <c r="B229" s="41"/>
      <c r="C229" s="829"/>
      <c r="D229" s="829"/>
    </row>
    <row r="230" spans="1:4" ht="21.9" customHeight="1">
      <c r="A230" s="118" t="s">
        <v>234</v>
      </c>
      <c r="B230" s="41">
        <f>+'jobinfo(2)'!$C$28</f>
        <v>0</v>
      </c>
      <c r="C230" s="120"/>
      <c r="D230" s="43"/>
    </row>
    <row r="231" spans="1:4" ht="21.9" customHeight="1">
      <c r="A231" s="121" t="s">
        <v>235</v>
      </c>
      <c r="B231" s="21" t="str">
        <f>+$D$46</f>
        <v>WATER</v>
      </c>
      <c r="C231" s="44" t="s">
        <v>236</v>
      </c>
      <c r="D231" s="44" t="s">
        <v>237</v>
      </c>
    </row>
    <row r="232" spans="1:4" ht="21.9" customHeight="1">
      <c r="A232" s="121" t="s">
        <v>238</v>
      </c>
      <c r="B232" s="122" t="str">
        <f>+$D$23</f>
        <v>Friday, April 4, 2025</v>
      </c>
      <c r="C232" s="44" t="s">
        <v>239</v>
      </c>
      <c r="D232" s="44" t="s">
        <v>237</v>
      </c>
    </row>
    <row r="233" spans="1:4" ht="21.9" customHeight="1">
      <c r="A233" s="121" t="s">
        <v>240</v>
      </c>
      <c r="B233" s="21" t="str">
        <f>+$A$56</f>
        <v>Interior Repairs LEVEL 1</v>
      </c>
      <c r="C233" s="44"/>
      <c r="D233" s="44"/>
    </row>
    <row r="234" spans="1:4" ht="21.9" customHeight="1">
      <c r="A234" s="121" t="s">
        <v>241</v>
      </c>
      <c r="B234" s="21" t="str">
        <f>+$B$56</f>
        <v>Interior Repairs LEVEL 2</v>
      </c>
      <c r="C234" s="44" t="s">
        <v>242</v>
      </c>
      <c r="D234" s="44" t="s">
        <v>237</v>
      </c>
    </row>
    <row r="235" spans="1:4" ht="21.9" customHeight="1">
      <c r="A235" s="121" t="s">
        <v>243</v>
      </c>
      <c r="B235" s="21" t="str">
        <f>+$C$56</f>
        <v>TBD</v>
      </c>
      <c r="C235" s="44" t="s">
        <v>244</v>
      </c>
      <c r="D235" s="44" t="s">
        <v>237</v>
      </c>
    </row>
    <row r="236" spans="1:4" ht="21.9" customHeight="1"/>
    <row r="237" spans="1:4" ht="21.9" customHeight="1"/>
    <row r="238" spans="1:4" ht="21.9" customHeight="1">
      <c r="A238" s="423">
        <v>20000</v>
      </c>
      <c r="B238" s="41" t="s">
        <v>245</v>
      </c>
      <c r="C238" s="41"/>
      <c r="D238" s="44"/>
    </row>
    <row r="239" spans="1:4" ht="11.1" customHeight="1">
      <c r="A239" s="44"/>
      <c r="B239" s="46"/>
      <c r="C239" s="46"/>
      <c r="D239" s="46"/>
    </row>
    <row r="240" spans="1:4" ht="21.9" customHeight="1">
      <c r="A240" s="762" t="s">
        <v>246</v>
      </c>
      <c r="B240" s="762"/>
      <c r="C240" s="762"/>
      <c r="D240" s="762"/>
    </row>
    <row r="241" spans="1:4" ht="120" customHeight="1">
      <c r="A241" s="831" t="s">
        <v>247</v>
      </c>
      <c r="B241" s="831"/>
      <c r="C241" s="831"/>
      <c r="D241" s="831"/>
    </row>
    <row r="242" spans="1:4" ht="33" customHeight="1">
      <c r="A242" s="828" t="s">
        <v>248</v>
      </c>
      <c r="B242" s="828"/>
      <c r="C242" s="828"/>
      <c r="D242" s="828"/>
    </row>
    <row r="243" spans="1:4" ht="63.9" customHeight="1">
      <c r="A243" s="831" t="s">
        <v>249</v>
      </c>
      <c r="B243" s="831"/>
      <c r="C243" s="831"/>
      <c r="D243" s="831"/>
    </row>
    <row r="244" spans="1:4" ht="28.95" customHeight="1">
      <c r="A244" s="763" t="s">
        <v>250</v>
      </c>
      <c r="B244" s="763"/>
      <c r="C244" s="763"/>
      <c r="D244" s="763"/>
    </row>
    <row r="245" spans="1:4" ht="21.9" customHeight="1">
      <c r="A245" s="805" t="str">
        <f>+$A$31</f>
        <v xml:space="preserve"> X___________________________________ _____________</v>
      </c>
      <c r="B245" s="805"/>
      <c r="C245" s="124" t="str">
        <f>+$C$31</f>
        <v xml:space="preserve"> X_ _________________________________ _____________</v>
      </c>
      <c r="D245" s="125" t="str">
        <f>+$D$31</f>
        <v>Friday, April 4, 2025</v>
      </c>
    </row>
    <row r="246" spans="1:4" ht="21.9" customHeight="1">
      <c r="A246" s="765" t="str">
        <f>+$A$32</f>
        <v>Johnson, Paul &amp; Tamra</v>
      </c>
      <c r="B246" s="765"/>
      <c r="C246" s="767" t="str">
        <f>+$C$32</f>
        <v>TBD</v>
      </c>
      <c r="D246" s="767"/>
    </row>
    <row r="247" spans="1:4" ht="21.9" customHeight="1">
      <c r="A247" s="768" t="s">
        <v>251</v>
      </c>
      <c r="B247" s="768"/>
      <c r="C247" s="768"/>
      <c r="D247" s="768"/>
    </row>
    <row r="248" spans="1:4" ht="10.95" customHeight="1">
      <c r="A248" s="388"/>
      <c r="B248" s="388"/>
      <c r="C248" s="388"/>
      <c r="D248" s="388"/>
    </row>
    <row r="249" spans="1:4" ht="21.9" customHeight="1">
      <c r="A249" s="743" t="str">
        <f>+'jobinfo(2)'!$C$100</f>
        <v>All Phase Consulting, LLC</v>
      </c>
      <c r="B249" s="744"/>
      <c r="C249" s="744"/>
      <c r="D249" s="744"/>
    </row>
    <row r="250" spans="1:4" ht="21.9" customHeight="1">
      <c r="A250" s="746" t="str">
        <f>+'jobinfo(2)'!C$109</f>
        <v>Providing Cost Estimating &amp; Project Management Services</v>
      </c>
      <c r="B250" s="746"/>
      <c r="C250" s="746"/>
      <c r="D250" s="746"/>
    </row>
    <row r="251" spans="1:4" ht="21.9" customHeight="1">
      <c r="A251" s="745" t="str">
        <f>+'jobinfo(2)'!$C$101</f>
        <v>WWW.MYAPCLLC.COM</v>
      </c>
      <c r="B251" s="745"/>
      <c r="C251" s="745" t="str">
        <f>+'jobinfo(2)'!$C$102</f>
        <v>Insured  &amp; GA Registered #09073201</v>
      </c>
      <c r="D251" s="745"/>
    </row>
    <row r="252" spans="1:4" ht="21.9" customHeight="1">
      <c r="A252" s="364" t="e">
        <f>+'jobinfo(2)'!#REF!</f>
        <v>#REF!</v>
      </c>
      <c r="B252" s="746" t="str">
        <f>+'jobinfo(2)'!$C$103</f>
        <v>375 Rockbridge Road, Suite 172-343</v>
      </c>
      <c r="C252" s="747"/>
      <c r="D252" s="364" t="str">
        <f>+'jobinfo(2)'!$C$105</f>
        <v>ECI 531 FIFTH AVE,</v>
      </c>
    </row>
    <row r="253" spans="1:4" ht="21.9" customHeight="1">
      <c r="A253" s="364" t="e">
        <f>+'jobinfo(2)'!#REF!</f>
        <v>#REF!</v>
      </c>
      <c r="B253" s="746" t="str">
        <f>+'jobinfo(2)'!$C$104</f>
        <v>Lilburn, GA, 30047</v>
      </c>
      <c r="C253" s="747"/>
      <c r="D253" s="364" t="str">
        <f>+'jobinfo(2)'!$C$106</f>
        <v>PELHAM, NY 10803</v>
      </c>
    </row>
    <row r="254" spans="1:4" ht="21.9" customHeight="1">
      <c r="A254" s="749" t="str">
        <f>+'jobinfo(2)'!$C$110</f>
        <v>Five Generations of Great Work</v>
      </c>
      <c r="B254" s="750"/>
      <c r="C254" s="749" t="str">
        <f>+'jobinfo(2)'!$C$111</f>
        <v>Five Generations of Pride &amp; Skills</v>
      </c>
      <c r="D254" s="750"/>
    </row>
    <row r="255" spans="1:4" ht="21.9" customHeight="1">
      <c r="A255" s="7" t="s">
        <v>3</v>
      </c>
      <c r="B255" s="322" t="str">
        <f>+'jobinfo(2)'!$C$112</f>
        <v>Joe Jones, PM  216.450.7228</v>
      </c>
      <c r="C255" s="749" t="str">
        <f>+'jobinfo(2)'!$C$113</f>
        <v>wsbjoe9@gmail.com</v>
      </c>
      <c r="D255" s="750"/>
    </row>
    <row r="256" spans="1:4" ht="21.9" customHeight="1">
      <c r="A256" s="7" t="s">
        <v>5</v>
      </c>
      <c r="B256" s="322" t="str">
        <f>+'jobinfo(2)'!$C$114</f>
        <v>404-446-9060</v>
      </c>
      <c r="C256" s="749" t="str">
        <f>+'jobinfo(2)'!$C$115</f>
        <v>info@myapcllc.com</v>
      </c>
      <c r="D256" s="750"/>
    </row>
    <row r="257" spans="1:4" ht="21.9" customHeight="1">
      <c r="A257" s="7"/>
      <c r="B257" s="322"/>
      <c r="C257" s="390"/>
      <c r="D257" s="42"/>
    </row>
    <row r="258" spans="1:4" ht="21.9" customHeight="1">
      <c r="A258" s="120" t="s">
        <v>164</v>
      </c>
      <c r="B258" s="119">
        <f>+$B$10</f>
        <v>0</v>
      </c>
      <c r="C258" s="395" t="str">
        <f>+$B$14</f>
        <v>Allstate Insurance Company</v>
      </c>
      <c r="D258" s="41">
        <f>+'jobinfo(2)'!$C$28</f>
        <v>0</v>
      </c>
    </row>
    <row r="259" spans="1:4" ht="21.9" customHeight="1">
      <c r="A259" s="41" t="str">
        <f>+$B$11</f>
        <v>Johnson, Paul &amp; Tamra</v>
      </c>
      <c r="B259" s="41" t="str">
        <f>+D10</f>
        <v>(216) 399-6191</v>
      </c>
      <c r="C259" s="120">
        <f>+'jobinfo(2)'!$C$29</f>
        <v>0</v>
      </c>
      <c r="D259"/>
    </row>
    <row r="260" spans="1:4" ht="21.9" customHeight="1">
      <c r="A260" s="41" t="str">
        <f>+$B$12</f>
        <v>9402 Shepard Road</v>
      </c>
      <c r="B260"/>
      <c r="C260" s="396">
        <f>+'jobinfo(2)'!$C$30</f>
        <v>0</v>
      </c>
      <c r="D260"/>
    </row>
    <row r="261" spans="1:4" ht="21.9" customHeight="1">
      <c r="A261" s="41" t="str">
        <f>+$B$13</f>
        <v>Macedonia, OH, USA</v>
      </c>
      <c r="B261"/>
      <c r="C261" s="396" t="str">
        <f>+'jobinfo(2)'!$C$31</f>
        <v>888 656.8005</v>
      </c>
      <c r="D261" s="119"/>
    </row>
    <row r="262" spans="1:4" ht="21.9" customHeight="1">
      <c r="A262" s="119" t="str">
        <f>+$D$11</f>
        <v>tringo68@yahoo.com</v>
      </c>
      <c r="B262"/>
      <c r="C262" s="118"/>
      <c r="D262" s="119"/>
    </row>
    <row r="263" spans="1:4" ht="21.9" customHeight="1">
      <c r="A263" s="118"/>
      <c r="B263"/>
      <c r="C263" s="760"/>
      <c r="D263" s="760"/>
    </row>
    <row r="264" spans="1:4" ht="21.9" customHeight="1">
      <c r="A264" s="118"/>
      <c r="B264" s="21" t="str">
        <f>+$D$46</f>
        <v>WATER</v>
      </c>
      <c r="C264" s="44" t="s">
        <v>236</v>
      </c>
      <c r="D264" s="44" t="s">
        <v>237</v>
      </c>
    </row>
    <row r="265" spans="1:4" ht="21.9" customHeight="1">
      <c r="A265" s="118"/>
      <c r="B265" s="122" t="str">
        <f>+$D$23</f>
        <v>Friday, April 4, 2025</v>
      </c>
      <c r="C265" s="44" t="s">
        <v>239</v>
      </c>
      <c r="D265" s="44" t="s">
        <v>237</v>
      </c>
    </row>
    <row r="266" spans="1:4" ht="21.9" customHeight="1">
      <c r="A266" s="761"/>
      <c r="B266" s="21" t="str">
        <f>+$A$56</f>
        <v>Interior Repairs LEVEL 1</v>
      </c>
      <c r="C266" s="44"/>
      <c r="D266" s="44"/>
    </row>
    <row r="267" spans="1:4" ht="21.9" customHeight="1">
      <c r="A267" s="761"/>
      <c r="B267" s="21" t="str">
        <f>+$B$56</f>
        <v>Interior Repairs LEVEL 2</v>
      </c>
      <c r="C267" s="44" t="s">
        <v>242</v>
      </c>
      <c r="D267" s="44" t="s">
        <v>237</v>
      </c>
    </row>
    <row r="268" spans="1:4" ht="21.9" customHeight="1">
      <c r="A268" s="761"/>
      <c r="B268" s="21" t="str">
        <f>+$C$56</f>
        <v>TBD</v>
      </c>
      <c r="C268" s="44" t="s">
        <v>244</v>
      </c>
      <c r="D268" s="44" t="s">
        <v>237</v>
      </c>
    </row>
    <row r="269" spans="1:4" ht="21.9" customHeight="1">
      <c r="A269" s="761"/>
      <c r="B269" s="41" t="s">
        <v>245</v>
      </c>
      <c r="C269" s="41"/>
      <c r="D269" s="44"/>
    </row>
    <row r="270" spans="1:4" ht="21.9" customHeight="1">
      <c r="A270" s="123"/>
    </row>
    <row r="271" spans="1:4" ht="21.9" customHeight="1">
      <c r="A271" s="762" t="s">
        <v>246</v>
      </c>
      <c r="B271" s="762"/>
      <c r="C271" s="762"/>
      <c r="D271" s="762"/>
    </row>
    <row r="272" spans="1:4" ht="21.9" customHeight="1">
      <c r="A272" s="763" t="s">
        <v>252</v>
      </c>
      <c r="B272" s="763"/>
      <c r="C272" s="763"/>
      <c r="D272" s="763"/>
    </row>
    <row r="273" spans="1:6" ht="33" customHeight="1">
      <c r="A273" s="391" t="s">
        <v>253</v>
      </c>
      <c r="B273" s="392">
        <v>1000</v>
      </c>
      <c r="C273" s="393">
        <v>0</v>
      </c>
      <c r="D273" s="391"/>
      <c r="E273" s="392"/>
      <c r="F273" s="393"/>
    </row>
    <row r="274" spans="1:6" ht="21.9" customHeight="1">
      <c r="A274" s="391"/>
      <c r="B274" s="391"/>
      <c r="C274" s="391"/>
      <c r="D274" s="391"/>
    </row>
    <row r="275" spans="1:6" ht="21.9" customHeight="1">
      <c r="A275" s="404"/>
      <c r="B275" s="124"/>
      <c r="C275" s="397"/>
      <c r="D275" s="425" t="str">
        <f>+$D$31</f>
        <v>Friday, April 4, 2025</v>
      </c>
      <c r="F275" s="397" t="s">
        <v>254</v>
      </c>
    </row>
    <row r="276" spans="1:6" ht="21.9" customHeight="1">
      <c r="A276" s="764" t="str">
        <f>B255</f>
        <v>Joe Jones, PM  216.450.7228</v>
      </c>
      <c r="B276" s="765"/>
      <c r="C276" s="766" t="str">
        <f>C219</f>
        <v>wsbjoe9@gmail.com</v>
      </c>
      <c r="D276" s="767"/>
    </row>
    <row r="277" spans="1:6" ht="21.9" customHeight="1">
      <c r="A277" s="504" t="str">
        <f>A255</f>
        <v>COMPANY REP.</v>
      </c>
      <c r="B277" s="504"/>
      <c r="C277" s="394" t="s">
        <v>255</v>
      </c>
      <c r="D277" s="391"/>
    </row>
    <row r="278" spans="1:6" ht="27" customHeight="1">
      <c r="A278" s="850" t="s">
        <v>256</v>
      </c>
      <c r="B278" s="850"/>
      <c r="C278" s="850"/>
      <c r="D278" s="850"/>
    </row>
    <row r="279" spans="1:6" ht="21.9" customHeight="1">
      <c r="A279" s="49" t="str">
        <f>+'jobinfo(2)'!B27</f>
        <v xml:space="preserve">Claim # </v>
      </c>
      <c r="B279" s="73">
        <f>IF(ISBLANK('jobinfo(2)'!C27),"________________________________",'jobinfo(2)'!C27)</f>
        <v>0</v>
      </c>
      <c r="C279" s="154" t="str">
        <f>IF(ISBLANK('jobinfo(2)'!B5),"________________________________",'jobinfo(2)'!B5)</f>
        <v>Cst-owner Phone#</v>
      </c>
      <c r="D279" s="73" t="str">
        <f>IF(ISBLANK('jobinfo(2)'!C5),"________________________________",'jobinfo(2)'!C5)</f>
        <v>(216) 399-6191</v>
      </c>
    </row>
    <row r="280" spans="1:6" ht="21.9" customHeight="1">
      <c r="A280" s="49" t="str">
        <f>+'jobinfo(2)'!B1</f>
        <v>Property-Owner Name</v>
      </c>
      <c r="B280" s="73" t="str">
        <f>IF(ISBLANK('jobinfo(2)'!C1),"________________________________",'jobinfo(2)'!C1)</f>
        <v>Johnson, Paul &amp; Tamra</v>
      </c>
      <c r="C280" s="14" t="str">
        <f>IF(ISBLANK('jobinfo(2)'!C4),"________________________________",'jobinfo(2)'!C4)</f>
        <v>tringo68@yahoo.com</v>
      </c>
    </row>
    <row r="281" spans="1:6" ht="21.9" customHeight="1">
      <c r="A281" s="49" t="str">
        <f>+'jobinfo(2)'!B2</f>
        <v>Property address: street</v>
      </c>
      <c r="B281" s="73" t="str">
        <f>IF(ISBLANK('jobinfo(2)'!C2),"________________________________",'jobinfo(2)'!C2)</f>
        <v>9402 Shepard Road</v>
      </c>
      <c r="C281" s="76" t="str">
        <f>+'jobinfo(2)'!B11</f>
        <v>Cause of Loss</v>
      </c>
      <c r="D281" s="387" t="str">
        <f>+'jobinfo(2)'!C11</f>
        <v>WATER</v>
      </c>
    </row>
    <row r="282" spans="1:6" ht="21.9" customHeight="1">
      <c r="A282" s="49" t="str">
        <f>+'jobinfo(2)'!B3</f>
        <v>Property city, state, zip</v>
      </c>
      <c r="B282" s="73" t="str">
        <f>IF(ISBLANK('jobinfo(2)'!C3),"________________________________",'jobinfo(2)'!C3)</f>
        <v>Macedonia, OH, USA</v>
      </c>
      <c r="C282" s="33" t="str">
        <f>IF(ISBLANK('jobinfo(2)'!B12),"________________________________",'jobinfo(2)'!B12)</f>
        <v>date of loss</v>
      </c>
      <c r="D282" s="32" t="str">
        <f>IF(ISBLANK('jobinfo(2)'!C12),"________________________________",'jobinfo(2)'!C12)</f>
        <v>Friday, April 4, 2025</v>
      </c>
    </row>
    <row r="283" spans="1:6" ht="21.9" customHeight="1">
      <c r="A283" s="34" t="str">
        <f>+'jobinfo(2)'!B26</f>
        <v xml:space="preserve">Insurance Co. Name </v>
      </c>
      <c r="B283" s="46" t="str">
        <f>+'jobinfo(2)'!C26</f>
        <v>Allstate Insurance Company</v>
      </c>
      <c r="C283" s="155" t="str">
        <f>+'jobinfo(2)'!B13</f>
        <v>rebuild  type 1</v>
      </c>
      <c r="D283" s="46" t="str">
        <f>+'jobinfo(2)'!C13</f>
        <v>Interior Repairs LEVEL 1</v>
      </c>
    </row>
    <row r="284" spans="1:6" ht="33" customHeight="1">
      <c r="A284" s="37" t="s">
        <v>257</v>
      </c>
      <c r="B284" s="37"/>
      <c r="C284" s="37"/>
      <c r="D284" s="37"/>
    </row>
    <row r="285" spans="1:6" ht="33" customHeight="1">
      <c r="A285" s="854" t="s">
        <v>258</v>
      </c>
      <c r="B285" s="854"/>
      <c r="C285" s="854"/>
      <c r="D285" s="854"/>
    </row>
    <row r="286" spans="1:6" ht="33" customHeight="1">
      <c r="A286" s="26" t="s">
        <v>259</v>
      </c>
      <c r="B286" s="40"/>
      <c r="C286" s="40"/>
      <c r="D286" s="40"/>
    </row>
    <row r="287" spans="1:6" ht="37.950000000000003" customHeight="1">
      <c r="A287" s="855" t="s">
        <v>260</v>
      </c>
      <c r="B287" s="855"/>
      <c r="C287" s="855"/>
      <c r="D287" s="855"/>
    </row>
    <row r="288" spans="1:6" ht="25.95" customHeight="1">
      <c r="A288" s="50" t="s">
        <v>261</v>
      </c>
      <c r="B288" s="50"/>
      <c r="C288" s="156"/>
      <c r="D288" s="42"/>
    </row>
    <row r="289" spans="1:4" ht="33" customHeight="1">
      <c r="A289" s="740" t="s">
        <v>262</v>
      </c>
      <c r="B289" s="740"/>
      <c r="C289" s="740"/>
      <c r="D289" s="740"/>
    </row>
    <row r="290" spans="1:4" ht="15.9" customHeight="1">
      <c r="A290" s="775" t="s">
        <v>263</v>
      </c>
      <c r="B290" s="775"/>
      <c r="C290" s="775"/>
      <c r="D290" s="775"/>
    </row>
    <row r="291" spans="1:4" ht="44.1" customHeight="1">
      <c r="A291" s="730" t="s">
        <v>264</v>
      </c>
      <c r="B291" s="730"/>
      <c r="C291" s="730"/>
      <c r="D291" s="730"/>
    </row>
    <row r="292" spans="1:4" ht="44.1" customHeight="1">
      <c r="A292" s="837" t="s">
        <v>265</v>
      </c>
      <c r="B292" s="837"/>
      <c r="C292" s="837"/>
      <c r="D292" s="837"/>
    </row>
    <row r="293" spans="1:4" ht="66" customHeight="1">
      <c r="A293" s="843" t="s">
        <v>266</v>
      </c>
      <c r="B293" s="843"/>
      <c r="C293" s="843"/>
      <c r="D293" s="843"/>
    </row>
    <row r="294" spans="1:4" ht="44.1" customHeight="1">
      <c r="A294" s="840" t="s">
        <v>267</v>
      </c>
      <c r="B294" s="840"/>
      <c r="C294" s="840"/>
      <c r="D294" s="840"/>
    </row>
    <row r="295" spans="1:4" ht="21.9" customHeight="1">
      <c r="A295" s="837" t="s">
        <v>268</v>
      </c>
      <c r="B295" s="837"/>
      <c r="C295" s="837"/>
      <c r="D295" s="837"/>
    </row>
    <row r="296" spans="1:4" ht="44.1" customHeight="1">
      <c r="A296" s="837" t="s">
        <v>269</v>
      </c>
      <c r="B296" s="837"/>
      <c r="C296" s="837"/>
      <c r="D296" s="837"/>
    </row>
    <row r="297" spans="1:4" ht="44.1" customHeight="1">
      <c r="A297" s="851" t="s">
        <v>270</v>
      </c>
      <c r="B297" s="851"/>
      <c r="C297" s="851"/>
      <c r="D297" s="851"/>
    </row>
    <row r="298" spans="1:4" ht="34.200000000000003" customHeight="1">
      <c r="A298" s="852" t="s">
        <v>271</v>
      </c>
      <c r="B298" s="852"/>
      <c r="C298" s="852"/>
      <c r="D298" s="852"/>
    </row>
    <row r="299" spans="1:4" ht="16.2" customHeight="1">
      <c r="A299" s="853" t="s">
        <v>272</v>
      </c>
      <c r="B299" s="853"/>
      <c r="D299" s="63" t="s">
        <v>273</v>
      </c>
    </row>
    <row r="300" spans="1:4" ht="16.2" customHeight="1">
      <c r="A300" s="406" t="str">
        <f>+B280</f>
        <v>Johnson, Paul &amp; Tamra</v>
      </c>
      <c r="B300" s="39"/>
      <c r="C300" s="157"/>
      <c r="D300" s="157"/>
    </row>
    <row r="301" spans="1:4" ht="16.2" customHeight="1">
      <c r="A301" s="24" t="str">
        <f>+A219</f>
        <v>COMPANY REP.</v>
      </c>
      <c r="B301" s="20" t="str">
        <f>+B219</f>
        <v>Joe Jones, PM  216.450.7228</v>
      </c>
      <c r="C301" s="20" t="str">
        <f>+C219</f>
        <v>wsbjoe9@gmail.com</v>
      </c>
    </row>
    <row r="302" spans="1:4" ht="22.2" customHeight="1">
      <c r="A302" s="196" t="s">
        <v>30</v>
      </c>
      <c r="B302" s="112"/>
      <c r="D302" s="94"/>
    </row>
    <row r="303" spans="1:4" ht="22.95" customHeight="1">
      <c r="A303" s="196"/>
      <c r="B303" s="112"/>
      <c r="D303" s="94"/>
    </row>
    <row r="304" spans="1:4" ht="22.95" customHeight="1">
      <c r="A304" s="736" t="s">
        <v>31</v>
      </c>
      <c r="B304" s="736"/>
      <c r="C304" s="736"/>
      <c r="D304" s="736"/>
    </row>
    <row r="305" spans="1:4" ht="79.95" customHeight="1">
      <c r="A305" s="792" t="s">
        <v>191</v>
      </c>
      <c r="B305" s="792"/>
      <c r="C305" s="792"/>
      <c r="D305" s="792"/>
    </row>
    <row r="306" spans="1:4" ht="33" customHeight="1">
      <c r="A306" s="409" t="s">
        <v>192</v>
      </c>
      <c r="B306" s="112"/>
      <c r="D306" s="94"/>
    </row>
    <row r="307" spans="1:4" ht="33" customHeight="1">
      <c r="A307" s="410" t="s">
        <v>34</v>
      </c>
      <c r="B307" s="411"/>
      <c r="C307" s="411"/>
      <c r="D307" s="411"/>
    </row>
    <row r="308" spans="1:4" ht="60" customHeight="1">
      <c r="A308" s="738" t="s">
        <v>35</v>
      </c>
      <c r="B308" s="738"/>
      <c r="C308" s="738"/>
      <c r="D308" s="738"/>
    </row>
    <row r="309" spans="1:4" ht="33" customHeight="1">
      <c r="A309" s="25"/>
      <c r="B309" s="112"/>
      <c r="C309" s="391" t="str">
        <f>+B280</f>
        <v>Johnson, Paul &amp; Tamra</v>
      </c>
      <c r="D309" s="112" t="s">
        <v>274</v>
      </c>
    </row>
    <row r="310" spans="1:4" ht="33" customHeight="1">
      <c r="A310" s="739" t="s">
        <v>266</v>
      </c>
      <c r="B310" s="739"/>
      <c r="C310" s="739"/>
      <c r="D310" s="739"/>
    </row>
    <row r="311" spans="1:4" ht="33" customHeight="1">
      <c r="A311" s="730" t="s">
        <v>37</v>
      </c>
      <c r="B311" s="730"/>
      <c r="C311" s="730"/>
      <c r="D311" s="730"/>
    </row>
    <row r="312" spans="1:4" ht="28.2" customHeight="1">
      <c r="A312" s="730" t="s">
        <v>38</v>
      </c>
      <c r="B312" s="730"/>
      <c r="C312" s="730"/>
      <c r="D312" s="730"/>
    </row>
    <row r="313" spans="1:4" ht="22.2" customHeight="1">
      <c r="A313" s="197" t="s">
        <v>39</v>
      </c>
      <c r="B313" s="197" t="s">
        <v>40</v>
      </c>
      <c r="C313" s="198" t="s">
        <v>275</v>
      </c>
      <c r="D313" s="198"/>
    </row>
    <row r="314" spans="1:4" ht="18" customHeight="1">
      <c r="A314" s="197" t="s">
        <v>42</v>
      </c>
      <c r="B314" s="197" t="s">
        <v>43</v>
      </c>
      <c r="C314" s="198" t="s">
        <v>276</v>
      </c>
      <c r="D314" s="198"/>
    </row>
    <row r="315" spans="1:4" ht="22.2" customHeight="1">
      <c r="A315" s="197" t="s">
        <v>45</v>
      </c>
      <c r="B315" s="197" t="s">
        <v>46</v>
      </c>
      <c r="C315" s="197" t="s">
        <v>47</v>
      </c>
      <c r="D315" s="197"/>
    </row>
    <row r="316" spans="1:4" ht="22.2" customHeight="1">
      <c r="A316" s="197" t="s">
        <v>48</v>
      </c>
      <c r="B316" s="197"/>
      <c r="C316" s="197" t="s">
        <v>49</v>
      </c>
      <c r="D316" s="197"/>
    </row>
    <row r="317" spans="1:4" ht="22.2" customHeight="1">
      <c r="A317" s="197" t="s">
        <v>50</v>
      </c>
      <c r="B317" s="197"/>
      <c r="C317" s="197" t="s">
        <v>51</v>
      </c>
      <c r="D317" s="197"/>
    </row>
    <row r="318" spans="1:4" ht="16.2" customHeight="1">
      <c r="A318" s="197" t="s">
        <v>52</v>
      </c>
      <c r="B318" s="197"/>
      <c r="C318" s="197" t="s">
        <v>53</v>
      </c>
      <c r="D318" s="197"/>
    </row>
    <row r="319" spans="1:4" ht="16.2" customHeight="1">
      <c r="A319" s="197" t="s">
        <v>54</v>
      </c>
      <c r="B319" s="197"/>
      <c r="C319" s="197" t="s">
        <v>55</v>
      </c>
      <c r="D319" s="197"/>
    </row>
    <row r="320" spans="1:4" ht="18" customHeight="1">
      <c r="A320" s="197" t="s">
        <v>56</v>
      </c>
      <c r="B320" s="197"/>
      <c r="C320" s="197"/>
      <c r="D320" s="197"/>
    </row>
    <row r="321" spans="1:4" ht="22.2" customHeight="1">
      <c r="A321" s="197"/>
      <c r="B321" s="197"/>
      <c r="C321" s="197"/>
      <c r="D321" s="197"/>
    </row>
    <row r="322" spans="1:4" ht="22.2" customHeight="1">
      <c r="A322" s="20" t="s">
        <v>57</v>
      </c>
      <c r="B322" s="20"/>
      <c r="C322" s="20"/>
      <c r="D322" s="20"/>
    </row>
    <row r="323" spans="1:4" ht="22.2" customHeight="1">
      <c r="A323" s="113" t="s">
        <v>58</v>
      </c>
      <c r="B323" s="113"/>
      <c r="C323" s="113"/>
      <c r="D323" s="113"/>
    </row>
    <row r="324" spans="1:4" ht="22.2" customHeight="1">
      <c r="A324" s="113" t="s">
        <v>190</v>
      </c>
      <c r="B324" s="113"/>
      <c r="C324" s="113"/>
      <c r="D324" s="113"/>
    </row>
    <row r="325" spans="1:4" ht="22.2" customHeight="1">
      <c r="A325" s="113" t="s">
        <v>60</v>
      </c>
      <c r="B325" s="113"/>
      <c r="C325" s="113"/>
      <c r="D325" s="113"/>
    </row>
    <row r="326" spans="1:4" ht="22.2" customHeight="1">
      <c r="A326" s="20" t="s">
        <v>61</v>
      </c>
      <c r="B326" s="20"/>
      <c r="C326" s="20"/>
      <c r="D326" s="20"/>
    </row>
    <row r="327" spans="1:4" ht="22.2" customHeight="1">
      <c r="A327" s="117"/>
      <c r="B327" s="130"/>
      <c r="C327" s="494"/>
      <c r="D327" s="493"/>
    </row>
    <row r="328" spans="1:4" ht="22.2" customHeight="1">
      <c r="A328" s="117"/>
      <c r="B328" s="130"/>
      <c r="C328" s="494"/>
      <c r="D328" s="493"/>
    </row>
    <row r="329" spans="1:4" ht="43.95" customHeight="1" thickBot="1">
      <c r="A329" s="62" t="s">
        <v>277</v>
      </c>
      <c r="B329" s="62"/>
      <c r="C329" s="62"/>
      <c r="D329" s="189"/>
    </row>
    <row r="330" spans="1:4" ht="43.95" customHeight="1" thickTop="1" thickBot="1">
      <c r="A330" s="769"/>
      <c r="B330" s="770"/>
      <c r="C330" s="770"/>
      <c r="D330" s="771"/>
    </row>
    <row r="331" spans="1:4" ht="33" customHeight="1" thickTop="1">
      <c r="A331" s="62" t="s">
        <v>278</v>
      </c>
      <c r="B331" s="62"/>
      <c r="C331" s="62"/>
      <c r="D331" s="189" t="s">
        <v>279</v>
      </c>
    </row>
    <row r="332" spans="1:4" ht="33" customHeight="1" thickBot="1">
      <c r="A332" s="236"/>
      <c r="B332" s="237"/>
      <c r="C332" s="237"/>
      <c r="D332" s="238"/>
    </row>
    <row r="333" spans="1:4" ht="33" customHeight="1" thickTop="1" thickBot="1">
      <c r="A333" s="236"/>
      <c r="B333" s="237"/>
      <c r="C333" s="237"/>
      <c r="D333" s="238"/>
    </row>
    <row r="334" spans="1:4" ht="33" customHeight="1" thickTop="1" thickBot="1">
      <c r="A334" s="236"/>
      <c r="B334" s="237"/>
      <c r="C334" s="237"/>
      <c r="D334" s="238"/>
    </row>
    <row r="335" spans="1:4" ht="33" customHeight="1" thickTop="1" thickBot="1">
      <c r="A335" s="236"/>
      <c r="B335" s="237"/>
      <c r="C335" s="237"/>
      <c r="D335" s="238"/>
    </row>
    <row r="336" spans="1:4" ht="43.95" customHeight="1" thickTop="1" thickBot="1">
      <c r="A336" s="239"/>
      <c r="B336" s="240"/>
      <c r="C336" s="238"/>
      <c r="D336" s="238"/>
    </row>
    <row r="337" spans="1:4" ht="3" customHeight="1" thickTop="1" thickBot="1">
      <c r="A337" s="180"/>
      <c r="B337" s="180"/>
      <c r="C337" s="180"/>
      <c r="D337" s="180"/>
    </row>
    <row r="338" spans="1:4" ht="33" customHeight="1" thickTop="1" thickBot="1">
      <c r="A338" s="412" t="s">
        <v>280</v>
      </c>
      <c r="B338" s="413"/>
      <c r="C338" s="414"/>
      <c r="D338" s="415" t="s">
        <v>279</v>
      </c>
    </row>
    <row r="339" spans="1:4" ht="33" customHeight="1" thickTop="1" thickBot="1">
      <c r="A339" s="769"/>
      <c r="B339" s="770"/>
      <c r="C339" s="770"/>
      <c r="D339" s="771"/>
    </row>
    <row r="340" spans="1:4" ht="33" customHeight="1" thickTop="1" thickBot="1">
      <c r="A340" s="236"/>
      <c r="B340" s="237"/>
      <c r="C340" s="237"/>
      <c r="D340" s="238"/>
    </row>
    <row r="341" spans="1:4" ht="33" customHeight="1" thickTop="1" thickBot="1">
      <c r="A341" s="236"/>
      <c r="B341" s="237"/>
      <c r="C341" s="237"/>
      <c r="D341" s="238"/>
    </row>
    <row r="342" spans="1:4" ht="33" customHeight="1" thickTop="1" thickBot="1">
      <c r="A342" s="236"/>
      <c r="B342" s="237"/>
      <c r="C342" s="237"/>
      <c r="D342" s="238"/>
    </row>
    <row r="343" spans="1:4" ht="33" customHeight="1" thickTop="1" thickBot="1">
      <c r="A343" s="769"/>
      <c r="B343" s="770"/>
      <c r="C343" s="770"/>
      <c r="D343" s="771"/>
    </row>
    <row r="344" spans="1:4" ht="21.9" customHeight="1" thickTop="1"/>
    <row r="345" spans="1:4" ht="21.9" customHeight="1"/>
    <row r="346" spans="1:4" ht="21.9" customHeight="1"/>
    <row r="347" spans="1:4" ht="21.9" customHeight="1"/>
    <row r="348" spans="1:4" ht="21.9" customHeight="1"/>
    <row r="349" spans="1:4" ht="21.9" customHeight="1"/>
    <row r="350" spans="1:4" ht="21.9" customHeight="1"/>
    <row r="351" spans="1:4" ht="21.9" customHeight="1"/>
    <row r="352" spans="1:4" ht="21.9" customHeight="1"/>
    <row r="353" customFormat="1" ht="21.9" customHeight="1"/>
    <row r="354" customFormat="1" ht="21.9" customHeight="1"/>
    <row r="355" customFormat="1" ht="21.9" customHeight="1"/>
    <row r="356" customFormat="1" ht="21.9" customHeight="1"/>
  </sheetData>
  <mergeCells count="163">
    <mergeCell ref="A1:D1"/>
    <mergeCell ref="A2:D2"/>
    <mergeCell ref="A3:D3"/>
    <mergeCell ref="A4:B4"/>
    <mergeCell ref="C4:D4"/>
    <mergeCell ref="B5:C5"/>
    <mergeCell ref="A20:D20"/>
    <mergeCell ref="A21:B21"/>
    <mergeCell ref="C21:D21"/>
    <mergeCell ref="A23:B23"/>
    <mergeCell ref="A25:D27"/>
    <mergeCell ref="A32:B32"/>
    <mergeCell ref="C32:D32"/>
    <mergeCell ref="B6:C6"/>
    <mergeCell ref="A7:B7"/>
    <mergeCell ref="C7:D7"/>
    <mergeCell ref="C8:D8"/>
    <mergeCell ref="C9:D9"/>
    <mergeCell ref="C15:D15"/>
    <mergeCell ref="C42:D42"/>
    <mergeCell ref="C43:D43"/>
    <mergeCell ref="C45:D45"/>
    <mergeCell ref="A49:D51"/>
    <mergeCell ref="C52:D52"/>
    <mergeCell ref="A53:D53"/>
    <mergeCell ref="A35:D35"/>
    <mergeCell ref="A36:D36"/>
    <mergeCell ref="B39:C39"/>
    <mergeCell ref="B40:C40"/>
    <mergeCell ref="A41:B41"/>
    <mergeCell ref="C41:D41"/>
    <mergeCell ref="A60:D60"/>
    <mergeCell ref="E60:H60"/>
    <mergeCell ref="A63:D63"/>
    <mergeCell ref="A64:B64"/>
    <mergeCell ref="A65:B65"/>
    <mergeCell ref="C65:D65"/>
    <mergeCell ref="A54:D54"/>
    <mergeCell ref="A57:D57"/>
    <mergeCell ref="E57:H57"/>
    <mergeCell ref="C58:D58"/>
    <mergeCell ref="G58:H58"/>
    <mergeCell ref="A59:D59"/>
    <mergeCell ref="E59:H59"/>
    <mergeCell ref="B71:C71"/>
    <mergeCell ref="B72:C72"/>
    <mergeCell ref="A73:B73"/>
    <mergeCell ref="C73:D73"/>
    <mergeCell ref="C74:D74"/>
    <mergeCell ref="C75:D75"/>
    <mergeCell ref="A67:D67"/>
    <mergeCell ref="J67:M67"/>
    <mergeCell ref="A68:D68"/>
    <mergeCell ref="A69:D69"/>
    <mergeCell ref="A70:B70"/>
    <mergeCell ref="C70:D70"/>
    <mergeCell ref="A97:D97"/>
    <mergeCell ref="A98:D98"/>
    <mergeCell ref="A99:B99"/>
    <mergeCell ref="C99:D99"/>
    <mergeCell ref="B100:C100"/>
    <mergeCell ref="B101:C101"/>
    <mergeCell ref="A84:D84"/>
    <mergeCell ref="A85:B85"/>
    <mergeCell ref="A86:D86"/>
    <mergeCell ref="A88:D88"/>
    <mergeCell ref="A93:D93"/>
    <mergeCell ref="A96:D96"/>
    <mergeCell ref="A122:B122"/>
    <mergeCell ref="A131:D131"/>
    <mergeCell ref="A132:D132"/>
    <mergeCell ref="A133:D133"/>
    <mergeCell ref="A164:D164"/>
    <mergeCell ref="A172:D172"/>
    <mergeCell ref="A102:B102"/>
    <mergeCell ref="C102:D102"/>
    <mergeCell ref="C103:D103"/>
    <mergeCell ref="C104:D104"/>
    <mergeCell ref="A107:B107"/>
    <mergeCell ref="A114:D114"/>
    <mergeCell ref="A182:D182"/>
    <mergeCell ref="A183:B183"/>
    <mergeCell ref="A184:B184"/>
    <mergeCell ref="C184:D184"/>
    <mergeCell ref="A187:D187"/>
    <mergeCell ref="A188:D188"/>
    <mergeCell ref="A173:D175"/>
    <mergeCell ref="A176:D176"/>
    <mergeCell ref="A177:D177"/>
    <mergeCell ref="A178:D178"/>
    <mergeCell ref="A180:D180"/>
    <mergeCell ref="A181:D181"/>
    <mergeCell ref="A195:D195"/>
    <mergeCell ref="A196:D196"/>
    <mergeCell ref="A197:D197"/>
    <mergeCell ref="A198:D199"/>
    <mergeCell ref="A202:D202"/>
    <mergeCell ref="A203:D203"/>
    <mergeCell ref="B189:C189"/>
    <mergeCell ref="B190:C190"/>
    <mergeCell ref="A191:D191"/>
    <mergeCell ref="A192:D192"/>
    <mergeCell ref="A193:D193"/>
    <mergeCell ref="A194:D194"/>
    <mergeCell ref="A220:D220"/>
    <mergeCell ref="B226:C226"/>
    <mergeCell ref="C227:D227"/>
    <mergeCell ref="B228:C228"/>
    <mergeCell ref="C229:D229"/>
    <mergeCell ref="A240:D240"/>
    <mergeCell ref="A210:D210"/>
    <mergeCell ref="A211:D211"/>
    <mergeCell ref="A212:D212"/>
    <mergeCell ref="A213:D213"/>
    <mergeCell ref="A215:D215"/>
    <mergeCell ref="A216:B216"/>
    <mergeCell ref="A247:D247"/>
    <mergeCell ref="A249:D249"/>
    <mergeCell ref="A250:D250"/>
    <mergeCell ref="A251:B251"/>
    <mergeCell ref="C251:D251"/>
    <mergeCell ref="B252:C252"/>
    <mergeCell ref="A241:D241"/>
    <mergeCell ref="A242:D242"/>
    <mergeCell ref="A243:D243"/>
    <mergeCell ref="A244:D244"/>
    <mergeCell ref="A245:B245"/>
    <mergeCell ref="A246:B246"/>
    <mergeCell ref="C246:D246"/>
    <mergeCell ref="A266:A269"/>
    <mergeCell ref="A271:D271"/>
    <mergeCell ref="A272:D272"/>
    <mergeCell ref="A276:B276"/>
    <mergeCell ref="C276:D276"/>
    <mergeCell ref="A278:D278"/>
    <mergeCell ref="B253:C253"/>
    <mergeCell ref="A254:B254"/>
    <mergeCell ref="C254:D254"/>
    <mergeCell ref="C255:D255"/>
    <mergeCell ref="C256:D256"/>
    <mergeCell ref="C263:D263"/>
    <mergeCell ref="A293:D293"/>
    <mergeCell ref="A294:D294"/>
    <mergeCell ref="A295:D295"/>
    <mergeCell ref="A296:D296"/>
    <mergeCell ref="A297:D297"/>
    <mergeCell ref="A298:D298"/>
    <mergeCell ref="A285:D285"/>
    <mergeCell ref="A287:D287"/>
    <mergeCell ref="A289:D289"/>
    <mergeCell ref="A290:D290"/>
    <mergeCell ref="A291:D291"/>
    <mergeCell ref="A292:D292"/>
    <mergeCell ref="A312:D312"/>
    <mergeCell ref="A330:D330"/>
    <mergeCell ref="A339:D339"/>
    <mergeCell ref="A343:D343"/>
    <mergeCell ref="A299:B299"/>
    <mergeCell ref="A304:D304"/>
    <mergeCell ref="A305:D305"/>
    <mergeCell ref="A308:D308"/>
    <mergeCell ref="A310:D310"/>
    <mergeCell ref="A311:D311"/>
  </mergeCells>
  <printOptions horizontalCentered="1" verticalCentered="1"/>
  <pageMargins left="0.35" right="0.17" top="0.26" bottom="0.37" header="0.26" footer="0.21"/>
  <pageSetup orientation="portrait" r:id="rId1"/>
  <headerFooter differentFirst="1">
    <oddFooter>&amp;L
&amp;C
&amp;R
Page  #  &amp;P         &amp;F</oddFooter>
  </headerFooter>
  <rowBreaks count="10" manualBreakCount="10">
    <brk id="34" max="3" man="1"/>
    <brk id="66" max="3" man="1"/>
    <brk id="95" max="16383" man="1"/>
    <brk id="146" max="3" man="1"/>
    <brk id="186" max="16383" man="1"/>
    <brk id="219" max="3" man="1"/>
    <brk id="246" max="3" man="1"/>
    <brk id="277" max="3" man="1"/>
    <brk id="301" max="16383" man="1"/>
    <brk id="328" max="3"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7CF52-A916-4E83-A9C2-CA3B34151DF1}">
  <dimension ref="A1:M356"/>
  <sheetViews>
    <sheetView showGridLines="0" view="pageBreakPreview" topLeftCell="A11" zoomScaleNormal="100" zoomScaleSheetLayoutView="100" workbookViewId="0">
      <selection sqref="A1:D1"/>
    </sheetView>
  </sheetViews>
  <sheetFormatPr defaultRowHeight="14.4"/>
  <cols>
    <col min="1" max="1" width="20.33203125" style="36" customWidth="1"/>
    <col min="2" max="2" width="32.6640625" style="36" customWidth="1"/>
    <col min="3" max="3" width="21" style="36" customWidth="1"/>
    <col min="4" max="4" width="24.6640625" style="36" customWidth="1"/>
    <col min="5" max="5" width="22.109375" customWidth="1"/>
    <col min="175" max="176" width="35.6640625" customWidth="1"/>
    <col min="177" max="177" width="25.6640625" customWidth="1"/>
    <col min="182" max="182" width="3" customWidth="1"/>
    <col min="183" max="183" width="39.6640625" customWidth="1"/>
    <col min="184" max="184" width="5.6640625" customWidth="1"/>
    <col min="185" max="185" width="35.6640625" customWidth="1"/>
    <col min="189" max="189" width="44.6640625" customWidth="1"/>
    <col min="197" max="197" width="88.6640625" customWidth="1"/>
    <col min="431" max="432" width="35.6640625" customWidth="1"/>
    <col min="433" max="433" width="25.6640625" customWidth="1"/>
    <col min="438" max="438" width="3" customWidth="1"/>
    <col min="439" max="439" width="39.6640625" customWidth="1"/>
    <col min="440" max="440" width="5.6640625" customWidth="1"/>
    <col min="441" max="441" width="35.6640625" customWidth="1"/>
    <col min="445" max="445" width="44.6640625" customWidth="1"/>
    <col min="453" max="453" width="88.6640625" customWidth="1"/>
    <col min="687" max="688" width="35.6640625" customWidth="1"/>
    <col min="689" max="689" width="25.6640625" customWidth="1"/>
    <col min="694" max="694" width="3" customWidth="1"/>
    <col min="695" max="695" width="39.6640625" customWidth="1"/>
    <col min="696" max="696" width="5.6640625" customWidth="1"/>
    <col min="697" max="697" width="35.6640625" customWidth="1"/>
    <col min="701" max="701" width="44.6640625" customWidth="1"/>
    <col min="709" max="709" width="88.6640625" customWidth="1"/>
    <col min="943" max="944" width="35.6640625" customWidth="1"/>
    <col min="945" max="945" width="25.6640625" customWidth="1"/>
    <col min="950" max="950" width="3" customWidth="1"/>
    <col min="951" max="951" width="39.6640625" customWidth="1"/>
    <col min="952" max="952" width="5.6640625" customWidth="1"/>
    <col min="953" max="953" width="35.6640625" customWidth="1"/>
    <col min="957" max="957" width="44.6640625" customWidth="1"/>
    <col min="965" max="965" width="88.6640625" customWidth="1"/>
    <col min="1199" max="1200" width="35.6640625" customWidth="1"/>
    <col min="1201" max="1201" width="25.6640625" customWidth="1"/>
    <col min="1206" max="1206" width="3" customWidth="1"/>
    <col min="1207" max="1207" width="39.6640625" customWidth="1"/>
    <col min="1208" max="1208" width="5.6640625" customWidth="1"/>
    <col min="1209" max="1209" width="35.6640625" customWidth="1"/>
    <col min="1213" max="1213" width="44.6640625" customWidth="1"/>
    <col min="1221" max="1221" width="88.6640625" customWidth="1"/>
    <col min="1455" max="1456" width="35.6640625" customWidth="1"/>
    <col min="1457" max="1457" width="25.6640625" customWidth="1"/>
    <col min="1462" max="1462" width="3" customWidth="1"/>
    <col min="1463" max="1463" width="39.6640625" customWidth="1"/>
    <col min="1464" max="1464" width="5.6640625" customWidth="1"/>
    <col min="1465" max="1465" width="35.6640625" customWidth="1"/>
    <col min="1469" max="1469" width="44.6640625" customWidth="1"/>
    <col min="1477" max="1477" width="88.6640625" customWidth="1"/>
    <col min="1711" max="1712" width="35.6640625" customWidth="1"/>
    <col min="1713" max="1713" width="25.6640625" customWidth="1"/>
    <col min="1718" max="1718" width="3" customWidth="1"/>
    <col min="1719" max="1719" width="39.6640625" customWidth="1"/>
    <col min="1720" max="1720" width="5.6640625" customWidth="1"/>
    <col min="1721" max="1721" width="35.6640625" customWidth="1"/>
    <col min="1725" max="1725" width="44.6640625" customWidth="1"/>
    <col min="1733" max="1733" width="88.6640625" customWidth="1"/>
    <col min="1967" max="1968" width="35.6640625" customWidth="1"/>
    <col min="1969" max="1969" width="25.6640625" customWidth="1"/>
    <col min="1974" max="1974" width="3" customWidth="1"/>
    <col min="1975" max="1975" width="39.6640625" customWidth="1"/>
    <col min="1976" max="1976" width="5.6640625" customWidth="1"/>
    <col min="1977" max="1977" width="35.6640625" customWidth="1"/>
    <col min="1981" max="1981" width="44.6640625" customWidth="1"/>
    <col min="1989" max="1989" width="88.6640625" customWidth="1"/>
    <col min="2223" max="2224" width="35.6640625" customWidth="1"/>
    <col min="2225" max="2225" width="25.6640625" customWidth="1"/>
    <col min="2230" max="2230" width="3" customWidth="1"/>
    <col min="2231" max="2231" width="39.6640625" customWidth="1"/>
    <col min="2232" max="2232" width="5.6640625" customWidth="1"/>
    <col min="2233" max="2233" width="35.6640625" customWidth="1"/>
    <col min="2237" max="2237" width="44.6640625" customWidth="1"/>
    <col min="2245" max="2245" width="88.6640625" customWidth="1"/>
    <col min="2479" max="2480" width="35.6640625" customWidth="1"/>
    <col min="2481" max="2481" width="25.6640625" customWidth="1"/>
    <col min="2486" max="2486" width="3" customWidth="1"/>
    <col min="2487" max="2487" width="39.6640625" customWidth="1"/>
    <col min="2488" max="2488" width="5.6640625" customWidth="1"/>
    <col min="2489" max="2489" width="35.6640625" customWidth="1"/>
    <col min="2493" max="2493" width="44.6640625" customWidth="1"/>
    <col min="2501" max="2501" width="88.6640625" customWidth="1"/>
    <col min="2735" max="2736" width="35.6640625" customWidth="1"/>
    <col min="2737" max="2737" width="25.6640625" customWidth="1"/>
    <col min="2742" max="2742" width="3" customWidth="1"/>
    <col min="2743" max="2743" width="39.6640625" customWidth="1"/>
    <col min="2744" max="2744" width="5.6640625" customWidth="1"/>
    <col min="2745" max="2745" width="35.6640625" customWidth="1"/>
    <col min="2749" max="2749" width="44.6640625" customWidth="1"/>
    <col min="2757" max="2757" width="88.6640625" customWidth="1"/>
    <col min="2991" max="2992" width="35.6640625" customWidth="1"/>
    <col min="2993" max="2993" width="25.6640625" customWidth="1"/>
    <col min="2998" max="2998" width="3" customWidth="1"/>
    <col min="2999" max="2999" width="39.6640625" customWidth="1"/>
    <col min="3000" max="3000" width="5.6640625" customWidth="1"/>
    <col min="3001" max="3001" width="35.6640625" customWidth="1"/>
    <col min="3005" max="3005" width="44.6640625" customWidth="1"/>
    <col min="3013" max="3013" width="88.6640625" customWidth="1"/>
    <col min="3247" max="3248" width="35.6640625" customWidth="1"/>
    <col min="3249" max="3249" width="25.6640625" customWidth="1"/>
    <col min="3254" max="3254" width="3" customWidth="1"/>
    <col min="3255" max="3255" width="39.6640625" customWidth="1"/>
    <col min="3256" max="3256" width="5.6640625" customWidth="1"/>
    <col min="3257" max="3257" width="35.6640625" customWidth="1"/>
    <col min="3261" max="3261" width="44.6640625" customWidth="1"/>
    <col min="3269" max="3269" width="88.6640625" customWidth="1"/>
    <col min="3503" max="3504" width="35.6640625" customWidth="1"/>
    <col min="3505" max="3505" width="25.6640625" customWidth="1"/>
    <col min="3510" max="3510" width="3" customWidth="1"/>
    <col min="3511" max="3511" width="39.6640625" customWidth="1"/>
    <col min="3512" max="3512" width="5.6640625" customWidth="1"/>
    <col min="3513" max="3513" width="35.6640625" customWidth="1"/>
    <col min="3517" max="3517" width="44.6640625" customWidth="1"/>
    <col min="3525" max="3525" width="88.6640625" customWidth="1"/>
    <col min="3759" max="3760" width="35.6640625" customWidth="1"/>
    <col min="3761" max="3761" width="25.6640625" customWidth="1"/>
    <col min="3766" max="3766" width="3" customWidth="1"/>
    <col min="3767" max="3767" width="39.6640625" customWidth="1"/>
    <col min="3768" max="3768" width="5.6640625" customWidth="1"/>
    <col min="3769" max="3769" width="35.6640625" customWidth="1"/>
    <col min="3773" max="3773" width="44.6640625" customWidth="1"/>
    <col min="3781" max="3781" width="88.6640625" customWidth="1"/>
    <col min="4015" max="4016" width="35.6640625" customWidth="1"/>
    <col min="4017" max="4017" width="25.6640625" customWidth="1"/>
    <col min="4022" max="4022" width="3" customWidth="1"/>
    <col min="4023" max="4023" width="39.6640625" customWidth="1"/>
    <col min="4024" max="4024" width="5.6640625" customWidth="1"/>
    <col min="4025" max="4025" width="35.6640625" customWidth="1"/>
    <col min="4029" max="4029" width="44.6640625" customWidth="1"/>
    <col min="4037" max="4037" width="88.6640625" customWidth="1"/>
    <col min="4271" max="4272" width="35.6640625" customWidth="1"/>
    <col min="4273" max="4273" width="25.6640625" customWidth="1"/>
    <col min="4278" max="4278" width="3" customWidth="1"/>
    <col min="4279" max="4279" width="39.6640625" customWidth="1"/>
    <col min="4280" max="4280" width="5.6640625" customWidth="1"/>
    <col min="4281" max="4281" width="35.6640625" customWidth="1"/>
    <col min="4285" max="4285" width="44.6640625" customWidth="1"/>
    <col min="4293" max="4293" width="88.6640625" customWidth="1"/>
    <col min="4527" max="4528" width="35.6640625" customWidth="1"/>
    <col min="4529" max="4529" width="25.6640625" customWidth="1"/>
    <col min="4534" max="4534" width="3" customWidth="1"/>
    <col min="4535" max="4535" width="39.6640625" customWidth="1"/>
    <col min="4536" max="4536" width="5.6640625" customWidth="1"/>
    <col min="4537" max="4537" width="35.6640625" customWidth="1"/>
    <col min="4541" max="4541" width="44.6640625" customWidth="1"/>
    <col min="4549" max="4549" width="88.6640625" customWidth="1"/>
    <col min="4783" max="4784" width="35.6640625" customWidth="1"/>
    <col min="4785" max="4785" width="25.6640625" customWidth="1"/>
    <col min="4790" max="4790" width="3" customWidth="1"/>
    <col min="4791" max="4791" width="39.6640625" customWidth="1"/>
    <col min="4792" max="4792" width="5.6640625" customWidth="1"/>
    <col min="4793" max="4793" width="35.6640625" customWidth="1"/>
    <col min="4797" max="4797" width="44.6640625" customWidth="1"/>
    <col min="4805" max="4805" width="88.6640625" customWidth="1"/>
    <col min="5039" max="5040" width="35.6640625" customWidth="1"/>
    <col min="5041" max="5041" width="25.6640625" customWidth="1"/>
    <col min="5046" max="5046" width="3" customWidth="1"/>
    <col min="5047" max="5047" width="39.6640625" customWidth="1"/>
    <col min="5048" max="5048" width="5.6640625" customWidth="1"/>
    <col min="5049" max="5049" width="35.6640625" customWidth="1"/>
    <col min="5053" max="5053" width="44.6640625" customWidth="1"/>
    <col min="5061" max="5061" width="88.6640625" customWidth="1"/>
    <col min="5295" max="5296" width="35.6640625" customWidth="1"/>
    <col min="5297" max="5297" width="25.6640625" customWidth="1"/>
    <col min="5302" max="5302" width="3" customWidth="1"/>
    <col min="5303" max="5303" width="39.6640625" customWidth="1"/>
    <col min="5304" max="5304" width="5.6640625" customWidth="1"/>
    <col min="5305" max="5305" width="35.6640625" customWidth="1"/>
    <col min="5309" max="5309" width="44.6640625" customWidth="1"/>
    <col min="5317" max="5317" width="88.6640625" customWidth="1"/>
    <col min="5551" max="5552" width="35.6640625" customWidth="1"/>
    <col min="5553" max="5553" width="25.6640625" customWidth="1"/>
    <col min="5558" max="5558" width="3" customWidth="1"/>
    <col min="5559" max="5559" width="39.6640625" customWidth="1"/>
    <col min="5560" max="5560" width="5.6640625" customWidth="1"/>
    <col min="5561" max="5561" width="35.6640625" customWidth="1"/>
    <col min="5565" max="5565" width="44.6640625" customWidth="1"/>
    <col min="5573" max="5573" width="88.6640625" customWidth="1"/>
    <col min="5807" max="5808" width="35.6640625" customWidth="1"/>
    <col min="5809" max="5809" width="25.6640625" customWidth="1"/>
    <col min="5814" max="5814" width="3" customWidth="1"/>
    <col min="5815" max="5815" width="39.6640625" customWidth="1"/>
    <col min="5816" max="5816" width="5.6640625" customWidth="1"/>
    <col min="5817" max="5817" width="35.6640625" customWidth="1"/>
    <col min="5821" max="5821" width="44.6640625" customWidth="1"/>
    <col min="5829" max="5829" width="88.6640625" customWidth="1"/>
    <col min="6063" max="6064" width="35.6640625" customWidth="1"/>
    <col min="6065" max="6065" width="25.6640625" customWidth="1"/>
    <col min="6070" max="6070" width="3" customWidth="1"/>
    <col min="6071" max="6071" width="39.6640625" customWidth="1"/>
    <col min="6072" max="6072" width="5.6640625" customWidth="1"/>
    <col min="6073" max="6073" width="35.6640625" customWidth="1"/>
    <col min="6077" max="6077" width="44.6640625" customWidth="1"/>
    <col min="6085" max="6085" width="88.6640625" customWidth="1"/>
    <col min="6319" max="6320" width="35.6640625" customWidth="1"/>
    <col min="6321" max="6321" width="25.6640625" customWidth="1"/>
    <col min="6326" max="6326" width="3" customWidth="1"/>
    <col min="6327" max="6327" width="39.6640625" customWidth="1"/>
    <col min="6328" max="6328" width="5.6640625" customWidth="1"/>
    <col min="6329" max="6329" width="35.6640625" customWidth="1"/>
    <col min="6333" max="6333" width="44.6640625" customWidth="1"/>
    <col min="6341" max="6341" width="88.6640625" customWidth="1"/>
    <col min="6575" max="6576" width="35.6640625" customWidth="1"/>
    <col min="6577" max="6577" width="25.6640625" customWidth="1"/>
    <col min="6582" max="6582" width="3" customWidth="1"/>
    <col min="6583" max="6583" width="39.6640625" customWidth="1"/>
    <col min="6584" max="6584" width="5.6640625" customWidth="1"/>
    <col min="6585" max="6585" width="35.6640625" customWidth="1"/>
    <col min="6589" max="6589" width="44.6640625" customWidth="1"/>
    <col min="6597" max="6597" width="88.6640625" customWidth="1"/>
    <col min="6831" max="6832" width="35.6640625" customWidth="1"/>
    <col min="6833" max="6833" width="25.6640625" customWidth="1"/>
    <col min="6838" max="6838" width="3" customWidth="1"/>
    <col min="6839" max="6839" width="39.6640625" customWidth="1"/>
    <col min="6840" max="6840" width="5.6640625" customWidth="1"/>
    <col min="6841" max="6841" width="35.6640625" customWidth="1"/>
    <col min="6845" max="6845" width="44.6640625" customWidth="1"/>
    <col min="6853" max="6853" width="88.6640625" customWidth="1"/>
    <col min="7087" max="7088" width="35.6640625" customWidth="1"/>
    <col min="7089" max="7089" width="25.6640625" customWidth="1"/>
    <col min="7094" max="7094" width="3" customWidth="1"/>
    <col min="7095" max="7095" width="39.6640625" customWidth="1"/>
    <col min="7096" max="7096" width="5.6640625" customWidth="1"/>
    <col min="7097" max="7097" width="35.6640625" customWidth="1"/>
    <col min="7101" max="7101" width="44.6640625" customWidth="1"/>
    <col min="7109" max="7109" width="88.6640625" customWidth="1"/>
    <col min="7343" max="7344" width="35.6640625" customWidth="1"/>
    <col min="7345" max="7345" width="25.6640625" customWidth="1"/>
    <col min="7350" max="7350" width="3" customWidth="1"/>
    <col min="7351" max="7351" width="39.6640625" customWidth="1"/>
    <col min="7352" max="7352" width="5.6640625" customWidth="1"/>
    <col min="7353" max="7353" width="35.6640625" customWidth="1"/>
    <col min="7357" max="7357" width="44.6640625" customWidth="1"/>
    <col min="7365" max="7365" width="88.6640625" customWidth="1"/>
    <col min="7599" max="7600" width="35.6640625" customWidth="1"/>
    <col min="7601" max="7601" width="25.6640625" customWidth="1"/>
    <col min="7606" max="7606" width="3" customWidth="1"/>
    <col min="7607" max="7607" width="39.6640625" customWidth="1"/>
    <col min="7608" max="7608" width="5.6640625" customWidth="1"/>
    <col min="7609" max="7609" width="35.6640625" customWidth="1"/>
    <col min="7613" max="7613" width="44.6640625" customWidth="1"/>
    <col min="7621" max="7621" width="88.6640625" customWidth="1"/>
    <col min="7855" max="7856" width="35.6640625" customWidth="1"/>
    <col min="7857" max="7857" width="25.6640625" customWidth="1"/>
    <col min="7862" max="7862" width="3" customWidth="1"/>
    <col min="7863" max="7863" width="39.6640625" customWidth="1"/>
    <col min="7864" max="7864" width="5.6640625" customWidth="1"/>
    <col min="7865" max="7865" width="35.6640625" customWidth="1"/>
    <col min="7869" max="7869" width="44.6640625" customWidth="1"/>
    <col min="7877" max="7877" width="88.6640625" customWidth="1"/>
    <col min="8111" max="8112" width="35.6640625" customWidth="1"/>
    <col min="8113" max="8113" width="25.6640625" customWidth="1"/>
    <col min="8118" max="8118" width="3" customWidth="1"/>
    <col min="8119" max="8119" width="39.6640625" customWidth="1"/>
    <col min="8120" max="8120" width="5.6640625" customWidth="1"/>
    <col min="8121" max="8121" width="35.6640625" customWidth="1"/>
    <col min="8125" max="8125" width="44.6640625" customWidth="1"/>
    <col min="8133" max="8133" width="88.6640625" customWidth="1"/>
    <col min="8367" max="8368" width="35.6640625" customWidth="1"/>
    <col min="8369" max="8369" width="25.6640625" customWidth="1"/>
    <col min="8374" max="8374" width="3" customWidth="1"/>
    <col min="8375" max="8375" width="39.6640625" customWidth="1"/>
    <col min="8376" max="8376" width="5.6640625" customWidth="1"/>
    <col min="8377" max="8377" width="35.6640625" customWidth="1"/>
    <col min="8381" max="8381" width="44.6640625" customWidth="1"/>
    <col min="8389" max="8389" width="88.6640625" customWidth="1"/>
    <col min="8623" max="8624" width="35.6640625" customWidth="1"/>
    <col min="8625" max="8625" width="25.6640625" customWidth="1"/>
    <col min="8630" max="8630" width="3" customWidth="1"/>
    <col min="8631" max="8631" width="39.6640625" customWidth="1"/>
    <col min="8632" max="8632" width="5.6640625" customWidth="1"/>
    <col min="8633" max="8633" width="35.6640625" customWidth="1"/>
    <col min="8637" max="8637" width="44.6640625" customWidth="1"/>
    <col min="8645" max="8645" width="88.6640625" customWidth="1"/>
    <col min="8879" max="8880" width="35.6640625" customWidth="1"/>
    <col min="8881" max="8881" width="25.6640625" customWidth="1"/>
    <col min="8886" max="8886" width="3" customWidth="1"/>
    <col min="8887" max="8887" width="39.6640625" customWidth="1"/>
    <col min="8888" max="8888" width="5.6640625" customWidth="1"/>
    <col min="8889" max="8889" width="35.6640625" customWidth="1"/>
    <col min="8893" max="8893" width="44.6640625" customWidth="1"/>
    <col min="8901" max="8901" width="88.6640625" customWidth="1"/>
    <col min="9135" max="9136" width="35.6640625" customWidth="1"/>
    <col min="9137" max="9137" width="25.6640625" customWidth="1"/>
    <col min="9142" max="9142" width="3" customWidth="1"/>
    <col min="9143" max="9143" width="39.6640625" customWidth="1"/>
    <col min="9144" max="9144" width="5.6640625" customWidth="1"/>
    <col min="9145" max="9145" width="35.6640625" customWidth="1"/>
    <col min="9149" max="9149" width="44.6640625" customWidth="1"/>
    <col min="9157" max="9157" width="88.6640625" customWidth="1"/>
    <col min="9391" max="9392" width="35.6640625" customWidth="1"/>
    <col min="9393" max="9393" width="25.6640625" customWidth="1"/>
    <col min="9398" max="9398" width="3" customWidth="1"/>
    <col min="9399" max="9399" width="39.6640625" customWidth="1"/>
    <col min="9400" max="9400" width="5.6640625" customWidth="1"/>
    <col min="9401" max="9401" width="35.6640625" customWidth="1"/>
    <col min="9405" max="9405" width="44.6640625" customWidth="1"/>
    <col min="9413" max="9413" width="88.6640625" customWidth="1"/>
    <col min="9647" max="9648" width="35.6640625" customWidth="1"/>
    <col min="9649" max="9649" width="25.6640625" customWidth="1"/>
    <col min="9654" max="9654" width="3" customWidth="1"/>
    <col min="9655" max="9655" width="39.6640625" customWidth="1"/>
    <col min="9656" max="9656" width="5.6640625" customWidth="1"/>
    <col min="9657" max="9657" width="35.6640625" customWidth="1"/>
    <col min="9661" max="9661" width="44.6640625" customWidth="1"/>
    <col min="9669" max="9669" width="88.6640625" customWidth="1"/>
    <col min="9903" max="9904" width="35.6640625" customWidth="1"/>
    <col min="9905" max="9905" width="25.6640625" customWidth="1"/>
    <col min="9910" max="9910" width="3" customWidth="1"/>
    <col min="9911" max="9911" width="39.6640625" customWidth="1"/>
    <col min="9912" max="9912" width="5.6640625" customWidth="1"/>
    <col min="9913" max="9913" width="35.6640625" customWidth="1"/>
    <col min="9917" max="9917" width="44.6640625" customWidth="1"/>
    <col min="9925" max="9925" width="88.6640625" customWidth="1"/>
    <col min="10159" max="10160" width="35.6640625" customWidth="1"/>
    <col min="10161" max="10161" width="25.6640625" customWidth="1"/>
    <col min="10166" max="10166" width="3" customWidth="1"/>
    <col min="10167" max="10167" width="39.6640625" customWidth="1"/>
    <col min="10168" max="10168" width="5.6640625" customWidth="1"/>
    <col min="10169" max="10169" width="35.6640625" customWidth="1"/>
    <col min="10173" max="10173" width="44.6640625" customWidth="1"/>
    <col min="10181" max="10181" width="88.6640625" customWidth="1"/>
    <col min="10415" max="10416" width="35.6640625" customWidth="1"/>
    <col min="10417" max="10417" width="25.6640625" customWidth="1"/>
    <col min="10422" max="10422" width="3" customWidth="1"/>
    <col min="10423" max="10423" width="39.6640625" customWidth="1"/>
    <col min="10424" max="10424" width="5.6640625" customWidth="1"/>
    <col min="10425" max="10425" width="35.6640625" customWidth="1"/>
    <col min="10429" max="10429" width="44.6640625" customWidth="1"/>
    <col min="10437" max="10437" width="88.6640625" customWidth="1"/>
    <col min="10671" max="10672" width="35.6640625" customWidth="1"/>
    <col min="10673" max="10673" width="25.6640625" customWidth="1"/>
    <col min="10678" max="10678" width="3" customWidth="1"/>
    <col min="10679" max="10679" width="39.6640625" customWidth="1"/>
    <col min="10680" max="10680" width="5.6640625" customWidth="1"/>
    <col min="10681" max="10681" width="35.6640625" customWidth="1"/>
    <col min="10685" max="10685" width="44.6640625" customWidth="1"/>
    <col min="10693" max="10693" width="88.6640625" customWidth="1"/>
    <col min="10927" max="10928" width="35.6640625" customWidth="1"/>
    <col min="10929" max="10929" width="25.6640625" customWidth="1"/>
    <col min="10934" max="10934" width="3" customWidth="1"/>
    <col min="10935" max="10935" width="39.6640625" customWidth="1"/>
    <col min="10936" max="10936" width="5.6640625" customWidth="1"/>
    <col min="10937" max="10937" width="35.6640625" customWidth="1"/>
    <col min="10941" max="10941" width="44.6640625" customWidth="1"/>
    <col min="10949" max="10949" width="88.6640625" customWidth="1"/>
    <col min="11183" max="11184" width="35.6640625" customWidth="1"/>
    <col min="11185" max="11185" width="25.6640625" customWidth="1"/>
    <col min="11190" max="11190" width="3" customWidth="1"/>
    <col min="11191" max="11191" width="39.6640625" customWidth="1"/>
    <col min="11192" max="11192" width="5.6640625" customWidth="1"/>
    <col min="11193" max="11193" width="35.6640625" customWidth="1"/>
    <col min="11197" max="11197" width="44.6640625" customWidth="1"/>
    <col min="11205" max="11205" width="88.6640625" customWidth="1"/>
    <col min="11439" max="11440" width="35.6640625" customWidth="1"/>
    <col min="11441" max="11441" width="25.6640625" customWidth="1"/>
    <col min="11446" max="11446" width="3" customWidth="1"/>
    <col min="11447" max="11447" width="39.6640625" customWidth="1"/>
    <col min="11448" max="11448" width="5.6640625" customWidth="1"/>
    <col min="11449" max="11449" width="35.6640625" customWidth="1"/>
    <col min="11453" max="11453" width="44.6640625" customWidth="1"/>
    <col min="11461" max="11461" width="88.6640625" customWidth="1"/>
    <col min="11695" max="11696" width="35.6640625" customWidth="1"/>
    <col min="11697" max="11697" width="25.6640625" customWidth="1"/>
    <col min="11702" max="11702" width="3" customWidth="1"/>
    <col min="11703" max="11703" width="39.6640625" customWidth="1"/>
    <col min="11704" max="11704" width="5.6640625" customWidth="1"/>
    <col min="11705" max="11705" width="35.6640625" customWidth="1"/>
    <col min="11709" max="11709" width="44.6640625" customWidth="1"/>
    <col min="11717" max="11717" width="88.6640625" customWidth="1"/>
    <col min="11951" max="11952" width="35.6640625" customWidth="1"/>
    <col min="11953" max="11953" width="25.6640625" customWidth="1"/>
    <col min="11958" max="11958" width="3" customWidth="1"/>
    <col min="11959" max="11959" width="39.6640625" customWidth="1"/>
    <col min="11960" max="11960" width="5.6640625" customWidth="1"/>
    <col min="11961" max="11961" width="35.6640625" customWidth="1"/>
    <col min="11965" max="11965" width="44.6640625" customWidth="1"/>
    <col min="11973" max="11973" width="88.6640625" customWidth="1"/>
    <col min="12207" max="12208" width="35.6640625" customWidth="1"/>
    <col min="12209" max="12209" width="25.6640625" customWidth="1"/>
    <col min="12214" max="12214" width="3" customWidth="1"/>
    <col min="12215" max="12215" width="39.6640625" customWidth="1"/>
    <col min="12216" max="12216" width="5.6640625" customWidth="1"/>
    <col min="12217" max="12217" width="35.6640625" customWidth="1"/>
    <col min="12221" max="12221" width="44.6640625" customWidth="1"/>
    <col min="12229" max="12229" width="88.6640625" customWidth="1"/>
    <col min="12463" max="12464" width="35.6640625" customWidth="1"/>
    <col min="12465" max="12465" width="25.6640625" customWidth="1"/>
    <col min="12470" max="12470" width="3" customWidth="1"/>
    <col min="12471" max="12471" width="39.6640625" customWidth="1"/>
    <col min="12472" max="12472" width="5.6640625" customWidth="1"/>
    <col min="12473" max="12473" width="35.6640625" customWidth="1"/>
    <col min="12477" max="12477" width="44.6640625" customWidth="1"/>
    <col min="12485" max="12485" width="88.6640625" customWidth="1"/>
    <col min="12719" max="12720" width="35.6640625" customWidth="1"/>
    <col min="12721" max="12721" width="25.6640625" customWidth="1"/>
    <col min="12726" max="12726" width="3" customWidth="1"/>
    <col min="12727" max="12727" width="39.6640625" customWidth="1"/>
    <col min="12728" max="12728" width="5.6640625" customWidth="1"/>
    <col min="12729" max="12729" width="35.6640625" customWidth="1"/>
    <col min="12733" max="12733" width="44.6640625" customWidth="1"/>
    <col min="12741" max="12741" width="88.6640625" customWidth="1"/>
    <col min="12975" max="12976" width="35.6640625" customWidth="1"/>
    <col min="12977" max="12977" width="25.6640625" customWidth="1"/>
    <col min="12982" max="12982" width="3" customWidth="1"/>
    <col min="12983" max="12983" width="39.6640625" customWidth="1"/>
    <col min="12984" max="12984" width="5.6640625" customWidth="1"/>
    <col min="12985" max="12985" width="35.6640625" customWidth="1"/>
    <col min="12989" max="12989" width="44.6640625" customWidth="1"/>
    <col min="12997" max="12997" width="88.6640625" customWidth="1"/>
    <col min="13231" max="13232" width="35.6640625" customWidth="1"/>
    <col min="13233" max="13233" width="25.6640625" customWidth="1"/>
    <col min="13238" max="13238" width="3" customWidth="1"/>
    <col min="13239" max="13239" width="39.6640625" customWidth="1"/>
    <col min="13240" max="13240" width="5.6640625" customWidth="1"/>
    <col min="13241" max="13241" width="35.6640625" customWidth="1"/>
    <col min="13245" max="13245" width="44.6640625" customWidth="1"/>
    <col min="13253" max="13253" width="88.6640625" customWidth="1"/>
    <col min="13487" max="13488" width="35.6640625" customWidth="1"/>
    <col min="13489" max="13489" width="25.6640625" customWidth="1"/>
    <col min="13494" max="13494" width="3" customWidth="1"/>
    <col min="13495" max="13495" width="39.6640625" customWidth="1"/>
    <col min="13496" max="13496" width="5.6640625" customWidth="1"/>
    <col min="13497" max="13497" width="35.6640625" customWidth="1"/>
    <col min="13501" max="13501" width="44.6640625" customWidth="1"/>
    <col min="13509" max="13509" width="88.6640625" customWidth="1"/>
    <col min="13743" max="13744" width="35.6640625" customWidth="1"/>
    <col min="13745" max="13745" width="25.6640625" customWidth="1"/>
    <col min="13750" max="13750" width="3" customWidth="1"/>
    <col min="13751" max="13751" width="39.6640625" customWidth="1"/>
    <col min="13752" max="13752" width="5.6640625" customWidth="1"/>
    <col min="13753" max="13753" width="35.6640625" customWidth="1"/>
    <col min="13757" max="13757" width="44.6640625" customWidth="1"/>
    <col min="13765" max="13765" width="88.6640625" customWidth="1"/>
    <col min="13999" max="14000" width="35.6640625" customWidth="1"/>
    <col min="14001" max="14001" width="25.6640625" customWidth="1"/>
    <col min="14006" max="14006" width="3" customWidth="1"/>
    <col min="14007" max="14007" width="39.6640625" customWidth="1"/>
    <col min="14008" max="14008" width="5.6640625" customWidth="1"/>
    <col min="14009" max="14009" width="35.6640625" customWidth="1"/>
    <col min="14013" max="14013" width="44.6640625" customWidth="1"/>
    <col min="14021" max="14021" width="88.6640625" customWidth="1"/>
    <col min="14255" max="14256" width="35.6640625" customWidth="1"/>
    <col min="14257" max="14257" width="25.6640625" customWidth="1"/>
    <col min="14262" max="14262" width="3" customWidth="1"/>
    <col min="14263" max="14263" width="39.6640625" customWidth="1"/>
    <col min="14264" max="14264" width="5.6640625" customWidth="1"/>
    <col min="14265" max="14265" width="35.6640625" customWidth="1"/>
    <col min="14269" max="14269" width="44.6640625" customWidth="1"/>
    <col min="14277" max="14277" width="88.6640625" customWidth="1"/>
    <col min="14511" max="14512" width="35.6640625" customWidth="1"/>
    <col min="14513" max="14513" width="25.6640625" customWidth="1"/>
    <col min="14518" max="14518" width="3" customWidth="1"/>
    <col min="14519" max="14519" width="39.6640625" customWidth="1"/>
    <col min="14520" max="14520" width="5.6640625" customWidth="1"/>
    <col min="14521" max="14521" width="35.6640625" customWidth="1"/>
    <col min="14525" max="14525" width="44.6640625" customWidth="1"/>
    <col min="14533" max="14533" width="88.6640625" customWidth="1"/>
    <col min="14767" max="14768" width="35.6640625" customWidth="1"/>
    <col min="14769" max="14769" width="25.6640625" customWidth="1"/>
    <col min="14774" max="14774" width="3" customWidth="1"/>
    <col min="14775" max="14775" width="39.6640625" customWidth="1"/>
    <col min="14776" max="14776" width="5.6640625" customWidth="1"/>
    <col min="14777" max="14777" width="35.6640625" customWidth="1"/>
    <col min="14781" max="14781" width="44.6640625" customWidth="1"/>
    <col min="14789" max="14789" width="88.6640625" customWidth="1"/>
    <col min="15023" max="15024" width="35.6640625" customWidth="1"/>
    <col min="15025" max="15025" width="25.6640625" customWidth="1"/>
    <col min="15030" max="15030" width="3" customWidth="1"/>
    <col min="15031" max="15031" width="39.6640625" customWidth="1"/>
    <col min="15032" max="15032" width="5.6640625" customWidth="1"/>
    <col min="15033" max="15033" width="35.6640625" customWidth="1"/>
    <col min="15037" max="15037" width="44.6640625" customWidth="1"/>
    <col min="15045" max="15045" width="88.6640625" customWidth="1"/>
    <col min="15279" max="15280" width="35.6640625" customWidth="1"/>
    <col min="15281" max="15281" width="25.6640625" customWidth="1"/>
    <col min="15286" max="15286" width="3" customWidth="1"/>
    <col min="15287" max="15287" width="39.6640625" customWidth="1"/>
    <col min="15288" max="15288" width="5.6640625" customWidth="1"/>
    <col min="15289" max="15289" width="35.6640625" customWidth="1"/>
    <col min="15293" max="15293" width="44.6640625" customWidth="1"/>
    <col min="15301" max="15301" width="88.6640625" customWidth="1"/>
    <col min="15535" max="15536" width="35.6640625" customWidth="1"/>
    <col min="15537" max="15537" width="25.6640625" customWidth="1"/>
    <col min="15542" max="15542" width="3" customWidth="1"/>
    <col min="15543" max="15543" width="39.6640625" customWidth="1"/>
    <col min="15544" max="15544" width="5.6640625" customWidth="1"/>
    <col min="15545" max="15545" width="35.6640625" customWidth="1"/>
    <col min="15549" max="15549" width="44.6640625" customWidth="1"/>
    <col min="15557" max="15557" width="88.6640625" customWidth="1"/>
    <col min="15791" max="15792" width="35.6640625" customWidth="1"/>
    <col min="15793" max="15793" width="25.6640625" customWidth="1"/>
    <col min="15798" max="15798" width="3" customWidth="1"/>
    <col min="15799" max="15799" width="39.6640625" customWidth="1"/>
    <col min="15800" max="15800" width="5.6640625" customWidth="1"/>
    <col min="15801" max="15801" width="35.6640625" customWidth="1"/>
    <col min="15805" max="15805" width="44.6640625" customWidth="1"/>
    <col min="15813" max="15813" width="88.6640625" customWidth="1"/>
    <col min="16047" max="16048" width="35.6640625" customWidth="1"/>
    <col min="16049" max="16049" width="25.6640625" customWidth="1"/>
    <col min="16054" max="16054" width="3" customWidth="1"/>
    <col min="16055" max="16055" width="39.6640625" customWidth="1"/>
    <col min="16056" max="16056" width="5.6640625" customWidth="1"/>
    <col min="16057" max="16057" width="35.6640625" customWidth="1"/>
    <col min="16061" max="16061" width="44.6640625" customWidth="1"/>
    <col min="16069" max="16069" width="88.6640625" customWidth="1"/>
  </cols>
  <sheetData>
    <row r="1" spans="1:8" ht="33" customHeight="1">
      <c r="A1" s="791" t="s">
        <v>113</v>
      </c>
      <c r="B1" s="791"/>
      <c r="C1" s="791"/>
      <c r="D1" s="791"/>
      <c r="E1" s="913" t="s">
        <v>514</v>
      </c>
      <c r="F1" s="913"/>
      <c r="G1" s="913"/>
      <c r="H1" s="913"/>
    </row>
    <row r="2" spans="1:8" ht="19.95" customHeight="1">
      <c r="A2" s="743" t="str">
        <f>+'jobinfo(2)'!$C$100</f>
        <v>All Phase Consulting, LLC</v>
      </c>
      <c r="B2" s="744"/>
      <c r="C2" s="744"/>
      <c r="D2" s="744"/>
    </row>
    <row r="3" spans="1:8" ht="19.95" customHeight="1">
      <c r="A3" s="746" t="str">
        <f>+'jobinfo(2)'!C$109</f>
        <v>Providing Cost Estimating &amp; Project Management Services</v>
      </c>
      <c r="B3" s="746"/>
      <c r="C3" s="746"/>
      <c r="D3" s="746"/>
    </row>
    <row r="4" spans="1:8" ht="22.2" customHeight="1">
      <c r="A4" s="745" t="str">
        <f>+'jobinfo(2)'!$C$101</f>
        <v>WWW.MYAPCLLC.COM</v>
      </c>
      <c r="B4" s="745"/>
      <c r="C4" s="745" t="str">
        <f>+'jobinfo(2)'!$C$102</f>
        <v>Insured  &amp; GA Registered #09073201</v>
      </c>
      <c r="D4" s="745"/>
    </row>
    <row r="5" spans="1:8" ht="18" customHeight="1">
      <c r="A5" s="364" t="str">
        <f>'jobinfo(2)'!$C$107</f>
        <v>20810 AURORA RD</v>
      </c>
      <c r="B5" s="746" t="str">
        <f>+'jobinfo(2)'!$C$103</f>
        <v>375 Rockbridge Road, Suite 172-343</v>
      </c>
      <c r="C5" s="747"/>
      <c r="D5" s="364" t="str">
        <f>+'jobinfo(2)'!$C$105</f>
        <v>ECI 531 FIFTH AVE,</v>
      </c>
    </row>
    <row r="6" spans="1:8" ht="15" customHeight="1">
      <c r="A6" s="364" t="str">
        <f>'jobinfo(2)'!$C$108</f>
        <v>BEDFORD,OH 44146</v>
      </c>
      <c r="B6" s="746" t="str">
        <f>+'jobinfo(2)'!$C$104</f>
        <v>Lilburn, GA, 30047</v>
      </c>
      <c r="C6" s="747"/>
      <c r="D6" s="364" t="str">
        <f>+'jobinfo(2)'!$C$106</f>
        <v>PELHAM, NY 10803</v>
      </c>
    </row>
    <row r="7" spans="1:8" ht="18" customHeight="1">
      <c r="A7" s="749" t="str">
        <f>+'jobinfo(2)'!$C$110</f>
        <v>Five Generations of Great Work</v>
      </c>
      <c r="B7" s="750"/>
      <c r="C7" s="749" t="str">
        <f>+'jobinfo(2)'!$C$111</f>
        <v>Five Generations of Pride &amp; Skills</v>
      </c>
      <c r="D7" s="750"/>
    </row>
    <row r="8" spans="1:8" ht="22.2" customHeight="1">
      <c r="A8" s="7" t="s">
        <v>3</v>
      </c>
      <c r="B8" s="322" t="str">
        <f>+'jobinfo(2)'!$C$112</f>
        <v>Joe Jones, PM  216.450.7228</v>
      </c>
      <c r="C8" s="774" t="str">
        <f>+'jobinfo(2)'!$C$113</f>
        <v>wsbjoe9@gmail.com</v>
      </c>
      <c r="D8" s="775"/>
    </row>
    <row r="9" spans="1:8" ht="15" customHeight="1">
      <c r="A9" s="7" t="s">
        <v>5</v>
      </c>
      <c r="B9" s="322" t="str">
        <f>+'jobinfo(2)'!$C$114</f>
        <v>404-446-9060</v>
      </c>
      <c r="C9" s="749" t="str">
        <f>+'jobinfo(2)'!$C$115</f>
        <v>info@myapcllc.com</v>
      </c>
      <c r="D9" s="750"/>
    </row>
    <row r="10" spans="1:8" s="2" customFormat="1" ht="28.95" customHeight="1">
      <c r="A10" s="72" t="s">
        <v>114</v>
      </c>
      <c r="B10" s="362">
        <f>'jobinfo(2)'!$C$27</f>
        <v>0</v>
      </c>
      <c r="C10" s="74" t="s">
        <v>115</v>
      </c>
      <c r="D10" s="73" t="str">
        <f>'jobinfo(2)'!$C$5</f>
        <v>(216) 399-6191</v>
      </c>
    </row>
    <row r="11" spans="1:8" ht="18" customHeight="1">
      <c r="A11" s="46" t="str">
        <f>+'jobinfo(2)'!$B$1</f>
        <v>Property-Owner Name</v>
      </c>
      <c r="B11" s="46" t="str">
        <f>+'jobinfo(2)'!C$1</f>
        <v>Johnson, Paul &amp; Tamra</v>
      </c>
      <c r="C11" s="72" t="s">
        <v>116</v>
      </c>
      <c r="D11" s="73" t="str">
        <f>'jobinfo(2)'!$C$4</f>
        <v>tringo68@yahoo.com</v>
      </c>
    </row>
    <row r="12" spans="1:8" ht="22.95" customHeight="1">
      <c r="A12" s="46" t="str">
        <f>+'jobinfo(2)'!$B$2</f>
        <v>Property address: street</v>
      </c>
      <c r="B12" s="46" t="str">
        <f>+'jobinfo(2)'!$C$2</f>
        <v>9402 Shepard Road</v>
      </c>
      <c r="C12" s="72" t="s">
        <v>117</v>
      </c>
      <c r="D12" s="46" t="str">
        <f>+'jobinfo(2)'!$C$6</f>
        <v>TBD</v>
      </c>
    </row>
    <row r="13" spans="1:8" ht="22.95" customHeight="1">
      <c r="A13" s="46" t="str">
        <f>+'jobinfo(2)'!$B$3</f>
        <v>Property city, state, zip</v>
      </c>
      <c r="B13" s="46" t="str">
        <f>+'jobinfo(2)'!$C$3</f>
        <v>Macedonia, OH, USA</v>
      </c>
      <c r="C13" s="72" t="s">
        <v>118</v>
      </c>
      <c r="D13" s="46" t="str">
        <f>+'jobinfo(2)'!$C$7</f>
        <v>TBD</v>
      </c>
    </row>
    <row r="14" spans="1:8" ht="25.2" customHeight="1">
      <c r="A14" s="46" t="str">
        <f>+'jobinfo(2)'!$B$26</f>
        <v xml:space="preserve">Insurance Co. Name </v>
      </c>
      <c r="B14" s="46" t="str">
        <f>+'jobinfo(2)'!$C$26</f>
        <v>Allstate Insurance Company</v>
      </c>
      <c r="C14" s="46" t="str">
        <f>+'jobinfo(2)'!$B$28</f>
        <v>policy #</v>
      </c>
      <c r="D14" s="46">
        <f>+'jobinfo(2)'!$C$27</f>
        <v>0</v>
      </c>
    </row>
    <row r="15" spans="1:8" ht="21" customHeight="1">
      <c r="A15" s="36" t="str">
        <f>+'jobinfo(2)'!$B$46</f>
        <v xml:space="preserve">Insurance Co. Phone </v>
      </c>
      <c r="B15" s="420" t="str">
        <f>+'jobinfo(2)'!$C$46</f>
        <v>(800) 255-7828</v>
      </c>
      <c r="C15" s="848">
        <f>+'jobinfo(2)'!$C$29</f>
        <v>0</v>
      </c>
      <c r="D15" s="848"/>
    </row>
    <row r="16" spans="1:8" ht="21" customHeight="1">
      <c r="A16" s="49" t="str">
        <f>+'jobinfo(2)'!$B$30</f>
        <v>DESK Adjuster DA</v>
      </c>
      <c r="B16" s="22">
        <f>+'jobinfo(2)'!$C$30</f>
        <v>0</v>
      </c>
      <c r="C16" s="75" t="str">
        <f>+'jobinfo(2)'!$B$33</f>
        <v xml:space="preserve">DA Email </v>
      </c>
      <c r="D16" s="36" t="str">
        <f>+'jobinfo(2)'!$C$33</f>
        <v>claims@claims.allstate.com</v>
      </c>
    </row>
    <row r="17" spans="1:4" ht="21" customHeight="1">
      <c r="A17" s="49" t="str">
        <f>+'jobinfo(2)'!$B$31</f>
        <v>DA Phone</v>
      </c>
      <c r="B17" s="22" t="str">
        <f>+'jobinfo(2)'!$C$31</f>
        <v>888 656.8005</v>
      </c>
      <c r="C17" s="49" t="str">
        <f>+'jobinfo(2)'!$B$32</f>
        <v>DA Ph. Ext. #</v>
      </c>
      <c r="D17" s="420">
        <f>+'jobinfo(2)'!$C$32</f>
        <v>0</v>
      </c>
    </row>
    <row r="18" spans="1:4" ht="1.95" customHeight="1"/>
    <row r="19" spans="1:4" ht="1.95" customHeight="1">
      <c r="A19" s="75"/>
      <c r="B19" s="75"/>
      <c r="C19" s="155"/>
      <c r="D19" s="46"/>
    </row>
    <row r="20" spans="1:4" ht="21" customHeight="1">
      <c r="A20" s="776" t="s">
        <v>119</v>
      </c>
      <c r="B20" s="776"/>
      <c r="C20" s="776"/>
      <c r="D20" s="776"/>
    </row>
    <row r="21" spans="1:4" ht="21" customHeight="1">
      <c r="A21" s="781" t="s">
        <v>120</v>
      </c>
      <c r="B21" s="781"/>
      <c r="C21" s="778" t="str">
        <f>+$A$2</f>
        <v>All Phase Consulting, LLC</v>
      </c>
      <c r="D21" s="778"/>
    </row>
    <row r="22" spans="1:4" ht="21" customHeight="1">
      <c r="A22" s="77" t="s">
        <v>121</v>
      </c>
    </row>
    <row r="23" spans="1:4" ht="21" customHeight="1">
      <c r="A23" s="847" t="str">
        <f>IF(ISBLANK('jobinfo(2)'!C11),"____________________",'jobinfo(2)'!C11)</f>
        <v>WATER</v>
      </c>
      <c r="B23" s="847"/>
      <c r="C23" s="77" t="s">
        <v>122</v>
      </c>
      <c r="D23" s="371" t="str">
        <f>IF(ISBLANK('jobinfo(2)'!C12),"__________________________________",'jobinfo(2)'!C12)</f>
        <v>Friday, April 4, 2025</v>
      </c>
    </row>
    <row r="24" spans="1:4" ht="21" customHeight="1">
      <c r="A24" s="77" t="s">
        <v>123</v>
      </c>
      <c r="C24" s="79" t="str">
        <f>C21</f>
        <v>All Phase Consulting, LLC</v>
      </c>
    </row>
    <row r="25" spans="1:4" ht="27" customHeight="1">
      <c r="A25" s="779" t="s">
        <v>124</v>
      </c>
      <c r="B25" s="779"/>
      <c r="C25" s="779"/>
      <c r="D25" s="779"/>
    </row>
    <row r="26" spans="1:4" ht="27" customHeight="1">
      <c r="A26" s="779"/>
      <c r="B26" s="779"/>
      <c r="C26" s="779"/>
      <c r="D26" s="779"/>
    </row>
    <row r="27" spans="1:4" ht="27" customHeight="1">
      <c r="A27" s="779"/>
      <c r="B27" s="779"/>
      <c r="C27" s="779"/>
      <c r="D27" s="779"/>
    </row>
    <row r="28" spans="1:4" ht="10.95" customHeight="1">
      <c r="A28" s="779"/>
      <c r="B28" s="779"/>
      <c r="C28" s="779"/>
      <c r="D28" s="779"/>
    </row>
    <row r="29" spans="1:4" s="5" customFormat="1" ht="25.95" customHeight="1">
      <c r="A29" s="911" t="s">
        <v>514</v>
      </c>
      <c r="B29" s="911"/>
      <c r="C29" s="911"/>
      <c r="D29" s="911"/>
    </row>
    <row r="30" spans="1:4" s="5" customFormat="1" ht="19.95" customHeight="1">
      <c r="A30" s="188" t="str">
        <f>+$C$24</f>
        <v>All Phase Consulting, LLC</v>
      </c>
      <c r="B30" s="188"/>
      <c r="C30" s="80" t="str">
        <f>+'email cvr'!A13</f>
        <v>EIN #</v>
      </c>
      <c r="D30" s="80" t="str">
        <f>+'email cvr'!B13</f>
        <v>TIN 83-226 0563</v>
      </c>
    </row>
    <row r="31" spans="1:4" ht="24" customHeight="1">
      <c r="A31" s="81" t="s">
        <v>129</v>
      </c>
      <c r="C31" s="82" t="s">
        <v>130</v>
      </c>
      <c r="D31" s="431" t="str">
        <f>+'jobinfo(2)'!C22</f>
        <v>Friday, April 4, 2025</v>
      </c>
    </row>
    <row r="32" spans="1:4" ht="12" customHeight="1">
      <c r="A32" s="796" t="str">
        <f>IF(ISBLANK('jobinfo(2)'!C1),"__Property owner Signature________________________________",'jobinfo(2)'!C1)</f>
        <v>Johnson, Paul &amp; Tamra</v>
      </c>
      <c r="B32" s="796"/>
      <c r="C32" s="783" t="str">
        <f>IF(ISBLANK('jobinfo(2)'!C6),"co-owner Signature______________________________",'jobinfo(2)'!C6)</f>
        <v>TBD</v>
      </c>
      <c r="D32" s="783"/>
    </row>
    <row r="33" spans="1:5" ht="12" customHeight="1">
      <c r="A33" s="421"/>
      <c r="B33" s="421"/>
      <c r="C33" s="46"/>
      <c r="D33" s="46"/>
    </row>
    <row r="34" spans="1:5" ht="22.2" customHeight="1">
      <c r="A34" s="83" t="str">
        <f>+$A$185</f>
        <v>COMPANY REP.</v>
      </c>
      <c r="B34" s="384" t="str">
        <f>+B66</f>
        <v>Joe Jones, PM  216.450.7228</v>
      </c>
      <c r="C34" s="403"/>
      <c r="D34" s="402" t="str">
        <f>+D66</f>
        <v>wsbjoe9@gmail.com</v>
      </c>
      <c r="E34" s="402"/>
    </row>
    <row r="35" spans="1:5" ht="22.2" customHeight="1">
      <c r="A35" s="795" t="s">
        <v>131</v>
      </c>
      <c r="B35" s="795"/>
      <c r="C35" s="795"/>
      <c r="D35" s="795"/>
    </row>
    <row r="36" spans="1:5" ht="25.95" customHeight="1">
      <c r="A36" s="777" t="str">
        <f>+$A$2</f>
        <v>All Phase Consulting, LLC</v>
      </c>
      <c r="B36" s="777"/>
      <c r="C36" s="777"/>
      <c r="D36" s="777"/>
    </row>
    <row r="37" spans="1:5" ht="19.95" customHeight="1">
      <c r="A37" s="416" t="str">
        <f>+A3</f>
        <v>Providing Cost Estimating &amp; Project Management Services</v>
      </c>
      <c r="B37" s="417"/>
      <c r="C37" s="499" t="str">
        <f>+$A$99</f>
        <v>WWW.MYAPCLLC.COM</v>
      </c>
      <c r="D37" s="417"/>
    </row>
    <row r="38" spans="1:5" ht="1.2" customHeight="1">
      <c r="B38" s="499"/>
      <c r="C38" s="499"/>
      <c r="D38" s="499"/>
    </row>
    <row r="39" spans="1:5" ht="15" customHeight="1">
      <c r="A39" s="4" t="str">
        <f>+A5</f>
        <v>20810 AURORA RD</v>
      </c>
      <c r="B39" s="789" t="str">
        <f>+B5</f>
        <v>375 Rockbridge Road, Suite 172-343</v>
      </c>
      <c r="C39" s="789"/>
      <c r="D39" s="84" t="str">
        <f>+D5</f>
        <v>ECI 531 FIFTH AVE,</v>
      </c>
    </row>
    <row r="40" spans="1:5" ht="15" customHeight="1">
      <c r="A40" s="4" t="str">
        <f>+A6</f>
        <v>BEDFORD,OH 44146</v>
      </c>
      <c r="B40" s="812" t="str">
        <f>+B6</f>
        <v>Lilburn, GA, 30047</v>
      </c>
      <c r="C40" s="812"/>
      <c r="D40" s="6" t="str">
        <f>+D6</f>
        <v>PELHAM, NY 10803</v>
      </c>
    </row>
    <row r="41" spans="1:5" ht="1.2" customHeight="1">
      <c r="A41" s="813"/>
      <c r="B41" s="813"/>
      <c r="C41" s="813" t="str">
        <f>+$C$103</f>
        <v>wsbjoe9@gmail.com</v>
      </c>
      <c r="D41" s="813"/>
    </row>
    <row r="42" spans="1:5" ht="22.2" customHeight="1">
      <c r="A42" s="83" t="str">
        <f>+A8</f>
        <v>COMPANY REP.</v>
      </c>
      <c r="B42" s="86" t="str">
        <f>+B34</f>
        <v>Joe Jones, PM  216.450.7228</v>
      </c>
      <c r="C42" s="787" t="str">
        <f>+$D$185</f>
        <v>wsbjoe9@gmail.com</v>
      </c>
      <c r="D42" s="787"/>
    </row>
    <row r="43" spans="1:5" ht="19.95" customHeight="1">
      <c r="A43" s="87" t="s">
        <v>132</v>
      </c>
      <c r="B43" s="363">
        <f>+'jobinfo(2)'!C27</f>
        <v>0</v>
      </c>
      <c r="C43" s="821" t="str">
        <f>+B14</f>
        <v>Allstate Insurance Company</v>
      </c>
      <c r="D43" s="821"/>
    </row>
    <row r="44" spans="1:5" ht="16.2" customHeight="1">
      <c r="A44" s="25" t="str">
        <f>+'jobinfo(2)'!B1</f>
        <v>Property-Owner Name</v>
      </c>
      <c r="B44" s="89" t="str">
        <f>+'jobinfo(2)'!C1</f>
        <v>Johnson, Paul &amp; Tamra</v>
      </c>
      <c r="C44" s="90" t="str">
        <f>+A15</f>
        <v xml:space="preserve">Insurance Co. Phone </v>
      </c>
      <c r="D44" s="22" t="str">
        <f>'jobinfo(2)'!C31</f>
        <v>888 656.8005</v>
      </c>
    </row>
    <row r="45" spans="1:5" ht="19.95" customHeight="1">
      <c r="A45" s="25" t="str">
        <f>+'jobinfo(2)'!B2</f>
        <v>Property address: street</v>
      </c>
      <c r="B45" s="89" t="str">
        <f>+'jobinfo(2)'!C2</f>
        <v>9402 Shepard Road</v>
      </c>
      <c r="C45" s="820"/>
      <c r="D45" s="820"/>
    </row>
    <row r="46" spans="1:5" ht="19.95" customHeight="1">
      <c r="A46" s="25" t="str">
        <f>+'jobinfo(2)'!B3</f>
        <v>Property city, state, zip</v>
      </c>
      <c r="B46" s="89" t="str">
        <f>+'jobinfo(2)'!C3</f>
        <v>Macedonia, OH, USA</v>
      </c>
      <c r="C46" s="206" t="str">
        <f>+'jobinfo(2)'!B11</f>
        <v>Cause of Loss</v>
      </c>
      <c r="D46" s="91" t="str">
        <f>+A23</f>
        <v>WATER</v>
      </c>
    </row>
    <row r="47" spans="1:5" ht="19.95" customHeight="1">
      <c r="A47" s="25" t="str">
        <f>+'jobinfo(2)'!B4</f>
        <v>Customer Email</v>
      </c>
      <c r="B47" s="89" t="str">
        <f>+'jobinfo(2)'!C4</f>
        <v>tringo68@yahoo.com</v>
      </c>
      <c r="C47" s="25" t="str">
        <f>+'jobinfo(2)'!B5</f>
        <v>Cst-owner Phone#</v>
      </c>
      <c r="D47" s="422" t="str">
        <f>+D10</f>
        <v>(216) 399-6191</v>
      </c>
    </row>
    <row r="48" spans="1:5" ht="19.95" customHeight="1">
      <c r="B48" s="25" t="str">
        <f>+'jobinfo(2)'!C5</f>
        <v>(216) 399-6191</v>
      </c>
      <c r="C48" s="11"/>
      <c r="D48" s="11"/>
    </row>
    <row r="49" spans="1:8" ht="24" customHeight="1">
      <c r="A49" s="849" t="s">
        <v>133</v>
      </c>
      <c r="B49" s="849"/>
      <c r="C49" s="849"/>
      <c r="D49" s="849"/>
      <c r="E49" s="419"/>
      <c r="F49" s="419"/>
      <c r="G49" s="419"/>
      <c r="H49" s="419"/>
    </row>
    <row r="50" spans="1:8" ht="25.95" customHeight="1">
      <c r="A50" s="849"/>
      <c r="B50" s="849"/>
      <c r="C50" s="849"/>
      <c r="D50" s="849"/>
      <c r="E50" s="419"/>
      <c r="F50" s="419"/>
      <c r="G50" s="419"/>
      <c r="H50" s="419"/>
    </row>
    <row r="51" spans="1:8" ht="36" customHeight="1">
      <c r="A51" s="849"/>
      <c r="B51" s="849"/>
      <c r="C51" s="849"/>
      <c r="D51" s="849"/>
      <c r="E51" s="419"/>
      <c r="F51" s="419"/>
      <c r="G51" s="419"/>
      <c r="H51" s="419"/>
    </row>
    <row r="52" spans="1:8" s="2" customFormat="1" ht="18" customHeight="1">
      <c r="A52" s="418" t="str">
        <f>+$B$11</f>
        <v>Johnson, Paul &amp; Tamra</v>
      </c>
      <c r="B52" s="391" t="s">
        <v>134</v>
      </c>
      <c r="C52" s="818" t="str">
        <f>+A36</f>
        <v>All Phase Consulting, LLC</v>
      </c>
      <c r="D52" s="818"/>
    </row>
    <row r="53" spans="1:8" ht="55.95" customHeight="1">
      <c r="A53" s="797" t="s">
        <v>135</v>
      </c>
      <c r="B53" s="797"/>
      <c r="C53" s="797"/>
      <c r="D53" s="797"/>
    </row>
    <row r="54" spans="1:8" ht="16.2" customHeight="1">
      <c r="A54" s="794" t="s">
        <v>136</v>
      </c>
      <c r="B54" s="794"/>
      <c r="C54" s="794"/>
      <c r="D54" s="794"/>
    </row>
    <row r="55" spans="1:8" ht="16.2" customHeight="1">
      <c r="A55" s="21" t="s">
        <v>137</v>
      </c>
      <c r="B55" s="497"/>
      <c r="C55" s="497"/>
      <c r="D55" s="497"/>
    </row>
    <row r="56" spans="1:8" ht="19.95" customHeight="1">
      <c r="A56" s="88" t="str">
        <f>+'jobinfo(2)'!C13</f>
        <v>Interior Repairs LEVEL 1</v>
      </c>
      <c r="B56" s="91" t="str">
        <f>+'jobinfo(2)'!C14</f>
        <v>Interior Repairs LEVEL 2</v>
      </c>
      <c r="C56" s="91" t="str">
        <f>+'jobinfo(2)'!C15</f>
        <v>TBD</v>
      </c>
      <c r="D56" s="91" t="str">
        <f>+'jobinfo(2)'!C16</f>
        <v>Y</v>
      </c>
    </row>
    <row r="57" spans="1:8" ht="18" customHeight="1">
      <c r="A57" s="799" t="s">
        <v>138</v>
      </c>
      <c r="B57" s="799"/>
      <c r="C57" s="799"/>
      <c r="D57" s="799"/>
      <c r="E57" s="799" t="s">
        <v>138</v>
      </c>
      <c r="F57" s="799"/>
      <c r="G57" s="799"/>
      <c r="H57" s="799"/>
    </row>
    <row r="58" spans="1:8" ht="18" customHeight="1">
      <c r="A58" s="494" t="s">
        <v>139</v>
      </c>
      <c r="B58" s="496"/>
      <c r="C58" s="800" t="str">
        <f>+$A$2</f>
        <v>All Phase Consulting, LLC</v>
      </c>
      <c r="D58" s="800"/>
      <c r="E58" s="494" t="s">
        <v>139</v>
      </c>
      <c r="F58" s="496"/>
      <c r="G58" s="800" t="str">
        <f>+$A$2</f>
        <v>All Phase Consulting, LLC</v>
      </c>
      <c r="H58" s="800"/>
    </row>
    <row r="59" spans="1:8" ht="28.2" customHeight="1">
      <c r="A59" s="801" t="s">
        <v>140</v>
      </c>
      <c r="B59" s="801"/>
      <c r="C59" s="801"/>
      <c r="D59" s="801"/>
      <c r="E59" s="801" t="s">
        <v>140</v>
      </c>
      <c r="F59" s="801"/>
      <c r="G59" s="801"/>
      <c r="H59" s="801"/>
    </row>
    <row r="60" spans="1:8" ht="54" customHeight="1">
      <c r="A60" s="810" t="s">
        <v>141</v>
      </c>
      <c r="B60" s="810"/>
      <c r="C60" s="810"/>
      <c r="D60" s="810"/>
      <c r="E60" s="810" t="s">
        <v>141</v>
      </c>
      <c r="F60" s="810"/>
      <c r="G60" s="810"/>
      <c r="H60" s="810"/>
    </row>
    <row r="61" spans="1:8" ht="28.2" customHeight="1">
      <c r="A61" s="911" t="s">
        <v>514</v>
      </c>
      <c r="B61" s="911"/>
      <c r="C61" s="911"/>
      <c r="D61" s="911"/>
      <c r="E61" s="23" t="s">
        <v>142</v>
      </c>
      <c r="F61" s="22"/>
      <c r="G61" s="92" t="str">
        <f>+'email cvr'!B13</f>
        <v>TIN 83-226 0563</v>
      </c>
      <c r="H61" s="193" t="str">
        <f>+C52</f>
        <v>All Phase Consulting, LLC</v>
      </c>
    </row>
    <row r="62" spans="1:8" ht="19.2" customHeight="1">
      <c r="A62" s="190" t="s">
        <v>143</v>
      </c>
      <c r="B62" s="26"/>
      <c r="C62" s="26"/>
      <c r="D62" s="189" t="str">
        <f>+'email cvr'!D13</f>
        <v xml:space="preserve">  FEDEX    # 9836-2151-1</v>
      </c>
    </row>
    <row r="63" spans="1:8" ht="22.2" customHeight="1">
      <c r="A63" s="798" t="s">
        <v>144</v>
      </c>
      <c r="B63" s="798"/>
      <c r="C63" s="798"/>
      <c r="D63" s="798"/>
    </row>
    <row r="64" spans="1:8" ht="28.95" customHeight="1">
      <c r="A64" s="788" t="str">
        <f>+$A$31</f>
        <v xml:space="preserve"> X___________________________________ _____________</v>
      </c>
      <c r="B64" s="788"/>
      <c r="C64" s="81" t="str">
        <f>+$C$31</f>
        <v xml:space="preserve"> X_ _________________________________ _____________</v>
      </c>
      <c r="D64" s="93" t="str">
        <f>+$D$31</f>
        <v>Friday, April 4, 2025</v>
      </c>
    </row>
    <row r="65" spans="1:13" ht="13.95" customHeight="1">
      <c r="A65" s="819" t="str">
        <f>+B44</f>
        <v>Johnson, Paul &amp; Tamra</v>
      </c>
      <c r="B65" s="819"/>
      <c r="C65" s="780" t="str">
        <f>+C184</f>
        <v>TBD</v>
      </c>
      <c r="D65" s="780"/>
    </row>
    <row r="66" spans="1:13" ht="19.95" customHeight="1">
      <c r="A66" s="25" t="str">
        <f>+$A$185</f>
        <v>COMPANY REP.</v>
      </c>
      <c r="B66" s="112" t="str">
        <f>+'jobinfo(2)'!C112</f>
        <v>Joe Jones, PM  216.450.7228</v>
      </c>
      <c r="C66" s="403">
        <f>C34</f>
        <v>0</v>
      </c>
      <c r="D66" s="38" t="str">
        <f>+'jobinfo(2)'!C113</f>
        <v>wsbjoe9@gmail.com</v>
      </c>
    </row>
    <row r="67" spans="1:13" ht="48" customHeight="1">
      <c r="A67" s="811" t="s">
        <v>145</v>
      </c>
      <c r="B67" s="811"/>
      <c r="C67" s="811"/>
      <c r="D67" s="811"/>
      <c r="J67" s="823" t="s">
        <v>34</v>
      </c>
      <c r="K67" s="823"/>
      <c r="L67" s="823"/>
      <c r="M67" s="823"/>
    </row>
    <row r="68" spans="1:13" ht="18" customHeight="1">
      <c r="A68" s="803" t="str">
        <f>+'jobinfo(2)'!$C$100</f>
        <v>All Phase Consulting, LLC</v>
      </c>
      <c r="B68" s="804"/>
      <c r="C68" s="804"/>
      <c r="D68" s="804"/>
    </row>
    <row r="69" spans="1:13" ht="15" customHeight="1">
      <c r="A69" s="746" t="str">
        <f>+'jobinfo(2)'!C$109</f>
        <v>Providing Cost Estimating &amp; Project Management Services</v>
      </c>
      <c r="B69" s="746"/>
      <c r="C69" s="746"/>
      <c r="D69" s="746"/>
    </row>
    <row r="70" spans="1:13" ht="15" customHeight="1">
      <c r="A70" s="745" t="str">
        <f>+'jobinfo(2)'!$C$101</f>
        <v>WWW.MYAPCLLC.COM</v>
      </c>
      <c r="B70" s="745"/>
      <c r="C70" s="745" t="str">
        <f>+'jobinfo(2)'!$C$102</f>
        <v>Insured  &amp; GA Registered #09073201</v>
      </c>
      <c r="D70" s="745"/>
    </row>
    <row r="71" spans="1:13" ht="22.2" customHeight="1">
      <c r="A71" s="364" t="str">
        <f>'jobinfo(2)'!C107</f>
        <v>20810 AURORA RD</v>
      </c>
      <c r="B71" s="746" t="str">
        <f>+'jobinfo(2)'!$C$103</f>
        <v>375 Rockbridge Road, Suite 172-343</v>
      </c>
      <c r="C71" s="747"/>
      <c r="D71" s="364" t="str">
        <f>+'jobinfo(2)'!$C$105</f>
        <v>ECI 531 FIFTH AVE,</v>
      </c>
    </row>
    <row r="72" spans="1:13" ht="15" customHeight="1">
      <c r="A72" s="364" t="str">
        <f>'jobinfo(2)'!C108</f>
        <v>BEDFORD,OH 44146</v>
      </c>
      <c r="B72" s="746" t="str">
        <f>+'jobinfo(2)'!$C$104</f>
        <v>Lilburn, GA, 30047</v>
      </c>
      <c r="C72" s="747"/>
      <c r="D72" s="364" t="str">
        <f>+'jobinfo(2)'!$C$106</f>
        <v>PELHAM, NY 10803</v>
      </c>
    </row>
    <row r="73" spans="1:13" ht="15" customHeight="1">
      <c r="A73" s="749" t="str">
        <f>+'jobinfo(2)'!$C$110</f>
        <v>Five Generations of Great Work</v>
      </c>
      <c r="B73" s="750"/>
      <c r="C73" s="749" t="str">
        <f>+'jobinfo(2)'!$C$111</f>
        <v>Five Generations of Pride &amp; Skills</v>
      </c>
      <c r="D73" s="750"/>
    </row>
    <row r="74" spans="1:13" ht="22.2" customHeight="1">
      <c r="A74" s="7" t="s">
        <v>3</v>
      </c>
      <c r="B74" s="322" t="str">
        <f>+'jobinfo(2)'!$C$112</f>
        <v>Joe Jones, PM  216.450.7228</v>
      </c>
      <c r="C74" s="749" t="str">
        <f>+'jobinfo(2)'!$C$113</f>
        <v>wsbjoe9@gmail.com</v>
      </c>
      <c r="D74" s="750"/>
    </row>
    <row r="75" spans="1:13" ht="16.2" customHeight="1">
      <c r="A75" s="7" t="s">
        <v>5</v>
      </c>
      <c r="B75" s="322" t="str">
        <f>+'jobinfo(2)'!$C$114</f>
        <v>404-446-9060</v>
      </c>
      <c r="C75" s="749" t="str">
        <f>+'jobinfo(2)'!$C$115</f>
        <v>info@myapcllc.com</v>
      </c>
      <c r="D75" s="750"/>
    </row>
    <row r="76" spans="1:13" ht="22.2" customHeight="1">
      <c r="A76" s="365" t="str">
        <f>+'jobinfo(2)'!B26</f>
        <v xml:space="preserve">Insurance Co. Name </v>
      </c>
      <c r="B76" s="366" t="str">
        <f>+'jobinfo(2)'!C26</f>
        <v>Allstate Insurance Company</v>
      </c>
      <c r="C76" t="str">
        <f>+'jobinfo(2)'!B27</f>
        <v xml:space="preserve">Claim # </v>
      </c>
      <c r="D76" s="362">
        <f>IF(ISBLANK('jobinfo(2)'!C27),"________________________________",'jobinfo(2)'!$C$27)</f>
        <v>0</v>
      </c>
      <c r="E76" s="73"/>
    </row>
    <row r="77" spans="1:13" ht="18" customHeight="1">
      <c r="A77" s="25" t="str">
        <f>+A44</f>
        <v>Property-Owner Name</v>
      </c>
      <c r="B77" s="391" t="str">
        <f>+B44</f>
        <v>Johnson, Paul &amp; Tamra</v>
      </c>
      <c r="C77" t="str">
        <f>+'jobinfo(2)'!B11</f>
        <v>Cause of Loss</v>
      </c>
      <c r="D77" t="str">
        <f>+'jobinfo(2)'!C11</f>
        <v>WATER</v>
      </c>
    </row>
    <row r="78" spans="1:13" ht="18" customHeight="1">
      <c r="A78" s="25" t="str">
        <f t="shared" ref="A78:B81" si="0">+A45</f>
        <v>Property address: street</v>
      </c>
      <c r="B78" s="391" t="str">
        <f t="shared" si="0"/>
        <v>9402 Shepard Road</v>
      </c>
      <c r="C78" t="str">
        <f>+'jobinfo(2)'!B12</f>
        <v>date of loss</v>
      </c>
      <c r="D78" s="385" t="str">
        <f>+'jobinfo(2)'!C12</f>
        <v>Friday, April 4, 2025</v>
      </c>
    </row>
    <row r="79" spans="1:13" ht="18" customHeight="1">
      <c r="A79" s="25" t="str">
        <f t="shared" si="0"/>
        <v>Property city, state, zip</v>
      </c>
      <c r="B79" s="391" t="str">
        <f t="shared" si="0"/>
        <v>Macedonia, OH, USA</v>
      </c>
      <c r="C79" t="str">
        <f>+'jobinfo(2)'!B13</f>
        <v>rebuild  type 1</v>
      </c>
      <c r="D79" t="str">
        <f>+'jobinfo(2)'!C13</f>
        <v>Interior Repairs LEVEL 1</v>
      </c>
    </row>
    <row r="80" spans="1:13" ht="18" customHeight="1">
      <c r="A80" s="25" t="str">
        <f t="shared" si="0"/>
        <v>Customer Email</v>
      </c>
      <c r="B80" s="391" t="str">
        <f t="shared" si="0"/>
        <v>tringo68@yahoo.com</v>
      </c>
      <c r="C80" t="str">
        <f>+'jobinfo(2)'!B14</f>
        <v>rebuild  type 2</v>
      </c>
      <c r="D80" t="str">
        <f>+'jobinfo(2)'!C14</f>
        <v>Interior Repairs LEVEL 2</v>
      </c>
    </row>
    <row r="81" spans="1:4" ht="18" customHeight="1">
      <c r="A81" s="25" t="str">
        <f>+C47</f>
        <v>Cst-owner Phone#</v>
      </c>
      <c r="B81" s="562" t="str">
        <f t="shared" si="0"/>
        <v>(216) 399-6191</v>
      </c>
      <c r="C81" t="str">
        <f>+'jobinfo(2)'!B15</f>
        <v>rebuild  type 3</v>
      </c>
      <c r="D81" t="str">
        <f>+'jobinfo(2)'!C15</f>
        <v>TBD</v>
      </c>
    </row>
    <row r="82" spans="1:4" ht="18" customHeight="1">
      <c r="A82" s="25"/>
      <c r="B82" s="391"/>
      <c r="C82"/>
      <c r="D82"/>
    </row>
    <row r="83" spans="1:4" ht="22.2" customHeight="1">
      <c r="A83" s="368" t="s">
        <v>146</v>
      </c>
      <c r="B83"/>
      <c r="C83" s="367" t="str">
        <f>+'jobinfo(2)'!C1</f>
        <v>Johnson, Paul &amp; Tamra</v>
      </c>
      <c r="D83"/>
    </row>
    <row r="84" spans="1:4" ht="39" customHeight="1">
      <c r="A84" s="772" t="s">
        <v>147</v>
      </c>
      <c r="B84" s="773"/>
      <c r="C84" s="773"/>
      <c r="D84" s="773"/>
    </row>
    <row r="85" spans="1:4" ht="18" customHeight="1">
      <c r="A85" s="826" t="str">
        <f>+A68</f>
        <v>All Phase Consulting, LLC</v>
      </c>
      <c r="B85" s="826"/>
      <c r="C85" s="400" t="str">
        <f>+C30</f>
        <v>EIN #</v>
      </c>
      <c r="D85" s="400" t="str">
        <f>+D30</f>
        <v>TIN 83-226 0563</v>
      </c>
    </row>
    <row r="86" spans="1:4" ht="133.19999999999999" customHeight="1">
      <c r="A86" s="773" t="s">
        <v>148</v>
      </c>
      <c r="B86" s="773"/>
      <c r="C86" s="773"/>
      <c r="D86" s="773"/>
    </row>
    <row r="87" spans="1:4" ht="15.6">
      <c r="A87" s="372" t="s">
        <v>149</v>
      </c>
      <c r="B87" s="10"/>
      <c r="C87" s="10"/>
      <c r="D87" s="10"/>
    </row>
    <row r="88" spans="1:4" ht="33" customHeight="1">
      <c r="A88" s="912" t="s">
        <v>514</v>
      </c>
      <c r="B88" s="912"/>
      <c r="C88" s="912"/>
      <c r="D88" s="912"/>
    </row>
    <row r="89" spans="1:4" ht="15.6">
      <c r="A89" s="374" t="s">
        <v>151</v>
      </c>
      <c r="B89" s="10"/>
      <c r="C89" s="10"/>
      <c r="D89" s="10"/>
    </row>
    <row r="90" spans="1:4" ht="13.95" customHeight="1">
      <c r="A90" s="375" t="s">
        <v>143</v>
      </c>
      <c r="B90" s="10"/>
      <c r="C90" s="10"/>
      <c r="D90" s="10"/>
    </row>
    <row r="91" spans="1:4" ht="15" customHeight="1">
      <c r="A91" s="372"/>
      <c r="B91" s="10"/>
      <c r="C91" s="10"/>
      <c r="D91" s="10"/>
    </row>
    <row r="92" spans="1:4" ht="1.2" customHeight="1">
      <c r="A92" s="372"/>
      <c r="B92" s="10"/>
      <c r="C92" s="10"/>
      <c r="D92" s="10"/>
    </row>
    <row r="93" spans="1:4" ht="33" customHeight="1">
      <c r="A93" s="822"/>
      <c r="B93" s="822"/>
      <c r="C93" s="822"/>
      <c r="D93" s="822"/>
    </row>
    <row r="94" spans="1:4" ht="30" customHeight="1">
      <c r="A94" s="369" t="s">
        <v>152</v>
      </c>
      <c r="B94"/>
      <c r="C94" s="404"/>
      <c r="D94" s="385" t="str">
        <f>+D31</f>
        <v>Friday, April 4, 2025</v>
      </c>
    </row>
    <row r="95" spans="1:4" ht="12" customHeight="1">
      <c r="A95" s="370" t="str">
        <f>+'jobinfo(2)'!C1</f>
        <v>Johnson, Paul &amp; Tamra</v>
      </c>
      <c r="B95" s="361" t="str">
        <f>+'jobinfo(2)'!C6</f>
        <v>TBD</v>
      </c>
      <c r="C95" s="405">
        <f>C66</f>
        <v>0</v>
      </c>
      <c r="D95"/>
    </row>
    <row r="96" spans="1:4" ht="18">
      <c r="A96" s="825" t="s">
        <v>31</v>
      </c>
      <c r="B96" s="825"/>
      <c r="C96" s="825"/>
      <c r="D96" s="825"/>
    </row>
    <row r="97" spans="1:4" ht="23.4">
      <c r="A97" s="743" t="str">
        <f>+'jobinfo(2)'!$C$100</f>
        <v>All Phase Consulting, LLC</v>
      </c>
      <c r="B97" s="744"/>
      <c r="C97" s="744"/>
      <c r="D97" s="744"/>
    </row>
    <row r="98" spans="1:4" ht="18">
      <c r="A98" s="746" t="str">
        <f>+'jobinfo(2)'!C$109</f>
        <v>Providing Cost Estimating &amp; Project Management Services</v>
      </c>
      <c r="B98" s="746"/>
      <c r="C98" s="746"/>
      <c r="D98" s="746"/>
    </row>
    <row r="99" spans="1:4" ht="22.2" customHeight="1">
      <c r="A99" s="745" t="str">
        <f>+'jobinfo(2)'!$C$101</f>
        <v>WWW.MYAPCLLC.COM</v>
      </c>
      <c r="B99" s="745"/>
      <c r="C99" s="745" t="str">
        <f>+'jobinfo(2)'!$C$102</f>
        <v>Insured  &amp; GA Registered #09073201</v>
      </c>
      <c r="D99" s="745"/>
    </row>
    <row r="100" spans="1:4" ht="18">
      <c r="A100" s="364" t="str">
        <f>+'jobinfo(2)'!$C$107</f>
        <v>20810 AURORA RD</v>
      </c>
      <c r="B100" s="746" t="str">
        <f>+'jobinfo(2)'!$C$103</f>
        <v>375 Rockbridge Road, Suite 172-343</v>
      </c>
      <c r="C100" s="747"/>
      <c r="D100" s="364" t="str">
        <f>+'jobinfo(2)'!$C$105</f>
        <v>ECI 531 FIFTH AVE,</v>
      </c>
    </row>
    <row r="101" spans="1:4" ht="19.95" customHeight="1">
      <c r="A101" s="364" t="str">
        <f>+'jobinfo(2)'!$C$108</f>
        <v>BEDFORD,OH 44146</v>
      </c>
      <c r="B101" s="746" t="str">
        <f>+'jobinfo(2)'!$C$104</f>
        <v>Lilburn, GA, 30047</v>
      </c>
      <c r="C101" s="747"/>
      <c r="D101" s="364" t="str">
        <f>+'jobinfo(2)'!$C$106</f>
        <v>PELHAM, NY 10803</v>
      </c>
    </row>
    <row r="102" spans="1:4" ht="22.2" customHeight="1">
      <c r="A102" s="749" t="str">
        <f>+'jobinfo(2)'!$C$110</f>
        <v>Five Generations of Great Work</v>
      </c>
      <c r="B102" s="750"/>
      <c r="C102" s="749" t="str">
        <f>+'jobinfo(2)'!$C$111</f>
        <v>Five Generations of Pride &amp; Skills</v>
      </c>
      <c r="D102" s="750"/>
    </row>
    <row r="103" spans="1:4" s="2" customFormat="1" ht="19.95" customHeight="1">
      <c r="A103" s="7" t="s">
        <v>3</v>
      </c>
      <c r="B103" s="322" t="str">
        <f>+'jobinfo(2)'!$C$112</f>
        <v>Joe Jones, PM  216.450.7228</v>
      </c>
      <c r="C103" s="749" t="str">
        <f>+'jobinfo(2)'!$C$113</f>
        <v>wsbjoe9@gmail.com</v>
      </c>
      <c r="D103" s="750"/>
    </row>
    <row r="104" spans="1:4" ht="22.2" customHeight="1">
      <c r="A104" s="7" t="s">
        <v>5</v>
      </c>
      <c r="B104" s="322" t="str">
        <f>+'jobinfo(2)'!$C$114</f>
        <v>404-446-9060</v>
      </c>
      <c r="C104" s="749" t="str">
        <f>+'jobinfo(2)'!$C$115</f>
        <v>info@myapcllc.com</v>
      </c>
      <c r="D104" s="750"/>
    </row>
    <row r="105" spans="1:4" ht="33" customHeight="1">
      <c r="A105" s="126" t="str">
        <f>+B11</f>
        <v>Johnson, Paul &amp; Tamra</v>
      </c>
      <c r="B105" s="127" t="str">
        <f>+B12</f>
        <v>9402 Shepard Road</v>
      </c>
      <c r="C105" s="128" t="str">
        <f>+B13</f>
        <v>Macedonia, OH, USA</v>
      </c>
      <c r="D105" s="1" t="s">
        <v>153</v>
      </c>
    </row>
    <row r="106" spans="1:4" ht="3" customHeight="1">
      <c r="A106" s="126"/>
      <c r="B106" s="127"/>
      <c r="C106" s="128"/>
      <c r="D106" s="1"/>
    </row>
    <row r="107" spans="1:4" ht="22.2" customHeight="1">
      <c r="A107" s="816" t="str">
        <f>+A97</f>
        <v>All Phase Consulting, LLC</v>
      </c>
      <c r="B107" s="817"/>
      <c r="C107" s="129" t="s">
        <v>154</v>
      </c>
      <c r="D107" s="92" t="s">
        <v>155</v>
      </c>
    </row>
    <row r="108" spans="1:4" ht="3" customHeight="1">
      <c r="A108" s="104"/>
      <c r="B108" s="104"/>
      <c r="C108" s="129"/>
      <c r="D108" s="92"/>
    </row>
    <row r="109" spans="1:4" s="2" customFormat="1" ht="15" customHeight="1">
      <c r="A109" s="117" t="s">
        <v>156</v>
      </c>
      <c r="B109" s="130" t="str">
        <f>+$A$23</f>
        <v>WATER</v>
      </c>
      <c r="C109" s="494" t="s">
        <v>157</v>
      </c>
      <c r="D109" s="493" t="str">
        <f>+D23</f>
        <v>Friday, April 4, 2025</v>
      </c>
    </row>
    <row r="110" spans="1:4" s="2" customFormat="1" ht="3" customHeight="1">
      <c r="A110" s="117"/>
      <c r="B110" s="130"/>
      <c r="C110" s="494"/>
      <c r="D110" s="493"/>
    </row>
    <row r="111" spans="1:4" ht="15.6">
      <c r="A111" s="131" t="s">
        <v>158</v>
      </c>
    </row>
    <row r="112" spans="1:4" ht="3" customHeight="1">
      <c r="A112" s="131"/>
    </row>
    <row r="113" spans="1:4" ht="15.6">
      <c r="A113" s="132" t="s">
        <v>159</v>
      </c>
    </row>
    <row r="114" spans="1:4" ht="15.6" customHeight="1">
      <c r="A114" s="827" t="s">
        <v>160</v>
      </c>
      <c r="B114" s="827"/>
      <c r="C114" s="827"/>
      <c r="D114" s="827"/>
    </row>
    <row r="115" spans="1:4" s="15" customFormat="1" ht="30" customHeight="1">
      <c r="A115" s="14" t="str">
        <f>+A56</f>
        <v>Interior Repairs LEVEL 1</v>
      </c>
      <c r="B115" s="133" t="str">
        <f>+B56</f>
        <v>Interior Repairs LEVEL 2</v>
      </c>
      <c r="C115" s="133" t="str">
        <f>+C56</f>
        <v>TBD</v>
      </c>
      <c r="D115" s="133" t="str">
        <f>+D56</f>
        <v>Y</v>
      </c>
    </row>
    <row r="116" spans="1:4" s="10" customFormat="1" ht="3" customHeight="1">
      <c r="A116" s="120"/>
      <c r="B116" s="78"/>
      <c r="C116" s="78"/>
      <c r="D116" s="78"/>
    </row>
    <row r="117" spans="1:4" ht="19.2" customHeight="1">
      <c r="A117" s="131" t="s">
        <v>161</v>
      </c>
      <c r="B117" s="134"/>
      <c r="C117" s="134"/>
      <c r="D117" s="135"/>
    </row>
    <row r="118" spans="1:4" ht="3" customHeight="1">
      <c r="A118" s="131"/>
      <c r="B118" s="134"/>
      <c r="C118" s="134"/>
      <c r="D118" s="135"/>
    </row>
    <row r="119" spans="1:4" ht="21.6" customHeight="1">
      <c r="A119" s="136" t="s">
        <v>162</v>
      </c>
      <c r="B119" s="134"/>
      <c r="C119" s="137" t="str">
        <f>+'jobinfo(2)'!C95</f>
        <v>TBD</v>
      </c>
    </row>
    <row r="120" spans="1:4" ht="3" customHeight="1">
      <c r="A120" s="136"/>
      <c r="B120" s="134"/>
      <c r="C120" s="134"/>
      <c r="D120" s="137"/>
    </row>
    <row r="121" spans="1:4" ht="17.399999999999999">
      <c r="A121" s="31" t="s">
        <v>163</v>
      </c>
      <c r="C121" s="31"/>
      <c r="D121" s="135"/>
    </row>
    <row r="122" spans="1:4" ht="18">
      <c r="A122" s="815" t="str">
        <f>+B14</f>
        <v>Allstate Insurance Company</v>
      </c>
      <c r="B122" s="815"/>
      <c r="C122" s="36" t="s">
        <v>164</v>
      </c>
      <c r="D122" s="88">
        <f>+$B$10</f>
        <v>0</v>
      </c>
    </row>
    <row r="123" spans="1:4" ht="3" customHeight="1">
      <c r="A123" s="138"/>
      <c r="B123" s="138"/>
      <c r="D123" s="88"/>
    </row>
    <row r="124" spans="1:4" ht="18" customHeight="1">
      <c r="A124" s="139" t="s">
        <v>165</v>
      </c>
    </row>
    <row r="125" spans="1:4" ht="15.9" customHeight="1">
      <c r="A125" s="140" t="s">
        <v>166</v>
      </c>
    </row>
    <row r="126" spans="1:4" ht="3" customHeight="1">
      <c r="A126" s="141"/>
    </row>
    <row r="127" spans="1:4" ht="18" customHeight="1">
      <c r="A127" s="131" t="s">
        <v>167</v>
      </c>
    </row>
    <row r="128" spans="1:4" ht="3" customHeight="1">
      <c r="A128" s="131"/>
    </row>
    <row r="129" spans="1:4" ht="18" customHeight="1">
      <c r="A129" s="131" t="s">
        <v>168</v>
      </c>
    </row>
    <row r="130" spans="1:4" ht="3" customHeight="1">
      <c r="A130" s="131"/>
    </row>
    <row r="131" spans="1:4" ht="18" customHeight="1">
      <c r="A131" s="824" t="s">
        <v>169</v>
      </c>
      <c r="B131" s="824"/>
      <c r="C131" s="824"/>
      <c r="D131" s="824"/>
    </row>
    <row r="132" spans="1:4" ht="16.2" customHeight="1">
      <c r="A132" s="814" t="s">
        <v>170</v>
      </c>
      <c r="B132" s="814"/>
      <c r="C132" s="814"/>
      <c r="D132" s="814"/>
    </row>
    <row r="133" spans="1:4" ht="33" customHeight="1">
      <c r="A133" s="790" t="s">
        <v>171</v>
      </c>
      <c r="B133" s="790"/>
      <c r="C133" s="790"/>
      <c r="D133" s="790"/>
    </row>
    <row r="134" spans="1:4" ht="3" customHeight="1">
      <c r="A134" s="143"/>
      <c r="B134" s="142"/>
      <c r="C134" s="142"/>
      <c r="D134" s="142"/>
    </row>
    <row r="135" spans="1:4" ht="16.2" customHeight="1">
      <c r="A135" s="131" t="s">
        <v>172</v>
      </c>
    </row>
    <row r="136" spans="1:4" ht="3" customHeight="1">
      <c r="A136" s="131"/>
    </row>
    <row r="137" spans="1:4" ht="19.95" customHeight="1">
      <c r="A137" s="131" t="s">
        <v>173</v>
      </c>
    </row>
    <row r="138" spans="1:4" ht="15.6">
      <c r="A138" s="131" t="s">
        <v>174</v>
      </c>
    </row>
    <row r="139" spans="1:4" ht="3" customHeight="1">
      <c r="A139" s="144"/>
    </row>
    <row r="140" spans="1:4" ht="19.95" customHeight="1">
      <c r="A140" s="131" t="s">
        <v>175</v>
      </c>
    </row>
    <row r="141" spans="1:4" ht="15.6">
      <c r="A141" s="131" t="s">
        <v>176</v>
      </c>
    </row>
    <row r="142" spans="1:4" ht="15.6">
      <c r="A142" s="131" t="s">
        <v>177</v>
      </c>
    </row>
    <row r="143" spans="1:4" ht="15.6">
      <c r="A143" s="131" t="s">
        <v>178</v>
      </c>
    </row>
    <row r="144" spans="1:4" ht="3" customHeight="1">
      <c r="A144" s="144"/>
    </row>
    <row r="145" spans="1:4" ht="15" customHeight="1">
      <c r="A145" s="131" t="s">
        <v>179</v>
      </c>
    </row>
    <row r="146" spans="1:4" ht="15" customHeight="1">
      <c r="A146" s="131" t="s">
        <v>180</v>
      </c>
    </row>
    <row r="147" spans="1:4" ht="18" customHeight="1">
      <c r="A147" s="131" t="s">
        <v>181</v>
      </c>
      <c r="D147" s="145"/>
    </row>
    <row r="148" spans="1:4" ht="15.6">
      <c r="A148" s="131" t="s">
        <v>182</v>
      </c>
    </row>
    <row r="149" spans="1:4" ht="1.95" customHeight="1">
      <c r="A149" s="146"/>
    </row>
    <row r="150" spans="1:4" ht="18" customHeight="1">
      <c r="A150" s="131" t="s">
        <v>183</v>
      </c>
    </row>
    <row r="151" spans="1:4" ht="15.6">
      <c r="A151" s="131" t="s">
        <v>184</v>
      </c>
      <c r="D151" s="36" t="str">
        <f>+B13</f>
        <v>Macedonia, OH, USA</v>
      </c>
    </row>
    <row r="152" spans="1:4" ht="4.95" customHeight="1">
      <c r="A152" s="131"/>
    </row>
    <row r="153" spans="1:4" ht="15" customHeight="1">
      <c r="A153" s="131" t="s">
        <v>185</v>
      </c>
    </row>
    <row r="154" spans="1:4" ht="3" customHeight="1">
      <c r="A154" s="131"/>
    </row>
    <row r="155" spans="1:4" ht="18" customHeight="1">
      <c r="A155" s="131" t="s">
        <v>186</v>
      </c>
    </row>
    <row r="156" spans="1:4" ht="15.6">
      <c r="A156" s="131" t="s">
        <v>187</v>
      </c>
    </row>
    <row r="157" spans="1:4" ht="18">
      <c r="A157" s="20" t="s">
        <v>188</v>
      </c>
      <c r="D157" s="77" t="s">
        <v>189</v>
      </c>
    </row>
    <row r="158" spans="1:4" ht="18" customHeight="1">
      <c r="A158" s="20" t="s">
        <v>57</v>
      </c>
      <c r="B158" s="20"/>
      <c r="C158" s="20"/>
      <c r="D158" s="20"/>
    </row>
    <row r="159" spans="1:4" ht="21.9" customHeight="1">
      <c r="A159" s="113" t="s">
        <v>58</v>
      </c>
      <c r="B159" s="113"/>
      <c r="C159" s="113"/>
      <c r="D159" s="113"/>
    </row>
    <row r="160" spans="1:4" ht="21.9" customHeight="1">
      <c r="A160" s="113" t="s">
        <v>190</v>
      </c>
      <c r="B160" s="113"/>
      <c r="C160" s="113"/>
      <c r="D160" s="113"/>
    </row>
    <row r="161" spans="1:5" ht="21.9" customHeight="1">
      <c r="A161" s="113" t="s">
        <v>60</v>
      </c>
      <c r="B161" s="113"/>
      <c r="C161" s="113"/>
      <c r="D161" s="113"/>
    </row>
    <row r="162" spans="1:5" ht="21.9" customHeight="1">
      <c r="A162" s="20" t="s">
        <v>61</v>
      </c>
      <c r="B162" s="20"/>
      <c r="C162" s="20"/>
      <c r="D162" s="20"/>
    </row>
    <row r="163" spans="1:5" ht="4.95" customHeight="1">
      <c r="A163" s="131"/>
    </row>
    <row r="164" spans="1:5" ht="79.95" customHeight="1">
      <c r="A164" s="856" t="s">
        <v>191</v>
      </c>
      <c r="B164" s="792"/>
      <c r="C164" s="792"/>
      <c r="D164" s="792"/>
      <c r="E164" s="241"/>
    </row>
    <row r="165" spans="1:5" ht="16.2" customHeight="1">
      <c r="A165" s="407" t="s">
        <v>192</v>
      </c>
      <c r="B165" s="408"/>
      <c r="C165" s="408"/>
      <c r="D165" s="408"/>
      <c r="E165" s="241"/>
    </row>
    <row r="166" spans="1:5" s="10" customFormat="1" ht="16.95" customHeight="1">
      <c r="A166" s="131" t="s">
        <v>193</v>
      </c>
      <c r="B166" s="22"/>
      <c r="C166" s="22"/>
      <c r="D166" s="131" t="s">
        <v>189</v>
      </c>
    </row>
    <row r="167" spans="1:5" s="10" customFormat="1" ht="21.9" customHeight="1">
      <c r="A167" s="131" t="s">
        <v>194</v>
      </c>
      <c r="B167" s="22"/>
      <c r="C167" s="22"/>
      <c r="D167" s="22"/>
    </row>
    <row r="168" spans="1:5" s="10" customFormat="1" ht="15.6">
      <c r="A168" s="131" t="s">
        <v>195</v>
      </c>
      <c r="B168" s="22"/>
      <c r="C168" s="22"/>
      <c r="D168" s="22"/>
    </row>
    <row r="169" spans="1:5" ht="19.2" customHeight="1">
      <c r="A169" s="243" t="s">
        <v>196</v>
      </c>
      <c r="B169" s="391"/>
      <c r="C169" s="391"/>
      <c r="D169" s="391"/>
    </row>
    <row r="170" spans="1:5" ht="18">
      <c r="A170" s="244" t="s">
        <v>197</v>
      </c>
      <c r="B170" s="491"/>
      <c r="C170" s="491"/>
      <c r="D170" s="491"/>
    </row>
    <row r="171" spans="1:5" ht="18">
      <c r="A171" s="244" t="s">
        <v>198</v>
      </c>
      <c r="B171" s="491"/>
      <c r="C171" s="491"/>
      <c r="D171" s="491"/>
    </row>
    <row r="172" spans="1:5" ht="16.2" customHeight="1">
      <c r="A172" s="806" t="s">
        <v>199</v>
      </c>
      <c r="B172" s="807"/>
      <c r="C172" s="807"/>
      <c r="D172" s="807"/>
    </row>
    <row r="173" spans="1:5" ht="19.2" customHeight="1">
      <c r="A173" s="806" t="s">
        <v>200</v>
      </c>
      <c r="B173" s="806"/>
      <c r="C173" s="806"/>
      <c r="D173" s="806"/>
    </row>
    <row r="174" spans="1:5" ht="19.2" customHeight="1">
      <c r="A174" s="806"/>
      <c r="B174" s="806"/>
      <c r="C174" s="806"/>
      <c r="D174" s="806"/>
    </row>
    <row r="175" spans="1:5" ht="19.2" customHeight="1">
      <c r="A175" s="806"/>
      <c r="B175" s="806"/>
      <c r="C175" s="806"/>
      <c r="D175" s="806"/>
    </row>
    <row r="176" spans="1:5" ht="25.95" customHeight="1">
      <c r="A176" s="794" t="s">
        <v>201</v>
      </c>
      <c r="B176" s="794"/>
      <c r="C176" s="794"/>
      <c r="D176" s="794"/>
    </row>
    <row r="177" spans="1:5" ht="36" customHeight="1">
      <c r="A177" s="838" t="s">
        <v>202</v>
      </c>
      <c r="B177" s="839"/>
      <c r="C177" s="839"/>
      <c r="D177" s="839"/>
      <c r="E177" s="241"/>
    </row>
    <row r="178" spans="1:5" ht="18" customHeight="1">
      <c r="A178" s="838" t="s">
        <v>203</v>
      </c>
      <c r="B178" s="838"/>
      <c r="C178" s="838"/>
      <c r="D178" s="838"/>
      <c r="E178" s="241"/>
    </row>
    <row r="179" spans="1:5" ht="3" customHeight="1">
      <c r="A179" s="242"/>
      <c r="B179" s="242"/>
      <c r="C179" s="242"/>
      <c r="D179" s="242"/>
      <c r="E179" s="241"/>
    </row>
    <row r="180" spans="1:5" ht="18" customHeight="1">
      <c r="A180" s="836" t="s">
        <v>204</v>
      </c>
      <c r="B180" s="836"/>
      <c r="C180" s="836"/>
      <c r="D180" s="836"/>
    </row>
    <row r="181" spans="1:5" ht="18">
      <c r="A181" s="836" t="s">
        <v>205</v>
      </c>
      <c r="B181" s="836"/>
      <c r="C181" s="836"/>
      <c r="D181" s="836"/>
    </row>
    <row r="182" spans="1:5" ht="18">
      <c r="A182" s="836" t="s">
        <v>206</v>
      </c>
      <c r="B182" s="836"/>
      <c r="C182" s="836"/>
      <c r="D182" s="836"/>
    </row>
    <row r="183" spans="1:5" ht="28.2" customHeight="1">
      <c r="A183" s="805" t="str">
        <f>+$A$31</f>
        <v xml:space="preserve"> X___________________________________ _____________</v>
      </c>
      <c r="B183" s="805"/>
      <c r="C183" s="124" t="str">
        <f>+$C$31</f>
        <v xml:space="preserve"> X_ _________________________________ _____________</v>
      </c>
      <c r="D183" s="125" t="str">
        <f>+$D$31</f>
        <v>Friday, April 4, 2025</v>
      </c>
    </row>
    <row r="184" spans="1:5" ht="18">
      <c r="A184" s="765" t="str">
        <f>+$A$32</f>
        <v>Johnson, Paul &amp; Tamra</v>
      </c>
      <c r="B184" s="765"/>
      <c r="C184" s="767" t="str">
        <f>+$C$32</f>
        <v>TBD</v>
      </c>
      <c r="D184" s="767"/>
    </row>
    <row r="185" spans="1:5" ht="19.2" customHeight="1">
      <c r="A185" s="147" t="s">
        <v>3</v>
      </c>
      <c r="B185" s="38" t="str">
        <f>+'jobinfo(2)'!C112</f>
        <v>Joe Jones, PM  216.450.7228</v>
      </c>
      <c r="C185" s="404"/>
      <c r="D185" s="191" t="str">
        <f>+'jobinfo(2)'!C113</f>
        <v>wsbjoe9@gmail.com</v>
      </c>
    </row>
    <row r="186" spans="1:5" ht="3" customHeight="1">
      <c r="A186" s="147"/>
      <c r="B186" s="38"/>
      <c r="D186" s="191"/>
    </row>
    <row r="187" spans="1:5" ht="18" customHeight="1">
      <c r="A187" s="846" t="s">
        <v>207</v>
      </c>
      <c r="B187" s="846"/>
      <c r="C187" s="846"/>
      <c r="D187" s="846"/>
    </row>
    <row r="188" spans="1:5" ht="28.2" customHeight="1">
      <c r="A188" s="785" t="str">
        <f>+A98</f>
        <v>Providing Cost Estimating &amp; Project Management Services</v>
      </c>
      <c r="B188" s="785"/>
      <c r="C188" s="785"/>
      <c r="D188" s="785"/>
    </row>
    <row r="189" spans="1:5" ht="22.95" customHeight="1">
      <c r="A189" s="6" t="str">
        <f>+A39</f>
        <v>20810 AURORA RD</v>
      </c>
      <c r="B189" s="786" t="str">
        <f>+B39</f>
        <v>375 Rockbridge Road, Suite 172-343</v>
      </c>
      <c r="C189" s="786"/>
      <c r="D189" s="424" t="str">
        <f>+D39</f>
        <v>ECI 531 FIFTH AVE,</v>
      </c>
    </row>
    <row r="190" spans="1:5" ht="21" customHeight="1">
      <c r="A190" s="148" t="str">
        <f>+A40</f>
        <v>BEDFORD,OH 44146</v>
      </c>
      <c r="B190" s="786" t="str">
        <f>+B40</f>
        <v>Lilburn, GA, 30047</v>
      </c>
      <c r="C190" s="786"/>
      <c r="D190" s="3" t="str">
        <f>+D40</f>
        <v>PELHAM, NY 10803</v>
      </c>
    </row>
    <row r="191" spans="1:5" ht="22.2" customHeight="1">
      <c r="A191" s="832" t="str">
        <f>+A99</f>
        <v>WWW.MYAPCLLC.COM</v>
      </c>
      <c r="B191" s="832"/>
      <c r="C191" s="832"/>
      <c r="D191" s="832"/>
    </row>
    <row r="192" spans="1:5" ht="20.399999999999999">
      <c r="A192" s="835" t="s">
        <v>208</v>
      </c>
      <c r="B192" s="835"/>
      <c r="C192" s="835"/>
      <c r="D192" s="835"/>
    </row>
    <row r="193" spans="1:4" ht="33" customHeight="1">
      <c r="A193" s="905" t="s">
        <v>209</v>
      </c>
      <c r="B193" s="905"/>
      <c r="C193" s="905"/>
      <c r="D193" s="905"/>
    </row>
    <row r="194" spans="1:4" ht="33" customHeight="1">
      <c r="A194" s="906" t="s">
        <v>507</v>
      </c>
      <c r="B194" s="906"/>
      <c r="C194" s="906"/>
      <c r="D194" s="906"/>
    </row>
    <row r="195" spans="1:4" ht="22.2" customHeight="1">
      <c r="A195" s="907" t="s">
        <v>508</v>
      </c>
      <c r="B195" s="907"/>
      <c r="C195" s="907"/>
      <c r="D195" s="907"/>
    </row>
    <row r="196" spans="1:4" ht="18" customHeight="1">
      <c r="A196" s="908" t="s">
        <v>509</v>
      </c>
      <c r="B196" s="908"/>
      <c r="C196" s="908"/>
      <c r="D196" s="908"/>
    </row>
    <row r="197" spans="1:4" ht="18">
      <c r="A197" s="909" t="s">
        <v>510</v>
      </c>
      <c r="B197" s="909"/>
      <c r="C197" s="909"/>
      <c r="D197" s="909"/>
    </row>
    <row r="198" spans="1:4" ht="12" customHeight="1">
      <c r="A198" s="793" t="s">
        <v>211</v>
      </c>
      <c r="B198" s="793"/>
      <c r="C198" s="793"/>
      <c r="D198" s="793"/>
    </row>
    <row r="199" spans="1:4" ht="12" customHeight="1">
      <c r="A199" s="793"/>
      <c r="B199" s="793"/>
      <c r="C199" s="793"/>
      <c r="D199" s="793"/>
    </row>
    <row r="200" spans="1:4" ht="22.2" customHeight="1">
      <c r="A200" s="149" t="s">
        <v>212</v>
      </c>
      <c r="D200" s="35" t="s">
        <v>213</v>
      </c>
    </row>
    <row r="201" spans="1:4" ht="9" customHeight="1">
      <c r="B201" s="35"/>
    </row>
    <row r="202" spans="1:4" ht="18" customHeight="1">
      <c r="A202" s="902" t="s">
        <v>511</v>
      </c>
      <c r="B202" s="902"/>
      <c r="C202" s="902"/>
      <c r="D202" s="902"/>
    </row>
    <row r="203" spans="1:4" ht="18" customHeight="1">
      <c r="A203" s="750" t="s">
        <v>512</v>
      </c>
      <c r="B203" s="750"/>
      <c r="C203" s="750"/>
      <c r="D203" s="750"/>
    </row>
    <row r="204" spans="1:4" ht="22.2" customHeight="1">
      <c r="A204" s="150" t="s">
        <v>513</v>
      </c>
      <c r="B204" s="150"/>
      <c r="C204" s="50"/>
      <c r="D204" s="39"/>
    </row>
    <row r="205" spans="1:4" ht="22.2" customHeight="1">
      <c r="A205" s="151" t="s">
        <v>216</v>
      </c>
      <c r="B205" s="151"/>
      <c r="C205" s="151" t="s">
        <v>217</v>
      </c>
      <c r="D205" s="151"/>
    </row>
    <row r="206" spans="1:4" ht="22.2" customHeight="1">
      <c r="A206" s="151" t="s">
        <v>218</v>
      </c>
      <c r="B206" s="151"/>
      <c r="C206" s="151" t="s">
        <v>219</v>
      </c>
      <c r="D206" s="151"/>
    </row>
    <row r="207" spans="1:4" ht="22.2" customHeight="1">
      <c r="A207" s="151" t="s">
        <v>220</v>
      </c>
      <c r="B207" s="151"/>
      <c r="C207" s="151" t="s">
        <v>221</v>
      </c>
      <c r="D207" s="151"/>
    </row>
    <row r="208" spans="1:4" ht="22.2" customHeight="1">
      <c r="A208" s="151" t="s">
        <v>222</v>
      </c>
      <c r="B208" s="151"/>
      <c r="C208" s="151" t="s">
        <v>223</v>
      </c>
      <c r="D208" s="151"/>
    </row>
    <row r="209" spans="1:4" ht="22.2" customHeight="1">
      <c r="A209" s="151" t="s">
        <v>224</v>
      </c>
      <c r="B209" s="151"/>
      <c r="C209" s="151" t="s">
        <v>225</v>
      </c>
      <c r="D209" s="151"/>
    </row>
    <row r="210" spans="1:4" ht="31.2" customHeight="1">
      <c r="A210" s="903" t="s">
        <v>226</v>
      </c>
      <c r="B210" s="903"/>
      <c r="C210" s="903"/>
      <c r="D210" s="903"/>
    </row>
    <row r="211" spans="1:4" ht="46.2" customHeight="1">
      <c r="A211" s="904" t="s">
        <v>227</v>
      </c>
      <c r="B211" s="904"/>
      <c r="C211" s="904"/>
      <c r="D211" s="904"/>
    </row>
    <row r="212" spans="1:4" ht="18">
      <c r="A212" s="833" t="s">
        <v>228</v>
      </c>
      <c r="B212" s="834"/>
      <c r="C212" s="834"/>
      <c r="D212" s="834"/>
    </row>
    <row r="213" spans="1:4" ht="36" customHeight="1">
      <c r="A213" s="833" t="s">
        <v>229</v>
      </c>
      <c r="B213" s="834"/>
      <c r="C213" s="834"/>
      <c r="D213" s="834"/>
    </row>
    <row r="214" spans="1:4" ht="19.95" customHeight="1">
      <c r="A214" s="35" t="s">
        <v>230</v>
      </c>
    </row>
    <row r="215" spans="1:4" ht="33" customHeight="1">
      <c r="A215" s="844" t="s">
        <v>231</v>
      </c>
      <c r="B215" s="844"/>
      <c r="C215" s="844"/>
      <c r="D215" s="844"/>
    </row>
    <row r="216" spans="1:4" ht="30" customHeight="1">
      <c r="A216" s="805" t="str">
        <f>+$A$31</f>
        <v xml:space="preserve"> X___________________________________ _____________</v>
      </c>
      <c r="B216" s="805"/>
      <c r="C216" s="124" t="str">
        <f>+$C$31</f>
        <v xml:space="preserve"> X_ _________________________________ _____________</v>
      </c>
      <c r="D216" s="125" t="str">
        <f>+$D$31</f>
        <v>Friday, April 4, 2025</v>
      </c>
    </row>
    <row r="217" spans="1:4" ht="18">
      <c r="A217" s="152" t="str">
        <f>+A184</f>
        <v>Johnson, Paul &amp; Tamra</v>
      </c>
      <c r="B217" s="153"/>
      <c r="D217" s="45" t="s">
        <v>232</v>
      </c>
    </row>
    <row r="218" spans="1:4" ht="10.95" customHeight="1">
      <c r="A218" s="35"/>
    </row>
    <row r="219" spans="1:4" ht="16.2" customHeight="1">
      <c r="A219" s="85" t="str">
        <f>+$A$185</f>
        <v>COMPANY REP.</v>
      </c>
      <c r="B219" s="86" t="str">
        <f>+$B$185</f>
        <v>Joe Jones, PM  216.450.7228</v>
      </c>
      <c r="C219" s="383" t="str">
        <f>+$D$185</f>
        <v>wsbjoe9@gmail.com</v>
      </c>
    </row>
    <row r="220" spans="1:4" ht="16.2" customHeight="1">
      <c r="A220" s="830" t="s">
        <v>233</v>
      </c>
      <c r="B220" s="830"/>
      <c r="C220" s="830"/>
      <c r="D220" s="830"/>
    </row>
    <row r="221" spans="1:4" ht="21.9" customHeight="1">
      <c r="A221" s="118" t="str">
        <f>+A10</f>
        <v xml:space="preserve">Claim # </v>
      </c>
      <c r="B221" s="119">
        <f>+$B$10</f>
        <v>0</v>
      </c>
      <c r="C221" s="118" t="str">
        <f>+C10</f>
        <v>Cst-owner Phone#</v>
      </c>
      <c r="D221" s="119" t="str">
        <f>+D10</f>
        <v>(216) 399-6191</v>
      </c>
    </row>
    <row r="222" spans="1:4" ht="21.9" customHeight="1">
      <c r="A222" s="118" t="str">
        <f>+A11</f>
        <v>Property-Owner Name</v>
      </c>
      <c r="B222" s="41" t="str">
        <f>+$B$11</f>
        <v>Johnson, Paul &amp; Tamra</v>
      </c>
      <c r="C222" s="118"/>
      <c r="D222" s="119"/>
    </row>
    <row r="223" spans="1:4" ht="21.9" customHeight="1">
      <c r="A223" s="118" t="str">
        <f>+A12</f>
        <v>Property address: street</v>
      </c>
      <c r="B223" s="41" t="str">
        <f>+$B$12</f>
        <v>9402 Shepard Road</v>
      </c>
      <c r="C223" s="118"/>
      <c r="D223" s="119"/>
    </row>
    <row r="224" spans="1:4" ht="21.9" customHeight="1">
      <c r="A224" s="118" t="str">
        <f>+A13</f>
        <v>Property city, state, zip</v>
      </c>
      <c r="B224" s="120" t="str">
        <f>+$B$13</f>
        <v>Macedonia, OH, USA</v>
      </c>
      <c r="C224" s="118"/>
      <c r="D224" s="119"/>
    </row>
    <row r="225" spans="1:4" ht="21.9" customHeight="1">
      <c r="A225" s="118" t="str">
        <f>+C11</f>
        <v>Customer Email</v>
      </c>
      <c r="B225" s="119" t="str">
        <f>+$D$11</f>
        <v>tringo68@yahoo.com</v>
      </c>
      <c r="C225" s="118"/>
      <c r="D225" s="119"/>
    </row>
    <row r="226" spans="1:4" ht="21.9" customHeight="1">
      <c r="A226" s="118" t="str">
        <f>+A14</f>
        <v xml:space="preserve">Insurance Co. Name </v>
      </c>
      <c r="B226" s="829" t="str">
        <f>+$B$14</f>
        <v>Allstate Insurance Company</v>
      </c>
      <c r="C226" s="829"/>
      <c r="D226" s="497"/>
    </row>
    <row r="227" spans="1:4" ht="21.9" customHeight="1">
      <c r="A227" s="118" t="str">
        <f>+A15</f>
        <v xml:space="preserve">Insurance Co. Phone </v>
      </c>
      <c r="B227" s="41">
        <f>+$D$14</f>
        <v>0</v>
      </c>
      <c r="C227" s="829" t="str">
        <f>+D16</f>
        <v>claims@claims.allstate.com</v>
      </c>
      <c r="D227" s="829"/>
    </row>
    <row r="228" spans="1:4" ht="21.9" customHeight="1">
      <c r="A228" s="118" t="str">
        <f>+A16</f>
        <v>DESK Adjuster DA</v>
      </c>
      <c r="B228" s="829">
        <f>+$B$16</f>
        <v>0</v>
      </c>
      <c r="C228" s="829"/>
      <c r="D228" s="497"/>
    </row>
    <row r="229" spans="1:4" ht="21.9" customHeight="1">
      <c r="A229" s="118"/>
      <c r="B229" s="41"/>
      <c r="C229" s="829"/>
      <c r="D229" s="829"/>
    </row>
    <row r="230" spans="1:4" ht="21.9" customHeight="1">
      <c r="A230" s="118" t="s">
        <v>234</v>
      </c>
      <c r="B230" s="41">
        <f>+'jobinfo(2)'!$C$28</f>
        <v>0</v>
      </c>
      <c r="C230" s="120"/>
      <c r="D230" s="43"/>
    </row>
    <row r="231" spans="1:4" ht="21.9" customHeight="1">
      <c r="A231" s="121" t="s">
        <v>235</v>
      </c>
      <c r="B231" s="21" t="str">
        <f>+$D$46</f>
        <v>WATER</v>
      </c>
      <c r="C231" s="44" t="s">
        <v>236</v>
      </c>
      <c r="D231" s="44" t="s">
        <v>237</v>
      </c>
    </row>
    <row r="232" spans="1:4" ht="21.9" customHeight="1">
      <c r="A232" s="121" t="s">
        <v>238</v>
      </c>
      <c r="B232" s="122" t="str">
        <f>+$D$23</f>
        <v>Friday, April 4, 2025</v>
      </c>
      <c r="C232" s="44" t="s">
        <v>239</v>
      </c>
      <c r="D232" s="44" t="s">
        <v>237</v>
      </c>
    </row>
    <row r="233" spans="1:4" ht="21.9" customHeight="1">
      <c r="A233" s="121" t="s">
        <v>240</v>
      </c>
      <c r="B233" s="21" t="str">
        <f>+$A$56</f>
        <v>Interior Repairs LEVEL 1</v>
      </c>
      <c r="C233" s="44"/>
      <c r="D233" s="44"/>
    </row>
    <row r="234" spans="1:4" ht="21.9" customHeight="1">
      <c r="A234" s="121" t="s">
        <v>241</v>
      </c>
      <c r="B234" s="21" t="str">
        <f>+$B$56</f>
        <v>Interior Repairs LEVEL 2</v>
      </c>
      <c r="C234" s="44" t="s">
        <v>242</v>
      </c>
      <c r="D234" s="44" t="s">
        <v>237</v>
      </c>
    </row>
    <row r="235" spans="1:4" ht="21.9" customHeight="1">
      <c r="A235" s="121" t="s">
        <v>243</v>
      </c>
      <c r="B235" s="21" t="str">
        <f>+$C$56</f>
        <v>TBD</v>
      </c>
      <c r="C235" s="44" t="s">
        <v>244</v>
      </c>
      <c r="D235" s="44" t="s">
        <v>237</v>
      </c>
    </row>
    <row r="236" spans="1:4" ht="21.9" customHeight="1"/>
    <row r="237" spans="1:4" ht="21.9" customHeight="1"/>
    <row r="238" spans="1:4" ht="21.9" customHeight="1">
      <c r="A238" s="423">
        <v>20000</v>
      </c>
      <c r="B238" s="41" t="s">
        <v>245</v>
      </c>
      <c r="C238" s="41"/>
      <c r="D238" s="44"/>
    </row>
    <row r="239" spans="1:4" ht="11.1" customHeight="1">
      <c r="A239" s="44"/>
      <c r="B239" s="46"/>
      <c r="C239" s="46"/>
      <c r="D239" s="46"/>
    </row>
    <row r="240" spans="1:4" ht="21.9" customHeight="1">
      <c r="A240" s="762" t="s">
        <v>246</v>
      </c>
      <c r="B240" s="762"/>
      <c r="C240" s="762"/>
      <c r="D240" s="762"/>
    </row>
    <row r="241" spans="1:4" ht="120" customHeight="1">
      <c r="A241" s="831" t="s">
        <v>247</v>
      </c>
      <c r="B241" s="831"/>
      <c r="C241" s="831"/>
      <c r="D241" s="831"/>
    </row>
    <row r="242" spans="1:4" ht="33" customHeight="1">
      <c r="A242" s="828" t="s">
        <v>248</v>
      </c>
      <c r="B242" s="828"/>
      <c r="C242" s="828"/>
      <c r="D242" s="828"/>
    </row>
    <row r="243" spans="1:4" ht="63.9" customHeight="1">
      <c r="A243" s="831" t="s">
        <v>249</v>
      </c>
      <c r="B243" s="831"/>
      <c r="C243" s="831"/>
      <c r="D243" s="831"/>
    </row>
    <row r="244" spans="1:4" ht="28.95" customHeight="1">
      <c r="A244" s="763" t="s">
        <v>250</v>
      </c>
      <c r="B244" s="763"/>
      <c r="C244" s="763"/>
      <c r="D244" s="763"/>
    </row>
    <row r="245" spans="1:4" ht="21.9" customHeight="1">
      <c r="A245" s="805" t="str">
        <f>+$A$31</f>
        <v xml:space="preserve"> X___________________________________ _____________</v>
      </c>
      <c r="B245" s="805"/>
      <c r="C245" s="124" t="str">
        <f>+$C$31</f>
        <v xml:space="preserve"> X_ _________________________________ _____________</v>
      </c>
      <c r="D245" s="125" t="str">
        <f>+$D$31</f>
        <v>Friday, April 4, 2025</v>
      </c>
    </row>
    <row r="246" spans="1:4" ht="21.9" customHeight="1">
      <c r="A246" s="765" t="str">
        <f>+$A$32</f>
        <v>Johnson, Paul &amp; Tamra</v>
      </c>
      <c r="B246" s="765"/>
      <c r="C246" s="767" t="str">
        <f>+$C$32</f>
        <v>TBD</v>
      </c>
      <c r="D246" s="767"/>
    </row>
    <row r="247" spans="1:4" ht="21.9" customHeight="1">
      <c r="A247" s="768" t="s">
        <v>251</v>
      </c>
      <c r="B247" s="768"/>
      <c r="C247" s="768"/>
      <c r="D247" s="768"/>
    </row>
    <row r="248" spans="1:4" ht="10.95" customHeight="1">
      <c r="A248" s="388"/>
      <c r="B248" s="388"/>
      <c r="C248" s="388"/>
      <c r="D248" s="388"/>
    </row>
    <row r="249" spans="1:4" ht="21.9" customHeight="1">
      <c r="A249" s="743" t="str">
        <f>+'jobinfo(2)'!$C$100</f>
        <v>All Phase Consulting, LLC</v>
      </c>
      <c r="B249" s="744"/>
      <c r="C249" s="744"/>
      <c r="D249" s="744"/>
    </row>
    <row r="250" spans="1:4" ht="21.9" customHeight="1">
      <c r="A250" s="746" t="str">
        <f>+'jobinfo(2)'!C$109</f>
        <v>Providing Cost Estimating &amp; Project Management Services</v>
      </c>
      <c r="B250" s="746"/>
      <c r="C250" s="746"/>
      <c r="D250" s="746"/>
    </row>
    <row r="251" spans="1:4" ht="21.9" customHeight="1">
      <c r="A251" s="745" t="str">
        <f>+'jobinfo(2)'!$C$101</f>
        <v>WWW.MYAPCLLC.COM</v>
      </c>
      <c r="B251" s="745"/>
      <c r="C251" s="745" t="str">
        <f>+'jobinfo(2)'!$C$102</f>
        <v>Insured  &amp; GA Registered #09073201</v>
      </c>
      <c r="D251" s="745"/>
    </row>
    <row r="252" spans="1:4" ht="21.9" customHeight="1">
      <c r="A252" s="364" t="e">
        <f>+'jobinfo(2)'!#REF!</f>
        <v>#REF!</v>
      </c>
      <c r="B252" s="746" t="str">
        <f>+'jobinfo(2)'!$C$103</f>
        <v>375 Rockbridge Road, Suite 172-343</v>
      </c>
      <c r="C252" s="747"/>
      <c r="D252" s="364" t="str">
        <f>+'jobinfo(2)'!$C$105</f>
        <v>ECI 531 FIFTH AVE,</v>
      </c>
    </row>
    <row r="253" spans="1:4" ht="21.9" customHeight="1">
      <c r="A253" s="364" t="e">
        <f>+'jobinfo(2)'!#REF!</f>
        <v>#REF!</v>
      </c>
      <c r="B253" s="746" t="str">
        <f>+'jobinfo(2)'!$C$104</f>
        <v>Lilburn, GA, 30047</v>
      </c>
      <c r="C253" s="747"/>
      <c r="D253" s="364" t="str">
        <f>+'jobinfo(2)'!$C$106</f>
        <v>PELHAM, NY 10803</v>
      </c>
    </row>
    <row r="254" spans="1:4" ht="21.9" customHeight="1">
      <c r="A254" s="749" t="str">
        <f>+'jobinfo(2)'!$C$110</f>
        <v>Five Generations of Great Work</v>
      </c>
      <c r="B254" s="750"/>
      <c r="C254" s="749" t="str">
        <f>+'jobinfo(2)'!$C$111</f>
        <v>Five Generations of Pride &amp; Skills</v>
      </c>
      <c r="D254" s="750"/>
    </row>
    <row r="255" spans="1:4" ht="21.9" customHeight="1">
      <c r="A255" s="7" t="s">
        <v>3</v>
      </c>
      <c r="B255" s="322" t="str">
        <f>+'jobinfo(2)'!$C$112</f>
        <v>Joe Jones, PM  216.450.7228</v>
      </c>
      <c r="C255" s="749" t="str">
        <f>+'jobinfo(2)'!$C$113</f>
        <v>wsbjoe9@gmail.com</v>
      </c>
      <c r="D255" s="750"/>
    </row>
    <row r="256" spans="1:4" ht="21.9" customHeight="1">
      <c r="A256" s="7" t="s">
        <v>5</v>
      </c>
      <c r="B256" s="322" t="str">
        <f>+'jobinfo(2)'!$C$114</f>
        <v>404-446-9060</v>
      </c>
      <c r="C256" s="749" t="str">
        <f>+'jobinfo(2)'!$C$115</f>
        <v>info@myapcllc.com</v>
      </c>
      <c r="D256" s="750"/>
    </row>
    <row r="257" spans="1:4" ht="21.9" customHeight="1">
      <c r="A257" s="7"/>
      <c r="B257" s="322"/>
      <c r="C257" s="390"/>
      <c r="D257" s="42"/>
    </row>
    <row r="258" spans="1:4" ht="21.9" customHeight="1">
      <c r="A258" s="120" t="s">
        <v>164</v>
      </c>
      <c r="B258" s="119">
        <f>+$B$10</f>
        <v>0</v>
      </c>
      <c r="C258" s="395" t="str">
        <f>+$B$14</f>
        <v>Allstate Insurance Company</v>
      </c>
      <c r="D258" s="41">
        <f>+'jobinfo(2)'!$C$28</f>
        <v>0</v>
      </c>
    </row>
    <row r="259" spans="1:4" ht="21.9" customHeight="1">
      <c r="A259" s="41" t="str">
        <f>+$B$11</f>
        <v>Johnson, Paul &amp; Tamra</v>
      </c>
      <c r="B259" s="41" t="str">
        <f>+D10</f>
        <v>(216) 399-6191</v>
      </c>
      <c r="C259" s="120">
        <f>+'jobinfo(2)'!$C$29</f>
        <v>0</v>
      </c>
      <c r="D259"/>
    </row>
    <row r="260" spans="1:4" ht="21.9" customHeight="1">
      <c r="A260" s="41" t="str">
        <f>+$B$12</f>
        <v>9402 Shepard Road</v>
      </c>
      <c r="B260"/>
      <c r="C260" s="396">
        <f>+'jobinfo(2)'!$C$30</f>
        <v>0</v>
      </c>
      <c r="D260"/>
    </row>
    <row r="261" spans="1:4" ht="21.9" customHeight="1">
      <c r="A261" s="41" t="str">
        <f>+$B$13</f>
        <v>Macedonia, OH, USA</v>
      </c>
      <c r="B261"/>
      <c r="C261" s="396" t="str">
        <f>+'jobinfo(2)'!$C$31</f>
        <v>888 656.8005</v>
      </c>
      <c r="D261" s="119"/>
    </row>
    <row r="262" spans="1:4" ht="21.9" customHeight="1">
      <c r="A262" s="119" t="str">
        <f>+$D$11</f>
        <v>tringo68@yahoo.com</v>
      </c>
      <c r="B262"/>
      <c r="C262" s="118"/>
      <c r="D262" s="119"/>
    </row>
    <row r="263" spans="1:4" ht="21.9" customHeight="1">
      <c r="A263" s="118"/>
      <c r="B263"/>
      <c r="C263" s="760"/>
      <c r="D263" s="760"/>
    </row>
    <row r="264" spans="1:4" ht="21.9" customHeight="1">
      <c r="A264" s="118"/>
      <c r="B264" s="21" t="str">
        <f>+$D$46</f>
        <v>WATER</v>
      </c>
      <c r="C264" s="44" t="s">
        <v>236</v>
      </c>
      <c r="D264" s="44" t="s">
        <v>237</v>
      </c>
    </row>
    <row r="265" spans="1:4" ht="21.9" customHeight="1">
      <c r="A265" s="118"/>
      <c r="B265" s="122" t="str">
        <f>+$D$23</f>
        <v>Friday, April 4, 2025</v>
      </c>
      <c r="C265" s="44" t="s">
        <v>239</v>
      </c>
      <c r="D265" s="44" t="s">
        <v>237</v>
      </c>
    </row>
    <row r="266" spans="1:4" ht="21.9" customHeight="1">
      <c r="A266" s="761"/>
      <c r="B266" s="21" t="str">
        <f>+$A$56</f>
        <v>Interior Repairs LEVEL 1</v>
      </c>
      <c r="C266" s="44"/>
      <c r="D266" s="44"/>
    </row>
    <row r="267" spans="1:4" ht="21.9" customHeight="1">
      <c r="A267" s="761"/>
      <c r="B267" s="21" t="str">
        <f>+$B$56</f>
        <v>Interior Repairs LEVEL 2</v>
      </c>
      <c r="C267" s="44" t="s">
        <v>242</v>
      </c>
      <c r="D267" s="44" t="s">
        <v>237</v>
      </c>
    </row>
    <row r="268" spans="1:4" ht="21.9" customHeight="1">
      <c r="A268" s="761"/>
      <c r="B268" s="21" t="str">
        <f>+$C$56</f>
        <v>TBD</v>
      </c>
      <c r="C268" s="44" t="s">
        <v>244</v>
      </c>
      <c r="D268" s="44" t="s">
        <v>237</v>
      </c>
    </row>
    <row r="269" spans="1:4" ht="21.9" customHeight="1">
      <c r="A269" s="761"/>
      <c r="B269" s="41" t="s">
        <v>245</v>
      </c>
      <c r="C269" s="41"/>
      <c r="D269" s="44"/>
    </row>
    <row r="270" spans="1:4" ht="21.9" customHeight="1">
      <c r="A270" s="123"/>
    </row>
    <row r="271" spans="1:4" ht="21.9" customHeight="1">
      <c r="A271" s="762" t="s">
        <v>246</v>
      </c>
      <c r="B271" s="762"/>
      <c r="C271" s="762"/>
      <c r="D271" s="762"/>
    </row>
    <row r="272" spans="1:4" ht="21.9" customHeight="1">
      <c r="A272" s="763" t="s">
        <v>252</v>
      </c>
      <c r="B272" s="763"/>
      <c r="C272" s="763"/>
      <c r="D272" s="763"/>
    </row>
    <row r="273" spans="1:6" ht="33" customHeight="1">
      <c r="A273" s="391" t="s">
        <v>253</v>
      </c>
      <c r="B273" s="392">
        <v>1000</v>
      </c>
      <c r="C273" s="393">
        <v>0</v>
      </c>
      <c r="D273" s="391"/>
      <c r="E273" s="392"/>
      <c r="F273" s="393"/>
    </row>
    <row r="274" spans="1:6" ht="21.9" customHeight="1">
      <c r="A274" s="391"/>
      <c r="B274" s="391"/>
      <c r="C274" s="391"/>
      <c r="D274" s="391"/>
    </row>
    <row r="275" spans="1:6" ht="21.9" customHeight="1">
      <c r="A275" s="404"/>
      <c r="B275" s="124"/>
      <c r="C275" s="397"/>
      <c r="D275" s="425" t="str">
        <f>+$D$31</f>
        <v>Friday, April 4, 2025</v>
      </c>
      <c r="F275" s="397" t="s">
        <v>254</v>
      </c>
    </row>
    <row r="276" spans="1:6" ht="21.9" customHeight="1">
      <c r="A276" s="764" t="str">
        <f>B255</f>
        <v>Joe Jones, PM  216.450.7228</v>
      </c>
      <c r="B276" s="765"/>
      <c r="C276" s="766" t="str">
        <f>C219</f>
        <v>wsbjoe9@gmail.com</v>
      </c>
      <c r="D276" s="767"/>
    </row>
    <row r="277" spans="1:6" ht="21.9" customHeight="1">
      <c r="A277" s="504" t="str">
        <f>A255</f>
        <v>COMPANY REP.</v>
      </c>
      <c r="B277" s="504"/>
      <c r="C277" s="394" t="s">
        <v>255</v>
      </c>
      <c r="D277" s="391"/>
    </row>
    <row r="278" spans="1:6" ht="27" customHeight="1">
      <c r="A278" s="850" t="s">
        <v>256</v>
      </c>
      <c r="B278" s="850"/>
      <c r="C278" s="850"/>
      <c r="D278" s="850"/>
    </row>
    <row r="279" spans="1:6" ht="21.9" customHeight="1">
      <c r="A279" s="49" t="str">
        <f>+'jobinfo(2)'!B27</f>
        <v xml:space="preserve">Claim # </v>
      </c>
      <c r="B279" s="73">
        <f>IF(ISBLANK('jobinfo(2)'!C27),"________________________________",'jobinfo(2)'!C27)</f>
        <v>0</v>
      </c>
      <c r="C279" s="154" t="str">
        <f>IF(ISBLANK('jobinfo(2)'!B5),"________________________________",'jobinfo(2)'!B5)</f>
        <v>Cst-owner Phone#</v>
      </c>
      <c r="D279" s="73" t="str">
        <f>IF(ISBLANK('jobinfo(2)'!C5),"________________________________",'jobinfo(2)'!C5)</f>
        <v>(216) 399-6191</v>
      </c>
    </row>
    <row r="280" spans="1:6" ht="21.9" customHeight="1">
      <c r="A280" s="49" t="str">
        <f>+'jobinfo(2)'!B1</f>
        <v>Property-Owner Name</v>
      </c>
      <c r="B280" s="73" t="str">
        <f>IF(ISBLANK('jobinfo(2)'!C1),"________________________________",'jobinfo(2)'!C1)</f>
        <v>Johnson, Paul &amp; Tamra</v>
      </c>
      <c r="C280" s="14" t="str">
        <f>IF(ISBLANK('jobinfo(2)'!C4),"________________________________",'jobinfo(2)'!C4)</f>
        <v>tringo68@yahoo.com</v>
      </c>
    </row>
    <row r="281" spans="1:6" ht="21.9" customHeight="1">
      <c r="A281" s="49" t="str">
        <f>+'jobinfo(2)'!B2</f>
        <v>Property address: street</v>
      </c>
      <c r="B281" s="73" t="str">
        <f>IF(ISBLANK('jobinfo(2)'!C2),"________________________________",'jobinfo(2)'!C2)</f>
        <v>9402 Shepard Road</v>
      </c>
      <c r="C281" s="76" t="str">
        <f>+'jobinfo(2)'!B11</f>
        <v>Cause of Loss</v>
      </c>
      <c r="D281" s="387" t="str">
        <f>+'jobinfo(2)'!C11</f>
        <v>WATER</v>
      </c>
    </row>
    <row r="282" spans="1:6" ht="21.9" customHeight="1">
      <c r="A282" s="49" t="str">
        <f>+'jobinfo(2)'!B3</f>
        <v>Property city, state, zip</v>
      </c>
      <c r="B282" s="73" t="str">
        <f>IF(ISBLANK('jobinfo(2)'!C3),"________________________________",'jobinfo(2)'!C3)</f>
        <v>Macedonia, OH, USA</v>
      </c>
      <c r="C282" s="33" t="str">
        <f>IF(ISBLANK('jobinfo(2)'!B12),"________________________________",'jobinfo(2)'!B12)</f>
        <v>date of loss</v>
      </c>
      <c r="D282" s="32" t="str">
        <f>IF(ISBLANK('jobinfo(2)'!C12),"________________________________",'jobinfo(2)'!C12)</f>
        <v>Friday, April 4, 2025</v>
      </c>
    </row>
    <row r="283" spans="1:6" ht="21.9" customHeight="1">
      <c r="A283" s="34" t="str">
        <f>+'jobinfo(2)'!B26</f>
        <v xml:space="preserve">Insurance Co. Name </v>
      </c>
      <c r="B283" s="46" t="str">
        <f>+'jobinfo(2)'!C26</f>
        <v>Allstate Insurance Company</v>
      </c>
      <c r="C283" s="155" t="str">
        <f>+'jobinfo(2)'!B13</f>
        <v>rebuild  type 1</v>
      </c>
      <c r="D283" s="46" t="str">
        <f>+'jobinfo(2)'!C13</f>
        <v>Interior Repairs LEVEL 1</v>
      </c>
    </row>
    <row r="284" spans="1:6" ht="33" customHeight="1">
      <c r="A284" s="37" t="s">
        <v>257</v>
      </c>
      <c r="B284" s="37"/>
      <c r="C284" s="37"/>
      <c r="D284" s="37"/>
    </row>
    <row r="285" spans="1:6" ht="33" customHeight="1">
      <c r="A285" s="854" t="s">
        <v>258</v>
      </c>
      <c r="B285" s="854"/>
      <c r="C285" s="854"/>
      <c r="D285" s="854"/>
    </row>
    <row r="286" spans="1:6" ht="33" customHeight="1">
      <c r="A286" s="26" t="s">
        <v>259</v>
      </c>
      <c r="B286" s="40"/>
      <c r="C286" s="40"/>
      <c r="D286" s="40"/>
    </row>
    <row r="287" spans="1:6" ht="37.950000000000003" customHeight="1">
      <c r="A287" s="855" t="s">
        <v>260</v>
      </c>
      <c r="B287" s="855"/>
      <c r="C287" s="855"/>
      <c r="D287" s="855"/>
    </row>
    <row r="288" spans="1:6" ht="25.95" customHeight="1">
      <c r="A288" s="50" t="s">
        <v>261</v>
      </c>
      <c r="B288" s="50"/>
      <c r="C288" s="156"/>
      <c r="D288" s="42"/>
    </row>
    <row r="289" spans="1:4" ht="33" customHeight="1">
      <c r="A289" s="740" t="s">
        <v>262</v>
      </c>
      <c r="B289" s="740"/>
      <c r="C289" s="740"/>
      <c r="D289" s="740"/>
    </row>
    <row r="290" spans="1:4" ht="15.9" customHeight="1">
      <c r="A290" s="775" t="s">
        <v>263</v>
      </c>
      <c r="B290" s="775"/>
      <c r="C290" s="775"/>
      <c r="D290" s="775"/>
    </row>
    <row r="291" spans="1:4" ht="44.1" customHeight="1">
      <c r="A291" s="730" t="s">
        <v>264</v>
      </c>
      <c r="B291" s="730"/>
      <c r="C291" s="730"/>
      <c r="D291" s="730"/>
    </row>
    <row r="292" spans="1:4" ht="44.1" customHeight="1">
      <c r="A292" s="837" t="s">
        <v>265</v>
      </c>
      <c r="B292" s="837"/>
      <c r="C292" s="837"/>
      <c r="D292" s="837"/>
    </row>
    <row r="293" spans="1:4" ht="66" customHeight="1">
      <c r="A293" s="843" t="s">
        <v>266</v>
      </c>
      <c r="B293" s="843"/>
      <c r="C293" s="843"/>
      <c r="D293" s="843"/>
    </row>
    <row r="294" spans="1:4" ht="44.1" customHeight="1">
      <c r="A294" s="840" t="s">
        <v>267</v>
      </c>
      <c r="B294" s="840"/>
      <c r="C294" s="840"/>
      <c r="D294" s="840"/>
    </row>
    <row r="295" spans="1:4" ht="21.9" customHeight="1">
      <c r="A295" s="837" t="s">
        <v>268</v>
      </c>
      <c r="B295" s="837"/>
      <c r="C295" s="837"/>
      <c r="D295" s="837"/>
    </row>
    <row r="296" spans="1:4" ht="44.1" customHeight="1">
      <c r="A296" s="837" t="s">
        <v>269</v>
      </c>
      <c r="B296" s="837"/>
      <c r="C296" s="837"/>
      <c r="D296" s="837"/>
    </row>
    <row r="297" spans="1:4" ht="44.1" customHeight="1">
      <c r="A297" s="851" t="s">
        <v>270</v>
      </c>
      <c r="B297" s="851"/>
      <c r="C297" s="851"/>
      <c r="D297" s="851"/>
    </row>
    <row r="298" spans="1:4" ht="34.200000000000003" customHeight="1">
      <c r="A298" s="852" t="s">
        <v>271</v>
      </c>
      <c r="B298" s="852"/>
      <c r="C298" s="852"/>
      <c r="D298" s="852"/>
    </row>
    <row r="299" spans="1:4" ht="16.2" customHeight="1">
      <c r="A299" s="853" t="s">
        <v>272</v>
      </c>
      <c r="B299" s="853"/>
      <c r="D299" s="63" t="s">
        <v>273</v>
      </c>
    </row>
    <row r="300" spans="1:4" ht="16.2" customHeight="1">
      <c r="A300" s="406" t="str">
        <f>+B280</f>
        <v>Johnson, Paul &amp; Tamra</v>
      </c>
      <c r="B300" s="39"/>
      <c r="C300" s="157"/>
      <c r="D300" s="157"/>
    </row>
    <row r="301" spans="1:4" ht="16.2" customHeight="1">
      <c r="A301" s="24" t="str">
        <f>+A219</f>
        <v>COMPANY REP.</v>
      </c>
      <c r="B301" s="20" t="str">
        <f>+B219</f>
        <v>Joe Jones, PM  216.450.7228</v>
      </c>
      <c r="C301" s="20" t="str">
        <f>+C219</f>
        <v>wsbjoe9@gmail.com</v>
      </c>
    </row>
    <row r="302" spans="1:4" ht="22.2" customHeight="1">
      <c r="A302" s="196" t="s">
        <v>30</v>
      </c>
      <c r="B302" s="112"/>
      <c r="D302" s="94"/>
    </row>
    <row r="303" spans="1:4" ht="22.95" customHeight="1">
      <c r="A303" s="196"/>
      <c r="B303" s="112"/>
      <c r="D303" s="94"/>
    </row>
    <row r="304" spans="1:4" ht="22.95" customHeight="1">
      <c r="A304" s="736" t="s">
        <v>31</v>
      </c>
      <c r="B304" s="736"/>
      <c r="C304" s="736"/>
      <c r="D304" s="736"/>
    </row>
    <row r="305" spans="1:4" ht="79.95" customHeight="1">
      <c r="A305" s="792" t="s">
        <v>191</v>
      </c>
      <c r="B305" s="792"/>
      <c r="C305" s="792"/>
      <c r="D305" s="792"/>
    </row>
    <row r="306" spans="1:4" ht="33" customHeight="1">
      <c r="A306" s="409" t="s">
        <v>192</v>
      </c>
      <c r="B306" s="112"/>
      <c r="D306" s="94"/>
    </row>
    <row r="307" spans="1:4" ht="33" customHeight="1">
      <c r="A307" s="410" t="s">
        <v>34</v>
      </c>
      <c r="B307" s="411"/>
      <c r="C307" s="411"/>
      <c r="D307" s="411"/>
    </row>
    <row r="308" spans="1:4" ht="60" customHeight="1">
      <c r="A308" s="738" t="s">
        <v>35</v>
      </c>
      <c r="B308" s="738"/>
      <c r="C308" s="738"/>
      <c r="D308" s="738"/>
    </row>
    <row r="309" spans="1:4" ht="33" customHeight="1">
      <c r="A309" s="25"/>
      <c r="B309" s="112"/>
      <c r="C309" s="391" t="str">
        <f>+B280</f>
        <v>Johnson, Paul &amp; Tamra</v>
      </c>
      <c r="D309" s="112" t="s">
        <v>274</v>
      </c>
    </row>
    <row r="310" spans="1:4" ht="33" customHeight="1">
      <c r="A310" s="739" t="s">
        <v>266</v>
      </c>
      <c r="B310" s="739"/>
      <c r="C310" s="739"/>
      <c r="D310" s="739"/>
    </row>
    <row r="311" spans="1:4" ht="33" customHeight="1">
      <c r="A311" s="730" t="s">
        <v>37</v>
      </c>
      <c r="B311" s="730"/>
      <c r="C311" s="730"/>
      <c r="D311" s="730"/>
    </row>
    <row r="312" spans="1:4" ht="28.2" customHeight="1">
      <c r="A312" s="730" t="s">
        <v>38</v>
      </c>
      <c r="B312" s="730"/>
      <c r="C312" s="730"/>
      <c r="D312" s="730"/>
    </row>
    <row r="313" spans="1:4" ht="22.2" customHeight="1">
      <c r="A313" s="197" t="s">
        <v>39</v>
      </c>
      <c r="B313" s="197" t="s">
        <v>40</v>
      </c>
      <c r="C313" s="198" t="s">
        <v>275</v>
      </c>
      <c r="D313" s="198"/>
    </row>
    <row r="314" spans="1:4" ht="18" customHeight="1">
      <c r="A314" s="197" t="s">
        <v>42</v>
      </c>
      <c r="B314" s="197" t="s">
        <v>43</v>
      </c>
      <c r="C314" s="198" t="s">
        <v>276</v>
      </c>
      <c r="D314" s="198"/>
    </row>
    <row r="315" spans="1:4" ht="22.2" customHeight="1">
      <c r="A315" s="197" t="s">
        <v>45</v>
      </c>
      <c r="B315" s="197" t="s">
        <v>46</v>
      </c>
      <c r="C315" s="197" t="s">
        <v>47</v>
      </c>
      <c r="D315" s="197"/>
    </row>
    <row r="316" spans="1:4" ht="22.2" customHeight="1">
      <c r="A316" s="197" t="s">
        <v>48</v>
      </c>
      <c r="B316" s="197"/>
      <c r="C316" s="197" t="s">
        <v>49</v>
      </c>
      <c r="D316" s="197"/>
    </row>
    <row r="317" spans="1:4" ht="22.2" customHeight="1">
      <c r="A317" s="197" t="s">
        <v>50</v>
      </c>
      <c r="B317" s="197"/>
      <c r="C317" s="197" t="s">
        <v>51</v>
      </c>
      <c r="D317" s="197"/>
    </row>
    <row r="318" spans="1:4" ht="16.2" customHeight="1">
      <c r="A318" s="197" t="s">
        <v>52</v>
      </c>
      <c r="B318" s="197"/>
      <c r="C318" s="197" t="s">
        <v>53</v>
      </c>
      <c r="D318" s="197"/>
    </row>
    <row r="319" spans="1:4" ht="16.2" customHeight="1">
      <c r="A319" s="197" t="s">
        <v>54</v>
      </c>
      <c r="B319" s="197"/>
      <c r="C319" s="197" t="s">
        <v>55</v>
      </c>
      <c r="D319" s="197"/>
    </row>
    <row r="320" spans="1:4" ht="18" customHeight="1">
      <c r="A320" s="197" t="s">
        <v>56</v>
      </c>
      <c r="B320" s="197"/>
      <c r="C320" s="197"/>
      <c r="D320" s="197"/>
    </row>
    <row r="321" spans="1:4" ht="22.2" customHeight="1">
      <c r="A321" s="197"/>
      <c r="B321" s="197"/>
      <c r="C321" s="197"/>
      <c r="D321" s="197"/>
    </row>
    <row r="322" spans="1:4" ht="22.2" customHeight="1">
      <c r="A322" s="20" t="s">
        <v>57</v>
      </c>
      <c r="B322" s="20"/>
      <c r="C322" s="20"/>
      <c r="D322" s="20"/>
    </row>
    <row r="323" spans="1:4" ht="22.2" customHeight="1">
      <c r="A323" s="113" t="s">
        <v>58</v>
      </c>
      <c r="B323" s="113"/>
      <c r="C323" s="113"/>
      <c r="D323" s="113"/>
    </row>
    <row r="324" spans="1:4" ht="22.2" customHeight="1">
      <c r="A324" s="113" t="s">
        <v>190</v>
      </c>
      <c r="B324" s="113"/>
      <c r="C324" s="113"/>
      <c r="D324" s="113"/>
    </row>
    <row r="325" spans="1:4" ht="22.2" customHeight="1">
      <c r="A325" s="113" t="s">
        <v>60</v>
      </c>
      <c r="B325" s="113"/>
      <c r="C325" s="113"/>
      <c r="D325" s="113"/>
    </row>
    <row r="326" spans="1:4" ht="22.2" customHeight="1">
      <c r="A326" s="20" t="s">
        <v>61</v>
      </c>
      <c r="B326" s="20"/>
      <c r="C326" s="20"/>
      <c r="D326" s="20"/>
    </row>
    <row r="327" spans="1:4" ht="22.2" customHeight="1">
      <c r="A327" s="117"/>
      <c r="B327" s="130"/>
      <c r="C327" s="494"/>
      <c r="D327" s="493"/>
    </row>
    <row r="328" spans="1:4" ht="22.2" customHeight="1">
      <c r="A328" s="117"/>
      <c r="B328" s="130"/>
      <c r="C328" s="494"/>
      <c r="D328" s="493"/>
    </row>
    <row r="329" spans="1:4" ht="43.95" customHeight="1" thickBot="1">
      <c r="A329" s="62" t="s">
        <v>277</v>
      </c>
      <c r="B329" s="62"/>
      <c r="C329" s="62"/>
      <c r="D329" s="189"/>
    </row>
    <row r="330" spans="1:4" ht="43.95" customHeight="1" thickTop="1" thickBot="1">
      <c r="A330" s="769"/>
      <c r="B330" s="770"/>
      <c r="C330" s="770"/>
      <c r="D330" s="771"/>
    </row>
    <row r="331" spans="1:4" ht="33" customHeight="1" thickTop="1">
      <c r="A331" s="62" t="s">
        <v>278</v>
      </c>
      <c r="B331" s="62"/>
      <c r="C331" s="62"/>
      <c r="D331" s="189" t="s">
        <v>279</v>
      </c>
    </row>
    <row r="332" spans="1:4" ht="33" customHeight="1" thickBot="1">
      <c r="A332" s="236"/>
      <c r="B332" s="237"/>
      <c r="C332" s="237"/>
      <c r="D332" s="238"/>
    </row>
    <row r="333" spans="1:4" ht="33" customHeight="1" thickTop="1" thickBot="1">
      <c r="A333" s="236"/>
      <c r="B333" s="237"/>
      <c r="C333" s="237"/>
      <c r="D333" s="238"/>
    </row>
    <row r="334" spans="1:4" ht="33" customHeight="1" thickTop="1" thickBot="1">
      <c r="A334" s="236"/>
      <c r="B334" s="237"/>
      <c r="C334" s="237"/>
      <c r="D334" s="238"/>
    </row>
    <row r="335" spans="1:4" ht="33" customHeight="1" thickTop="1" thickBot="1">
      <c r="A335" s="236"/>
      <c r="B335" s="237"/>
      <c r="C335" s="237"/>
      <c r="D335" s="238"/>
    </row>
    <row r="336" spans="1:4" ht="43.95" customHeight="1" thickTop="1" thickBot="1">
      <c r="A336" s="239"/>
      <c r="B336" s="240"/>
      <c r="C336" s="238"/>
      <c r="D336" s="238"/>
    </row>
    <row r="337" spans="1:4" ht="3" customHeight="1" thickTop="1" thickBot="1">
      <c r="A337" s="180"/>
      <c r="B337" s="180"/>
      <c r="C337" s="180"/>
      <c r="D337" s="180"/>
    </row>
    <row r="338" spans="1:4" ht="33" customHeight="1" thickTop="1" thickBot="1">
      <c r="A338" s="412" t="s">
        <v>280</v>
      </c>
      <c r="B338" s="413"/>
      <c r="C338" s="414"/>
      <c r="D338" s="415" t="s">
        <v>279</v>
      </c>
    </row>
    <row r="339" spans="1:4" ht="33" customHeight="1" thickTop="1" thickBot="1">
      <c r="A339" s="769"/>
      <c r="B339" s="770"/>
      <c r="C339" s="770"/>
      <c r="D339" s="771"/>
    </row>
    <row r="340" spans="1:4" ht="33" customHeight="1" thickTop="1" thickBot="1">
      <c r="A340" s="236"/>
      <c r="B340" s="237"/>
      <c r="C340" s="237"/>
      <c r="D340" s="238"/>
    </row>
    <row r="341" spans="1:4" ht="33" customHeight="1" thickTop="1" thickBot="1">
      <c r="A341" s="236"/>
      <c r="B341" s="237"/>
      <c r="C341" s="237"/>
      <c r="D341" s="238"/>
    </row>
    <row r="342" spans="1:4" ht="33" customHeight="1" thickTop="1" thickBot="1">
      <c r="A342" s="236"/>
      <c r="B342" s="237"/>
      <c r="C342" s="237"/>
      <c r="D342" s="238"/>
    </row>
    <row r="343" spans="1:4" ht="33" customHeight="1" thickTop="1" thickBot="1">
      <c r="A343" s="769"/>
      <c r="B343" s="770"/>
      <c r="C343" s="770"/>
      <c r="D343" s="771"/>
    </row>
    <row r="344" spans="1:4" ht="21.9" customHeight="1" thickTop="1"/>
    <row r="345" spans="1:4" ht="21.9" customHeight="1"/>
    <row r="346" spans="1:4" ht="21.9" customHeight="1"/>
    <row r="347" spans="1:4" ht="21.9" customHeight="1"/>
    <row r="348" spans="1:4" ht="21.9" customHeight="1"/>
    <row r="349" spans="1:4" ht="21.9" customHeight="1"/>
    <row r="350" spans="1:4" ht="21.9" customHeight="1"/>
    <row r="351" spans="1:4" ht="21.9" customHeight="1"/>
    <row r="352" spans="1:4" ht="21.9" customHeight="1"/>
    <row r="353" customFormat="1" ht="21.9" customHeight="1"/>
    <row r="354" customFormat="1" ht="21.9" customHeight="1"/>
    <row r="355" customFormat="1" ht="21.9" customHeight="1"/>
    <row r="356" customFormat="1" ht="21.9" customHeight="1"/>
  </sheetData>
  <mergeCells count="167">
    <mergeCell ref="A343:D343"/>
    <mergeCell ref="A61:D61"/>
    <mergeCell ref="A88:D88"/>
    <mergeCell ref="E1:H1"/>
    <mergeCell ref="A308:D308"/>
    <mergeCell ref="A310:D310"/>
    <mergeCell ref="A311:D311"/>
    <mergeCell ref="A312:D312"/>
    <mergeCell ref="A330:D330"/>
    <mergeCell ref="A339:D339"/>
    <mergeCell ref="A296:D296"/>
    <mergeCell ref="A297:D297"/>
    <mergeCell ref="A298:D298"/>
    <mergeCell ref="A299:B299"/>
    <mergeCell ref="A304:D304"/>
    <mergeCell ref="A305:D305"/>
    <mergeCell ref="A290:D290"/>
    <mergeCell ref="A291:D291"/>
    <mergeCell ref="A292:D292"/>
    <mergeCell ref="A293:D293"/>
    <mergeCell ref="A294:D294"/>
    <mergeCell ref="A295:D295"/>
    <mergeCell ref="A276:B276"/>
    <mergeCell ref="C276:D276"/>
    <mergeCell ref="A278:D278"/>
    <mergeCell ref="A285:D285"/>
    <mergeCell ref="A287:D287"/>
    <mergeCell ref="A289:D289"/>
    <mergeCell ref="C255:D255"/>
    <mergeCell ref="C256:D256"/>
    <mergeCell ref="C263:D263"/>
    <mergeCell ref="A266:A269"/>
    <mergeCell ref="A271:D271"/>
    <mergeCell ref="A272:D272"/>
    <mergeCell ref="A251:B251"/>
    <mergeCell ref="C251:D251"/>
    <mergeCell ref="B252:C252"/>
    <mergeCell ref="B253:C253"/>
    <mergeCell ref="A254:B254"/>
    <mergeCell ref="C254:D254"/>
    <mergeCell ref="A245:B245"/>
    <mergeCell ref="A246:B246"/>
    <mergeCell ref="C246:D246"/>
    <mergeCell ref="A247:D247"/>
    <mergeCell ref="A249:D249"/>
    <mergeCell ref="A250:D250"/>
    <mergeCell ref="C229:D229"/>
    <mergeCell ref="A240:D240"/>
    <mergeCell ref="A241:D241"/>
    <mergeCell ref="A242:D242"/>
    <mergeCell ref="A243:D243"/>
    <mergeCell ref="A244:D244"/>
    <mergeCell ref="A215:D215"/>
    <mergeCell ref="A216:B216"/>
    <mergeCell ref="A220:D220"/>
    <mergeCell ref="B226:C226"/>
    <mergeCell ref="C227:D227"/>
    <mergeCell ref="B228:C228"/>
    <mergeCell ref="A202:D202"/>
    <mergeCell ref="A203:D203"/>
    <mergeCell ref="A210:D210"/>
    <mergeCell ref="A211:D211"/>
    <mergeCell ref="A212:D212"/>
    <mergeCell ref="A213:D213"/>
    <mergeCell ref="A193:D193"/>
    <mergeCell ref="A194:D194"/>
    <mergeCell ref="A195:D195"/>
    <mergeCell ref="A196:D196"/>
    <mergeCell ref="A197:D197"/>
    <mergeCell ref="A198:D199"/>
    <mergeCell ref="A187:D187"/>
    <mergeCell ref="A188:D188"/>
    <mergeCell ref="B189:C189"/>
    <mergeCell ref="B190:C190"/>
    <mergeCell ref="A191:D191"/>
    <mergeCell ref="A192:D192"/>
    <mergeCell ref="A180:D180"/>
    <mergeCell ref="A181:D181"/>
    <mergeCell ref="A182:D182"/>
    <mergeCell ref="A183:B183"/>
    <mergeCell ref="A184:B184"/>
    <mergeCell ref="C184:D184"/>
    <mergeCell ref="A164:D164"/>
    <mergeCell ref="A172:D172"/>
    <mergeCell ref="A173:D175"/>
    <mergeCell ref="A176:D176"/>
    <mergeCell ref="A177:D177"/>
    <mergeCell ref="A178:D178"/>
    <mergeCell ref="A107:B107"/>
    <mergeCell ref="A114:D114"/>
    <mergeCell ref="A122:B122"/>
    <mergeCell ref="A131:D131"/>
    <mergeCell ref="A132:D132"/>
    <mergeCell ref="A133:D133"/>
    <mergeCell ref="B100:C100"/>
    <mergeCell ref="B101:C101"/>
    <mergeCell ref="A102:B102"/>
    <mergeCell ref="C102:D102"/>
    <mergeCell ref="C103:D103"/>
    <mergeCell ref="C104:D104"/>
    <mergeCell ref="A86:D86"/>
    <mergeCell ref="A93:D93"/>
    <mergeCell ref="A96:D96"/>
    <mergeCell ref="A97:D97"/>
    <mergeCell ref="A98:D98"/>
    <mergeCell ref="A99:B99"/>
    <mergeCell ref="C99:D99"/>
    <mergeCell ref="A73:B73"/>
    <mergeCell ref="C73:D73"/>
    <mergeCell ref="C74:D74"/>
    <mergeCell ref="C75:D75"/>
    <mergeCell ref="A84:D84"/>
    <mergeCell ref="A85:B85"/>
    <mergeCell ref="A68:D68"/>
    <mergeCell ref="A69:D69"/>
    <mergeCell ref="A70:B70"/>
    <mergeCell ref="C70:D70"/>
    <mergeCell ref="B71:C71"/>
    <mergeCell ref="B72:C72"/>
    <mergeCell ref="A63:D63"/>
    <mergeCell ref="A64:B64"/>
    <mergeCell ref="A65:B65"/>
    <mergeCell ref="C65:D65"/>
    <mergeCell ref="A67:D67"/>
    <mergeCell ref="J67:M67"/>
    <mergeCell ref="C58:D58"/>
    <mergeCell ref="G58:H58"/>
    <mergeCell ref="A59:D59"/>
    <mergeCell ref="E59:H59"/>
    <mergeCell ref="A60:D60"/>
    <mergeCell ref="E60:H60"/>
    <mergeCell ref="A49:D51"/>
    <mergeCell ref="C52:D52"/>
    <mergeCell ref="A53:D53"/>
    <mergeCell ref="A54:D54"/>
    <mergeCell ref="A57:D57"/>
    <mergeCell ref="E57:H57"/>
    <mergeCell ref="B40:C40"/>
    <mergeCell ref="A41:B41"/>
    <mergeCell ref="C41:D41"/>
    <mergeCell ref="C42:D42"/>
    <mergeCell ref="C43:D43"/>
    <mergeCell ref="C45:D45"/>
    <mergeCell ref="A29:D29"/>
    <mergeCell ref="A32:B32"/>
    <mergeCell ref="C32:D32"/>
    <mergeCell ref="A35:D35"/>
    <mergeCell ref="A36:D36"/>
    <mergeCell ref="B39:C39"/>
    <mergeCell ref="A20:D20"/>
    <mergeCell ref="A21:B21"/>
    <mergeCell ref="C21:D21"/>
    <mergeCell ref="A23:B23"/>
    <mergeCell ref="A25:D27"/>
    <mergeCell ref="A28:D28"/>
    <mergeCell ref="B6:C6"/>
    <mergeCell ref="A7:B7"/>
    <mergeCell ref="C7:D7"/>
    <mergeCell ref="C8:D8"/>
    <mergeCell ref="C9:D9"/>
    <mergeCell ref="C15:D15"/>
    <mergeCell ref="A1:D1"/>
    <mergeCell ref="A2:D2"/>
    <mergeCell ref="A3:D3"/>
    <mergeCell ref="A4:B4"/>
    <mergeCell ref="C4:D4"/>
    <mergeCell ref="B5:C5"/>
  </mergeCells>
  <printOptions horizontalCentered="1" verticalCentered="1"/>
  <pageMargins left="0.35" right="0.17" top="0.26" bottom="0.37" header="0.33" footer="0.21"/>
  <pageSetup orientation="portrait" r:id="rId1"/>
  <headerFooter differentFirst="1">
    <oddFooter>&amp;L
&amp;C
&amp;R
Page  #  &amp;P         &amp;F</oddFooter>
  </headerFooter>
  <rowBreaks count="10" manualBreakCount="10">
    <brk id="34" max="3" man="1"/>
    <brk id="66" max="3" man="1"/>
    <brk id="95" max="16383" man="1"/>
    <brk id="146" max="3" man="1"/>
    <brk id="186" max="16383" man="1"/>
    <brk id="219" max="3" man="1"/>
    <brk id="246" max="3" man="1"/>
    <brk id="277" max="3" man="1"/>
    <brk id="301" max="16383" man="1"/>
    <brk id="328" max="3" man="1"/>
  </rowBreaks>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BB12A-ABD8-4040-A71E-75E05E9B890D}">
  <dimension ref="A1:N292"/>
  <sheetViews>
    <sheetView showGridLines="0" view="pageBreakPreview" topLeftCell="A114" zoomScaleNormal="100" zoomScaleSheetLayoutView="100" workbookViewId="0">
      <selection activeCell="A100" sqref="A100:B100"/>
    </sheetView>
  </sheetViews>
  <sheetFormatPr defaultRowHeight="14.4"/>
  <cols>
    <col min="1" max="1" width="20.33203125" style="36" customWidth="1"/>
    <col min="2" max="2" width="32.6640625" style="36" customWidth="1"/>
    <col min="3" max="3" width="21" style="36" customWidth="1"/>
    <col min="4" max="4" width="24.6640625" style="36" customWidth="1"/>
    <col min="5" max="5" width="12.44140625" customWidth="1"/>
    <col min="175" max="176" width="35.6640625" customWidth="1"/>
    <col min="177" max="177" width="25.6640625" customWidth="1"/>
    <col min="182" max="182" width="3" customWidth="1"/>
    <col min="183" max="183" width="39.6640625" customWidth="1"/>
    <col min="184" max="184" width="5.6640625" customWidth="1"/>
    <col min="185" max="185" width="35.6640625" customWidth="1"/>
    <col min="189" max="189" width="44.6640625" customWidth="1"/>
    <col min="197" max="197" width="88.6640625" customWidth="1"/>
    <col min="431" max="432" width="35.6640625" customWidth="1"/>
    <col min="433" max="433" width="25.6640625" customWidth="1"/>
    <col min="438" max="438" width="3" customWidth="1"/>
    <col min="439" max="439" width="39.6640625" customWidth="1"/>
    <col min="440" max="440" width="5.6640625" customWidth="1"/>
    <col min="441" max="441" width="35.6640625" customWidth="1"/>
    <col min="445" max="445" width="44.6640625" customWidth="1"/>
    <col min="453" max="453" width="88.6640625" customWidth="1"/>
    <col min="687" max="688" width="35.6640625" customWidth="1"/>
    <col min="689" max="689" width="25.6640625" customWidth="1"/>
    <col min="694" max="694" width="3" customWidth="1"/>
    <col min="695" max="695" width="39.6640625" customWidth="1"/>
    <col min="696" max="696" width="5.6640625" customWidth="1"/>
    <col min="697" max="697" width="35.6640625" customWidth="1"/>
    <col min="701" max="701" width="44.6640625" customWidth="1"/>
    <col min="709" max="709" width="88.6640625" customWidth="1"/>
    <col min="943" max="944" width="35.6640625" customWidth="1"/>
    <col min="945" max="945" width="25.6640625" customWidth="1"/>
    <col min="950" max="950" width="3" customWidth="1"/>
    <col min="951" max="951" width="39.6640625" customWidth="1"/>
    <col min="952" max="952" width="5.6640625" customWidth="1"/>
    <col min="953" max="953" width="35.6640625" customWidth="1"/>
    <col min="957" max="957" width="44.6640625" customWidth="1"/>
    <col min="965" max="965" width="88.6640625" customWidth="1"/>
    <col min="1199" max="1200" width="35.6640625" customWidth="1"/>
    <col min="1201" max="1201" width="25.6640625" customWidth="1"/>
    <col min="1206" max="1206" width="3" customWidth="1"/>
    <col min="1207" max="1207" width="39.6640625" customWidth="1"/>
    <col min="1208" max="1208" width="5.6640625" customWidth="1"/>
    <col min="1209" max="1209" width="35.6640625" customWidth="1"/>
    <col min="1213" max="1213" width="44.6640625" customWidth="1"/>
    <col min="1221" max="1221" width="88.6640625" customWidth="1"/>
    <col min="1455" max="1456" width="35.6640625" customWidth="1"/>
    <col min="1457" max="1457" width="25.6640625" customWidth="1"/>
    <col min="1462" max="1462" width="3" customWidth="1"/>
    <col min="1463" max="1463" width="39.6640625" customWidth="1"/>
    <col min="1464" max="1464" width="5.6640625" customWidth="1"/>
    <col min="1465" max="1465" width="35.6640625" customWidth="1"/>
    <col min="1469" max="1469" width="44.6640625" customWidth="1"/>
    <col min="1477" max="1477" width="88.6640625" customWidth="1"/>
    <col min="1711" max="1712" width="35.6640625" customWidth="1"/>
    <col min="1713" max="1713" width="25.6640625" customWidth="1"/>
    <col min="1718" max="1718" width="3" customWidth="1"/>
    <col min="1719" max="1719" width="39.6640625" customWidth="1"/>
    <col min="1720" max="1720" width="5.6640625" customWidth="1"/>
    <col min="1721" max="1721" width="35.6640625" customWidth="1"/>
    <col min="1725" max="1725" width="44.6640625" customWidth="1"/>
    <col min="1733" max="1733" width="88.6640625" customWidth="1"/>
    <col min="1967" max="1968" width="35.6640625" customWidth="1"/>
    <col min="1969" max="1969" width="25.6640625" customWidth="1"/>
    <col min="1974" max="1974" width="3" customWidth="1"/>
    <col min="1975" max="1975" width="39.6640625" customWidth="1"/>
    <col min="1976" max="1976" width="5.6640625" customWidth="1"/>
    <col min="1977" max="1977" width="35.6640625" customWidth="1"/>
    <col min="1981" max="1981" width="44.6640625" customWidth="1"/>
    <col min="1989" max="1989" width="88.6640625" customWidth="1"/>
    <col min="2223" max="2224" width="35.6640625" customWidth="1"/>
    <col min="2225" max="2225" width="25.6640625" customWidth="1"/>
    <col min="2230" max="2230" width="3" customWidth="1"/>
    <col min="2231" max="2231" width="39.6640625" customWidth="1"/>
    <col min="2232" max="2232" width="5.6640625" customWidth="1"/>
    <col min="2233" max="2233" width="35.6640625" customWidth="1"/>
    <col min="2237" max="2237" width="44.6640625" customWidth="1"/>
    <col min="2245" max="2245" width="88.6640625" customWidth="1"/>
    <col min="2479" max="2480" width="35.6640625" customWidth="1"/>
    <col min="2481" max="2481" width="25.6640625" customWidth="1"/>
    <col min="2486" max="2486" width="3" customWidth="1"/>
    <col min="2487" max="2487" width="39.6640625" customWidth="1"/>
    <col min="2488" max="2488" width="5.6640625" customWidth="1"/>
    <col min="2489" max="2489" width="35.6640625" customWidth="1"/>
    <col min="2493" max="2493" width="44.6640625" customWidth="1"/>
    <col min="2501" max="2501" width="88.6640625" customWidth="1"/>
    <col min="2735" max="2736" width="35.6640625" customWidth="1"/>
    <col min="2737" max="2737" width="25.6640625" customWidth="1"/>
    <col min="2742" max="2742" width="3" customWidth="1"/>
    <col min="2743" max="2743" width="39.6640625" customWidth="1"/>
    <col min="2744" max="2744" width="5.6640625" customWidth="1"/>
    <col min="2745" max="2745" width="35.6640625" customWidth="1"/>
    <col min="2749" max="2749" width="44.6640625" customWidth="1"/>
    <col min="2757" max="2757" width="88.6640625" customWidth="1"/>
    <col min="2991" max="2992" width="35.6640625" customWidth="1"/>
    <col min="2993" max="2993" width="25.6640625" customWidth="1"/>
    <col min="2998" max="2998" width="3" customWidth="1"/>
    <col min="2999" max="2999" width="39.6640625" customWidth="1"/>
    <col min="3000" max="3000" width="5.6640625" customWidth="1"/>
    <col min="3001" max="3001" width="35.6640625" customWidth="1"/>
    <col min="3005" max="3005" width="44.6640625" customWidth="1"/>
    <col min="3013" max="3013" width="88.6640625" customWidth="1"/>
    <col min="3247" max="3248" width="35.6640625" customWidth="1"/>
    <col min="3249" max="3249" width="25.6640625" customWidth="1"/>
    <col min="3254" max="3254" width="3" customWidth="1"/>
    <col min="3255" max="3255" width="39.6640625" customWidth="1"/>
    <col min="3256" max="3256" width="5.6640625" customWidth="1"/>
    <col min="3257" max="3257" width="35.6640625" customWidth="1"/>
    <col min="3261" max="3261" width="44.6640625" customWidth="1"/>
    <col min="3269" max="3269" width="88.6640625" customWidth="1"/>
    <col min="3503" max="3504" width="35.6640625" customWidth="1"/>
    <col min="3505" max="3505" width="25.6640625" customWidth="1"/>
    <col min="3510" max="3510" width="3" customWidth="1"/>
    <col min="3511" max="3511" width="39.6640625" customWidth="1"/>
    <col min="3512" max="3512" width="5.6640625" customWidth="1"/>
    <col min="3513" max="3513" width="35.6640625" customWidth="1"/>
    <col min="3517" max="3517" width="44.6640625" customWidth="1"/>
    <col min="3525" max="3525" width="88.6640625" customWidth="1"/>
    <col min="3759" max="3760" width="35.6640625" customWidth="1"/>
    <col min="3761" max="3761" width="25.6640625" customWidth="1"/>
    <col min="3766" max="3766" width="3" customWidth="1"/>
    <col min="3767" max="3767" width="39.6640625" customWidth="1"/>
    <col min="3768" max="3768" width="5.6640625" customWidth="1"/>
    <col min="3769" max="3769" width="35.6640625" customWidth="1"/>
    <col min="3773" max="3773" width="44.6640625" customWidth="1"/>
    <col min="3781" max="3781" width="88.6640625" customWidth="1"/>
    <col min="4015" max="4016" width="35.6640625" customWidth="1"/>
    <col min="4017" max="4017" width="25.6640625" customWidth="1"/>
    <col min="4022" max="4022" width="3" customWidth="1"/>
    <col min="4023" max="4023" width="39.6640625" customWidth="1"/>
    <col min="4024" max="4024" width="5.6640625" customWidth="1"/>
    <col min="4025" max="4025" width="35.6640625" customWidth="1"/>
    <col min="4029" max="4029" width="44.6640625" customWidth="1"/>
    <col min="4037" max="4037" width="88.6640625" customWidth="1"/>
    <col min="4271" max="4272" width="35.6640625" customWidth="1"/>
    <col min="4273" max="4273" width="25.6640625" customWidth="1"/>
    <col min="4278" max="4278" width="3" customWidth="1"/>
    <col min="4279" max="4279" width="39.6640625" customWidth="1"/>
    <col min="4280" max="4280" width="5.6640625" customWidth="1"/>
    <col min="4281" max="4281" width="35.6640625" customWidth="1"/>
    <col min="4285" max="4285" width="44.6640625" customWidth="1"/>
    <col min="4293" max="4293" width="88.6640625" customWidth="1"/>
    <col min="4527" max="4528" width="35.6640625" customWidth="1"/>
    <col min="4529" max="4529" width="25.6640625" customWidth="1"/>
    <col min="4534" max="4534" width="3" customWidth="1"/>
    <col min="4535" max="4535" width="39.6640625" customWidth="1"/>
    <col min="4536" max="4536" width="5.6640625" customWidth="1"/>
    <col min="4537" max="4537" width="35.6640625" customWidth="1"/>
    <col min="4541" max="4541" width="44.6640625" customWidth="1"/>
    <col min="4549" max="4549" width="88.6640625" customWidth="1"/>
    <col min="4783" max="4784" width="35.6640625" customWidth="1"/>
    <col min="4785" max="4785" width="25.6640625" customWidth="1"/>
    <col min="4790" max="4790" width="3" customWidth="1"/>
    <col min="4791" max="4791" width="39.6640625" customWidth="1"/>
    <col min="4792" max="4792" width="5.6640625" customWidth="1"/>
    <col min="4793" max="4793" width="35.6640625" customWidth="1"/>
    <col min="4797" max="4797" width="44.6640625" customWidth="1"/>
    <col min="4805" max="4805" width="88.6640625" customWidth="1"/>
    <col min="5039" max="5040" width="35.6640625" customWidth="1"/>
    <col min="5041" max="5041" width="25.6640625" customWidth="1"/>
    <col min="5046" max="5046" width="3" customWidth="1"/>
    <col min="5047" max="5047" width="39.6640625" customWidth="1"/>
    <col min="5048" max="5048" width="5.6640625" customWidth="1"/>
    <col min="5049" max="5049" width="35.6640625" customWidth="1"/>
    <col min="5053" max="5053" width="44.6640625" customWidth="1"/>
    <col min="5061" max="5061" width="88.6640625" customWidth="1"/>
    <col min="5295" max="5296" width="35.6640625" customWidth="1"/>
    <col min="5297" max="5297" width="25.6640625" customWidth="1"/>
    <col min="5302" max="5302" width="3" customWidth="1"/>
    <col min="5303" max="5303" width="39.6640625" customWidth="1"/>
    <col min="5304" max="5304" width="5.6640625" customWidth="1"/>
    <col min="5305" max="5305" width="35.6640625" customWidth="1"/>
    <col min="5309" max="5309" width="44.6640625" customWidth="1"/>
    <col min="5317" max="5317" width="88.6640625" customWidth="1"/>
    <col min="5551" max="5552" width="35.6640625" customWidth="1"/>
    <col min="5553" max="5553" width="25.6640625" customWidth="1"/>
    <col min="5558" max="5558" width="3" customWidth="1"/>
    <col min="5559" max="5559" width="39.6640625" customWidth="1"/>
    <col min="5560" max="5560" width="5.6640625" customWidth="1"/>
    <col min="5561" max="5561" width="35.6640625" customWidth="1"/>
    <col min="5565" max="5565" width="44.6640625" customWidth="1"/>
    <col min="5573" max="5573" width="88.6640625" customWidth="1"/>
    <col min="5807" max="5808" width="35.6640625" customWidth="1"/>
    <col min="5809" max="5809" width="25.6640625" customWidth="1"/>
    <col min="5814" max="5814" width="3" customWidth="1"/>
    <col min="5815" max="5815" width="39.6640625" customWidth="1"/>
    <col min="5816" max="5816" width="5.6640625" customWidth="1"/>
    <col min="5817" max="5817" width="35.6640625" customWidth="1"/>
    <col min="5821" max="5821" width="44.6640625" customWidth="1"/>
    <col min="5829" max="5829" width="88.6640625" customWidth="1"/>
    <col min="6063" max="6064" width="35.6640625" customWidth="1"/>
    <col min="6065" max="6065" width="25.6640625" customWidth="1"/>
    <col min="6070" max="6070" width="3" customWidth="1"/>
    <col min="6071" max="6071" width="39.6640625" customWidth="1"/>
    <col min="6072" max="6072" width="5.6640625" customWidth="1"/>
    <col min="6073" max="6073" width="35.6640625" customWidth="1"/>
    <col min="6077" max="6077" width="44.6640625" customWidth="1"/>
    <col min="6085" max="6085" width="88.6640625" customWidth="1"/>
    <col min="6319" max="6320" width="35.6640625" customWidth="1"/>
    <col min="6321" max="6321" width="25.6640625" customWidth="1"/>
    <col min="6326" max="6326" width="3" customWidth="1"/>
    <col min="6327" max="6327" width="39.6640625" customWidth="1"/>
    <col min="6328" max="6328" width="5.6640625" customWidth="1"/>
    <col min="6329" max="6329" width="35.6640625" customWidth="1"/>
    <col min="6333" max="6333" width="44.6640625" customWidth="1"/>
    <col min="6341" max="6341" width="88.6640625" customWidth="1"/>
    <col min="6575" max="6576" width="35.6640625" customWidth="1"/>
    <col min="6577" max="6577" width="25.6640625" customWidth="1"/>
    <col min="6582" max="6582" width="3" customWidth="1"/>
    <col min="6583" max="6583" width="39.6640625" customWidth="1"/>
    <col min="6584" max="6584" width="5.6640625" customWidth="1"/>
    <col min="6585" max="6585" width="35.6640625" customWidth="1"/>
    <col min="6589" max="6589" width="44.6640625" customWidth="1"/>
    <col min="6597" max="6597" width="88.6640625" customWidth="1"/>
    <col min="6831" max="6832" width="35.6640625" customWidth="1"/>
    <col min="6833" max="6833" width="25.6640625" customWidth="1"/>
    <col min="6838" max="6838" width="3" customWidth="1"/>
    <col min="6839" max="6839" width="39.6640625" customWidth="1"/>
    <col min="6840" max="6840" width="5.6640625" customWidth="1"/>
    <col min="6841" max="6841" width="35.6640625" customWidth="1"/>
    <col min="6845" max="6845" width="44.6640625" customWidth="1"/>
    <col min="6853" max="6853" width="88.6640625" customWidth="1"/>
    <col min="7087" max="7088" width="35.6640625" customWidth="1"/>
    <col min="7089" max="7089" width="25.6640625" customWidth="1"/>
    <col min="7094" max="7094" width="3" customWidth="1"/>
    <col min="7095" max="7095" width="39.6640625" customWidth="1"/>
    <col min="7096" max="7096" width="5.6640625" customWidth="1"/>
    <col min="7097" max="7097" width="35.6640625" customWidth="1"/>
    <col min="7101" max="7101" width="44.6640625" customWidth="1"/>
    <col min="7109" max="7109" width="88.6640625" customWidth="1"/>
    <col min="7343" max="7344" width="35.6640625" customWidth="1"/>
    <col min="7345" max="7345" width="25.6640625" customWidth="1"/>
    <col min="7350" max="7350" width="3" customWidth="1"/>
    <col min="7351" max="7351" width="39.6640625" customWidth="1"/>
    <col min="7352" max="7352" width="5.6640625" customWidth="1"/>
    <col min="7353" max="7353" width="35.6640625" customWidth="1"/>
    <col min="7357" max="7357" width="44.6640625" customWidth="1"/>
    <col min="7365" max="7365" width="88.6640625" customWidth="1"/>
    <col min="7599" max="7600" width="35.6640625" customWidth="1"/>
    <col min="7601" max="7601" width="25.6640625" customWidth="1"/>
    <col min="7606" max="7606" width="3" customWidth="1"/>
    <col min="7607" max="7607" width="39.6640625" customWidth="1"/>
    <col min="7608" max="7608" width="5.6640625" customWidth="1"/>
    <col min="7609" max="7609" width="35.6640625" customWidth="1"/>
    <col min="7613" max="7613" width="44.6640625" customWidth="1"/>
    <col min="7621" max="7621" width="88.6640625" customWidth="1"/>
    <col min="7855" max="7856" width="35.6640625" customWidth="1"/>
    <col min="7857" max="7857" width="25.6640625" customWidth="1"/>
    <col min="7862" max="7862" width="3" customWidth="1"/>
    <col min="7863" max="7863" width="39.6640625" customWidth="1"/>
    <col min="7864" max="7864" width="5.6640625" customWidth="1"/>
    <col min="7865" max="7865" width="35.6640625" customWidth="1"/>
    <col min="7869" max="7869" width="44.6640625" customWidth="1"/>
    <col min="7877" max="7877" width="88.6640625" customWidth="1"/>
    <col min="8111" max="8112" width="35.6640625" customWidth="1"/>
    <col min="8113" max="8113" width="25.6640625" customWidth="1"/>
    <col min="8118" max="8118" width="3" customWidth="1"/>
    <col min="8119" max="8119" width="39.6640625" customWidth="1"/>
    <col min="8120" max="8120" width="5.6640625" customWidth="1"/>
    <col min="8121" max="8121" width="35.6640625" customWidth="1"/>
    <col min="8125" max="8125" width="44.6640625" customWidth="1"/>
    <col min="8133" max="8133" width="88.6640625" customWidth="1"/>
    <col min="8367" max="8368" width="35.6640625" customWidth="1"/>
    <col min="8369" max="8369" width="25.6640625" customWidth="1"/>
    <col min="8374" max="8374" width="3" customWidth="1"/>
    <col min="8375" max="8375" width="39.6640625" customWidth="1"/>
    <col min="8376" max="8376" width="5.6640625" customWidth="1"/>
    <col min="8377" max="8377" width="35.6640625" customWidth="1"/>
    <col min="8381" max="8381" width="44.6640625" customWidth="1"/>
    <col min="8389" max="8389" width="88.6640625" customWidth="1"/>
    <col min="8623" max="8624" width="35.6640625" customWidth="1"/>
    <col min="8625" max="8625" width="25.6640625" customWidth="1"/>
    <col min="8630" max="8630" width="3" customWidth="1"/>
    <col min="8631" max="8631" width="39.6640625" customWidth="1"/>
    <col min="8632" max="8632" width="5.6640625" customWidth="1"/>
    <col min="8633" max="8633" width="35.6640625" customWidth="1"/>
    <col min="8637" max="8637" width="44.6640625" customWidth="1"/>
    <col min="8645" max="8645" width="88.6640625" customWidth="1"/>
    <col min="8879" max="8880" width="35.6640625" customWidth="1"/>
    <col min="8881" max="8881" width="25.6640625" customWidth="1"/>
    <col min="8886" max="8886" width="3" customWidth="1"/>
    <col min="8887" max="8887" width="39.6640625" customWidth="1"/>
    <col min="8888" max="8888" width="5.6640625" customWidth="1"/>
    <col min="8889" max="8889" width="35.6640625" customWidth="1"/>
    <col min="8893" max="8893" width="44.6640625" customWidth="1"/>
    <col min="8901" max="8901" width="88.6640625" customWidth="1"/>
    <col min="9135" max="9136" width="35.6640625" customWidth="1"/>
    <col min="9137" max="9137" width="25.6640625" customWidth="1"/>
    <col min="9142" max="9142" width="3" customWidth="1"/>
    <col min="9143" max="9143" width="39.6640625" customWidth="1"/>
    <col min="9144" max="9144" width="5.6640625" customWidth="1"/>
    <col min="9145" max="9145" width="35.6640625" customWidth="1"/>
    <col min="9149" max="9149" width="44.6640625" customWidth="1"/>
    <col min="9157" max="9157" width="88.6640625" customWidth="1"/>
    <col min="9391" max="9392" width="35.6640625" customWidth="1"/>
    <col min="9393" max="9393" width="25.6640625" customWidth="1"/>
    <col min="9398" max="9398" width="3" customWidth="1"/>
    <col min="9399" max="9399" width="39.6640625" customWidth="1"/>
    <col min="9400" max="9400" width="5.6640625" customWidth="1"/>
    <col min="9401" max="9401" width="35.6640625" customWidth="1"/>
    <col min="9405" max="9405" width="44.6640625" customWidth="1"/>
    <col min="9413" max="9413" width="88.6640625" customWidth="1"/>
    <col min="9647" max="9648" width="35.6640625" customWidth="1"/>
    <col min="9649" max="9649" width="25.6640625" customWidth="1"/>
    <col min="9654" max="9654" width="3" customWidth="1"/>
    <col min="9655" max="9655" width="39.6640625" customWidth="1"/>
    <col min="9656" max="9656" width="5.6640625" customWidth="1"/>
    <col min="9657" max="9657" width="35.6640625" customWidth="1"/>
    <col min="9661" max="9661" width="44.6640625" customWidth="1"/>
    <col min="9669" max="9669" width="88.6640625" customWidth="1"/>
    <col min="9903" max="9904" width="35.6640625" customWidth="1"/>
    <col min="9905" max="9905" width="25.6640625" customWidth="1"/>
    <col min="9910" max="9910" width="3" customWidth="1"/>
    <col min="9911" max="9911" width="39.6640625" customWidth="1"/>
    <col min="9912" max="9912" width="5.6640625" customWidth="1"/>
    <col min="9913" max="9913" width="35.6640625" customWidth="1"/>
    <col min="9917" max="9917" width="44.6640625" customWidth="1"/>
    <col min="9925" max="9925" width="88.6640625" customWidth="1"/>
    <col min="10159" max="10160" width="35.6640625" customWidth="1"/>
    <col min="10161" max="10161" width="25.6640625" customWidth="1"/>
    <col min="10166" max="10166" width="3" customWidth="1"/>
    <col min="10167" max="10167" width="39.6640625" customWidth="1"/>
    <col min="10168" max="10168" width="5.6640625" customWidth="1"/>
    <col min="10169" max="10169" width="35.6640625" customWidth="1"/>
    <col min="10173" max="10173" width="44.6640625" customWidth="1"/>
    <col min="10181" max="10181" width="88.6640625" customWidth="1"/>
    <col min="10415" max="10416" width="35.6640625" customWidth="1"/>
    <col min="10417" max="10417" width="25.6640625" customWidth="1"/>
    <col min="10422" max="10422" width="3" customWidth="1"/>
    <col min="10423" max="10423" width="39.6640625" customWidth="1"/>
    <col min="10424" max="10424" width="5.6640625" customWidth="1"/>
    <col min="10425" max="10425" width="35.6640625" customWidth="1"/>
    <col min="10429" max="10429" width="44.6640625" customWidth="1"/>
    <col min="10437" max="10437" width="88.6640625" customWidth="1"/>
    <col min="10671" max="10672" width="35.6640625" customWidth="1"/>
    <col min="10673" max="10673" width="25.6640625" customWidth="1"/>
    <col min="10678" max="10678" width="3" customWidth="1"/>
    <col min="10679" max="10679" width="39.6640625" customWidth="1"/>
    <col min="10680" max="10680" width="5.6640625" customWidth="1"/>
    <col min="10681" max="10681" width="35.6640625" customWidth="1"/>
    <col min="10685" max="10685" width="44.6640625" customWidth="1"/>
    <col min="10693" max="10693" width="88.6640625" customWidth="1"/>
    <col min="10927" max="10928" width="35.6640625" customWidth="1"/>
    <col min="10929" max="10929" width="25.6640625" customWidth="1"/>
    <col min="10934" max="10934" width="3" customWidth="1"/>
    <col min="10935" max="10935" width="39.6640625" customWidth="1"/>
    <col min="10936" max="10936" width="5.6640625" customWidth="1"/>
    <col min="10937" max="10937" width="35.6640625" customWidth="1"/>
    <col min="10941" max="10941" width="44.6640625" customWidth="1"/>
    <col min="10949" max="10949" width="88.6640625" customWidth="1"/>
    <col min="11183" max="11184" width="35.6640625" customWidth="1"/>
    <col min="11185" max="11185" width="25.6640625" customWidth="1"/>
    <col min="11190" max="11190" width="3" customWidth="1"/>
    <col min="11191" max="11191" width="39.6640625" customWidth="1"/>
    <col min="11192" max="11192" width="5.6640625" customWidth="1"/>
    <col min="11193" max="11193" width="35.6640625" customWidth="1"/>
    <col min="11197" max="11197" width="44.6640625" customWidth="1"/>
    <col min="11205" max="11205" width="88.6640625" customWidth="1"/>
    <col min="11439" max="11440" width="35.6640625" customWidth="1"/>
    <col min="11441" max="11441" width="25.6640625" customWidth="1"/>
    <col min="11446" max="11446" width="3" customWidth="1"/>
    <col min="11447" max="11447" width="39.6640625" customWidth="1"/>
    <col min="11448" max="11448" width="5.6640625" customWidth="1"/>
    <col min="11449" max="11449" width="35.6640625" customWidth="1"/>
    <col min="11453" max="11453" width="44.6640625" customWidth="1"/>
    <col min="11461" max="11461" width="88.6640625" customWidth="1"/>
    <col min="11695" max="11696" width="35.6640625" customWidth="1"/>
    <col min="11697" max="11697" width="25.6640625" customWidth="1"/>
    <col min="11702" max="11702" width="3" customWidth="1"/>
    <col min="11703" max="11703" width="39.6640625" customWidth="1"/>
    <col min="11704" max="11704" width="5.6640625" customWidth="1"/>
    <col min="11705" max="11705" width="35.6640625" customWidth="1"/>
    <col min="11709" max="11709" width="44.6640625" customWidth="1"/>
    <col min="11717" max="11717" width="88.6640625" customWidth="1"/>
    <col min="11951" max="11952" width="35.6640625" customWidth="1"/>
    <col min="11953" max="11953" width="25.6640625" customWidth="1"/>
    <col min="11958" max="11958" width="3" customWidth="1"/>
    <col min="11959" max="11959" width="39.6640625" customWidth="1"/>
    <col min="11960" max="11960" width="5.6640625" customWidth="1"/>
    <col min="11961" max="11961" width="35.6640625" customWidth="1"/>
    <col min="11965" max="11965" width="44.6640625" customWidth="1"/>
    <col min="11973" max="11973" width="88.6640625" customWidth="1"/>
    <col min="12207" max="12208" width="35.6640625" customWidth="1"/>
    <col min="12209" max="12209" width="25.6640625" customWidth="1"/>
    <col min="12214" max="12214" width="3" customWidth="1"/>
    <col min="12215" max="12215" width="39.6640625" customWidth="1"/>
    <col min="12216" max="12216" width="5.6640625" customWidth="1"/>
    <col min="12217" max="12217" width="35.6640625" customWidth="1"/>
    <col min="12221" max="12221" width="44.6640625" customWidth="1"/>
    <col min="12229" max="12229" width="88.6640625" customWidth="1"/>
    <col min="12463" max="12464" width="35.6640625" customWidth="1"/>
    <col min="12465" max="12465" width="25.6640625" customWidth="1"/>
    <col min="12470" max="12470" width="3" customWidth="1"/>
    <col min="12471" max="12471" width="39.6640625" customWidth="1"/>
    <col min="12472" max="12472" width="5.6640625" customWidth="1"/>
    <col min="12473" max="12473" width="35.6640625" customWidth="1"/>
    <col min="12477" max="12477" width="44.6640625" customWidth="1"/>
    <col min="12485" max="12485" width="88.6640625" customWidth="1"/>
    <col min="12719" max="12720" width="35.6640625" customWidth="1"/>
    <col min="12721" max="12721" width="25.6640625" customWidth="1"/>
    <col min="12726" max="12726" width="3" customWidth="1"/>
    <col min="12727" max="12727" width="39.6640625" customWidth="1"/>
    <col min="12728" max="12728" width="5.6640625" customWidth="1"/>
    <col min="12729" max="12729" width="35.6640625" customWidth="1"/>
    <col min="12733" max="12733" width="44.6640625" customWidth="1"/>
    <col min="12741" max="12741" width="88.6640625" customWidth="1"/>
    <col min="12975" max="12976" width="35.6640625" customWidth="1"/>
    <col min="12977" max="12977" width="25.6640625" customWidth="1"/>
    <col min="12982" max="12982" width="3" customWidth="1"/>
    <col min="12983" max="12983" width="39.6640625" customWidth="1"/>
    <col min="12984" max="12984" width="5.6640625" customWidth="1"/>
    <col min="12985" max="12985" width="35.6640625" customWidth="1"/>
    <col min="12989" max="12989" width="44.6640625" customWidth="1"/>
    <col min="12997" max="12997" width="88.6640625" customWidth="1"/>
    <col min="13231" max="13232" width="35.6640625" customWidth="1"/>
    <col min="13233" max="13233" width="25.6640625" customWidth="1"/>
    <col min="13238" max="13238" width="3" customWidth="1"/>
    <col min="13239" max="13239" width="39.6640625" customWidth="1"/>
    <col min="13240" max="13240" width="5.6640625" customWidth="1"/>
    <col min="13241" max="13241" width="35.6640625" customWidth="1"/>
    <col min="13245" max="13245" width="44.6640625" customWidth="1"/>
    <col min="13253" max="13253" width="88.6640625" customWidth="1"/>
    <col min="13487" max="13488" width="35.6640625" customWidth="1"/>
    <col min="13489" max="13489" width="25.6640625" customWidth="1"/>
    <col min="13494" max="13494" width="3" customWidth="1"/>
    <col min="13495" max="13495" width="39.6640625" customWidth="1"/>
    <col min="13496" max="13496" width="5.6640625" customWidth="1"/>
    <col min="13497" max="13497" width="35.6640625" customWidth="1"/>
    <col min="13501" max="13501" width="44.6640625" customWidth="1"/>
    <col min="13509" max="13509" width="88.6640625" customWidth="1"/>
    <col min="13743" max="13744" width="35.6640625" customWidth="1"/>
    <col min="13745" max="13745" width="25.6640625" customWidth="1"/>
    <col min="13750" max="13750" width="3" customWidth="1"/>
    <col min="13751" max="13751" width="39.6640625" customWidth="1"/>
    <col min="13752" max="13752" width="5.6640625" customWidth="1"/>
    <col min="13753" max="13753" width="35.6640625" customWidth="1"/>
    <col min="13757" max="13757" width="44.6640625" customWidth="1"/>
    <col min="13765" max="13765" width="88.6640625" customWidth="1"/>
    <col min="13999" max="14000" width="35.6640625" customWidth="1"/>
    <col min="14001" max="14001" width="25.6640625" customWidth="1"/>
    <col min="14006" max="14006" width="3" customWidth="1"/>
    <col min="14007" max="14007" width="39.6640625" customWidth="1"/>
    <col min="14008" max="14008" width="5.6640625" customWidth="1"/>
    <col min="14009" max="14009" width="35.6640625" customWidth="1"/>
    <col min="14013" max="14013" width="44.6640625" customWidth="1"/>
    <col min="14021" max="14021" width="88.6640625" customWidth="1"/>
    <col min="14255" max="14256" width="35.6640625" customWidth="1"/>
    <col min="14257" max="14257" width="25.6640625" customWidth="1"/>
    <col min="14262" max="14262" width="3" customWidth="1"/>
    <col min="14263" max="14263" width="39.6640625" customWidth="1"/>
    <col min="14264" max="14264" width="5.6640625" customWidth="1"/>
    <col min="14265" max="14265" width="35.6640625" customWidth="1"/>
    <col min="14269" max="14269" width="44.6640625" customWidth="1"/>
    <col min="14277" max="14277" width="88.6640625" customWidth="1"/>
    <col min="14511" max="14512" width="35.6640625" customWidth="1"/>
    <col min="14513" max="14513" width="25.6640625" customWidth="1"/>
    <col min="14518" max="14518" width="3" customWidth="1"/>
    <col min="14519" max="14519" width="39.6640625" customWidth="1"/>
    <col min="14520" max="14520" width="5.6640625" customWidth="1"/>
    <col min="14521" max="14521" width="35.6640625" customWidth="1"/>
    <col min="14525" max="14525" width="44.6640625" customWidth="1"/>
    <col min="14533" max="14533" width="88.6640625" customWidth="1"/>
    <col min="14767" max="14768" width="35.6640625" customWidth="1"/>
    <col min="14769" max="14769" width="25.6640625" customWidth="1"/>
    <col min="14774" max="14774" width="3" customWidth="1"/>
    <col min="14775" max="14775" width="39.6640625" customWidth="1"/>
    <col min="14776" max="14776" width="5.6640625" customWidth="1"/>
    <col min="14777" max="14777" width="35.6640625" customWidth="1"/>
    <col min="14781" max="14781" width="44.6640625" customWidth="1"/>
    <col min="14789" max="14789" width="88.6640625" customWidth="1"/>
    <col min="15023" max="15024" width="35.6640625" customWidth="1"/>
    <col min="15025" max="15025" width="25.6640625" customWidth="1"/>
    <col min="15030" max="15030" width="3" customWidth="1"/>
    <col min="15031" max="15031" width="39.6640625" customWidth="1"/>
    <col min="15032" max="15032" width="5.6640625" customWidth="1"/>
    <col min="15033" max="15033" width="35.6640625" customWidth="1"/>
    <col min="15037" max="15037" width="44.6640625" customWidth="1"/>
    <col min="15045" max="15045" width="88.6640625" customWidth="1"/>
    <col min="15279" max="15280" width="35.6640625" customWidth="1"/>
    <col min="15281" max="15281" width="25.6640625" customWidth="1"/>
    <col min="15286" max="15286" width="3" customWidth="1"/>
    <col min="15287" max="15287" width="39.6640625" customWidth="1"/>
    <col min="15288" max="15288" width="5.6640625" customWidth="1"/>
    <col min="15289" max="15289" width="35.6640625" customWidth="1"/>
    <col min="15293" max="15293" width="44.6640625" customWidth="1"/>
    <col min="15301" max="15301" width="88.6640625" customWidth="1"/>
    <col min="15535" max="15536" width="35.6640625" customWidth="1"/>
    <col min="15537" max="15537" width="25.6640625" customWidth="1"/>
    <col min="15542" max="15542" width="3" customWidth="1"/>
    <col min="15543" max="15543" width="39.6640625" customWidth="1"/>
    <col min="15544" max="15544" width="5.6640625" customWidth="1"/>
    <col min="15545" max="15545" width="35.6640625" customWidth="1"/>
    <col min="15549" max="15549" width="44.6640625" customWidth="1"/>
    <col min="15557" max="15557" width="88.6640625" customWidth="1"/>
    <col min="15791" max="15792" width="35.6640625" customWidth="1"/>
    <col min="15793" max="15793" width="25.6640625" customWidth="1"/>
    <col min="15798" max="15798" width="3" customWidth="1"/>
    <col min="15799" max="15799" width="39.6640625" customWidth="1"/>
    <col min="15800" max="15800" width="5.6640625" customWidth="1"/>
    <col min="15801" max="15801" width="35.6640625" customWidth="1"/>
    <col min="15805" max="15805" width="44.6640625" customWidth="1"/>
    <col min="15813" max="15813" width="88.6640625" customWidth="1"/>
    <col min="16047" max="16048" width="35.6640625" customWidth="1"/>
    <col min="16049" max="16049" width="25.6640625" customWidth="1"/>
    <col min="16054" max="16054" width="3" customWidth="1"/>
    <col min="16055" max="16055" width="39.6640625" customWidth="1"/>
    <col min="16056" max="16056" width="5.6640625" customWidth="1"/>
    <col min="16057" max="16057" width="35.6640625" customWidth="1"/>
    <col min="16061" max="16061" width="44.6640625" customWidth="1"/>
    <col min="16069" max="16069" width="88.6640625" customWidth="1"/>
  </cols>
  <sheetData>
    <row r="1" spans="1:6" ht="22.2" customHeight="1">
      <c r="A1" s="791" t="s">
        <v>515</v>
      </c>
      <c r="B1" s="791"/>
      <c r="C1" s="791"/>
      <c r="D1" s="791"/>
    </row>
    <row r="2" spans="1:6" ht="19.95" customHeight="1">
      <c r="A2" s="36" t="s">
        <v>516</v>
      </c>
      <c r="B2" s="628">
        <f>+'jobinfo(2)'!$E$100</f>
        <v>0</v>
      </c>
      <c r="C2" s="601"/>
      <c r="D2" s="601"/>
    </row>
    <row r="3" spans="1:6" ht="19.95" customHeight="1">
      <c r="A3" s="746">
        <f>+'jobinfo(2)'!E$109</f>
        <v>0</v>
      </c>
      <c r="B3" s="746"/>
      <c r="C3" s="746"/>
      <c r="D3" s="746"/>
    </row>
    <row r="4" spans="1:6" ht="22.2" customHeight="1">
      <c r="A4" s="745">
        <f>+'jobinfo(2)'!$E$101</f>
        <v>0</v>
      </c>
      <c r="B4" s="745"/>
      <c r="C4" s="745">
        <f>+'jobinfo(2)'!$E$102</f>
        <v>0</v>
      </c>
      <c r="D4" s="745"/>
    </row>
    <row r="5" spans="1:6" ht="18" customHeight="1">
      <c r="A5" s="364">
        <f>'jobinfo(2)'!$E$107</f>
        <v>0</v>
      </c>
      <c r="B5" s="746">
        <f>+'jobinfo(2)'!$E$103</f>
        <v>0</v>
      </c>
      <c r="C5" s="747"/>
      <c r="D5" s="364">
        <f>+'jobinfo(2)'!$E$105</f>
        <v>0</v>
      </c>
    </row>
    <row r="6" spans="1:6" ht="15" customHeight="1">
      <c r="A6" s="364">
        <f>'jobinfo(2)'!$E$108</f>
        <v>0</v>
      </c>
      <c r="B6" s="746">
        <f>+'jobinfo(2)'!$E$104</f>
        <v>0</v>
      </c>
      <c r="C6" s="747"/>
      <c r="D6" s="364">
        <f>+'jobinfo(2)'!$E$106</f>
        <v>0</v>
      </c>
    </row>
    <row r="7" spans="1:6" ht="18" customHeight="1">
      <c r="A7" s="749">
        <f>+'jobinfo(2)'!$D$110</f>
        <v>0</v>
      </c>
      <c r="B7" s="750"/>
      <c r="C7" s="749">
        <f>+'jobinfo(2)'!$E$111</f>
        <v>0</v>
      </c>
      <c r="D7" s="750"/>
    </row>
    <row r="8" spans="1:6" ht="22.2" customHeight="1">
      <c r="A8" s="7" t="s">
        <v>3</v>
      </c>
      <c r="B8" s="322">
        <f>+'jobinfo(2)'!$E$112</f>
        <v>0</v>
      </c>
      <c r="C8" s="774">
        <f>+'jobinfo(2)'!$E$113</f>
        <v>0</v>
      </c>
      <c r="D8" s="775"/>
    </row>
    <row r="9" spans="1:6" ht="15" customHeight="1">
      <c r="A9" s="7" t="s">
        <v>5</v>
      </c>
      <c r="B9" s="322">
        <f>+'jobinfo(2)'!$E$114</f>
        <v>0</v>
      </c>
      <c r="C9" s="749">
        <f>+'jobinfo(2)'!$E$115</f>
        <v>0</v>
      </c>
      <c r="D9" s="750"/>
    </row>
    <row r="10" spans="1:6" s="2" customFormat="1" ht="28.95" customHeight="1">
      <c r="A10" s="72" t="s">
        <v>114</v>
      </c>
      <c r="B10" s="362">
        <f>'jobinfo(2)'!$C$27</f>
        <v>0</v>
      </c>
      <c r="C10" s="74"/>
      <c r="D10" s="73"/>
    </row>
    <row r="11" spans="1:6" ht="33" customHeight="1">
      <c r="A11" s="629" t="s">
        <v>517</v>
      </c>
      <c r="B11" s="602" t="str">
        <f>+'jobinfo(2)'!C100</f>
        <v>All Phase Consulting, LLC</v>
      </c>
      <c r="C11" s="924" t="str">
        <f>'jobinfo(2)'!C113</f>
        <v>wsbjoe9@gmail.com</v>
      </c>
      <c r="D11" s="924"/>
    </row>
    <row r="12" spans="1:6" ht="33" customHeight="1">
      <c r="A12" s="34" t="str">
        <f>'jobinfo(2)'!B1</f>
        <v>Property-Owner Name</v>
      </c>
      <c r="B12" s="119" t="str">
        <f>'jobinfo(2)'!C1</f>
        <v>Johnson, Paul &amp; Tamra</v>
      </c>
      <c r="C12" s="34" t="str">
        <f>'jobinfo(2)'!B3</f>
        <v>Property city, state, zip</v>
      </c>
      <c r="D12" s="119" t="str">
        <f>'jobinfo(2)'!C3</f>
        <v>Macedonia, OH, USA</v>
      </c>
    </row>
    <row r="13" spans="1:6" ht="33" customHeight="1">
      <c r="A13" s="630" t="str">
        <f>'jobinfo(2)'!B2</f>
        <v>Property address: street</v>
      </c>
      <c r="B13" s="631" t="str">
        <f>'jobinfo(2)'!C2</f>
        <v>9402 Shepard Road</v>
      </c>
      <c r="C13" s="630" t="str">
        <f>'jobinfo(2)'!B5</f>
        <v>Cst-owner Phone#</v>
      </c>
      <c r="D13" s="631" t="str">
        <f>'jobinfo(2)'!C5</f>
        <v>(216) 399-6191</v>
      </c>
      <c r="E13" s="73"/>
      <c r="F13" s="73">
        <f>'jobinfo(2)'!E4</f>
        <v>0</v>
      </c>
    </row>
    <row r="14" spans="1:6" ht="9" customHeight="1">
      <c r="A14" s="599"/>
      <c r="B14" s="598"/>
      <c r="C14" s="599"/>
      <c r="D14" s="598"/>
      <c r="E14" s="73"/>
      <c r="F14" s="73"/>
    </row>
    <row r="15" spans="1:6" ht="25.2" customHeight="1">
      <c r="A15" s="46" t="str">
        <f>+'jobinfo(2)'!B26</f>
        <v xml:space="preserve">Insurance Co. Name </v>
      </c>
      <c r="B15" s="119" t="str">
        <f>+'jobinfo(2)'!$C$26</f>
        <v>Allstate Insurance Company</v>
      </c>
      <c r="C15" s="46" t="str">
        <f>+'jobinfo(2)'!B28</f>
        <v>policy #</v>
      </c>
      <c r="D15" s="46">
        <f>+'jobinfo(2)'!C28</f>
        <v>0</v>
      </c>
    </row>
    <row r="16" spans="1:6" ht="21" customHeight="1">
      <c r="A16" s="36" t="str">
        <f>+'jobinfo(2)'!B46</f>
        <v xml:space="preserve">Insurance Co. Phone </v>
      </c>
      <c r="B16" s="22" t="str">
        <f>+'jobinfo(2)'!$C$31</f>
        <v>888 656.8005</v>
      </c>
      <c r="C16" s="848">
        <f>+'jobinfo(2)'!C29</f>
        <v>0</v>
      </c>
      <c r="D16" s="848"/>
    </row>
    <row r="17" spans="1:13" ht="21" customHeight="1">
      <c r="A17" s="49" t="str">
        <f>+'jobinfo(2)'!B30</f>
        <v>DESK Adjuster DA</v>
      </c>
      <c r="B17" s="22">
        <f>+'jobinfo(2)'!$C$30</f>
        <v>0</v>
      </c>
      <c r="C17" s="22" t="str">
        <f>+'jobinfo(2)'!C33</f>
        <v>claims@claims.allstate.com</v>
      </c>
    </row>
    <row r="18" spans="1:13" ht="21" customHeight="1">
      <c r="A18" s="49" t="str">
        <f>+'jobinfo(2)'!B31</f>
        <v>DA Phone</v>
      </c>
      <c r="B18" s="49" t="str">
        <f>+'jobinfo(2)'!C31</f>
        <v>888 656.8005</v>
      </c>
      <c r="C18" s="49" t="s">
        <v>321</v>
      </c>
      <c r="D18" s="22">
        <f>+'jobinfo(2)'!C32</f>
        <v>0</v>
      </c>
    </row>
    <row r="19" spans="1:13" ht="21" customHeight="1"/>
    <row r="20" spans="1:13" ht="21" customHeight="1">
      <c r="A20" s="776" t="s">
        <v>119</v>
      </c>
      <c r="B20" s="776"/>
      <c r="C20" s="776"/>
      <c r="D20" s="776"/>
    </row>
    <row r="21" spans="1:13" ht="21" customHeight="1">
      <c r="A21" s="77" t="s">
        <v>518</v>
      </c>
      <c r="C21" s="391" t="str">
        <f>'jobinfo(2)'!C1</f>
        <v>Johnson, Paul &amp; Tamra</v>
      </c>
      <c r="D21" s="591" t="s">
        <v>519</v>
      </c>
    </row>
    <row r="22" spans="1:13" ht="21" customHeight="1">
      <c r="B22" s="512">
        <f>'jobinfo(2)'!$E$100</f>
        <v>0</v>
      </c>
      <c r="C22" s="513" t="s">
        <v>6</v>
      </c>
      <c r="D22" s="512">
        <f>'jobinfo(2)'!$E$116</f>
        <v>0</v>
      </c>
      <c r="E22" s="501"/>
    </row>
    <row r="23" spans="1:13" ht="21" customHeight="1">
      <c r="A23" s="77" t="s">
        <v>121</v>
      </c>
    </row>
    <row r="24" spans="1:13" ht="21" customHeight="1">
      <c r="A24" s="847" t="str">
        <f>'jobinfo(2)'!C11</f>
        <v>WATER</v>
      </c>
      <c r="B24" s="847"/>
      <c r="C24" s="77" t="s">
        <v>122</v>
      </c>
      <c r="D24" s="371" t="str">
        <f>'jobinfo(2)'!C12</f>
        <v>Friday, April 4, 2025</v>
      </c>
    </row>
    <row r="25" spans="1:13" ht="21" customHeight="1">
      <c r="A25" s="77" t="s">
        <v>520</v>
      </c>
    </row>
    <row r="26" spans="1:13" ht="21" customHeight="1">
      <c r="A26" s="77"/>
      <c r="B26" s="512">
        <f>'jobinfo(2)'!$E$100</f>
        <v>0</v>
      </c>
      <c r="D26" s="512">
        <f>'jobinfo(2)'!$E$116</f>
        <v>0</v>
      </c>
    </row>
    <row r="27" spans="1:13" ht="25.2" customHeight="1">
      <c r="A27" s="779" t="s">
        <v>124</v>
      </c>
      <c r="B27" s="779"/>
      <c r="C27" s="779"/>
      <c r="D27" s="779"/>
    </row>
    <row r="28" spans="1:13" ht="25.2" customHeight="1">
      <c r="A28" s="779"/>
      <c r="B28" s="779"/>
      <c r="C28" s="779"/>
      <c r="D28" s="779"/>
    </row>
    <row r="29" spans="1:13" ht="25.2" customHeight="1">
      <c r="A29" s="779"/>
      <c r="B29" s="779"/>
      <c r="C29" s="779"/>
      <c r="D29" s="779"/>
    </row>
    <row r="30" spans="1:13" s="10" customFormat="1" ht="9" customHeight="1">
      <c r="J30" s="923"/>
      <c r="K30" s="923"/>
      <c r="L30" s="923"/>
      <c r="M30" s="923"/>
    </row>
    <row r="31" spans="1:13" s="10" customFormat="1" ht="19.95" customHeight="1">
      <c r="A31" s="188" t="str">
        <f>B11</f>
        <v>All Phase Consulting, LLC</v>
      </c>
      <c r="B31" s="188"/>
      <c r="C31" s="80" t="s">
        <v>521</v>
      </c>
      <c r="D31" s="80" t="str">
        <f>'jobinfo(2)'!C114</f>
        <v>404-446-9060</v>
      </c>
    </row>
    <row r="32" spans="1:13" ht="24" customHeight="1">
      <c r="A32" s="81" t="s">
        <v>129</v>
      </c>
      <c r="C32" s="603" t="str">
        <f>'jobinfo(2)'!C112</f>
        <v>Joe Jones, PM  216.450.7228</v>
      </c>
      <c r="D32" s="500" t="str">
        <f>+'jobinfo(2)'!C22</f>
        <v>Friday, April 4, 2025</v>
      </c>
    </row>
    <row r="33" spans="1:5" ht="1.2" customHeight="1">
      <c r="A33" s="796"/>
      <c r="B33" s="796"/>
      <c r="C33" s="796"/>
      <c r="D33" s="796"/>
    </row>
    <row r="34" spans="1:5" ht="12" customHeight="1">
      <c r="A34" s="421"/>
      <c r="B34" s="421"/>
      <c r="C34" s="46"/>
      <c r="D34" s="46"/>
    </row>
    <row r="35" spans="1:5" ht="22.2" customHeight="1">
      <c r="A35" s="83" t="str">
        <f>+$A$196</f>
        <v>COMPANY REP.</v>
      </c>
      <c r="B35" s="604">
        <f>B8</f>
        <v>0</v>
      </c>
      <c r="C35" s="915">
        <f>C8</f>
        <v>0</v>
      </c>
      <c r="D35" s="915"/>
      <c r="E35" s="402"/>
    </row>
    <row r="36" spans="1:5" ht="22.2" customHeight="1">
      <c r="A36" s="795" t="s">
        <v>522</v>
      </c>
      <c r="B36" s="795"/>
      <c r="C36" s="795"/>
      <c r="D36" s="795"/>
    </row>
    <row r="37" spans="1:5" ht="25.95" customHeight="1">
      <c r="A37" s="36" t="s">
        <v>516</v>
      </c>
      <c r="B37" s="600">
        <f>+'jobinfo(2)'!$E$100</f>
        <v>0</v>
      </c>
      <c r="D37" s="600"/>
    </row>
    <row r="38" spans="1:5" ht="19.95" customHeight="1">
      <c r="A38" s="914">
        <f>+A3</f>
        <v>0</v>
      </c>
      <c r="B38" s="914"/>
      <c r="C38" s="914"/>
      <c r="D38" s="914"/>
    </row>
    <row r="39" spans="1:5" ht="1.2" customHeight="1">
      <c r="B39" s="499"/>
      <c r="C39" s="499"/>
      <c r="D39" s="499"/>
    </row>
    <row r="40" spans="1:5" ht="15" customHeight="1">
      <c r="A40" s="4">
        <f>+A5</f>
        <v>0</v>
      </c>
      <c r="B40" s="789">
        <f>+B5</f>
        <v>0</v>
      </c>
      <c r="C40" s="789"/>
      <c r="D40" s="84">
        <f>+D5</f>
        <v>0</v>
      </c>
    </row>
    <row r="41" spans="1:5" ht="15" customHeight="1">
      <c r="A41" s="4">
        <f>+A6</f>
        <v>0</v>
      </c>
      <c r="B41" s="812">
        <f>+B6</f>
        <v>0</v>
      </c>
      <c r="C41" s="812"/>
      <c r="D41" s="6">
        <f>+D6</f>
        <v>0</v>
      </c>
    </row>
    <row r="42" spans="1:5" ht="1.2" customHeight="1">
      <c r="A42" s="813"/>
      <c r="B42" s="813"/>
      <c r="C42" s="813">
        <f>+$C$104</f>
        <v>0</v>
      </c>
      <c r="D42" s="813"/>
    </row>
    <row r="43" spans="1:5" ht="22.2" customHeight="1">
      <c r="A43" s="83" t="str">
        <f>+A8</f>
        <v>COMPANY REP.</v>
      </c>
      <c r="B43" s="86">
        <f>+B35</f>
        <v>0</v>
      </c>
      <c r="C43" s="787" t="str">
        <f>+$D$196</f>
        <v>wsbjoe9@gmail.com</v>
      </c>
      <c r="D43" s="787"/>
    </row>
    <row r="44" spans="1:5" ht="19.95" customHeight="1">
      <c r="A44" s="87" t="s">
        <v>132</v>
      </c>
      <c r="B44" s="363">
        <f>B10</f>
        <v>0</v>
      </c>
      <c r="C44" s="607" t="str">
        <f>A15</f>
        <v xml:space="preserve">Insurance Co. Name </v>
      </c>
      <c r="D44" s="606" t="str">
        <f>+B15</f>
        <v>Allstate Insurance Company</v>
      </c>
    </row>
    <row r="45" spans="1:5" ht="22.95" customHeight="1">
      <c r="A45" s="436" t="s">
        <v>517</v>
      </c>
      <c r="B45" s="922" t="str">
        <f>B11</f>
        <v>All Phase Consulting, LLC</v>
      </c>
      <c r="C45" s="922"/>
      <c r="D45" s="22" t="str">
        <f>D31</f>
        <v>404-446-9060</v>
      </c>
    </row>
    <row r="46" spans="1:5" ht="19.95" customHeight="1">
      <c r="A46" s="24" t="str">
        <f>A12</f>
        <v>Property-Owner Name</v>
      </c>
      <c r="B46" s="605" t="str">
        <f>B12</f>
        <v>Johnson, Paul &amp; Tamra</v>
      </c>
      <c r="C46" s="502" t="s">
        <v>235</v>
      </c>
      <c r="D46" s="91" t="str">
        <f>+A24</f>
        <v>WATER</v>
      </c>
    </row>
    <row r="47" spans="1:5" ht="19.95" customHeight="1">
      <c r="A47" s="24" t="str">
        <f>C12</f>
        <v>Property city, state, zip</v>
      </c>
      <c r="B47" s="605" t="str">
        <f>B13</f>
        <v>9402 Shepard Road</v>
      </c>
      <c r="C47" s="513" t="s">
        <v>523</v>
      </c>
      <c r="D47" s="509" t="str">
        <f>D24</f>
        <v>Friday, April 4, 2025</v>
      </c>
    </row>
    <row r="48" spans="1:5" ht="19.95" customHeight="1">
      <c r="A48" s="24" t="str">
        <f>C12</f>
        <v>Property city, state, zip</v>
      </c>
      <c r="B48" s="50" t="str">
        <f>D12</f>
        <v>Macedonia, OH, USA</v>
      </c>
      <c r="C48" s="503" t="str">
        <f>C13</f>
        <v>Cst-owner Phone#</v>
      </c>
      <c r="D48" s="211" t="str">
        <f>D13</f>
        <v>(216) 399-6191</v>
      </c>
    </row>
    <row r="49" spans="1:14" ht="19.95" customHeight="1">
      <c r="A49" s="849" t="s">
        <v>133</v>
      </c>
      <c r="B49" s="849"/>
      <c r="C49" s="849"/>
      <c r="D49" s="849"/>
      <c r="E49" s="419"/>
      <c r="F49" s="419"/>
      <c r="G49" s="419"/>
      <c r="H49" s="419"/>
    </row>
    <row r="50" spans="1:14" ht="25.95" customHeight="1">
      <c r="A50" s="849"/>
      <c r="B50" s="849"/>
      <c r="C50" s="849"/>
      <c r="D50" s="849"/>
      <c r="E50" s="419"/>
      <c r="F50" s="419"/>
      <c r="G50" s="419"/>
      <c r="H50" s="419"/>
    </row>
    <row r="51" spans="1:14" ht="36" customHeight="1">
      <c r="A51" s="849"/>
      <c r="B51" s="849"/>
      <c r="C51" s="849"/>
      <c r="D51" s="849"/>
      <c r="E51" s="419"/>
      <c r="F51" s="419"/>
      <c r="G51" s="419"/>
      <c r="H51" s="419"/>
    </row>
    <row r="52" spans="1:14" ht="36" customHeight="1">
      <c r="A52" s="921" t="str">
        <f>+$B$11</f>
        <v>All Phase Consulting, LLC</v>
      </c>
      <c r="B52" s="921"/>
      <c r="C52" s="494" t="s">
        <v>524</v>
      </c>
      <c r="D52" s="564"/>
      <c r="E52" s="419"/>
      <c r="F52" s="419"/>
      <c r="G52" s="419"/>
      <c r="H52" s="419"/>
    </row>
    <row r="53" spans="1:14" s="2" customFormat="1" ht="18" customHeight="1">
      <c r="A53" s="50" t="s">
        <v>525</v>
      </c>
      <c r="B53" s="634">
        <f>B37</f>
        <v>0</v>
      </c>
      <c r="C53" s="498" t="str">
        <f>+A37</f>
        <v>SUBCONTRACTOR</v>
      </c>
      <c r="E53" s="498"/>
    </row>
    <row r="54" spans="1:14" ht="55.95" customHeight="1">
      <c r="A54" s="797" t="s">
        <v>135</v>
      </c>
      <c r="B54" s="797"/>
      <c r="C54" s="797"/>
      <c r="D54" s="797"/>
    </row>
    <row r="55" spans="1:14" ht="16.2" customHeight="1">
      <c r="A55" s="794" t="s">
        <v>136</v>
      </c>
      <c r="B55" s="794"/>
      <c r="C55" s="794"/>
      <c r="D55" s="794"/>
    </row>
    <row r="56" spans="1:14" ht="16.2" customHeight="1">
      <c r="A56" s="21" t="s">
        <v>137</v>
      </c>
      <c r="B56" s="497"/>
      <c r="C56" s="497"/>
      <c r="D56" s="497"/>
    </row>
    <row r="57" spans="1:14" ht="19.95" customHeight="1">
      <c r="A57" s="88"/>
      <c r="B57" s="91"/>
      <c r="C57" s="91"/>
      <c r="D57" s="91"/>
    </row>
    <row r="58" spans="1:14" ht="18" customHeight="1">
      <c r="A58" s="799" t="s">
        <v>526</v>
      </c>
      <c r="B58" s="799"/>
      <c r="C58" s="799"/>
      <c r="D58" s="799"/>
      <c r="E58" s="799" t="s">
        <v>138</v>
      </c>
      <c r="F58" s="799"/>
      <c r="G58" s="799"/>
      <c r="H58" s="799"/>
    </row>
    <row r="59" spans="1:14" ht="22.2" customHeight="1">
      <c r="A59" s="494" t="s">
        <v>527</v>
      </c>
      <c r="B59" s="496"/>
      <c r="C59" s="800">
        <f>+$B$2</f>
        <v>0</v>
      </c>
      <c r="D59" s="800"/>
      <c r="E59" s="494" t="s">
        <v>139</v>
      </c>
      <c r="F59" s="496"/>
      <c r="G59" s="800">
        <f>+$B$2</f>
        <v>0</v>
      </c>
      <c r="H59" s="800"/>
    </row>
    <row r="60" spans="1:14" ht="28.2" customHeight="1">
      <c r="A60" s="801" t="s">
        <v>140</v>
      </c>
      <c r="B60" s="801"/>
      <c r="C60" s="801"/>
      <c r="D60" s="801"/>
      <c r="E60" s="801" t="s">
        <v>140</v>
      </c>
      <c r="F60" s="801"/>
      <c r="G60" s="801"/>
      <c r="H60" s="801"/>
    </row>
    <row r="61" spans="1:14" ht="54" customHeight="1">
      <c r="A61" s="801" t="s">
        <v>528</v>
      </c>
      <c r="B61" s="801"/>
      <c r="C61" s="801"/>
      <c r="D61" s="801"/>
      <c r="E61" s="810" t="s">
        <v>141</v>
      </c>
      <c r="F61" s="810"/>
      <c r="G61" s="810"/>
      <c r="H61" s="810"/>
    </row>
    <row r="62" spans="1:14" ht="16.2" customHeight="1">
      <c r="E62" s="495" t="s">
        <v>142</v>
      </c>
      <c r="F62" s="22"/>
      <c r="G62" s="92" t="s">
        <v>485</v>
      </c>
      <c r="H62" s="193" t="str">
        <f>+C53</f>
        <v>SUBCONTRACTOR</v>
      </c>
      <c r="K62" s="495" t="s">
        <v>142</v>
      </c>
      <c r="L62" s="22"/>
      <c r="M62" s="92">
        <f>+C59</f>
        <v>0</v>
      </c>
      <c r="N62" s="353" t="str">
        <f>+D31</f>
        <v>404-446-9060</v>
      </c>
    </row>
    <row r="63" spans="1:14" ht="22.2" customHeight="1">
      <c r="A63" s="798" t="s">
        <v>144</v>
      </c>
      <c r="B63" s="798"/>
      <c r="C63" s="798"/>
      <c r="D63" s="798"/>
    </row>
    <row r="64" spans="1:14" ht="28.95" customHeight="1">
      <c r="A64" s="788" t="str">
        <f>+$A$32</f>
        <v xml:space="preserve"> X___________________________________ _____________</v>
      </c>
      <c r="B64" s="788"/>
      <c r="C64" s="594">
        <f>'jobinfo(2)'!D13</f>
        <v>0</v>
      </c>
      <c r="D64" s="93" t="str">
        <f>+$D$32</f>
        <v>Friday, April 4, 2025</v>
      </c>
    </row>
    <row r="65" spans="1:4" ht="22.2" customHeight="1">
      <c r="A65" s="765" t="str">
        <f>+B45</f>
        <v>All Phase Consulting, LLC</v>
      </c>
      <c r="B65" s="765"/>
      <c r="C65" s="780">
        <f>+C195</f>
        <v>0</v>
      </c>
      <c r="D65" s="780"/>
    </row>
    <row r="66" spans="1:4" ht="19.95" customHeight="1">
      <c r="A66" s="25" t="str">
        <f>+$A$196</f>
        <v>COMPANY REP.</v>
      </c>
      <c r="B66" s="112">
        <f>+'jobinfo(2)'!D112</f>
        <v>0</v>
      </c>
      <c r="C66" s="403"/>
      <c r="D66" s="38" t="str">
        <f>+'jobinfo(2)'!C113</f>
        <v>wsbjoe9@gmail.com</v>
      </c>
    </row>
    <row r="67" spans="1:4" ht="12" customHeight="1"/>
    <row r="68" spans="1:4" ht="12" customHeight="1"/>
    <row r="69" spans="1:4" ht="22.2" customHeight="1">
      <c r="A69" s="736" t="s">
        <v>529</v>
      </c>
      <c r="B69" s="736"/>
      <c r="C69" s="736"/>
      <c r="D69" s="736"/>
    </row>
    <row r="70" spans="1:4" ht="22.2" customHeight="1">
      <c r="A70" s="743">
        <f>+'jobinfo(2)'!$E$100</f>
        <v>0</v>
      </c>
      <c r="B70" s="744"/>
      <c r="C70" s="744"/>
      <c r="D70" s="744"/>
    </row>
    <row r="71" spans="1:4" ht="18" customHeight="1">
      <c r="A71" s="746">
        <f>+'jobinfo(2)'!E$109</f>
        <v>0</v>
      </c>
      <c r="B71" s="746"/>
      <c r="C71" s="746"/>
      <c r="D71" s="746"/>
    </row>
    <row r="72" spans="1:4" ht="33" customHeight="1">
      <c r="A72" s="745">
        <f>+'jobinfo(2)'!$E$101</f>
        <v>0</v>
      </c>
      <c r="B72" s="745"/>
      <c r="C72" s="745">
        <f>+'jobinfo(2)'!$E$102</f>
        <v>0</v>
      </c>
      <c r="D72" s="745"/>
    </row>
    <row r="73" spans="1:4" ht="18" customHeight="1">
      <c r="A73" s="364" t="str">
        <f>'jobinfo(2)'!$C$107</f>
        <v>20810 AURORA RD</v>
      </c>
      <c r="B73" s="746">
        <f>+'jobinfo(2)'!$E$103</f>
        <v>0</v>
      </c>
      <c r="C73" s="747"/>
      <c r="D73" s="364" t="str">
        <f>+'jobinfo(2)'!$C$105</f>
        <v>ECI 531 FIFTH AVE,</v>
      </c>
    </row>
    <row r="74" spans="1:4" ht="18" customHeight="1">
      <c r="A74" s="364" t="str">
        <f>'jobinfo(2)'!$C$108</f>
        <v>BEDFORD,OH 44146</v>
      </c>
      <c r="B74" s="746">
        <f>+'jobinfo(2)'!$E$104</f>
        <v>0</v>
      </c>
      <c r="C74" s="747"/>
      <c r="D74" s="364" t="str">
        <f>+'jobinfo(2)'!$C$106</f>
        <v>PELHAM, NY 10803</v>
      </c>
    </row>
    <row r="75" spans="1:4" ht="22.2" customHeight="1">
      <c r="A75" s="749">
        <f>+'jobinfo(2)'!$E$110</f>
        <v>0</v>
      </c>
      <c r="B75" s="750"/>
      <c r="C75" s="749">
        <f>+'jobinfo(2)'!$E$111</f>
        <v>0</v>
      </c>
      <c r="D75" s="750"/>
    </row>
    <row r="76" spans="1:4" ht="9" customHeight="1"/>
    <row r="77" spans="1:4" ht="18">
      <c r="A77" s="25" t="str">
        <f t="shared" ref="A77:B79" si="0">A11</f>
        <v>GENERAL CONTRACTOR</v>
      </c>
      <c r="B77" s="391" t="str">
        <f t="shared" si="0"/>
        <v>All Phase Consulting, LLC</v>
      </c>
      <c r="C77" s="608">
        <f>C64</f>
        <v>0</v>
      </c>
      <c r="D77" s="504" t="str">
        <f>D45</f>
        <v>404-446-9060</v>
      </c>
    </row>
    <row r="78" spans="1:4" ht="22.2" customHeight="1">
      <c r="A78" s="25" t="str">
        <f t="shared" si="0"/>
        <v>Property-Owner Name</v>
      </c>
      <c r="B78" s="391" t="str">
        <f t="shared" si="0"/>
        <v>Johnson, Paul &amp; Tamra</v>
      </c>
      <c r="C78" s="25" t="str">
        <f>C12</f>
        <v>Property city, state, zip</v>
      </c>
      <c r="D78" s="391" t="str">
        <f>D12</f>
        <v>Macedonia, OH, USA</v>
      </c>
    </row>
    <row r="79" spans="1:4" ht="22.2" customHeight="1">
      <c r="A79" s="25" t="str">
        <f t="shared" si="0"/>
        <v>Property address: street</v>
      </c>
      <c r="B79" s="391" t="str">
        <f t="shared" si="0"/>
        <v>9402 Shepard Road</v>
      </c>
      <c r="C79" s="25" t="str">
        <f>C13</f>
        <v>Cst-owner Phone#</v>
      </c>
      <c r="D79" s="391" t="str">
        <f>D13</f>
        <v>(216) 399-6191</v>
      </c>
    </row>
    <row r="80" spans="1:4" ht="22.2" customHeight="1">
      <c r="A80" s="25" t="str">
        <f>C46</f>
        <v>Cause of Loss</v>
      </c>
      <c r="B80" s="609" t="str">
        <f>D46</f>
        <v>WATER</v>
      </c>
      <c r="C80" s="36" t="str">
        <f>C47</f>
        <v>DOL</v>
      </c>
      <c r="D80" s="610" t="str">
        <f>D47</f>
        <v>Friday, April 4, 2025</v>
      </c>
    </row>
    <row r="81" spans="1:4" ht="22.2" customHeight="1">
      <c r="A81" s="25" t="str">
        <f>A15</f>
        <v xml:space="preserve">Insurance Co. Name </v>
      </c>
      <c r="B81" s="609" t="str">
        <f>B15</f>
        <v>Allstate Insurance Company</v>
      </c>
      <c r="C81" s="36" t="str">
        <f>A44</f>
        <v>Claim Number:</v>
      </c>
      <c r="D81" s="609">
        <f>B44</f>
        <v>0</v>
      </c>
    </row>
    <row r="82" spans="1:4" ht="22.2" customHeight="1">
      <c r="A82" s="391" t="str">
        <f>'jobinfo(2)'!B30</f>
        <v>DESK Adjuster DA</v>
      </c>
      <c r="B82" s="391">
        <f>'jobinfo(2)'!C30</f>
        <v>0</v>
      </c>
      <c r="C82" s="391" t="str">
        <f>'jobinfo(2)'!B31</f>
        <v>DA Phone</v>
      </c>
      <c r="D82" s="391" t="str">
        <f>'jobinfo(2)'!C31</f>
        <v>888 656.8005</v>
      </c>
    </row>
    <row r="83" spans="1:4" ht="76.95" customHeight="1">
      <c r="A83" s="920" t="s">
        <v>530</v>
      </c>
      <c r="B83" s="920"/>
      <c r="C83" s="920"/>
      <c r="D83" s="920"/>
    </row>
    <row r="84" spans="1:4" ht="55.2" customHeight="1">
      <c r="A84" s="920" t="s">
        <v>531</v>
      </c>
      <c r="B84" s="920"/>
      <c r="C84" s="920"/>
      <c r="D84" s="920"/>
    </row>
    <row r="85" spans="1:4" ht="33" customHeight="1">
      <c r="A85" s="920" t="s">
        <v>532</v>
      </c>
      <c r="B85" s="920"/>
      <c r="C85" s="920"/>
      <c r="D85" s="920"/>
    </row>
    <row r="86" spans="1:4" ht="33" customHeight="1">
      <c r="A86" s="920" t="s">
        <v>533</v>
      </c>
      <c r="B86" s="920"/>
      <c r="C86" s="920"/>
      <c r="D86" s="920"/>
    </row>
    <row r="87" spans="1:4" ht="22.2" customHeight="1">
      <c r="A87" s="27" t="s">
        <v>534</v>
      </c>
    </row>
    <row r="88" spans="1:4" ht="33" customHeight="1">
      <c r="A88" s="592" t="s">
        <v>535</v>
      </c>
    </row>
    <row r="89" spans="1:4" ht="22.2" customHeight="1">
      <c r="A89" s="593" t="s">
        <v>504</v>
      </c>
    </row>
    <row r="90" spans="1:4" ht="22.2" customHeight="1">
      <c r="A90" s="642">
        <f>'jobinfo(2)'!$E$100</f>
        <v>0</v>
      </c>
      <c r="D90" s="512">
        <f>'jobinfo(2)'!$D$116</f>
        <v>0</v>
      </c>
    </row>
    <row r="91" spans="1:4" ht="33" customHeight="1">
      <c r="A91" s="805" t="str">
        <f>+$A$32</f>
        <v xml:space="preserve"> X___________________________________ _____________</v>
      </c>
      <c r="B91" s="805"/>
      <c r="C91" s="595">
        <f>C64</f>
        <v>0</v>
      </c>
      <c r="D91" s="125" t="str">
        <f>+$D$32</f>
        <v>Friday, April 4, 2025</v>
      </c>
    </row>
    <row r="92" spans="1:4" ht="22.2" customHeight="1">
      <c r="B92" s="596" t="str">
        <f>A65</f>
        <v>All Phase Consulting, LLC</v>
      </c>
      <c r="C92" s="587"/>
      <c r="D92" s="45"/>
    </row>
    <row r="93" spans="1:4" ht="25.95" customHeight="1">
      <c r="A93" s="809" t="s">
        <v>129</v>
      </c>
      <c r="B93" s="809"/>
    </row>
    <row r="94" spans="1:4" ht="22.2" customHeight="1">
      <c r="A94" s="796" t="s">
        <v>536</v>
      </c>
      <c r="B94" s="796"/>
      <c r="C94" s="597" t="str">
        <f>'jobinfo(2)'!$C$1</f>
        <v>Johnson, Paul &amp; Tamra</v>
      </c>
    </row>
    <row r="95" spans="1:4" ht="22.2" customHeight="1">
      <c r="A95" s="85" t="str">
        <f>+$A$196</f>
        <v>COMPANY REP.</v>
      </c>
      <c r="B95" s="86" t="str">
        <f>+$B$196</f>
        <v>Joe Jones, PM  216.450.7228</v>
      </c>
      <c r="C95" s="383" t="str">
        <f>+$D$196</f>
        <v>wsbjoe9@gmail.com</v>
      </c>
    </row>
    <row r="96" spans="1:4" ht="12" customHeight="1"/>
    <row r="97" spans="1:4" ht="18">
      <c r="A97" s="825" t="s">
        <v>529</v>
      </c>
      <c r="B97" s="825"/>
      <c r="C97" s="825"/>
      <c r="D97" s="825"/>
    </row>
    <row r="98" spans="1:4" ht="18">
      <c r="A98" s="660">
        <f>+'jobinfo(2)'!$E$100</f>
        <v>0</v>
      </c>
      <c r="B98" s="660"/>
      <c r="C98" s="660" t="str">
        <f>+'jobinfo(2)'!$C$100</f>
        <v>All Phase Consulting, LLC</v>
      </c>
      <c r="D98" s="660"/>
    </row>
    <row r="99" spans="1:4" ht="18">
      <c r="A99" s="746">
        <f>+'jobinfo(2)'!E$109</f>
        <v>0</v>
      </c>
      <c r="B99" s="746"/>
      <c r="C99" s="746"/>
      <c r="D99" s="746"/>
    </row>
    <row r="100" spans="1:4" ht="22.2" customHeight="1">
      <c r="A100" s="745">
        <f>+'jobinfo(2)'!$E$101</f>
        <v>0</v>
      </c>
      <c r="B100" s="745"/>
      <c r="C100" s="745">
        <f>+'jobinfo(2)'!$E$102</f>
        <v>0</v>
      </c>
      <c r="D100" s="745"/>
    </row>
    <row r="101" spans="1:4" ht="18">
      <c r="A101" s="364">
        <f>+'jobinfo(2)'!$D$107</f>
        <v>0</v>
      </c>
      <c r="B101" s="746">
        <f>+'jobinfo(2)'!$E$103</f>
        <v>0</v>
      </c>
      <c r="C101" s="746"/>
      <c r="D101" s="364">
        <f>+'jobinfo(2)'!$E$105</f>
        <v>0</v>
      </c>
    </row>
    <row r="102" spans="1:4" ht="19.95" customHeight="1">
      <c r="A102" s="364">
        <f>+'jobinfo(2)'!$D$107</f>
        <v>0</v>
      </c>
      <c r="B102" s="746">
        <f>+'jobinfo(2)'!$E$104</f>
        <v>0</v>
      </c>
      <c r="C102" s="746"/>
      <c r="D102" s="364">
        <f>+'jobinfo(2)'!$E$106</f>
        <v>0</v>
      </c>
    </row>
    <row r="103" spans="1:4" ht="22.2" customHeight="1">
      <c r="A103" s="749">
        <f>+'jobinfo(2)'!$E$110</f>
        <v>0</v>
      </c>
      <c r="B103" s="749"/>
      <c r="C103" s="749">
        <f>+'jobinfo(2)'!$E$111</f>
        <v>0</v>
      </c>
      <c r="D103" s="749"/>
    </row>
    <row r="104" spans="1:4" s="2" customFormat="1" ht="19.95" customHeight="1">
      <c r="A104" s="7" t="s">
        <v>3</v>
      </c>
      <c r="B104" s="322">
        <f>+'jobinfo(2)'!$E$112</f>
        <v>0</v>
      </c>
      <c r="C104" s="749">
        <f>+'jobinfo(2)'!$D$113</f>
        <v>0</v>
      </c>
      <c r="D104" s="749"/>
    </row>
    <row r="105" spans="1:4" ht="22.2" customHeight="1">
      <c r="A105" s="7" t="s">
        <v>5</v>
      </c>
      <c r="B105" s="322">
        <f>+'jobinfo(2)'!$E$114</f>
        <v>0</v>
      </c>
      <c r="C105" s="749">
        <f>+'jobinfo(2)'!$E$115</f>
        <v>0</v>
      </c>
      <c r="D105" s="749"/>
    </row>
    <row r="106" spans="1:4" ht="33" customHeight="1">
      <c r="A106" s="635" t="str">
        <f>+B11</f>
        <v>All Phase Consulting, LLC</v>
      </c>
      <c r="B106" s="127"/>
      <c r="C106" s="20" t="s">
        <v>537</v>
      </c>
    </row>
    <row r="107" spans="1:4" ht="3" customHeight="1">
      <c r="A107" s="126"/>
      <c r="B107" s="127"/>
      <c r="C107" s="128"/>
      <c r="D107" s="1"/>
    </row>
    <row r="108" spans="1:4" ht="22.2" customHeight="1">
      <c r="A108" s="816">
        <f>+A98</f>
        <v>0</v>
      </c>
      <c r="B108" s="817"/>
      <c r="C108" s="129" t="s">
        <v>538</v>
      </c>
      <c r="D108" s="92" t="s">
        <v>155</v>
      </c>
    </row>
    <row r="109" spans="1:4" ht="3" customHeight="1">
      <c r="A109" s="104"/>
      <c r="B109" s="104"/>
      <c r="C109" s="129"/>
      <c r="D109" s="92"/>
    </row>
    <row r="110" spans="1:4" s="2" customFormat="1" ht="15" customHeight="1">
      <c r="A110" s="117" t="s">
        <v>156</v>
      </c>
      <c r="B110" s="130" t="str">
        <f>+$A$24</f>
        <v>WATER</v>
      </c>
      <c r="C110" s="494" t="s">
        <v>157</v>
      </c>
      <c r="D110" s="493" t="str">
        <f>+D24</f>
        <v>Friday, April 4, 2025</v>
      </c>
    </row>
    <row r="111" spans="1:4" s="2" customFormat="1" ht="3" customHeight="1">
      <c r="A111" s="117"/>
      <c r="B111" s="130"/>
      <c r="C111" s="494"/>
      <c r="D111" s="493"/>
    </row>
    <row r="112" spans="1:4" ht="15.6">
      <c r="A112" s="131" t="s">
        <v>158</v>
      </c>
    </row>
    <row r="113" spans="1:6" ht="3" customHeight="1">
      <c r="A113" s="131"/>
    </row>
    <row r="114" spans="1:6" ht="15.6">
      <c r="A114" s="132" t="s">
        <v>539</v>
      </c>
    </row>
    <row r="115" spans="1:6" ht="15.6" customHeight="1">
      <c r="A115" s="827" t="s">
        <v>160</v>
      </c>
      <c r="B115" s="827"/>
      <c r="C115" s="827"/>
      <c r="D115" s="827"/>
    </row>
    <row r="116" spans="1:6" s="15" customFormat="1" ht="30" customHeight="1">
      <c r="A116" s="636" t="str">
        <f>A59</f>
        <v>the Personal Property services to:</v>
      </c>
      <c r="B116" s="133"/>
      <c r="C116" s="133"/>
      <c r="D116" s="133"/>
    </row>
    <row r="117" spans="1:6" s="10" customFormat="1" ht="3" customHeight="1">
      <c r="A117" s="120"/>
      <c r="B117" s="78"/>
      <c r="C117" s="78"/>
      <c r="D117" s="78"/>
    </row>
    <row r="118" spans="1:6" ht="19.2" customHeight="1">
      <c r="A118" s="131" t="s">
        <v>540</v>
      </c>
      <c r="B118" s="134"/>
      <c r="C118" s="134"/>
      <c r="D118" s="135"/>
    </row>
    <row r="119" spans="1:6" ht="3" customHeight="1">
      <c r="A119" s="131"/>
      <c r="B119" s="134"/>
      <c r="C119" s="134"/>
      <c r="D119" s="135"/>
    </row>
    <row r="120" spans="1:6" ht="21.6" customHeight="1">
      <c r="A120" s="136" t="s">
        <v>162</v>
      </c>
      <c r="B120" s="134"/>
      <c r="C120" s="137" t="str">
        <f>+'jobinfo(2)'!C95</f>
        <v>TBD</v>
      </c>
    </row>
    <row r="121" spans="1:6" ht="3" customHeight="1">
      <c r="A121" s="136"/>
      <c r="B121" s="134"/>
      <c r="C121" s="134"/>
      <c r="D121" s="137"/>
    </row>
    <row r="122" spans="1:6" ht="17.399999999999999">
      <c r="A122" s="31" t="s">
        <v>163</v>
      </c>
      <c r="C122" s="31"/>
      <c r="D122" s="135"/>
    </row>
    <row r="123" spans="1:6" ht="18">
      <c r="B123" s="639" t="str">
        <f>+B15</f>
        <v>Allstate Insurance Company</v>
      </c>
      <c r="C123" s="36" t="s">
        <v>164</v>
      </c>
      <c r="D123" s="88">
        <f>+$B$10</f>
        <v>0</v>
      </c>
    </row>
    <row r="124" spans="1:6" ht="22.2" customHeight="1">
      <c r="A124" s="637" t="str">
        <f>'jobinfo(2)'!B1</f>
        <v>Property-Owner Name</v>
      </c>
      <c r="B124" s="638" t="str">
        <f>'jobinfo(2)'!C1</f>
        <v>Johnson, Paul &amp; Tamra</v>
      </c>
      <c r="C124" s="637" t="str">
        <f>'jobinfo(2)'!B3</f>
        <v>Property city, state, zip</v>
      </c>
      <c r="D124" s="638" t="str">
        <f>'jobinfo(2)'!C3</f>
        <v>Macedonia, OH, USA</v>
      </c>
    </row>
    <row r="125" spans="1:6" ht="25.95" customHeight="1">
      <c r="A125" s="637" t="str">
        <f>'jobinfo(2)'!B2</f>
        <v>Property address: street</v>
      </c>
      <c r="B125" s="638" t="str">
        <f>'jobinfo(2)'!C2</f>
        <v>9402 Shepard Road</v>
      </c>
      <c r="C125" s="637" t="str">
        <f>'jobinfo(2)'!B5</f>
        <v>Cst-owner Phone#</v>
      </c>
      <c r="D125" s="638" t="str">
        <f>'jobinfo(2)'!C5</f>
        <v>(216) 399-6191</v>
      </c>
    </row>
    <row r="126" spans="1:6" ht="33" customHeight="1" thickBot="1">
      <c r="A126" s="919" t="s">
        <v>541</v>
      </c>
      <c r="B126" s="919"/>
      <c r="C126" s="563" t="s">
        <v>542</v>
      </c>
      <c r="D126" s="563" t="s">
        <v>418</v>
      </c>
    </row>
    <row r="127" spans="1:6" ht="27" customHeight="1" thickTop="1" thickBot="1">
      <c r="A127" s="612" t="s">
        <v>93</v>
      </c>
      <c r="B127" s="138"/>
      <c r="C127" s="611">
        <v>0.8</v>
      </c>
      <c r="D127" s="611">
        <v>0.2</v>
      </c>
      <c r="E127" s="611">
        <v>0.5</v>
      </c>
      <c r="F127" s="611">
        <v>0.5</v>
      </c>
    </row>
    <row r="128" spans="1:6" ht="27" customHeight="1" thickTop="1" thickBot="1">
      <c r="A128" s="613" t="s">
        <v>543</v>
      </c>
      <c r="B128" s="138"/>
      <c r="C128" s="611">
        <v>0</v>
      </c>
      <c r="D128" s="611">
        <v>0</v>
      </c>
      <c r="E128" s="611">
        <v>0.66</v>
      </c>
      <c r="F128" s="611">
        <v>0.33</v>
      </c>
    </row>
    <row r="129" spans="1:6" ht="27" customHeight="1" thickTop="1" thickBot="1">
      <c r="A129" s="614" t="s">
        <v>544</v>
      </c>
      <c r="B129" s="138"/>
      <c r="C129" s="611">
        <v>0.5</v>
      </c>
      <c r="D129" s="611">
        <v>0.5</v>
      </c>
      <c r="E129" s="611">
        <v>0.66</v>
      </c>
      <c r="F129" s="611">
        <v>0.33</v>
      </c>
    </row>
    <row r="130" spans="1:6" ht="27" customHeight="1" thickTop="1" thickBot="1">
      <c r="A130" s="615" t="s">
        <v>545</v>
      </c>
      <c r="B130" s="138"/>
      <c r="C130" s="611">
        <v>0.2</v>
      </c>
      <c r="D130" s="611">
        <v>0.8</v>
      </c>
      <c r="E130" s="611">
        <v>0.8</v>
      </c>
      <c r="F130" s="611">
        <v>0.2</v>
      </c>
    </row>
    <row r="131" spans="1:6" ht="27" customHeight="1" thickTop="1">
      <c r="A131" s="627" t="s">
        <v>103</v>
      </c>
      <c r="B131" s="138"/>
      <c r="D131" s="88"/>
    </row>
    <row r="132" spans="1:6" ht="43.95" customHeight="1">
      <c r="A132" s="917" t="s">
        <v>546</v>
      </c>
      <c r="B132" s="918"/>
      <c r="C132" s="611">
        <v>0.2</v>
      </c>
      <c r="D132" s="611">
        <v>0.8</v>
      </c>
      <c r="E132" s="611">
        <v>0.66</v>
      </c>
      <c r="F132" s="611">
        <v>0.33</v>
      </c>
    </row>
    <row r="133" spans="1:6" ht="22.2" customHeight="1">
      <c r="A133" s="138"/>
      <c r="B133" s="138"/>
      <c r="D133" s="88"/>
    </row>
    <row r="134" spans="1:6" ht="22.2" customHeight="1">
      <c r="A134" s="138"/>
      <c r="B134" s="138"/>
      <c r="D134" s="88"/>
    </row>
    <row r="135" spans="1:6" ht="22.2" customHeight="1">
      <c r="A135" s="139" t="s">
        <v>547</v>
      </c>
    </row>
    <row r="136" spans="1:6" ht="15.9" customHeight="1">
      <c r="A136" s="140" t="s">
        <v>166</v>
      </c>
    </row>
    <row r="137" spans="1:6" ht="3" customHeight="1">
      <c r="A137" s="141"/>
    </row>
    <row r="138" spans="1:6" ht="18" customHeight="1">
      <c r="A138" s="131" t="s">
        <v>167</v>
      </c>
    </row>
    <row r="139" spans="1:6" ht="3" customHeight="1">
      <c r="A139" s="131"/>
    </row>
    <row r="140" spans="1:6" ht="18" customHeight="1">
      <c r="A140" s="131" t="s">
        <v>548</v>
      </c>
    </row>
    <row r="141" spans="1:6" ht="3" customHeight="1">
      <c r="A141" s="131"/>
    </row>
    <row r="142" spans="1:6" ht="18" customHeight="1">
      <c r="A142" s="824" t="s">
        <v>169</v>
      </c>
      <c r="B142" s="824"/>
      <c r="C142" s="824"/>
      <c r="D142" s="824"/>
    </row>
    <row r="143" spans="1:6" ht="16.2" customHeight="1">
      <c r="A143" s="814" t="s">
        <v>170</v>
      </c>
      <c r="B143" s="814"/>
      <c r="C143" s="814"/>
      <c r="D143" s="814"/>
    </row>
    <row r="144" spans="1:6" ht="33" customHeight="1">
      <c r="A144" s="790" t="s">
        <v>171</v>
      </c>
      <c r="B144" s="790"/>
      <c r="C144" s="790"/>
      <c r="D144" s="790"/>
    </row>
    <row r="145" spans="1:4" ht="3" customHeight="1">
      <c r="A145" s="143"/>
      <c r="B145" s="142"/>
      <c r="C145" s="142"/>
      <c r="D145" s="142"/>
    </row>
    <row r="146" spans="1:4" ht="16.2" customHeight="1">
      <c r="A146" s="131" t="s">
        <v>172</v>
      </c>
    </row>
    <row r="147" spans="1:4" ht="3" customHeight="1">
      <c r="A147" s="131"/>
    </row>
    <row r="148" spans="1:4" ht="19.95" customHeight="1">
      <c r="A148" s="131" t="s">
        <v>549</v>
      </c>
    </row>
    <row r="149" spans="1:4" ht="15.6">
      <c r="A149" s="131" t="s">
        <v>174</v>
      </c>
    </row>
    <row r="150" spans="1:4" ht="3" customHeight="1">
      <c r="A150" s="144"/>
    </row>
    <row r="151" spans="1:4" ht="19.95" customHeight="1">
      <c r="A151" s="131" t="s">
        <v>550</v>
      </c>
    </row>
    <row r="152" spans="1:4" ht="15.6">
      <c r="A152" s="131" t="s">
        <v>551</v>
      </c>
    </row>
    <row r="153" spans="1:4" ht="15.6">
      <c r="A153" s="131" t="s">
        <v>177</v>
      </c>
    </row>
    <row r="154" spans="1:4" ht="15.6">
      <c r="A154" s="131" t="s">
        <v>178</v>
      </c>
    </row>
    <row r="155" spans="1:4" ht="3" customHeight="1">
      <c r="A155" s="144"/>
    </row>
    <row r="156" spans="1:4" ht="15" customHeight="1">
      <c r="A156" s="131" t="s">
        <v>179</v>
      </c>
    </row>
    <row r="157" spans="1:4" ht="15" customHeight="1">
      <c r="A157" s="131" t="s">
        <v>180</v>
      </c>
    </row>
    <row r="158" spans="1:4" ht="18" customHeight="1">
      <c r="A158" s="131" t="s">
        <v>181</v>
      </c>
      <c r="D158" s="145"/>
    </row>
    <row r="159" spans="1:4" ht="15.6">
      <c r="A159" s="131" t="s">
        <v>182</v>
      </c>
    </row>
    <row r="160" spans="1:4" ht="1.95" customHeight="1">
      <c r="A160" s="146"/>
    </row>
    <row r="161" spans="1:5" ht="18" customHeight="1">
      <c r="A161" s="131" t="s">
        <v>183</v>
      </c>
    </row>
    <row r="162" spans="1:5" ht="15.6">
      <c r="A162" s="131" t="s">
        <v>184</v>
      </c>
      <c r="D162" s="36" t="e">
        <f>+#REF!</f>
        <v>#REF!</v>
      </c>
    </row>
    <row r="163" spans="1:5" ht="4.95" customHeight="1">
      <c r="A163" s="131"/>
    </row>
    <row r="164" spans="1:5" ht="15" customHeight="1">
      <c r="A164" s="131" t="s">
        <v>185</v>
      </c>
    </row>
    <row r="165" spans="1:5" ht="3" customHeight="1">
      <c r="A165" s="131"/>
    </row>
    <row r="166" spans="1:5" ht="18" customHeight="1">
      <c r="A166" s="131" t="s">
        <v>552</v>
      </c>
    </row>
    <row r="167" spans="1:5" ht="15.6">
      <c r="A167" s="131" t="s">
        <v>187</v>
      </c>
    </row>
    <row r="168" spans="1:5" ht="18">
      <c r="A168" s="20" t="s">
        <v>553</v>
      </c>
      <c r="D168" s="77" t="s">
        <v>189</v>
      </c>
    </row>
    <row r="169" spans="1:5" ht="18" customHeight="1">
      <c r="A169" s="20" t="s">
        <v>554</v>
      </c>
      <c r="B169" s="20"/>
      <c r="C169" s="20"/>
      <c r="D169" s="20"/>
    </row>
    <row r="170" spans="1:5" ht="21.9" customHeight="1">
      <c r="A170" s="113" t="s">
        <v>555</v>
      </c>
      <c r="B170" s="113"/>
      <c r="C170" s="113"/>
      <c r="D170" s="113"/>
    </row>
    <row r="171" spans="1:5" ht="21.9" customHeight="1">
      <c r="A171" s="113" t="s">
        <v>556</v>
      </c>
      <c r="B171" s="113"/>
      <c r="C171" s="113"/>
      <c r="D171" s="113"/>
    </row>
    <row r="172" spans="1:5" ht="21.9" customHeight="1">
      <c r="A172" s="113" t="s">
        <v>557</v>
      </c>
      <c r="B172" s="113"/>
      <c r="C172" s="113"/>
      <c r="D172" s="113"/>
    </row>
    <row r="173" spans="1:5" ht="21.9" customHeight="1">
      <c r="A173" s="20" t="s">
        <v>558</v>
      </c>
      <c r="B173" s="20"/>
      <c r="C173" s="20"/>
      <c r="D173" s="20"/>
    </row>
    <row r="174" spans="1:5" ht="4.95" customHeight="1">
      <c r="A174" s="131"/>
    </row>
    <row r="175" spans="1:5" ht="79.95" customHeight="1">
      <c r="A175" s="856" t="s">
        <v>559</v>
      </c>
      <c r="B175" s="792"/>
      <c r="C175" s="792"/>
      <c r="D175" s="792"/>
      <c r="E175" s="241"/>
    </row>
    <row r="176" spans="1:5" ht="16.2" customHeight="1">
      <c r="A176" s="492" t="s">
        <v>560</v>
      </c>
      <c r="B176" s="408"/>
      <c r="C176" s="408"/>
      <c r="D176" s="408"/>
      <c r="E176" s="241"/>
    </row>
    <row r="177" spans="1:5" s="10" customFormat="1" ht="16.95" customHeight="1">
      <c r="A177" s="131" t="s">
        <v>193</v>
      </c>
      <c r="B177" s="22"/>
      <c r="C177" s="22"/>
      <c r="D177" s="131" t="s">
        <v>189</v>
      </c>
    </row>
    <row r="178" spans="1:5" s="10" customFormat="1" ht="21.9" customHeight="1">
      <c r="A178" s="131" t="s">
        <v>561</v>
      </c>
      <c r="B178" s="22"/>
      <c r="C178" s="22"/>
      <c r="D178" s="22"/>
    </row>
    <row r="179" spans="1:5" s="10" customFormat="1" ht="15.6">
      <c r="A179" s="131" t="s">
        <v>562</v>
      </c>
      <c r="B179" s="22"/>
      <c r="C179" s="22"/>
      <c r="D179" s="22"/>
    </row>
    <row r="180" spans="1:5" ht="19.2" customHeight="1">
      <c r="A180" s="243" t="s">
        <v>563</v>
      </c>
      <c r="B180" s="391"/>
      <c r="C180" s="391"/>
      <c r="D180" s="391"/>
    </row>
    <row r="181" spans="1:5" ht="18">
      <c r="A181" s="244" t="s">
        <v>197</v>
      </c>
      <c r="B181" s="491"/>
      <c r="C181" s="491"/>
      <c r="D181" s="491"/>
    </row>
    <row r="182" spans="1:5" ht="18">
      <c r="A182" s="244" t="s">
        <v>564</v>
      </c>
      <c r="B182" s="491"/>
      <c r="C182" s="491"/>
      <c r="D182" s="491"/>
    </row>
    <row r="183" spans="1:5" ht="16.2" customHeight="1">
      <c r="A183" s="806" t="s">
        <v>565</v>
      </c>
      <c r="B183" s="807"/>
      <c r="C183" s="807"/>
      <c r="D183" s="807"/>
    </row>
    <row r="184" spans="1:5" ht="19.2" customHeight="1">
      <c r="A184" s="806" t="s">
        <v>200</v>
      </c>
      <c r="B184" s="806"/>
      <c r="C184" s="806"/>
      <c r="D184" s="806"/>
    </row>
    <row r="185" spans="1:5" ht="19.2" customHeight="1">
      <c r="A185" s="806"/>
      <c r="B185" s="806"/>
      <c r="C185" s="806"/>
      <c r="D185" s="806"/>
    </row>
    <row r="186" spans="1:5" ht="19.2" customHeight="1">
      <c r="A186" s="806"/>
      <c r="B186" s="806"/>
      <c r="C186" s="806"/>
      <c r="D186" s="806"/>
    </row>
    <row r="187" spans="1:5" ht="25.95" customHeight="1">
      <c r="A187" s="794" t="s">
        <v>201</v>
      </c>
      <c r="B187" s="794"/>
      <c r="C187" s="794"/>
      <c r="D187" s="794"/>
    </row>
    <row r="188" spans="1:5" ht="36" customHeight="1">
      <c r="A188" s="838" t="s">
        <v>202</v>
      </c>
      <c r="B188" s="839"/>
      <c r="C188" s="839"/>
      <c r="D188" s="839"/>
      <c r="E188" s="241"/>
    </row>
    <row r="189" spans="1:5" ht="18" customHeight="1">
      <c r="A189" s="838" t="s">
        <v>203</v>
      </c>
      <c r="B189" s="838"/>
      <c r="C189" s="838"/>
      <c r="D189" s="838"/>
      <c r="E189" s="241"/>
    </row>
    <row r="190" spans="1:5" ht="3" customHeight="1">
      <c r="A190" s="242"/>
      <c r="B190" s="242"/>
      <c r="C190" s="242"/>
      <c r="D190" s="242"/>
      <c r="E190" s="241"/>
    </row>
    <row r="191" spans="1:5" ht="18" customHeight="1">
      <c r="A191" s="836" t="s">
        <v>204</v>
      </c>
      <c r="B191" s="836"/>
      <c r="C191" s="836"/>
      <c r="D191" s="836"/>
    </row>
    <row r="192" spans="1:5" ht="18">
      <c r="A192" s="836" t="s">
        <v>205</v>
      </c>
      <c r="B192" s="836"/>
      <c r="C192" s="836"/>
      <c r="D192" s="836"/>
    </row>
    <row r="193" spans="1:4" ht="18">
      <c r="A193" s="836" t="s">
        <v>206</v>
      </c>
      <c r="B193" s="836"/>
      <c r="C193" s="836"/>
      <c r="D193" s="836"/>
    </row>
    <row r="194" spans="1:4" ht="28.2" customHeight="1">
      <c r="A194" s="805" t="str">
        <f>+$A$32</f>
        <v xml:space="preserve"> X___________________________________ _____________</v>
      </c>
      <c r="B194" s="805"/>
      <c r="C194" s="124" t="str">
        <f>+$C$32</f>
        <v>Joe Jones, PM  216.450.7228</v>
      </c>
      <c r="D194" s="125" t="str">
        <f>+$D$32</f>
        <v>Friday, April 4, 2025</v>
      </c>
    </row>
    <row r="195" spans="1:4" ht="18">
      <c r="A195" s="765">
        <f>+$A$33</f>
        <v>0</v>
      </c>
      <c r="B195" s="765"/>
      <c r="C195" s="767">
        <f>+$C$33</f>
        <v>0</v>
      </c>
      <c r="D195" s="767"/>
    </row>
    <row r="196" spans="1:4" ht="19.2" customHeight="1">
      <c r="A196" s="147" t="s">
        <v>3</v>
      </c>
      <c r="B196" s="38" t="str">
        <f>+'jobinfo(2)'!C112</f>
        <v>Joe Jones, PM  216.450.7228</v>
      </c>
      <c r="C196" s="404"/>
      <c r="D196" s="191" t="str">
        <f>+'jobinfo(2)'!C113</f>
        <v>wsbjoe9@gmail.com</v>
      </c>
    </row>
    <row r="197" spans="1:4" ht="3" customHeight="1">
      <c r="A197" s="147"/>
      <c r="B197" s="38"/>
      <c r="D197" s="191"/>
    </row>
    <row r="198" spans="1:4" ht="18" customHeight="1"/>
    <row r="199" spans="1:4" ht="28.2" customHeight="1"/>
    <row r="200" spans="1:4" ht="22.95" customHeight="1"/>
    <row r="201" spans="1:4" ht="21" customHeight="1"/>
    <row r="202" spans="1:4" ht="22.2" customHeight="1"/>
    <row r="204" spans="1:4" ht="33" customHeight="1"/>
    <row r="205" spans="1:4" ht="33" customHeight="1"/>
    <row r="206" spans="1:4" ht="22.2" customHeight="1"/>
    <row r="207" spans="1:4" ht="18" customHeight="1"/>
    <row r="209" ht="12" customHeight="1"/>
    <row r="210" ht="12" customHeight="1"/>
    <row r="211" ht="22.2" customHeight="1"/>
    <row r="212" ht="9" customHeight="1"/>
    <row r="213" ht="18" customHeight="1"/>
    <row r="214" ht="18" customHeight="1"/>
    <row r="215" ht="22.2" customHeight="1"/>
    <row r="216" ht="22.2" customHeight="1"/>
    <row r="217" ht="22.2" customHeight="1"/>
    <row r="218" ht="22.2" customHeight="1"/>
    <row r="219" ht="22.2" customHeight="1"/>
    <row r="220" ht="22.2" customHeight="1"/>
    <row r="221" ht="31.2" customHeight="1"/>
    <row r="222" ht="46.2" customHeight="1"/>
    <row r="224" ht="36" customHeight="1"/>
    <row r="225" spans="1:1" ht="19.95" customHeight="1"/>
    <row r="226" spans="1:1" ht="33" customHeight="1"/>
    <row r="227" spans="1:1" ht="30" customHeight="1"/>
    <row r="229" spans="1:1" ht="10.95" customHeight="1"/>
    <row r="230" spans="1:1" ht="16.2" customHeight="1"/>
    <row r="236" spans="1:1" ht="22.2" thickBot="1">
      <c r="A236" s="617" t="s">
        <v>566</v>
      </c>
    </row>
    <row r="237" spans="1:1" ht="16.8" thickTop="1" thickBot="1">
      <c r="A237" s="618" t="s">
        <v>93</v>
      </c>
    </row>
    <row r="238" spans="1:1" ht="19.2" thickTop="1" thickBot="1">
      <c r="A238" s="619" t="s">
        <v>94</v>
      </c>
    </row>
    <row r="239" spans="1:1" ht="66" customHeight="1" thickTop="1" thickBot="1">
      <c r="A239" s="620" t="s">
        <v>96</v>
      </c>
    </row>
    <row r="240" spans="1:1" ht="66" customHeight="1" thickTop="1">
      <c r="A240" s="616" t="s">
        <v>567</v>
      </c>
    </row>
    <row r="241" spans="1:1" ht="43.95" customHeight="1">
      <c r="A241" s="621" t="s">
        <v>568</v>
      </c>
    </row>
    <row r="242" spans="1:1" ht="43.95" customHeight="1" thickBot="1">
      <c r="A242" s="622" t="s">
        <v>100</v>
      </c>
    </row>
    <row r="243" spans="1:1" ht="43.95" customHeight="1" thickTop="1" thickBot="1">
      <c r="A243" s="623" t="s">
        <v>545</v>
      </c>
    </row>
    <row r="244" spans="1:1" ht="16.8" thickTop="1" thickBot="1">
      <c r="A244" s="624" t="s">
        <v>569</v>
      </c>
    </row>
    <row r="245" spans="1:1" ht="16.8" thickTop="1" thickBot="1">
      <c r="A245" s="625" t="s">
        <v>543</v>
      </c>
    </row>
    <row r="246" spans="1:1" ht="22.2" thickTop="1">
      <c r="A246" s="626" t="s">
        <v>570</v>
      </c>
    </row>
    <row r="260" spans="1:4" ht="23.4">
      <c r="A260" s="916" t="s">
        <v>207</v>
      </c>
      <c r="B260" s="916"/>
      <c r="C260" s="916"/>
      <c r="D260" s="916"/>
    </row>
    <row r="261" spans="1:4" ht="20.399999999999999">
      <c r="A261" s="785">
        <f>+A99</f>
        <v>0</v>
      </c>
      <c r="B261" s="785"/>
      <c r="C261" s="785"/>
      <c r="D261" s="785"/>
    </row>
    <row r="262" spans="1:4" ht="20.399999999999999">
      <c r="A262" s="6">
        <f>+A40</f>
        <v>0</v>
      </c>
      <c r="B262" s="786">
        <f>+B40</f>
        <v>0</v>
      </c>
      <c r="C262" s="786"/>
      <c r="D262" s="424">
        <f>+D40</f>
        <v>0</v>
      </c>
    </row>
    <row r="263" spans="1:4" ht="20.399999999999999">
      <c r="A263" s="148">
        <f>+A41</f>
        <v>0</v>
      </c>
      <c r="B263" s="786">
        <f>+B41</f>
        <v>0</v>
      </c>
      <c r="C263" s="786"/>
      <c r="D263" s="3">
        <f>+D41</f>
        <v>0</v>
      </c>
    </row>
    <row r="264" spans="1:4" ht="21.6">
      <c r="A264" s="832">
        <f>+A100</f>
        <v>0</v>
      </c>
      <c r="B264" s="832"/>
      <c r="C264" s="832"/>
      <c r="D264" s="832"/>
    </row>
    <row r="265" spans="1:4" ht="20.399999999999999">
      <c r="A265" s="835" t="s">
        <v>208</v>
      </c>
      <c r="B265" s="835"/>
      <c r="C265" s="835"/>
      <c r="D265" s="835"/>
    </row>
    <row r="266" spans="1:4" ht="18">
      <c r="A266" s="905" t="s">
        <v>209</v>
      </c>
      <c r="B266" s="905"/>
      <c r="C266" s="905"/>
      <c r="D266" s="905"/>
    </row>
    <row r="267" spans="1:4" ht="18">
      <c r="A267" s="906" t="s">
        <v>507</v>
      </c>
      <c r="B267" s="906"/>
      <c r="C267" s="906"/>
      <c r="D267" s="906"/>
    </row>
    <row r="268" spans="1:4" ht="18">
      <c r="A268" s="907" t="s">
        <v>508</v>
      </c>
      <c r="B268" s="907"/>
      <c r="C268" s="907"/>
      <c r="D268" s="907"/>
    </row>
    <row r="269" spans="1:4" ht="18">
      <c r="A269" s="908" t="s">
        <v>509</v>
      </c>
      <c r="B269" s="908"/>
      <c r="C269" s="908"/>
      <c r="D269" s="908"/>
    </row>
    <row r="270" spans="1:4" ht="18">
      <c r="A270" s="909" t="s">
        <v>510</v>
      </c>
      <c r="B270" s="909"/>
      <c r="C270" s="909"/>
      <c r="D270" s="909"/>
    </row>
    <row r="271" spans="1:4">
      <c r="A271" s="793" t="s">
        <v>211</v>
      </c>
      <c r="B271" s="793"/>
      <c r="C271" s="793"/>
      <c r="D271" s="793"/>
    </row>
    <row r="272" spans="1:4">
      <c r="A272" s="793"/>
      <c r="B272" s="793"/>
      <c r="C272" s="793"/>
      <c r="D272" s="793"/>
    </row>
    <row r="273" spans="1:4" ht="18">
      <c r="A273" s="149" t="s">
        <v>212</v>
      </c>
      <c r="D273" s="35" t="s">
        <v>571</v>
      </c>
    </row>
    <row r="274" spans="1:4" ht="18">
      <c r="B274" s="35"/>
    </row>
    <row r="275" spans="1:4" ht="18">
      <c r="A275" s="902" t="s">
        <v>511</v>
      </c>
      <c r="B275" s="902"/>
      <c r="C275" s="902"/>
      <c r="D275" s="902"/>
    </row>
    <row r="276" spans="1:4" ht="18">
      <c r="A276" s="750" t="s">
        <v>512</v>
      </c>
      <c r="B276" s="750"/>
      <c r="C276" s="750"/>
      <c r="D276" s="750"/>
    </row>
    <row r="277" spans="1:4" ht="18">
      <c r="A277" s="150" t="s">
        <v>513</v>
      </c>
      <c r="B277" s="150"/>
      <c r="C277" s="50"/>
      <c r="D277" s="39"/>
    </row>
    <row r="278" spans="1:4" ht="15.6">
      <c r="A278" s="151" t="s">
        <v>216</v>
      </c>
      <c r="B278" s="151"/>
      <c r="C278" s="151" t="s">
        <v>217</v>
      </c>
      <c r="D278" s="151"/>
    </row>
    <row r="279" spans="1:4" ht="15.6">
      <c r="A279" s="151" t="s">
        <v>218</v>
      </c>
      <c r="B279" s="151"/>
      <c r="C279" s="151" t="s">
        <v>219</v>
      </c>
      <c r="D279" s="151"/>
    </row>
    <row r="280" spans="1:4" ht="15.6">
      <c r="A280" s="151" t="s">
        <v>220</v>
      </c>
      <c r="B280" s="151"/>
      <c r="C280" s="151" t="s">
        <v>221</v>
      </c>
      <c r="D280" s="151"/>
    </row>
    <row r="281" spans="1:4" ht="15.6">
      <c r="A281" s="151" t="s">
        <v>222</v>
      </c>
      <c r="B281" s="151"/>
      <c r="C281" s="151" t="s">
        <v>223</v>
      </c>
      <c r="D281" s="151"/>
    </row>
    <row r="282" spans="1:4" ht="15.6">
      <c r="A282" s="151" t="s">
        <v>224</v>
      </c>
      <c r="B282" s="151"/>
      <c r="C282" s="151" t="s">
        <v>225</v>
      </c>
      <c r="D282" s="151"/>
    </row>
    <row r="283" spans="1:4" ht="15.6">
      <c r="A283" s="903" t="s">
        <v>226</v>
      </c>
      <c r="B283" s="903"/>
      <c r="C283" s="903"/>
      <c r="D283" s="903"/>
    </row>
    <row r="284" spans="1:4" ht="18">
      <c r="A284" s="904" t="s">
        <v>227</v>
      </c>
      <c r="B284" s="904"/>
      <c r="C284" s="904"/>
      <c r="D284" s="904"/>
    </row>
    <row r="285" spans="1:4" ht="18">
      <c r="A285" s="833" t="s">
        <v>228</v>
      </c>
      <c r="B285" s="834"/>
      <c r="C285" s="834"/>
      <c r="D285" s="834"/>
    </row>
    <row r="286" spans="1:4" ht="18">
      <c r="A286" s="833" t="s">
        <v>229</v>
      </c>
      <c r="B286" s="834"/>
      <c r="C286" s="834"/>
      <c r="D286" s="834"/>
    </row>
    <row r="287" spans="1:4" ht="18">
      <c r="A287" s="35" t="s">
        <v>230</v>
      </c>
    </row>
    <row r="288" spans="1:4" ht="18">
      <c r="A288" s="844" t="s">
        <v>231</v>
      </c>
      <c r="B288" s="844"/>
      <c r="C288" s="844"/>
      <c r="D288" s="844"/>
    </row>
    <row r="289" spans="1:4" ht="15.6">
      <c r="A289" s="805" t="str">
        <f>+$A$32</f>
        <v xml:space="preserve"> X___________________________________ _____________</v>
      </c>
      <c r="B289" s="805"/>
      <c r="C289" s="124" t="str">
        <f>+$C$32</f>
        <v>Joe Jones, PM  216.450.7228</v>
      </c>
      <c r="D289" s="125" t="str">
        <f>+$D$32</f>
        <v>Friday, April 4, 2025</v>
      </c>
    </row>
    <row r="290" spans="1:4" ht="18">
      <c r="A290" s="152">
        <f>+$A$195</f>
        <v>0</v>
      </c>
      <c r="B290" s="153"/>
      <c r="D290" s="45" t="s">
        <v>232</v>
      </c>
    </row>
    <row r="291" spans="1:4" ht="18">
      <c r="A291" s="35"/>
    </row>
    <row r="292" spans="1:4" ht="18">
      <c r="A292" s="85" t="str">
        <f>+$A$196</f>
        <v>COMPANY REP.</v>
      </c>
      <c r="B292" s="86" t="str">
        <f>+$B$196</f>
        <v>Joe Jones, PM  216.450.7228</v>
      </c>
      <c r="C292" s="383" t="str">
        <f>+$D$196</f>
        <v>wsbjoe9@gmail.com</v>
      </c>
    </row>
  </sheetData>
  <mergeCells count="108">
    <mergeCell ref="B5:C5"/>
    <mergeCell ref="B6:C6"/>
    <mergeCell ref="A7:B7"/>
    <mergeCell ref="C7:D7"/>
    <mergeCell ref="C8:D8"/>
    <mergeCell ref="A1:D1"/>
    <mergeCell ref="A3:D3"/>
    <mergeCell ref="A4:B4"/>
    <mergeCell ref="C4:D4"/>
    <mergeCell ref="J30:M30"/>
    <mergeCell ref="A33:B33"/>
    <mergeCell ref="C33:D33"/>
    <mergeCell ref="A36:D36"/>
    <mergeCell ref="C9:D9"/>
    <mergeCell ref="C16:D16"/>
    <mergeCell ref="A20:D20"/>
    <mergeCell ref="A24:B24"/>
    <mergeCell ref="A27:D29"/>
    <mergeCell ref="C11:D11"/>
    <mergeCell ref="C43:D43"/>
    <mergeCell ref="A49:D51"/>
    <mergeCell ref="A54:D54"/>
    <mergeCell ref="A52:B52"/>
    <mergeCell ref="B45:C45"/>
    <mergeCell ref="B40:C40"/>
    <mergeCell ref="B41:C41"/>
    <mergeCell ref="A42:B42"/>
    <mergeCell ref="C42:D42"/>
    <mergeCell ref="A60:D60"/>
    <mergeCell ref="E60:H60"/>
    <mergeCell ref="A61:D61"/>
    <mergeCell ref="E61:H61"/>
    <mergeCell ref="A63:D63"/>
    <mergeCell ref="A55:D55"/>
    <mergeCell ref="A58:D58"/>
    <mergeCell ref="E58:H58"/>
    <mergeCell ref="C59:D59"/>
    <mergeCell ref="G59:H59"/>
    <mergeCell ref="A99:D99"/>
    <mergeCell ref="A100:B100"/>
    <mergeCell ref="C100:D100"/>
    <mergeCell ref="B101:C101"/>
    <mergeCell ref="B102:C102"/>
    <mergeCell ref="A64:B64"/>
    <mergeCell ref="A65:B65"/>
    <mergeCell ref="C65:D65"/>
    <mergeCell ref="A97:D97"/>
    <mergeCell ref="A83:D83"/>
    <mergeCell ref="A84:D84"/>
    <mergeCell ref="A85:D85"/>
    <mergeCell ref="A86:D86"/>
    <mergeCell ref="A91:B91"/>
    <mergeCell ref="A69:D69"/>
    <mergeCell ref="A93:B93"/>
    <mergeCell ref="A94:B94"/>
    <mergeCell ref="A70:D70"/>
    <mergeCell ref="A71:D71"/>
    <mergeCell ref="A72:B72"/>
    <mergeCell ref="C72:D72"/>
    <mergeCell ref="B73:C73"/>
    <mergeCell ref="B74:C74"/>
    <mergeCell ref="A75:B75"/>
    <mergeCell ref="A142:D142"/>
    <mergeCell ref="A143:D143"/>
    <mergeCell ref="A144:D144"/>
    <mergeCell ref="A132:B132"/>
    <mergeCell ref="A126:B126"/>
    <mergeCell ref="A103:B103"/>
    <mergeCell ref="C103:D103"/>
    <mergeCell ref="C104:D104"/>
    <mergeCell ref="C105:D105"/>
    <mergeCell ref="A108:B108"/>
    <mergeCell ref="A289:B289"/>
    <mergeCell ref="A276:D276"/>
    <mergeCell ref="A283:D283"/>
    <mergeCell ref="A284:D284"/>
    <mergeCell ref="A285:D285"/>
    <mergeCell ref="A286:D286"/>
    <mergeCell ref="A288:D288"/>
    <mergeCell ref="A268:D268"/>
    <mergeCell ref="A269:D269"/>
    <mergeCell ref="A270:D270"/>
    <mergeCell ref="A271:D272"/>
    <mergeCell ref="A275:D275"/>
    <mergeCell ref="C75:D75"/>
    <mergeCell ref="A38:D38"/>
    <mergeCell ref="C35:D35"/>
    <mergeCell ref="B263:C263"/>
    <mergeCell ref="A264:D264"/>
    <mergeCell ref="A265:D265"/>
    <mergeCell ref="A266:D266"/>
    <mergeCell ref="A267:D267"/>
    <mergeCell ref="A195:B195"/>
    <mergeCell ref="C195:D195"/>
    <mergeCell ref="A260:D260"/>
    <mergeCell ref="A261:D261"/>
    <mergeCell ref="B262:C262"/>
    <mergeCell ref="A191:D191"/>
    <mergeCell ref="A192:D192"/>
    <mergeCell ref="A193:D193"/>
    <mergeCell ref="A194:B194"/>
    <mergeCell ref="A175:D175"/>
    <mergeCell ref="A183:D183"/>
    <mergeCell ref="A184:D186"/>
    <mergeCell ref="A187:D187"/>
    <mergeCell ref="A188:D188"/>
    <mergeCell ref="A189:D189"/>
    <mergeCell ref="A115:D115"/>
  </mergeCells>
  <printOptions horizontalCentered="1" verticalCentered="1"/>
  <pageMargins left="0.35" right="0.17" top="0.26" bottom="0.37" header="0.33" footer="0.21"/>
  <pageSetup orientation="portrait" r:id="rId1"/>
  <headerFooter differentFirst="1">
    <oddFooter>&amp;L
&amp;C
&amp;R
Page  #  &amp;P         &amp;F</oddFooter>
  </headerFooter>
  <rowBreaks count="3" manualBreakCount="3">
    <brk id="35" max="3" man="1"/>
    <brk id="68" max="3" man="1"/>
    <brk id="94" max="3" man="1"/>
  </rowBreaks>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565EC-B634-4815-BD5F-3078A13291E6}">
  <sheetPr codeName="Sheet5"/>
  <dimension ref="A1:F18"/>
  <sheetViews>
    <sheetView view="pageBreakPreview" zoomScale="76" zoomScaleNormal="100" zoomScaleSheetLayoutView="76" workbookViewId="0">
      <selection activeCell="A13" sqref="A13"/>
    </sheetView>
  </sheetViews>
  <sheetFormatPr defaultColWidth="8.88671875" defaultRowHeight="14.4"/>
  <cols>
    <col min="1" max="1" width="27.6640625" customWidth="1"/>
    <col min="2" max="2" width="27" customWidth="1"/>
    <col min="3" max="3" width="58.44140625" customWidth="1"/>
    <col min="4" max="4" width="10.6640625" customWidth="1"/>
    <col min="5" max="5" width="9.109375" customWidth="1"/>
    <col min="6" max="6" width="8.5546875" customWidth="1"/>
  </cols>
  <sheetData>
    <row r="1" spans="1:6" ht="48" customHeight="1">
      <c r="A1" s="928" t="s">
        <v>572</v>
      </c>
      <c r="B1" s="928"/>
      <c r="C1" s="928"/>
      <c r="D1" s="928"/>
      <c r="E1" s="928"/>
      <c r="F1" s="928"/>
    </row>
    <row r="2" spans="1:6" ht="25.2" customHeight="1">
      <c r="A2" s="337" t="s">
        <v>573</v>
      </c>
      <c r="B2" s="336" t="str">
        <f>+'jobinfo(2)'!C1</f>
        <v>Johnson, Paul &amp; Tamra</v>
      </c>
      <c r="C2" s="338" t="str">
        <f>+'jobinfo(2)'!B26</f>
        <v xml:space="preserve">Insurance Co. Name </v>
      </c>
      <c r="D2" t="str">
        <f>+'jobinfo(2)'!C26</f>
        <v>Allstate Insurance Company</v>
      </c>
      <c r="F2" s="391"/>
    </row>
    <row r="3" spans="1:6" ht="25.2" customHeight="1">
      <c r="A3" s="24" t="s">
        <v>286</v>
      </c>
      <c r="B3" s="336" t="str">
        <f>+'jobinfo(2)'!C2</f>
        <v>9402 Shepard Road</v>
      </c>
      <c r="C3" s="338" t="str">
        <f>+'jobinfo(2)'!B27</f>
        <v xml:space="preserve">Claim # </v>
      </c>
      <c r="D3">
        <f>+'jobinfo(2)'!C27</f>
        <v>0</v>
      </c>
      <c r="F3" s="391"/>
    </row>
    <row r="4" spans="1:6" ht="25.2" customHeight="1">
      <c r="A4" s="24" t="s">
        <v>288</v>
      </c>
      <c r="B4" s="336" t="str">
        <f>+'jobinfo(2)'!C3</f>
        <v>Macedonia, OH, USA</v>
      </c>
      <c r="C4" s="338" t="str">
        <f>+'jobinfo(2)'!B11</f>
        <v>Cause of Loss</v>
      </c>
      <c r="D4" t="str">
        <f>+'jobinfo(2)'!C11</f>
        <v>WATER</v>
      </c>
      <c r="F4" s="391"/>
    </row>
    <row r="5" spans="1:6" ht="25.2" customHeight="1">
      <c r="A5" s="24" t="s">
        <v>116</v>
      </c>
      <c r="B5" s="336" t="str">
        <f>+'jobinfo(2)'!C4</f>
        <v>tringo68@yahoo.com</v>
      </c>
      <c r="C5" s="339" t="str">
        <f>+'jobinfo(2)'!B12</f>
        <v>date of loss</v>
      </c>
      <c r="D5" s="200" t="str">
        <f>+'jobinfo(2)'!C12</f>
        <v>Friday, April 4, 2025</v>
      </c>
      <c r="F5" s="391"/>
    </row>
    <row r="6" spans="1:6" ht="25.2" customHeight="1">
      <c r="A6" s="24" t="s">
        <v>115</v>
      </c>
      <c r="B6" s="336" t="str">
        <f>+'jobinfo(2)'!C5</f>
        <v>(216) 399-6191</v>
      </c>
      <c r="C6" s="339" t="str">
        <f>+'jobinfo(2)'!B13</f>
        <v>rebuild  type 1</v>
      </c>
      <c r="D6" s="200" t="str">
        <f>+'jobinfo(2)'!C13</f>
        <v>Interior Repairs LEVEL 1</v>
      </c>
      <c r="F6" s="50"/>
    </row>
    <row r="7" spans="1:6" ht="25.2" customHeight="1">
      <c r="A7" s="335"/>
      <c r="B7" s="334" t="s">
        <v>574</v>
      </c>
      <c r="C7" s="338" t="str">
        <f>+'jobinfo(2)'!B14</f>
        <v>rebuild  type 2</v>
      </c>
      <c r="D7" t="str">
        <f>+'jobinfo(2)'!C14</f>
        <v>Interior Repairs LEVEL 2</v>
      </c>
      <c r="F7" s="50"/>
    </row>
    <row r="8" spans="1:6" ht="33" customHeight="1">
      <c r="A8" s="927" t="s">
        <v>575</v>
      </c>
      <c r="B8" s="927"/>
      <c r="C8" s="927"/>
      <c r="D8" s="927"/>
      <c r="E8" s="927"/>
      <c r="F8" s="927"/>
    </row>
    <row r="9" spans="1:6" ht="33" customHeight="1">
      <c r="A9" s="927" t="s">
        <v>576</v>
      </c>
      <c r="B9" s="927"/>
      <c r="C9" s="927"/>
      <c r="D9" s="927"/>
      <c r="E9" s="927"/>
      <c r="F9" s="927"/>
    </row>
    <row r="10" spans="1:6" ht="33" customHeight="1">
      <c r="A10" s="927" t="s">
        <v>577</v>
      </c>
      <c r="B10" s="927"/>
      <c r="C10" s="927"/>
      <c r="D10" s="927"/>
      <c r="E10" s="927"/>
      <c r="F10" s="927"/>
    </row>
    <row r="11" spans="1:6" s="344" customFormat="1" ht="33.6">
      <c r="A11" s="345" t="s">
        <v>578</v>
      </c>
      <c r="B11" s="340"/>
      <c r="C11" s="346" t="s">
        <v>579</v>
      </c>
      <c r="D11" s="341" t="s">
        <v>580</v>
      </c>
      <c r="E11" s="342" t="s">
        <v>581</v>
      </c>
      <c r="F11" s="343" t="s">
        <v>343</v>
      </c>
    </row>
    <row r="12" spans="1:6" ht="22.2" customHeight="1">
      <c r="A12" t="s">
        <v>582</v>
      </c>
      <c r="B12" s="333" t="s">
        <v>583</v>
      </c>
      <c r="C12" s="332" t="s">
        <v>584</v>
      </c>
      <c r="D12" s="332"/>
      <c r="E12" s="332"/>
      <c r="F12" s="331"/>
    </row>
    <row r="13" spans="1:6" ht="99" customHeight="1">
      <c r="A13" s="329" t="s">
        <v>585</v>
      </c>
      <c r="B13" s="925"/>
      <c r="C13" s="926"/>
      <c r="D13" s="330" t="s">
        <v>586</v>
      </c>
      <c r="E13" s="330" t="s">
        <v>586</v>
      </c>
      <c r="F13" s="330" t="s">
        <v>586</v>
      </c>
    </row>
    <row r="14" spans="1:6" ht="99" customHeight="1">
      <c r="A14" s="328" t="s">
        <v>587</v>
      </c>
      <c r="B14" s="929"/>
      <c r="C14" s="930"/>
      <c r="D14" s="330" t="s">
        <v>586</v>
      </c>
      <c r="E14" s="330" t="s">
        <v>586</v>
      </c>
      <c r="F14" s="330" t="s">
        <v>586</v>
      </c>
    </row>
    <row r="15" spans="1:6" ht="99" customHeight="1">
      <c r="A15" s="329" t="s">
        <v>588</v>
      </c>
      <c r="B15" s="931"/>
      <c r="C15" s="932"/>
      <c r="D15" s="327" t="s">
        <v>589</v>
      </c>
      <c r="E15" s="326" t="s">
        <v>589</v>
      </c>
      <c r="F15" s="326" t="s">
        <v>589</v>
      </c>
    </row>
    <row r="16" spans="1:6" ht="99" customHeight="1">
      <c r="A16" s="328" t="s">
        <v>590</v>
      </c>
      <c r="B16" s="929"/>
      <c r="C16" s="930"/>
      <c r="D16" s="327" t="s">
        <v>589</v>
      </c>
      <c r="E16" s="326" t="s">
        <v>589</v>
      </c>
      <c r="F16" s="326" t="s">
        <v>589</v>
      </c>
    </row>
    <row r="17" spans="1:6" ht="99" customHeight="1">
      <c r="A17" s="329" t="s">
        <v>591</v>
      </c>
      <c r="B17" s="925"/>
      <c r="C17" s="926"/>
      <c r="D17" s="327" t="s">
        <v>589</v>
      </c>
      <c r="E17" s="326" t="s">
        <v>589</v>
      </c>
      <c r="F17" s="326" t="s">
        <v>589</v>
      </c>
    </row>
    <row r="18" spans="1:6" ht="99" customHeight="1">
      <c r="B18" s="325" t="s">
        <v>592</v>
      </c>
    </row>
  </sheetData>
  <mergeCells count="9">
    <mergeCell ref="B17:C17"/>
    <mergeCell ref="A8:F8"/>
    <mergeCell ref="A9:F9"/>
    <mergeCell ref="A10:F10"/>
    <mergeCell ref="A1:F1"/>
    <mergeCell ref="B13:C13"/>
    <mergeCell ref="B14:C14"/>
    <mergeCell ref="B15:C15"/>
    <mergeCell ref="B16:C16"/>
  </mergeCells>
  <pageMargins left="0.45" right="0.25" top="0.31" bottom="0.28000000000000003" header="0.3" footer="0.3"/>
  <pageSetup scale="67" orientation="portrait" r:id="rId1"/>
  <headerFooter>
    <oddFooter>&amp;LPage # &amp;P of &amp;N   &amp;A&amp;C&amp;D&amp;T&amp;R&amp;F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03D85-B716-4EEB-83F7-C86154B91B32}">
  <dimension ref="A1:D74"/>
  <sheetViews>
    <sheetView topLeftCell="A38" zoomScaleNormal="100" workbookViewId="0">
      <selection activeCell="A37" sqref="A37"/>
    </sheetView>
  </sheetViews>
  <sheetFormatPr defaultRowHeight="14.4"/>
  <cols>
    <col min="1" max="3" width="22.6640625" customWidth="1"/>
    <col min="4" max="4" width="27.33203125" customWidth="1"/>
    <col min="5" max="5" width="6.33203125" customWidth="1"/>
    <col min="6" max="6" width="13.33203125" customWidth="1"/>
  </cols>
  <sheetData>
    <row r="1" spans="1:4" ht="15.6">
      <c r="A1" s="678" t="s">
        <v>593</v>
      </c>
      <c r="B1" s="10"/>
      <c r="C1" s="10"/>
      <c r="D1" s="10"/>
    </row>
    <row r="2" spans="1:4" ht="22.2" customHeight="1">
      <c r="A2" s="933" t="s">
        <v>594</v>
      </c>
      <c r="B2" s="933"/>
      <c r="C2" s="933"/>
      <c r="D2" s="933"/>
    </row>
    <row r="4" spans="1:4" ht="15.6">
      <c r="A4" s="671" t="str">
        <f>'jobinfo(2)'!B26</f>
        <v xml:space="preserve">Insurance Co. Name </v>
      </c>
      <c r="B4" s="10" t="str">
        <f>'jobinfo(2)'!C26</f>
        <v>Allstate Insurance Company</v>
      </c>
      <c r="C4" s="671" t="str">
        <f>'jobinfo(2)'!B27</f>
        <v xml:space="preserve">Claim # </v>
      </c>
      <c r="D4" s="10">
        <f>'jobinfo(2)'!C27</f>
        <v>0</v>
      </c>
    </row>
    <row r="5" spans="1:4" ht="15.6">
      <c r="A5" s="671" t="str">
        <f>'jobinfo(2)'!B28</f>
        <v>policy #</v>
      </c>
      <c r="B5" s="10">
        <f>'jobinfo(2)'!C28</f>
        <v>0</v>
      </c>
      <c r="C5" s="10" t="s">
        <v>595</v>
      </c>
      <c r="D5" s="679">
        <v>46022</v>
      </c>
    </row>
    <row r="6" spans="1:4" ht="15.6">
      <c r="A6" s="10"/>
      <c r="B6" s="10"/>
      <c r="C6" s="10" t="s">
        <v>596</v>
      </c>
      <c r="D6" s="680">
        <v>450000</v>
      </c>
    </row>
    <row r="7" spans="1:4" ht="15.6">
      <c r="A7" s="671" t="s">
        <v>597</v>
      </c>
      <c r="B7" s="10" t="str">
        <f>'jobinfo(2)'!C1</f>
        <v>Johnson, Paul &amp; Tamra</v>
      </c>
      <c r="C7" s="10"/>
      <c r="D7" s="939" t="str">
        <f>'jobinfo(2)'!C3</f>
        <v>Macedonia, OH, USA</v>
      </c>
    </row>
    <row r="8" spans="1:4" ht="15.6">
      <c r="A8" s="671" t="s">
        <v>598</v>
      </c>
      <c r="B8" s="10" t="str">
        <f>'jobinfo(2)'!C2</f>
        <v>9402 Shepard Road</v>
      </c>
      <c r="C8" s="10"/>
      <c r="D8" s="939"/>
    </row>
    <row r="9" spans="1:4" ht="15.6">
      <c r="A9" s="671" t="str">
        <f>'jobinfo(2)'!B5</f>
        <v>Cst-owner Phone#</v>
      </c>
      <c r="B9" s="681" t="str">
        <f>'jobinfo(2)'!C5</f>
        <v>(216) 399-6191</v>
      </c>
      <c r="C9" s="10" t="str">
        <f>'jobinfo(2)'!C4</f>
        <v>tringo68@yahoo.com</v>
      </c>
      <c r="D9" s="10"/>
    </row>
    <row r="11" spans="1:4" ht="15.6">
      <c r="A11" s="15" t="s">
        <v>599</v>
      </c>
      <c r="B11" s="10"/>
      <c r="C11" s="10"/>
      <c r="D11" s="10"/>
    </row>
    <row r="12" spans="1:4" ht="15.6">
      <c r="A12" s="10" t="s">
        <v>600</v>
      </c>
      <c r="D12" s="671" t="str">
        <f>'jobinfo(2)'!C11</f>
        <v>WATER</v>
      </c>
    </row>
    <row r="13" spans="1:4" ht="33" customHeight="1">
      <c r="A13" s="934" t="s">
        <v>601</v>
      </c>
      <c r="B13" s="935"/>
      <c r="C13" s="935"/>
      <c r="D13" s="935"/>
    </row>
    <row r="15" spans="1:4" ht="15.6">
      <c r="A15" s="683" t="s">
        <v>602</v>
      </c>
      <c r="B15" s="936" t="str">
        <f>'jobinfo(2)'!C12</f>
        <v>Friday, April 4, 2025</v>
      </c>
      <c r="C15" s="936"/>
      <c r="D15" s="682" t="s">
        <v>603</v>
      </c>
    </row>
    <row r="16" spans="1:4" ht="15.6">
      <c r="A16" s="10" t="s">
        <v>604</v>
      </c>
      <c r="B16" s="10"/>
      <c r="C16" s="10" t="str">
        <f>D12</f>
        <v>WATER</v>
      </c>
      <c r="D16" s="10"/>
    </row>
    <row r="17" spans="1:4" ht="15.6">
      <c r="A17" s="671" t="s">
        <v>605</v>
      </c>
      <c r="B17" s="10" t="str">
        <f>B8</f>
        <v>9402 Shepard Road</v>
      </c>
      <c r="C17" s="10" t="str">
        <f>D7</f>
        <v>Macedonia, OH, USA</v>
      </c>
      <c r="D17" s="10"/>
    </row>
    <row r="18" spans="1:4" ht="15.6">
      <c r="A18" s="10"/>
      <c r="B18" s="10"/>
      <c r="C18" s="10"/>
      <c r="D18" s="10"/>
    </row>
    <row r="19" spans="1:4" ht="15.6">
      <c r="A19" s="10" t="s">
        <v>606</v>
      </c>
      <c r="B19" s="10"/>
      <c r="C19" s="10"/>
      <c r="D19" s="10"/>
    </row>
    <row r="20" spans="1:4" ht="15.6">
      <c r="A20" s="10" t="s">
        <v>607</v>
      </c>
      <c r="C20" s="10"/>
      <c r="D20" s="10"/>
    </row>
    <row r="21" spans="1:4" ht="15.6">
      <c r="A21" s="10" t="s">
        <v>608</v>
      </c>
      <c r="B21" s="10"/>
      <c r="C21" s="10"/>
      <c r="D21" s="10"/>
    </row>
    <row r="22" spans="1:4" ht="15.6">
      <c r="A22" s="10"/>
      <c r="B22" s="10"/>
      <c r="C22" s="10"/>
      <c r="D22" s="10"/>
    </row>
    <row r="23" spans="1:4" ht="15.6">
      <c r="A23" s="10" t="s">
        <v>609</v>
      </c>
      <c r="B23" s="10"/>
      <c r="C23" s="10"/>
      <c r="D23" s="10"/>
    </row>
    <row r="24" spans="1:4" ht="15.6">
      <c r="A24" s="10" t="s">
        <v>610</v>
      </c>
    </row>
    <row r="25" spans="1:4">
      <c r="A25" t="str">
        <f>'jobinfo(2)'!B78</f>
        <v xml:space="preserve">Mortgage co       </v>
      </c>
      <c r="B25" t="str">
        <f>'jobinfo(2)'!C78</f>
        <v>TBD</v>
      </c>
    </row>
    <row r="27" spans="1:4" ht="33" customHeight="1">
      <c r="A27" s="937" t="s">
        <v>611</v>
      </c>
      <c r="B27" s="937"/>
      <c r="C27" s="937"/>
      <c r="D27" s="937"/>
    </row>
    <row r="28" spans="1:4">
      <c r="A28" t="s">
        <v>612</v>
      </c>
    </row>
    <row r="30" spans="1:4" ht="111" customHeight="1">
      <c r="A30" s="934" t="s">
        <v>613</v>
      </c>
      <c r="B30" s="934"/>
      <c r="C30" s="934"/>
      <c r="D30" s="934"/>
    </row>
    <row r="31" spans="1:4" ht="15.6">
      <c r="A31" s="15"/>
      <c r="B31" s="10"/>
      <c r="C31" s="10"/>
    </row>
    <row r="32" spans="1:4" ht="111" customHeight="1">
      <c r="A32" s="934" t="s">
        <v>614</v>
      </c>
      <c r="B32" s="934"/>
      <c r="C32" s="934"/>
      <c r="D32" s="934"/>
    </row>
    <row r="33" spans="1:4" ht="15.6">
      <c r="A33" s="15"/>
      <c r="B33" s="10"/>
      <c r="C33" s="10"/>
    </row>
    <row r="34" spans="1:4" ht="15.6">
      <c r="A34" s="683" t="s">
        <v>615</v>
      </c>
      <c r="C34" s="10"/>
    </row>
    <row r="35" spans="1:4" ht="55.2" customHeight="1">
      <c r="A35" s="938" t="s">
        <v>616</v>
      </c>
      <c r="B35" s="938"/>
      <c r="C35" s="938"/>
      <c r="D35" s="938"/>
    </row>
    <row r="36" spans="1:4" ht="15.6">
      <c r="A36" s="15" t="s">
        <v>617</v>
      </c>
      <c r="B36" s="10" t="s">
        <v>618</v>
      </c>
      <c r="C36" s="10" t="s">
        <v>619</v>
      </c>
      <c r="D36" t="s">
        <v>620</v>
      </c>
    </row>
    <row r="37" spans="1:4" ht="15.6">
      <c r="A37" s="15" t="s">
        <v>621</v>
      </c>
      <c r="B37" s="10"/>
      <c r="C37" s="10"/>
    </row>
    <row r="38" spans="1:4" ht="15.6">
      <c r="A38" s="15" t="s">
        <v>622</v>
      </c>
      <c r="B38" s="10"/>
      <c r="C38" s="10"/>
    </row>
    <row r="39" spans="1:4" ht="15.6">
      <c r="A39" s="15" t="s">
        <v>623</v>
      </c>
      <c r="B39" s="10"/>
      <c r="C39" s="10"/>
    </row>
    <row r="40" spans="1:4" ht="15.6">
      <c r="A40" s="15" t="s">
        <v>624</v>
      </c>
      <c r="B40" s="10"/>
      <c r="C40" s="10"/>
    </row>
    <row r="41" spans="1:4" ht="15.6">
      <c r="A41" s="15"/>
      <c r="C41" s="10"/>
    </row>
    <row r="42" spans="1:4" ht="15.6">
      <c r="A42" s="15"/>
      <c r="C42" s="10"/>
    </row>
    <row r="43" spans="1:4" ht="28.8">
      <c r="A43" s="15" t="s">
        <v>617</v>
      </c>
      <c r="B43" s="688" t="s">
        <v>625</v>
      </c>
      <c r="C43" s="688" t="s">
        <v>626</v>
      </c>
      <c r="D43" s="688" t="s">
        <v>627</v>
      </c>
    </row>
    <row r="44" spans="1:4" ht="15.6">
      <c r="A44" s="15" t="str">
        <f>A37</f>
        <v>ale</v>
      </c>
      <c r="C44" s="10"/>
      <c r="D44">
        <f>D37</f>
        <v>0</v>
      </c>
    </row>
    <row r="45" spans="1:4" ht="15.6">
      <c r="A45" s="15" t="str">
        <f t="shared" ref="A45:A48" si="0">A38</f>
        <v>rebuild costs</v>
      </c>
      <c r="C45" s="10"/>
      <c r="D45">
        <f t="shared" ref="D45:D48" si="1">D38</f>
        <v>0</v>
      </c>
    </row>
    <row r="46" spans="1:4" ht="15.6">
      <c r="A46" s="15" t="str">
        <f t="shared" si="0"/>
        <v>mitigation</v>
      </c>
      <c r="C46" s="10"/>
      <c r="D46">
        <f t="shared" si="1"/>
        <v>0</v>
      </c>
    </row>
    <row r="47" spans="1:4" ht="15.6">
      <c r="A47" s="15" t="str">
        <f t="shared" si="0"/>
        <v>personal property</v>
      </c>
      <c r="C47" s="10"/>
      <c r="D47">
        <f t="shared" si="1"/>
        <v>0</v>
      </c>
    </row>
    <row r="48" spans="1:4" ht="15.6">
      <c r="A48" s="15">
        <f t="shared" si="0"/>
        <v>0</v>
      </c>
      <c r="C48" s="10"/>
      <c r="D48">
        <f t="shared" si="1"/>
        <v>0</v>
      </c>
    </row>
    <row r="49" spans="1:4" ht="15.6">
      <c r="A49" s="15"/>
      <c r="C49" s="10"/>
    </row>
    <row r="50" spans="1:4" ht="15.6">
      <c r="A50" s="15"/>
      <c r="C50" s="10"/>
    </row>
    <row r="51" spans="1:4" ht="15.6">
      <c r="A51" s="15"/>
      <c r="B51" s="10"/>
      <c r="C51" s="10"/>
    </row>
    <row r="52" spans="1:4" ht="15.6">
      <c r="A52" s="15"/>
      <c r="B52" s="10"/>
      <c r="C52" s="10"/>
    </row>
    <row r="53" spans="1:4" ht="33" customHeight="1">
      <c r="A53" s="934" t="s">
        <v>628</v>
      </c>
      <c r="B53" s="934"/>
      <c r="C53" s="934"/>
      <c r="D53" s="934"/>
    </row>
    <row r="54" spans="1:4" ht="76.95" customHeight="1">
      <c r="A54" s="940" t="s">
        <v>629</v>
      </c>
      <c r="B54" s="940"/>
      <c r="C54" s="940"/>
      <c r="D54" s="940"/>
    </row>
    <row r="55" spans="1:4" ht="15.6">
      <c r="A55" s="684"/>
      <c r="B55" s="10"/>
      <c r="C55" s="10"/>
    </row>
    <row r="56" spans="1:4" ht="15.6">
      <c r="A56" s="15" t="s">
        <v>630</v>
      </c>
      <c r="B56" s="10"/>
      <c r="C56" s="15" t="s">
        <v>631</v>
      </c>
    </row>
    <row r="57" spans="1:4" ht="15.6">
      <c r="A57" s="432"/>
      <c r="B57" s="10"/>
      <c r="C57" s="10"/>
    </row>
    <row r="58" spans="1:4" ht="15.6">
      <c r="A58" s="15" t="s">
        <v>632</v>
      </c>
      <c r="B58" s="15" t="s">
        <v>633</v>
      </c>
      <c r="C58" s="10"/>
    </row>
    <row r="59" spans="1:4" ht="15.6">
      <c r="A59" s="375"/>
      <c r="B59" s="10"/>
      <c r="C59" s="10"/>
    </row>
    <row r="60" spans="1:4" ht="15.6">
      <c r="A60" s="375"/>
      <c r="B60" s="10"/>
      <c r="C60" s="10"/>
    </row>
    <row r="61" spans="1:4" ht="15.6">
      <c r="A61" s="375" t="s">
        <v>597</v>
      </c>
      <c r="C61" s="375" t="s">
        <v>597</v>
      </c>
    </row>
    <row r="62" spans="1:4" ht="15.6">
      <c r="A62" s="15"/>
      <c r="B62" s="10"/>
      <c r="C62" s="10"/>
    </row>
    <row r="63" spans="1:4" ht="15.6">
      <c r="A63" s="10"/>
      <c r="B63" s="10"/>
      <c r="C63" s="10"/>
    </row>
    <row r="64" spans="1:4" ht="15.6">
      <c r="A64" s="10"/>
      <c r="B64" s="10"/>
      <c r="C64" s="10"/>
    </row>
    <row r="65" spans="1:4" ht="15.6">
      <c r="A65" s="685" t="s">
        <v>634</v>
      </c>
      <c r="B65" s="10"/>
      <c r="C65" s="10"/>
    </row>
    <row r="67" spans="1:4" ht="18">
      <c r="A67" s="854" t="s">
        <v>635</v>
      </c>
      <c r="B67" s="854"/>
      <c r="C67" s="854"/>
      <c r="D67" s="854"/>
    </row>
    <row r="68" spans="1:4" ht="18">
      <c r="A68" s="741" t="s">
        <v>636</v>
      </c>
      <c r="B68" s="741"/>
      <c r="C68" s="741"/>
      <c r="D68" s="741"/>
    </row>
    <row r="69" spans="1:4" ht="18">
      <c r="A69" s="741" t="s">
        <v>637</v>
      </c>
      <c r="B69" s="741"/>
      <c r="C69" s="741"/>
      <c r="D69" s="741"/>
    </row>
    <row r="70" spans="1:4" ht="18">
      <c r="A70" s="741" t="s">
        <v>638</v>
      </c>
      <c r="B70" s="741"/>
      <c r="C70" s="741"/>
      <c r="D70" s="741"/>
    </row>
    <row r="71" spans="1:4" ht="18">
      <c r="A71" s="677"/>
      <c r="B71" s="677"/>
      <c r="C71" s="677"/>
      <c r="D71" s="677"/>
    </row>
    <row r="72" spans="1:4" ht="25.2">
      <c r="A72" s="391" t="s">
        <v>639</v>
      </c>
      <c r="B72" s="686">
        <f>+'[1]email cvr'!A36</f>
        <v>0</v>
      </c>
      <c r="C72" s="686"/>
      <c r="D72" s="686"/>
    </row>
    <row r="74" spans="1:4" ht="18">
      <c r="C74" s="687" t="str">
        <f>+'[1]email cvr'!$A$15</f>
        <v>EIN #</v>
      </c>
      <c r="D74" s="112" t="str">
        <f>+'[1]jobinfo(2)'!C146</f>
        <v>TBD</v>
      </c>
    </row>
  </sheetData>
  <mergeCells count="14">
    <mergeCell ref="A69:D69"/>
    <mergeCell ref="A70:D70"/>
    <mergeCell ref="A35:D35"/>
    <mergeCell ref="D7:D8"/>
    <mergeCell ref="A53:D53"/>
    <mergeCell ref="A54:D54"/>
    <mergeCell ref="A2:D2"/>
    <mergeCell ref="A67:D67"/>
    <mergeCell ref="A68:D68"/>
    <mergeCell ref="A13:D13"/>
    <mergeCell ref="B15:C15"/>
    <mergeCell ref="A27:D27"/>
    <mergeCell ref="A30:D30"/>
    <mergeCell ref="A32:D32"/>
  </mergeCells>
  <pageMargins left="0.37" right="0.25" top="0.36" bottom="0.34" header="0.3" footer="0.17"/>
  <pageSetup orientation="portrait" r:id="rId1"/>
  <headerFooter>
    <oddFooter>&amp;L&amp;D&amp;C&amp;A&amp;R&amp;F</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94624-CF1F-4844-8F45-4F486234F3FA}">
  <sheetPr codeName="Sheet6"/>
  <dimension ref="A1:V84"/>
  <sheetViews>
    <sheetView view="pageBreakPreview" topLeftCell="F1" zoomScaleNormal="100" zoomScaleSheetLayoutView="100" workbookViewId="0">
      <selection activeCell="N8" sqref="N8"/>
    </sheetView>
  </sheetViews>
  <sheetFormatPr defaultColWidth="8.88671875" defaultRowHeight="14.4"/>
  <cols>
    <col min="1" max="1" width="27.6640625" customWidth="1"/>
    <col min="2" max="2" width="27" customWidth="1"/>
    <col min="3" max="3" width="58.44140625" customWidth="1"/>
    <col min="4" max="4" width="10.6640625" customWidth="1"/>
    <col min="5" max="5" width="9.109375" customWidth="1"/>
    <col min="6" max="7" width="8.5546875" customWidth="1"/>
    <col min="8" max="8" width="10.88671875" customWidth="1"/>
    <col min="9" max="9" width="11.33203125" customWidth="1"/>
    <col min="10" max="10" width="13.88671875" customWidth="1"/>
    <col min="11" max="11" width="17.44140625" customWidth="1"/>
    <col min="12" max="12" width="12.88671875" customWidth="1"/>
    <col min="13" max="13" width="2.44140625" customWidth="1"/>
    <col min="14" max="14" width="12.6640625" customWidth="1"/>
    <col min="15" max="15" width="15" customWidth="1"/>
    <col min="16" max="16" width="4.33203125" customWidth="1"/>
    <col min="17" max="17" width="15.33203125" customWidth="1"/>
    <col min="18" max="18" width="14.33203125" customWidth="1"/>
  </cols>
  <sheetData>
    <row r="1" spans="1:7" ht="48" customHeight="1">
      <c r="A1" s="928" t="s">
        <v>640</v>
      </c>
      <c r="B1" s="928"/>
      <c r="C1" s="928"/>
      <c r="D1" s="928"/>
      <c r="E1" s="928"/>
      <c r="F1" s="928"/>
      <c r="G1" s="644"/>
    </row>
    <row r="2" spans="1:7" ht="25.2" customHeight="1">
      <c r="A2" s="337" t="s">
        <v>573</v>
      </c>
      <c r="B2" s="336" t="str">
        <f>+'jobinfo(2)'!C1</f>
        <v>Johnson, Paul &amp; Tamra</v>
      </c>
      <c r="C2" s="338" t="str">
        <f>+'jobinfo(2)'!B26</f>
        <v xml:space="preserve">Insurance Co. Name </v>
      </c>
      <c r="D2" t="str">
        <f>+'jobinfo(2)'!C26</f>
        <v>Allstate Insurance Company</v>
      </c>
      <c r="F2" s="391"/>
      <c r="G2" s="391"/>
    </row>
    <row r="3" spans="1:7" ht="25.2" customHeight="1">
      <c r="A3" s="24" t="s">
        <v>286</v>
      </c>
      <c r="B3" s="336" t="str">
        <f>+'jobinfo(2)'!C2</f>
        <v>9402 Shepard Road</v>
      </c>
      <c r="C3" s="338" t="str">
        <f>+'jobinfo(2)'!B27</f>
        <v xml:space="preserve">Claim # </v>
      </c>
      <c r="D3">
        <f>+'jobinfo(2)'!C27</f>
        <v>0</v>
      </c>
      <c r="F3" s="391"/>
      <c r="G3" s="391"/>
    </row>
    <row r="4" spans="1:7" ht="25.2" customHeight="1">
      <c r="A4" s="24" t="s">
        <v>288</v>
      </c>
      <c r="B4" s="336" t="str">
        <f>+'jobinfo(2)'!C3</f>
        <v>Macedonia, OH, USA</v>
      </c>
      <c r="C4" s="338" t="str">
        <f>+'jobinfo(2)'!B11</f>
        <v>Cause of Loss</v>
      </c>
      <c r="D4" t="str">
        <f>+'jobinfo(2)'!C11</f>
        <v>WATER</v>
      </c>
      <c r="F4" s="391"/>
      <c r="G4" s="391"/>
    </row>
    <row r="5" spans="1:7" ht="25.2" customHeight="1">
      <c r="A5" s="24" t="s">
        <v>116</v>
      </c>
      <c r="B5" s="336" t="str">
        <f>+'jobinfo(2)'!C4</f>
        <v>tringo68@yahoo.com</v>
      </c>
      <c r="C5" s="339" t="str">
        <f>+'jobinfo(2)'!B12</f>
        <v>date of loss</v>
      </c>
      <c r="D5" s="200" t="str">
        <f>+'jobinfo(2)'!C12</f>
        <v>Friday, April 4, 2025</v>
      </c>
      <c r="F5" s="391"/>
      <c r="G5" s="391"/>
    </row>
    <row r="6" spans="1:7" ht="25.2" customHeight="1">
      <c r="A6" s="24" t="s">
        <v>115</v>
      </c>
      <c r="B6" s="336" t="str">
        <f>+'jobinfo(2)'!C5</f>
        <v>(216) 399-6191</v>
      </c>
      <c r="C6" s="339" t="str">
        <f>+'jobinfo(2)'!B13</f>
        <v>rebuild  type 1</v>
      </c>
      <c r="D6" s="200" t="str">
        <f>+'jobinfo(2)'!C13</f>
        <v>Interior Repairs LEVEL 1</v>
      </c>
      <c r="F6" s="50"/>
      <c r="G6" s="50"/>
    </row>
    <row r="7" spans="1:7" ht="25.2" customHeight="1">
      <c r="A7" s="335"/>
      <c r="B7" s="334" t="s">
        <v>574</v>
      </c>
      <c r="C7" s="338" t="str">
        <f>+'jobinfo(2)'!B14</f>
        <v>rebuild  type 2</v>
      </c>
      <c r="D7" t="str">
        <f>+'jobinfo(2)'!C14</f>
        <v>Interior Repairs LEVEL 2</v>
      </c>
      <c r="F7" s="50"/>
      <c r="G7" s="50"/>
    </row>
    <row r="8" spans="1:7" ht="33" customHeight="1">
      <c r="A8" s="927" t="s">
        <v>575</v>
      </c>
      <c r="B8" s="927"/>
      <c r="C8" s="927"/>
      <c r="D8" s="927"/>
      <c r="E8" s="927"/>
      <c r="F8" s="927"/>
      <c r="G8" s="643"/>
    </row>
    <row r="9" spans="1:7" ht="33" customHeight="1">
      <c r="A9" s="927"/>
      <c r="B9" s="927"/>
      <c r="C9" s="927"/>
      <c r="D9" s="927"/>
      <c r="E9" s="927"/>
      <c r="F9" s="927"/>
      <c r="G9" s="643"/>
    </row>
    <row r="10" spans="1:7" ht="33" customHeight="1">
      <c r="A10" s="927" t="s">
        <v>577</v>
      </c>
      <c r="B10" s="927"/>
      <c r="C10" s="927"/>
      <c r="D10" s="927"/>
      <c r="E10" s="927"/>
      <c r="F10" s="927"/>
      <c r="G10" s="643"/>
    </row>
    <row r="11" spans="1:7" s="344" customFormat="1" ht="33.6">
      <c r="A11" s="345"/>
      <c r="B11" s="340"/>
      <c r="C11" s="346" t="s">
        <v>579</v>
      </c>
      <c r="D11" s="341" t="s">
        <v>580</v>
      </c>
      <c r="E11" s="342" t="s">
        <v>581</v>
      </c>
      <c r="F11" s="343" t="s">
        <v>343</v>
      </c>
      <c r="G11" s="343"/>
    </row>
    <row r="12" spans="1:7" ht="22.2" customHeight="1">
      <c r="A12" t="s">
        <v>582</v>
      </c>
      <c r="B12" s="333" t="s">
        <v>583</v>
      </c>
      <c r="C12" s="332" t="s">
        <v>584</v>
      </c>
      <c r="D12" s="332"/>
      <c r="E12" s="332"/>
      <c r="F12" s="331"/>
    </row>
    <row r="13" spans="1:7" ht="43.95" customHeight="1">
      <c r="A13" s="358" t="s">
        <v>641</v>
      </c>
      <c r="B13" s="964" t="s">
        <v>642</v>
      </c>
      <c r="C13" s="965"/>
      <c r="D13" s="330" t="s">
        <v>586</v>
      </c>
      <c r="E13" s="330" t="s">
        <v>586</v>
      </c>
      <c r="F13" s="330" t="s">
        <v>643</v>
      </c>
      <c r="G13" s="330"/>
    </row>
    <row r="14" spans="1:7" ht="124.2" customHeight="1">
      <c r="A14" s="359">
        <v>1</v>
      </c>
      <c r="B14" s="962" t="s">
        <v>644</v>
      </c>
      <c r="C14" s="963"/>
      <c r="D14" s="960">
        <v>0.33</v>
      </c>
      <c r="E14" s="961"/>
      <c r="F14" s="356">
        <f>+D14</f>
        <v>0.33</v>
      </c>
      <c r="G14" s="356"/>
    </row>
    <row r="15" spans="1:7" ht="124.2" customHeight="1">
      <c r="A15" s="354">
        <v>2</v>
      </c>
      <c r="B15" s="952">
        <v>0.5</v>
      </c>
      <c r="C15" s="953"/>
      <c r="D15" s="958">
        <v>0.33</v>
      </c>
      <c r="E15" s="959"/>
      <c r="F15" s="360">
        <f>+D15+D14</f>
        <v>0.66</v>
      </c>
      <c r="G15" s="645"/>
    </row>
    <row r="16" spans="1:7" ht="124.2" customHeight="1">
      <c r="A16" s="355">
        <v>3</v>
      </c>
      <c r="B16" s="954">
        <v>0.75</v>
      </c>
      <c r="C16" s="955"/>
      <c r="D16" s="960">
        <v>0.1</v>
      </c>
      <c r="E16" s="961"/>
      <c r="F16" s="357">
        <f>+F15+D16</f>
        <v>0.76</v>
      </c>
      <c r="G16" s="646"/>
    </row>
    <row r="17" spans="1:18" ht="124.2" customHeight="1">
      <c r="A17" s="354">
        <v>4</v>
      </c>
      <c r="B17" s="952">
        <v>0.9</v>
      </c>
      <c r="C17" s="953"/>
      <c r="D17" s="958">
        <v>0.14000000000000001</v>
      </c>
      <c r="E17" s="959"/>
      <c r="F17" s="360">
        <f>+F16+D17</f>
        <v>0.9</v>
      </c>
      <c r="G17" s="645"/>
    </row>
    <row r="18" spans="1:18" ht="124.2" customHeight="1">
      <c r="A18" s="359">
        <v>5</v>
      </c>
      <c r="B18" s="956">
        <v>1</v>
      </c>
      <c r="C18" s="957"/>
      <c r="D18" s="960">
        <v>0.1</v>
      </c>
      <c r="E18" s="961"/>
      <c r="F18" s="357">
        <f>+F17+D18</f>
        <v>1</v>
      </c>
      <c r="G18" s="646"/>
    </row>
    <row r="20" spans="1:18" ht="15.45" customHeight="1">
      <c r="H20" s="667" t="s">
        <v>645</v>
      </c>
      <c r="I20" s="667"/>
      <c r="J20" s="667" t="s">
        <v>646</v>
      </c>
      <c r="K20" s="667"/>
      <c r="L20" s="667"/>
      <c r="M20" s="667"/>
      <c r="N20" s="667"/>
      <c r="O20" s="970" t="s">
        <v>647</v>
      </c>
      <c r="P20" s="966" t="str">
        <f>'jobinfo(2)'!C51</f>
        <v>OH25 JOHNSON</v>
      </c>
      <c r="Q20" s="966"/>
      <c r="R20" s="966"/>
    </row>
    <row r="21" spans="1:18" ht="15.45" customHeight="1">
      <c r="H21" s="36" t="str">
        <f>'jobinfo(2)'!C100</f>
        <v>All Phase Consulting, LLC</v>
      </c>
      <c r="I21" s="36"/>
      <c r="J21" s="972"/>
      <c r="K21">
        <f>+'jobinfo(2)'!D100</f>
        <v>0</v>
      </c>
      <c r="N21" s="971" t="s">
        <v>648</v>
      </c>
      <c r="O21" s="970"/>
      <c r="P21" s="967" t="str">
        <f>'jobinfo(2)'!C1</f>
        <v>Johnson, Paul &amp; Tamra</v>
      </c>
      <c r="Q21" s="967"/>
      <c r="R21" s="967"/>
    </row>
    <row r="22" spans="1:18" ht="15.45" customHeight="1">
      <c r="H22" s="36" t="str">
        <f>'jobinfo(2)'!C112</f>
        <v>Joe Jones, PM  216.450.7228</v>
      </c>
      <c r="I22" s="44"/>
      <c r="J22" s="972"/>
      <c r="K22">
        <f>'jobinfo(2)'!D112</f>
        <v>0</v>
      </c>
      <c r="N22" s="971"/>
      <c r="O22" s="970"/>
      <c r="P22" s="968" t="str">
        <f>'jobinfo(2)'!C2</f>
        <v>9402 Shepard Road</v>
      </c>
      <c r="Q22" s="968"/>
      <c r="R22" s="968"/>
    </row>
    <row r="23" spans="1:18" ht="15.45" customHeight="1">
      <c r="H23" s="36"/>
      <c r="I23" s="36"/>
      <c r="J23" s="972"/>
      <c r="N23" s="971"/>
      <c r="O23" s="970"/>
      <c r="P23" s="968" t="str">
        <f>'jobinfo(2)'!C3</f>
        <v>Macedonia, OH, USA</v>
      </c>
      <c r="Q23" s="968"/>
      <c r="R23" s="968"/>
    </row>
    <row r="24" spans="1:18" ht="15.45" customHeight="1">
      <c r="H24" s="25" t="str">
        <f>'jobinfo(2)'!B5</f>
        <v>Cst-owner Phone#</v>
      </c>
      <c r="I24" s="648" t="str">
        <f>'jobinfo(2)'!C5</f>
        <v>(216) 399-6191</v>
      </c>
      <c r="J24" s="25" t="str">
        <f>'jobinfo(2)'!B26</f>
        <v xml:space="preserve">Insurance Co. Name </v>
      </c>
      <c r="K24" s="36" t="str">
        <f>'jobinfo(2)'!C26</f>
        <v>Allstate Insurance Company</v>
      </c>
      <c r="L24" s="25" t="str">
        <f>'jobinfo(2)'!B37</f>
        <v>adj contents</v>
      </c>
      <c r="M24" s="967" t="str">
        <f>'jobinfo(2)'!C37</f>
        <v>TBD</v>
      </c>
      <c r="N24" s="967"/>
      <c r="O24" s="946"/>
      <c r="P24" s="946"/>
      <c r="Q24" s="946"/>
      <c r="R24" s="946"/>
    </row>
    <row r="25" spans="1:18" ht="15.45" customHeight="1">
      <c r="H25" s="25" t="str">
        <f>'jobinfo(2)'!B6</f>
        <v>Co-Owner.cst#2</v>
      </c>
      <c r="I25" s="36" t="str">
        <f>'jobinfo(2)'!C6</f>
        <v>TBD</v>
      </c>
      <c r="J25" s="25" t="str">
        <f>'jobinfo(2)'!B27</f>
        <v xml:space="preserve">Claim # </v>
      </c>
      <c r="K25" s="648">
        <f>'jobinfo(2)'!C27</f>
        <v>0</v>
      </c>
      <c r="L25" s="25" t="str">
        <f>'jobinfo(2)'!B38</f>
        <v>adj CPS phone #</v>
      </c>
      <c r="M25" s="967" t="str">
        <f>'jobinfo(2)'!C38</f>
        <v>TBD</v>
      </c>
      <c r="N25" s="967"/>
      <c r="O25" s="25" t="str">
        <f>'jobinfo(2)'!B34</f>
        <v>Field Adjuster Name</v>
      </c>
      <c r="P25" s="968" t="str">
        <f>'jobinfo(2)'!C34</f>
        <v>TBD</v>
      </c>
      <c r="Q25" s="968"/>
      <c r="R25" s="968"/>
    </row>
    <row r="26" spans="1:18" ht="15.45" customHeight="1">
      <c r="H26" s="25" t="str">
        <f>'jobinfo(2)'!B11</f>
        <v>Cause of Loss</v>
      </c>
      <c r="I26" s="36" t="str">
        <f>'jobinfo(2)'!C11</f>
        <v>WATER</v>
      </c>
      <c r="J26" s="25" t="str">
        <f>'jobinfo(2)'!B28</f>
        <v>policy #</v>
      </c>
      <c r="K26" s="36">
        <f>'jobinfo(2)'!C28</f>
        <v>0</v>
      </c>
      <c r="L26" s="25" t="str">
        <f>'jobinfo(2)'!B39</f>
        <v>adj CPS email</v>
      </c>
      <c r="M26" s="967" t="str">
        <f>'jobinfo(2)'!C39</f>
        <v>TBD</v>
      </c>
      <c r="N26" s="967"/>
      <c r="O26" s="25" t="str">
        <f>'jobinfo(2)'!B35</f>
        <v>Phone # field adj</v>
      </c>
      <c r="P26" s="967" t="str">
        <f>'jobinfo(2)'!C35</f>
        <v>TBD</v>
      </c>
      <c r="Q26" s="967"/>
      <c r="R26" s="967"/>
    </row>
    <row r="27" spans="1:18" ht="15.45" customHeight="1">
      <c r="H27" s="25" t="str">
        <f>'jobinfo(2)'!B12</f>
        <v>date of loss</v>
      </c>
      <c r="I27" s="500" t="str">
        <f>'jobinfo(2)'!C12</f>
        <v>Friday, April 4, 2025</v>
      </c>
      <c r="J27" s="25" t="str">
        <f>'jobinfo(2)'!B29</f>
        <v>Email INS. co.</v>
      </c>
      <c r="K27" s="36">
        <f>'jobinfo(2)'!C29</f>
        <v>0</v>
      </c>
      <c r="L27" s="25" t="str">
        <f>'jobinfo(2)'!B40</f>
        <v>TMP adj</v>
      </c>
      <c r="M27" s="967" t="str">
        <f>'jobinfo(2)'!C40</f>
        <v>TBD</v>
      </c>
      <c r="N27" s="967"/>
      <c r="O27" s="25" t="str">
        <f>'jobinfo(2)'!B36</f>
        <v>Field adj email</v>
      </c>
      <c r="P27" s="967" t="str">
        <f>'jobinfo(2)'!C36</f>
        <v>TBD</v>
      </c>
      <c r="Q27" s="967"/>
      <c r="R27" s="967"/>
    </row>
    <row r="28" spans="1:18" ht="15.45" customHeight="1">
      <c r="H28" s="25" t="str">
        <f>'jobinfo(2)'!B13</f>
        <v>rebuild  type 1</v>
      </c>
      <c r="I28" s="36" t="str">
        <f>'jobinfo(2)'!C13</f>
        <v>Interior Repairs LEVEL 1</v>
      </c>
      <c r="J28" s="25" t="str">
        <f>'jobinfo(2)'!B30</f>
        <v>DESK Adjuster DA</v>
      </c>
      <c r="K28" s="36">
        <f>'jobinfo(2)'!C30</f>
        <v>0</v>
      </c>
      <c r="L28" s="25" t="str">
        <f>'jobinfo(2)'!B41</f>
        <v>TMP adj phone #</v>
      </c>
      <c r="M28" s="967" t="str">
        <f>'jobinfo(2)'!C41</f>
        <v>TBD</v>
      </c>
      <c r="N28" s="967"/>
      <c r="O28" s="25" t="str">
        <f>'jobinfo(2)'!B21</f>
        <v>Year Built</v>
      </c>
      <c r="P28" s="967" t="str">
        <f>'jobinfo(2)'!C21</f>
        <v>POST 1978</v>
      </c>
      <c r="Q28" s="967"/>
      <c r="R28" s="967"/>
    </row>
    <row r="29" spans="1:18" ht="15.45" customHeight="1">
      <c r="H29" s="25" t="str">
        <f>'jobinfo(2)'!B14</f>
        <v>rebuild  type 2</v>
      </c>
      <c r="I29" s="36" t="str">
        <f>'jobinfo(2)'!C14</f>
        <v>Interior Repairs LEVEL 2</v>
      </c>
      <c r="J29" s="25" t="str">
        <f>'jobinfo(2)'!B31</f>
        <v>DA Phone</v>
      </c>
      <c r="K29" s="648" t="str">
        <f>'jobinfo(2)'!C31</f>
        <v>888 656.8005</v>
      </c>
      <c r="L29" s="25" t="str">
        <f>'jobinfo(2)'!B42</f>
        <v>adj TMP email</v>
      </c>
      <c r="M29" s="967" t="str">
        <f>'jobinfo(2)'!C42</f>
        <v>TBD</v>
      </c>
      <c r="N29" s="967"/>
      <c r="O29" s="25" t="str">
        <f>'jobinfo(2)'!B22</f>
        <v>Contract Date</v>
      </c>
      <c r="P29" s="969" t="str">
        <f>'jobinfo(2)'!C22</f>
        <v>Friday, April 4, 2025</v>
      </c>
      <c r="Q29" s="969"/>
      <c r="R29" s="969"/>
    </row>
    <row r="30" spans="1:18" ht="15.45" customHeight="1">
      <c r="H30" s="25" t="str">
        <f>'jobinfo(2)'!B15</f>
        <v>rebuild  type 3</v>
      </c>
      <c r="I30" s="36" t="str">
        <f>'jobinfo(2)'!C15</f>
        <v>TBD</v>
      </c>
      <c r="J30" s="25" t="str">
        <f>'jobinfo(2)'!B32</f>
        <v>DA Ph. Ext. #</v>
      </c>
      <c r="K30" s="36">
        <f>'jobinfo(2)'!C32</f>
        <v>0</v>
      </c>
      <c r="L30" s="25"/>
      <c r="M30" s="967"/>
      <c r="N30" s="967"/>
      <c r="O30" s="25" t="str">
        <f>'jobinfo(2)'!B19</f>
        <v>Replacement</v>
      </c>
      <c r="P30" s="36" t="str">
        <f>'jobinfo(2)'!C19</f>
        <v>Y</v>
      </c>
    </row>
    <row r="31" spans="1:18" ht="15.45" customHeight="1">
      <c r="H31" s="25" t="str">
        <f>'jobinfo(2)'!B16</f>
        <v>DEMO</v>
      </c>
      <c r="I31" s="36" t="str">
        <f>'jobinfo(2)'!C16</f>
        <v>Y</v>
      </c>
      <c r="J31" s="25" t="str">
        <f>'jobinfo(2)'!B33</f>
        <v xml:space="preserve">DA Email </v>
      </c>
      <c r="K31" s="36" t="str">
        <f>'jobinfo(2)'!C33</f>
        <v>claims@claims.allstate.com</v>
      </c>
      <c r="L31" s="25"/>
      <c r="M31" s="967"/>
      <c r="N31" s="967"/>
      <c r="O31" s="25" t="str">
        <f>'jobinfo(2)'!B23</f>
        <v>Loss of use/ ALE</v>
      </c>
      <c r="P31" s="36" t="str">
        <f>'jobinfo(2)'!C23</f>
        <v>Y</v>
      </c>
      <c r="Q31" s="25" t="str">
        <f>'jobinfo(2)'!B18</f>
        <v>Other Structures</v>
      </c>
      <c r="R31" s="36" t="str">
        <f>'jobinfo(2)'!C18</f>
        <v>N</v>
      </c>
    </row>
    <row r="32" spans="1:18" ht="15.45" customHeight="1">
      <c r="H32" s="25" t="str">
        <f>'jobinfo(2)'!B17</f>
        <v>Mitigation</v>
      </c>
      <c r="I32" s="36" t="str">
        <f>'jobinfo(2)'!C17</f>
        <v>Y</v>
      </c>
      <c r="K32" s="25" t="str">
        <f>'jobinfo(2)'!B20</f>
        <v>CPS / CLN / CON/ CGN</v>
      </c>
      <c r="L32" s="36" t="str">
        <f>'jobinfo(2)'!C20</f>
        <v>Y</v>
      </c>
      <c r="M32" s="967"/>
      <c r="N32" s="967"/>
      <c r="O32" s="25" t="str">
        <f>'jobinfo(2)'!B24</f>
        <v>Breathing issue</v>
      </c>
      <c r="P32" s="36" t="str">
        <f>'jobinfo(2)'!C24</f>
        <v>TBD</v>
      </c>
      <c r="Q32" s="25" t="str">
        <f>'jobinfo(2)'!B25</f>
        <v>HMR</v>
      </c>
      <c r="R32" s="36" t="str">
        <f>'jobinfo(2)'!C25</f>
        <v>TBD</v>
      </c>
    </row>
    <row r="33" spans="8:22" ht="1.95" customHeight="1">
      <c r="H33" s="947"/>
      <c r="I33" s="947"/>
      <c r="J33" s="947"/>
      <c r="K33" s="947"/>
      <c r="L33" s="947"/>
      <c r="M33" s="947"/>
      <c r="N33" s="947"/>
      <c r="O33" s="947"/>
      <c r="P33" s="947"/>
      <c r="Q33" s="947"/>
      <c r="R33" s="947"/>
    </row>
    <row r="34" spans="8:22" ht="15.45" customHeight="1">
      <c r="H34" s="950" t="s">
        <v>649</v>
      </c>
      <c r="I34" s="950"/>
      <c r="J34" s="946" t="s">
        <v>650</v>
      </c>
      <c r="K34" s="946"/>
      <c r="L34" s="946"/>
      <c r="N34" t="s">
        <v>651</v>
      </c>
      <c r="O34" s="361"/>
      <c r="Q34" t="s">
        <v>652</v>
      </c>
    </row>
    <row r="35" spans="8:22" ht="16.95" customHeight="1">
      <c r="H35" s="950"/>
      <c r="I35" s="950"/>
      <c r="J35" s="668">
        <v>1</v>
      </c>
      <c r="K35" s="649" t="s">
        <v>542</v>
      </c>
      <c r="L35" s="10">
        <f>K21</f>
        <v>0</v>
      </c>
      <c r="N35" s="669">
        <v>0.7</v>
      </c>
      <c r="O35">
        <f>L35</f>
        <v>0</v>
      </c>
      <c r="Q35" s="669">
        <v>0.5</v>
      </c>
      <c r="R35" s="649" t="str">
        <f>K35</f>
        <v>SUB</v>
      </c>
      <c r="S35" s="563"/>
      <c r="T35" s="563"/>
    </row>
    <row r="36" spans="8:22" ht="40.200000000000003" customHeight="1">
      <c r="H36" s="948" t="s">
        <v>653</v>
      </c>
      <c r="I36" s="949"/>
      <c r="J36" s="661">
        <v>1</v>
      </c>
      <c r="K36" s="611">
        <v>0</v>
      </c>
      <c r="L36" s="664">
        <f t="shared" ref="L36:L42" si="0">J36*K36</f>
        <v>0</v>
      </c>
      <c r="N36" s="647">
        <f t="shared" ref="N36:N42" si="1">J36*$N$35</f>
        <v>0.7</v>
      </c>
      <c r="O36" s="676">
        <f t="shared" ref="O36:O42" si="2">N36*K36</f>
        <v>0</v>
      </c>
      <c r="Q36" s="647">
        <f t="shared" ref="Q36:Q42" si="3">J36*$Q$35</f>
        <v>0.5</v>
      </c>
      <c r="R36" s="647">
        <f t="shared" ref="R36:R42" si="4">Q36*K36</f>
        <v>0</v>
      </c>
      <c r="S36" s="611"/>
      <c r="T36" s="611"/>
      <c r="U36" s="611">
        <v>0.5</v>
      </c>
      <c r="V36" s="611">
        <v>0.5</v>
      </c>
    </row>
    <row r="37" spans="8:22" ht="40.200000000000003" customHeight="1" thickBot="1">
      <c r="H37" s="948" t="s">
        <v>654</v>
      </c>
      <c r="I37" s="949"/>
      <c r="J37" s="663">
        <v>1</v>
      </c>
      <c r="K37" s="611">
        <v>0</v>
      </c>
      <c r="L37" s="647">
        <f t="shared" si="0"/>
        <v>0</v>
      </c>
      <c r="N37" s="650">
        <f t="shared" si="1"/>
        <v>0.7</v>
      </c>
      <c r="O37" s="676">
        <f t="shared" si="2"/>
        <v>0</v>
      </c>
      <c r="Q37" s="650">
        <f t="shared" si="3"/>
        <v>0.5</v>
      </c>
      <c r="R37" s="647">
        <f t="shared" si="4"/>
        <v>0</v>
      </c>
      <c r="S37" s="611"/>
      <c r="T37" s="611"/>
      <c r="U37" s="611"/>
      <c r="V37" s="611"/>
    </row>
    <row r="38" spans="8:22" ht="40.200000000000003" customHeight="1" thickTop="1" thickBot="1">
      <c r="H38" s="666" t="s">
        <v>655</v>
      </c>
      <c r="J38" s="661">
        <v>33149.78</v>
      </c>
      <c r="K38" s="611">
        <v>0.2</v>
      </c>
      <c r="L38" s="664">
        <f t="shared" si="0"/>
        <v>6629.9560000000001</v>
      </c>
      <c r="N38" s="647">
        <f t="shared" si="1"/>
        <v>23204.845999999998</v>
      </c>
      <c r="O38" s="676">
        <f t="shared" si="2"/>
        <v>4640.9691999999995</v>
      </c>
      <c r="Q38" s="647">
        <f t="shared" si="3"/>
        <v>16574.89</v>
      </c>
      <c r="R38" s="647">
        <f t="shared" si="4"/>
        <v>3314.9780000000001</v>
      </c>
      <c r="S38" s="611"/>
      <c r="T38" s="611"/>
      <c r="U38" s="611">
        <v>0.66</v>
      </c>
      <c r="V38" s="611">
        <v>0.33</v>
      </c>
    </row>
    <row r="39" spans="8:22" ht="40.200000000000003" customHeight="1" thickTop="1">
      <c r="H39" s="944" t="s">
        <v>656</v>
      </c>
      <c r="I39" s="945"/>
      <c r="J39" s="663">
        <v>0</v>
      </c>
      <c r="K39" s="611">
        <v>0.2</v>
      </c>
      <c r="L39" s="647">
        <f t="shared" si="0"/>
        <v>0</v>
      </c>
      <c r="N39" s="650">
        <f t="shared" si="1"/>
        <v>0</v>
      </c>
      <c r="O39" s="676">
        <f t="shared" si="2"/>
        <v>0</v>
      </c>
      <c r="Q39" s="650">
        <f t="shared" si="3"/>
        <v>0</v>
      </c>
      <c r="R39" s="647">
        <f t="shared" si="4"/>
        <v>0</v>
      </c>
      <c r="S39" s="611"/>
      <c r="T39" s="611"/>
      <c r="U39" s="611">
        <v>0.66</v>
      </c>
      <c r="V39" s="611">
        <v>0.33</v>
      </c>
    </row>
    <row r="40" spans="8:22" ht="40.200000000000003" customHeight="1">
      <c r="H40" s="941" t="s">
        <v>657</v>
      </c>
      <c r="I40" s="942"/>
      <c r="J40" s="661">
        <f>97116.91-J38-4</f>
        <v>63963.130000000005</v>
      </c>
      <c r="K40" s="611">
        <v>0.8</v>
      </c>
      <c r="L40" s="664">
        <f t="shared" si="0"/>
        <v>51170.504000000008</v>
      </c>
      <c r="N40" s="647">
        <f t="shared" si="1"/>
        <v>44774.190999999999</v>
      </c>
      <c r="O40" s="676">
        <f t="shared" si="2"/>
        <v>35819.352800000001</v>
      </c>
      <c r="Q40" s="647">
        <f t="shared" si="3"/>
        <v>31981.565000000002</v>
      </c>
      <c r="R40" s="647">
        <f t="shared" si="4"/>
        <v>25585.252000000004</v>
      </c>
      <c r="S40" s="611"/>
      <c r="T40" s="611"/>
      <c r="U40" s="611">
        <v>0.8</v>
      </c>
      <c r="V40" s="611">
        <v>0.2</v>
      </c>
    </row>
    <row r="41" spans="8:22" ht="40.200000000000003" customHeight="1">
      <c r="H41" s="943" t="s">
        <v>658</v>
      </c>
      <c r="I41" s="943"/>
      <c r="J41" s="663">
        <v>1</v>
      </c>
      <c r="K41" s="611">
        <v>0</v>
      </c>
      <c r="L41" s="647">
        <f t="shared" si="0"/>
        <v>0</v>
      </c>
      <c r="N41" s="650">
        <f t="shared" si="1"/>
        <v>0.7</v>
      </c>
      <c r="O41" s="676">
        <f t="shared" si="2"/>
        <v>0</v>
      </c>
      <c r="Q41" s="650">
        <f t="shared" si="3"/>
        <v>0.5</v>
      </c>
      <c r="R41" s="647">
        <f t="shared" si="4"/>
        <v>0</v>
      </c>
      <c r="S41" s="611"/>
      <c r="T41" s="611"/>
    </row>
    <row r="42" spans="8:22" ht="40.200000000000003" customHeight="1">
      <c r="H42" s="944" t="s">
        <v>659</v>
      </c>
      <c r="I42" s="945"/>
      <c r="J42" s="662">
        <v>0</v>
      </c>
      <c r="K42" s="611">
        <v>0.1</v>
      </c>
      <c r="L42" s="675">
        <f t="shared" si="0"/>
        <v>0</v>
      </c>
      <c r="N42" s="647">
        <f t="shared" si="1"/>
        <v>0</v>
      </c>
      <c r="O42" s="676">
        <f t="shared" si="2"/>
        <v>0</v>
      </c>
      <c r="Q42" s="665">
        <f t="shared" si="3"/>
        <v>0</v>
      </c>
      <c r="R42" s="665">
        <f t="shared" si="4"/>
        <v>0</v>
      </c>
      <c r="S42" s="611"/>
      <c r="T42" s="611"/>
      <c r="U42" s="611">
        <v>0.66</v>
      </c>
      <c r="V42" s="611">
        <v>0.33</v>
      </c>
    </row>
    <row r="43" spans="8:22" ht="22.2" customHeight="1">
      <c r="H43" s="671" t="s">
        <v>660</v>
      </c>
      <c r="I43" s="667"/>
      <c r="J43" s="670">
        <f>SUM(J36:J42)</f>
        <v>97115.91</v>
      </c>
      <c r="K43" s="672"/>
      <c r="L43" s="673">
        <f>SUM(L36:L42)</f>
        <v>57800.460000000006</v>
      </c>
      <c r="M43" s="667"/>
      <c r="N43" s="674">
        <f>SUM(N36:N42)</f>
        <v>67981.137000000002</v>
      </c>
      <c r="O43" s="673">
        <f>SUM(O36:O42)</f>
        <v>40460.322</v>
      </c>
      <c r="P43" s="667"/>
      <c r="Q43" s="674">
        <f>SUM(Q36:Q42)</f>
        <v>48557.955000000002</v>
      </c>
      <c r="R43" s="673">
        <f>SUM(R36:R42)</f>
        <v>28900.230000000003</v>
      </c>
    </row>
    <row r="44" spans="8:22" ht="22.2" customHeight="1">
      <c r="H44" s="671"/>
      <c r="I44" s="667"/>
      <c r="J44" s="670"/>
      <c r="K44" s="672"/>
      <c r="L44" s="673"/>
      <c r="M44" s="667"/>
      <c r="N44" s="674"/>
      <c r="O44" s="673"/>
      <c r="P44" s="667"/>
      <c r="Q44" s="674"/>
      <c r="R44" s="673"/>
    </row>
    <row r="45" spans="8:22" ht="43.95" customHeight="1">
      <c r="H45" s="950" t="s">
        <v>649</v>
      </c>
      <c r="I45" s="950"/>
      <c r="J45" s="946" t="s">
        <v>650</v>
      </c>
      <c r="K45" s="946"/>
      <c r="L45" s="946"/>
      <c r="N45" t="s">
        <v>661</v>
      </c>
      <c r="O45" s="361"/>
      <c r="Q45" t="s">
        <v>652</v>
      </c>
    </row>
    <row r="46" spans="8:22" ht="40.200000000000003" customHeight="1">
      <c r="H46" s="950"/>
      <c r="I46" s="950"/>
      <c r="J46" s="668">
        <v>1</v>
      </c>
      <c r="K46" s="951" t="s">
        <v>648</v>
      </c>
      <c r="L46" s="951"/>
      <c r="N46" s="669">
        <v>0.7</v>
      </c>
      <c r="O46">
        <f>L46</f>
        <v>0</v>
      </c>
      <c r="Q46" s="669">
        <v>0.5</v>
      </c>
      <c r="R46" s="649" t="str">
        <f>K46</f>
        <v>APC</v>
      </c>
    </row>
    <row r="47" spans="8:22" ht="40.200000000000003" customHeight="1">
      <c r="H47" s="948" t="s">
        <v>653</v>
      </c>
      <c r="I47" s="949"/>
      <c r="J47" s="661">
        <f>J36</f>
        <v>1</v>
      </c>
      <c r="K47" s="611">
        <f>100%-K36</f>
        <v>1</v>
      </c>
      <c r="L47" s="664">
        <f t="shared" ref="L47:L53" si="5">J47*K47</f>
        <v>1</v>
      </c>
      <c r="N47" s="647">
        <f t="shared" ref="N47:N53" si="6">J47*$N$35</f>
        <v>0.7</v>
      </c>
      <c r="O47" s="676">
        <f t="shared" ref="O47:O53" si="7">N47*K47</f>
        <v>0.7</v>
      </c>
      <c r="Q47" s="647">
        <f t="shared" ref="Q47:Q53" si="8">J47*$Q$35</f>
        <v>0.5</v>
      </c>
      <c r="R47" s="647">
        <f t="shared" ref="R47:R53" si="9">Q47*K47</f>
        <v>0.5</v>
      </c>
    </row>
    <row r="48" spans="8:22" ht="40.200000000000003" customHeight="1" thickBot="1">
      <c r="H48" s="948" t="s">
        <v>654</v>
      </c>
      <c r="I48" s="949"/>
      <c r="J48" s="663">
        <v>1</v>
      </c>
      <c r="K48" s="611">
        <f t="shared" ref="K48:K53" si="10">100%-K37</f>
        <v>1</v>
      </c>
      <c r="L48" s="647">
        <f t="shared" si="5"/>
        <v>1</v>
      </c>
      <c r="N48" s="650">
        <f t="shared" si="6"/>
        <v>0.7</v>
      </c>
      <c r="O48" s="676">
        <f t="shared" si="7"/>
        <v>0.7</v>
      </c>
      <c r="Q48" s="650">
        <f t="shared" si="8"/>
        <v>0.5</v>
      </c>
      <c r="R48" s="647">
        <f t="shared" si="9"/>
        <v>0.5</v>
      </c>
    </row>
    <row r="49" spans="8:18" ht="40.200000000000003" customHeight="1" thickTop="1" thickBot="1">
      <c r="H49" s="666" t="s">
        <v>655</v>
      </c>
      <c r="J49" s="661">
        <f>J38</f>
        <v>33149.78</v>
      </c>
      <c r="K49" s="611">
        <f t="shared" si="10"/>
        <v>0.8</v>
      </c>
      <c r="L49" s="664">
        <f t="shared" si="5"/>
        <v>26519.824000000001</v>
      </c>
      <c r="N49" s="647">
        <f t="shared" si="6"/>
        <v>23204.845999999998</v>
      </c>
      <c r="O49" s="676">
        <f>N49*K49</f>
        <v>18563.876799999998</v>
      </c>
      <c r="Q49" s="647">
        <f t="shared" si="8"/>
        <v>16574.89</v>
      </c>
      <c r="R49" s="647">
        <f t="shared" si="9"/>
        <v>13259.912</v>
      </c>
    </row>
    <row r="50" spans="8:18" ht="40.200000000000003" customHeight="1" thickTop="1">
      <c r="H50" s="944" t="s">
        <v>656</v>
      </c>
      <c r="I50" s="945"/>
      <c r="J50" s="663">
        <v>0</v>
      </c>
      <c r="K50" s="611">
        <f t="shared" si="10"/>
        <v>0.8</v>
      </c>
      <c r="L50" s="647">
        <f t="shared" si="5"/>
        <v>0</v>
      </c>
      <c r="N50" s="650">
        <f t="shared" si="6"/>
        <v>0</v>
      </c>
      <c r="O50" s="676">
        <f t="shared" si="7"/>
        <v>0</v>
      </c>
      <c r="Q50" s="650">
        <f t="shared" si="8"/>
        <v>0</v>
      </c>
      <c r="R50" s="647">
        <f t="shared" si="9"/>
        <v>0</v>
      </c>
    </row>
    <row r="51" spans="8:18" ht="40.200000000000003" customHeight="1">
      <c r="H51" s="941" t="s">
        <v>657</v>
      </c>
      <c r="I51" s="942"/>
      <c r="J51" s="661">
        <f>J40</f>
        <v>63963.130000000005</v>
      </c>
      <c r="K51" s="611">
        <f t="shared" si="10"/>
        <v>0.19999999999999996</v>
      </c>
      <c r="L51" s="664">
        <f t="shared" si="5"/>
        <v>12792.625999999998</v>
      </c>
      <c r="N51" s="647">
        <f t="shared" si="6"/>
        <v>44774.190999999999</v>
      </c>
      <c r="O51" s="676">
        <f>N51*K51</f>
        <v>8954.8381999999983</v>
      </c>
      <c r="Q51" s="647">
        <f t="shared" si="8"/>
        <v>31981.565000000002</v>
      </c>
      <c r="R51" s="647">
        <f>Q51*K51</f>
        <v>6396.3129999999992</v>
      </c>
    </row>
    <row r="52" spans="8:18" ht="40.200000000000003" customHeight="1">
      <c r="H52" s="943" t="s">
        <v>658</v>
      </c>
      <c r="I52" s="943"/>
      <c r="J52" s="663">
        <v>1</v>
      </c>
      <c r="K52" s="611">
        <f t="shared" si="10"/>
        <v>1</v>
      </c>
      <c r="L52" s="647">
        <f t="shared" si="5"/>
        <v>1</v>
      </c>
      <c r="N52" s="650">
        <f t="shared" si="6"/>
        <v>0.7</v>
      </c>
      <c r="O52" s="676">
        <f t="shared" si="7"/>
        <v>0.7</v>
      </c>
      <c r="Q52" s="650">
        <f t="shared" si="8"/>
        <v>0.5</v>
      </c>
      <c r="R52" s="647">
        <f t="shared" si="9"/>
        <v>0.5</v>
      </c>
    </row>
    <row r="53" spans="8:18" ht="40.200000000000003" customHeight="1">
      <c r="H53" s="944" t="s">
        <v>659</v>
      </c>
      <c r="I53" s="945"/>
      <c r="J53" s="662">
        <v>0</v>
      </c>
      <c r="K53" s="611">
        <f t="shared" si="10"/>
        <v>0.9</v>
      </c>
      <c r="L53" s="675">
        <f t="shared" si="5"/>
        <v>0</v>
      </c>
      <c r="N53" s="647">
        <f t="shared" si="6"/>
        <v>0</v>
      </c>
      <c r="O53" s="676">
        <f t="shared" si="7"/>
        <v>0</v>
      </c>
      <c r="Q53" s="665">
        <f t="shared" si="8"/>
        <v>0</v>
      </c>
      <c r="R53" s="665">
        <f t="shared" si="9"/>
        <v>0</v>
      </c>
    </row>
    <row r="54" spans="8:18" ht="40.200000000000003" customHeight="1">
      <c r="H54" s="671" t="s">
        <v>660</v>
      </c>
      <c r="I54" s="667"/>
      <c r="J54" s="670">
        <f>SUM(J47:J53)</f>
        <v>97115.91</v>
      </c>
      <c r="K54" s="672"/>
      <c r="L54" s="673">
        <f>SUM(L47:L53)</f>
        <v>39315.449999999997</v>
      </c>
      <c r="M54" s="667"/>
      <c r="N54" s="674">
        <f>SUM(N47:N53)</f>
        <v>67981.137000000002</v>
      </c>
      <c r="O54" s="673">
        <f>SUM(O47:O53)</f>
        <v>27520.814999999999</v>
      </c>
      <c r="P54" s="667"/>
      <c r="Q54" s="674">
        <f>SUM(Q47:Q53)</f>
        <v>48557.955000000002</v>
      </c>
      <c r="R54" s="673">
        <f>SUM(R47:R53)</f>
        <v>19657.724999999999</v>
      </c>
    </row>
    <row r="55" spans="8:18" ht="40.200000000000003" customHeight="1">
      <c r="H55" t="s">
        <v>662</v>
      </c>
      <c r="J55" t="s">
        <v>663</v>
      </c>
    </row>
    <row r="56" spans="8:18" ht="40.200000000000003" customHeight="1" thickBot="1">
      <c r="H56" s="941" t="s">
        <v>657</v>
      </c>
      <c r="I56" s="942"/>
      <c r="J56" s="700">
        <f>J54</f>
        <v>97115.91</v>
      </c>
      <c r="K56" s="361" t="s">
        <v>648</v>
      </c>
    </row>
    <row r="57" spans="8:18" ht="40.200000000000003" customHeight="1" thickTop="1" thickBot="1">
      <c r="H57" s="704" t="s">
        <v>655</v>
      </c>
      <c r="I57" s="698"/>
      <c r="J57" s="701">
        <f>-J49</f>
        <v>-33149.78</v>
      </c>
      <c r="K57" s="361"/>
    </row>
    <row r="58" spans="8:18" ht="15" thickTop="1">
      <c r="J58" s="700">
        <f>J57+J56</f>
        <v>63966.130000000005</v>
      </c>
    </row>
    <row r="59" spans="8:18" ht="19.2">
      <c r="I59" s="611">
        <v>0.2</v>
      </c>
      <c r="J59" s="701">
        <f>-J58*I59</f>
        <v>-12793.226000000002</v>
      </c>
      <c r="K59" s="700">
        <f>-J59</f>
        <v>12793.226000000002</v>
      </c>
    </row>
    <row r="60" spans="8:18">
      <c r="J60" s="700">
        <f>J58+J59</f>
        <v>51172.904000000002</v>
      </c>
    </row>
    <row r="62" spans="8:18" ht="16.2">
      <c r="H62" t="s">
        <v>664</v>
      </c>
      <c r="J62" s="703">
        <v>-20000</v>
      </c>
    </row>
    <row r="63" spans="8:18">
      <c r="J63" s="702">
        <f>J60+J62</f>
        <v>31172.904000000002</v>
      </c>
    </row>
    <row r="64" spans="8:18">
      <c r="J64" s="702"/>
    </row>
    <row r="65" spans="8:17">
      <c r="H65" t="s">
        <v>665</v>
      </c>
      <c r="J65" s="702">
        <v>14000</v>
      </c>
      <c r="K65" s="700">
        <f>-J65</f>
        <v>-14000</v>
      </c>
    </row>
    <row r="66" spans="8:17" ht="16.2">
      <c r="J66" s="703">
        <v>1</v>
      </c>
    </row>
    <row r="67" spans="8:17">
      <c r="J67" s="702">
        <f>J63+J65</f>
        <v>45172.904000000002</v>
      </c>
    </row>
    <row r="68" spans="8:17" ht="16.2">
      <c r="H68" t="s">
        <v>664</v>
      </c>
      <c r="J68" s="703">
        <v>7000</v>
      </c>
    </row>
    <row r="69" spans="8:17" ht="16.2">
      <c r="J69" s="703"/>
    </row>
    <row r="70" spans="8:17">
      <c r="J70" s="702">
        <f>J67+J68</f>
        <v>52172.904000000002</v>
      </c>
    </row>
    <row r="71" spans="8:17">
      <c r="J71" s="702"/>
    </row>
    <row r="72" spans="8:17" ht="15" thickBot="1">
      <c r="J72" s="702"/>
    </row>
    <row r="73" spans="8:17" ht="15.6" thickTop="1" thickBot="1">
      <c r="H73" s="666" t="s">
        <v>655</v>
      </c>
    </row>
    <row r="74" spans="8:17" ht="16.2" thickTop="1">
      <c r="I74" s="661">
        <f>J49</f>
        <v>33149.78</v>
      </c>
    </row>
    <row r="75" spans="8:17" ht="19.2">
      <c r="I75" s="611">
        <v>0.2</v>
      </c>
      <c r="J75" s="703">
        <f>I74*I75</f>
        <v>6629.9560000000001</v>
      </c>
      <c r="K75" s="701">
        <f>I74-J75</f>
        <v>26519.824000000001</v>
      </c>
    </row>
    <row r="76" spans="8:17" ht="15.6">
      <c r="J76" s="700">
        <f>J70+J75</f>
        <v>58802.86</v>
      </c>
      <c r="K76" s="700">
        <f>SUM(K59:K75)</f>
        <v>25313.050000000003</v>
      </c>
      <c r="N76" s="706">
        <v>33150</v>
      </c>
    </row>
    <row r="77" spans="8:17" ht="15.6">
      <c r="N77" s="706">
        <v>36917.18</v>
      </c>
      <c r="Q77" s="700">
        <f>N77</f>
        <v>36917.18</v>
      </c>
    </row>
    <row r="78" spans="8:17">
      <c r="N78" s="702">
        <f>N76+N77</f>
        <v>70067.179999999993</v>
      </c>
      <c r="Q78" s="700">
        <f>K82</f>
        <v>7836.7299999999959</v>
      </c>
    </row>
    <row r="79" spans="8:17">
      <c r="N79" s="702">
        <v>20000</v>
      </c>
      <c r="Q79" s="700">
        <f>+Q77+Q78</f>
        <v>44753.909999999996</v>
      </c>
    </row>
    <row r="80" spans="8:17">
      <c r="J80" s="700">
        <f>J76+K76</f>
        <v>84115.91</v>
      </c>
      <c r="K80" s="700">
        <f>I74</f>
        <v>33149.78</v>
      </c>
      <c r="L80" t="s">
        <v>666</v>
      </c>
      <c r="N80" s="702">
        <f>N78+N79</f>
        <v>90067.18</v>
      </c>
      <c r="Q80" s="700">
        <f>+N81</f>
        <v>7048.7300000000105</v>
      </c>
    </row>
    <row r="81" spans="10:17" ht="16.2">
      <c r="J81" s="701">
        <f>-J62</f>
        <v>20000</v>
      </c>
      <c r="K81" s="700">
        <f>-K76</f>
        <v>-25313.050000000003</v>
      </c>
      <c r="L81" t="s">
        <v>667</v>
      </c>
      <c r="N81" s="700">
        <f>J84-N80</f>
        <v>7048.7300000000105</v>
      </c>
      <c r="O81" t="s">
        <v>668</v>
      </c>
    </row>
    <row r="82" spans="10:17">
      <c r="J82" s="700">
        <f>J80+J81</f>
        <v>104115.91</v>
      </c>
      <c r="K82" s="700">
        <f>K80+K81</f>
        <v>7836.7299999999959</v>
      </c>
      <c r="L82" t="s">
        <v>669</v>
      </c>
      <c r="N82" s="700">
        <f>+N80+N81</f>
        <v>97115.91</v>
      </c>
      <c r="Q82" s="700">
        <f>SUM(Q79:Q81)</f>
        <v>51802.640000000007</v>
      </c>
    </row>
    <row r="83" spans="10:17" ht="16.2">
      <c r="J83" s="701">
        <f>-J68</f>
        <v>-7000</v>
      </c>
    </row>
    <row r="84" spans="10:17">
      <c r="J84" s="700">
        <f>J82+J83</f>
        <v>97115.91</v>
      </c>
    </row>
  </sheetData>
  <mergeCells count="56">
    <mergeCell ref="H47:I47"/>
    <mergeCell ref="H48:I48"/>
    <mergeCell ref="H50:I50"/>
    <mergeCell ref="M32:N32"/>
    <mergeCell ref="O20:O23"/>
    <mergeCell ref="N21:N23"/>
    <mergeCell ref="M31:N31"/>
    <mergeCell ref="J21:J23"/>
    <mergeCell ref="M27:N27"/>
    <mergeCell ref="M28:N28"/>
    <mergeCell ref="M29:N29"/>
    <mergeCell ref="M30:N30"/>
    <mergeCell ref="M24:N24"/>
    <mergeCell ref="M25:N25"/>
    <mergeCell ref="M26:N26"/>
    <mergeCell ref="P26:R26"/>
    <mergeCell ref="P27:R27"/>
    <mergeCell ref="P28:R28"/>
    <mergeCell ref="O24:R24"/>
    <mergeCell ref="P29:R29"/>
    <mergeCell ref="P20:R20"/>
    <mergeCell ref="P21:R21"/>
    <mergeCell ref="P22:R22"/>
    <mergeCell ref="P23:R23"/>
    <mergeCell ref="P25:R25"/>
    <mergeCell ref="B14:C14"/>
    <mergeCell ref="D14:E14"/>
    <mergeCell ref="A1:F1"/>
    <mergeCell ref="A8:F8"/>
    <mergeCell ref="A9:F9"/>
    <mergeCell ref="A10:F10"/>
    <mergeCell ref="B13:C13"/>
    <mergeCell ref="B15:C15"/>
    <mergeCell ref="B16:C16"/>
    <mergeCell ref="B17:C17"/>
    <mergeCell ref="B18:C18"/>
    <mergeCell ref="D15:E15"/>
    <mergeCell ref="D16:E16"/>
    <mergeCell ref="D17:E17"/>
    <mergeCell ref="D18:E18"/>
    <mergeCell ref="H56:I56"/>
    <mergeCell ref="H41:I41"/>
    <mergeCell ref="H42:I42"/>
    <mergeCell ref="J34:L34"/>
    <mergeCell ref="H33:R33"/>
    <mergeCell ref="H36:I36"/>
    <mergeCell ref="H37:I37"/>
    <mergeCell ref="H39:I39"/>
    <mergeCell ref="H40:I40"/>
    <mergeCell ref="H34:I35"/>
    <mergeCell ref="H51:I51"/>
    <mergeCell ref="H52:I52"/>
    <mergeCell ref="H53:I53"/>
    <mergeCell ref="K46:L46"/>
    <mergeCell ref="H45:I46"/>
    <mergeCell ref="J45:L45"/>
  </mergeCells>
  <printOptions gridLines="1"/>
  <pageMargins left="0.25" right="0.15" top="0.34" bottom="0.25" header="0.25" footer="0.08"/>
  <pageSetup orientation="landscape" r:id="rId1"/>
  <headerFooter>
    <oddFooter>&amp;LPage # &amp;P of &amp;N   &amp;A&amp;C&amp;D&amp;T&amp;R&amp;F</oddFooter>
  </headerFooter>
  <rowBreaks count="1" manualBreakCount="1">
    <brk id="54" min="7" max="17" man="1"/>
  </rowBreaks>
  <colBreaks count="1" manualBreakCount="1">
    <brk id="7" max="56"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8FEC0-1EF3-4216-A77F-4C8E2930F8EB}">
  <dimension ref="A1:I23"/>
  <sheetViews>
    <sheetView showGridLines="0" view="pageBreakPreview" topLeftCell="A13" zoomScaleNormal="100" zoomScaleSheetLayoutView="100" workbookViewId="0">
      <selection activeCell="C20" sqref="C20:D20"/>
    </sheetView>
  </sheetViews>
  <sheetFormatPr defaultColWidth="8.88671875" defaultRowHeight="13.2"/>
  <cols>
    <col min="1" max="1" width="22.6640625" style="426" customWidth="1"/>
    <col min="2" max="2" width="26.5546875" style="426" customWidth="1"/>
    <col min="3" max="3" width="27.88671875" style="426" customWidth="1"/>
    <col min="4" max="4" width="22.6640625" style="426" customWidth="1"/>
    <col min="5" max="5" width="8.88671875" style="426"/>
    <col min="6" max="6" width="21.33203125" style="426" bestFit="1" customWidth="1"/>
    <col min="7" max="7" width="37.33203125" style="426" bestFit="1" customWidth="1"/>
    <col min="8" max="8" width="10.6640625" style="426" bestFit="1" customWidth="1"/>
    <col min="9" max="9" width="24.33203125" style="426" bestFit="1" customWidth="1"/>
    <col min="10" max="16384" width="8.88671875" style="426"/>
  </cols>
  <sheetData>
    <row r="1" spans="1:9" ht="16.95" customHeight="1">
      <c r="A1" s="465" t="str">
        <f>+'jobinfo(2)'!$C$100</f>
        <v>All Phase Consulting, LLC</v>
      </c>
      <c r="C1" s="364" t="str">
        <f>'jobinfo(2)'!C101</f>
        <v>WWW.MYAPCLLC.COM</v>
      </c>
      <c r="D1" s="364"/>
      <c r="F1" s="743" t="str">
        <f>+'jobinfo(2)'!$C$100</f>
        <v>All Phase Consulting, LLC</v>
      </c>
      <c r="G1" s="744"/>
      <c r="H1" s="744"/>
      <c r="I1" s="744"/>
    </row>
    <row r="2" spans="1:9" ht="18">
      <c r="A2" s="435" t="str">
        <f>+'jobinfo(2)'!$C$103</f>
        <v>375 Rockbridge Road, Suite 172-343</v>
      </c>
      <c r="C2" s="433" t="s">
        <v>709</v>
      </c>
      <c r="D2" s="362">
        <f>'jobinfo(2)'!$C$27</f>
        <v>0</v>
      </c>
      <c r="F2" s="746">
        <f>+'jobinfo(2)'!H$109</f>
        <v>0</v>
      </c>
      <c r="G2" s="746"/>
      <c r="H2" s="746"/>
      <c r="I2" s="746"/>
    </row>
    <row r="3" spans="1:9" ht="17.399999999999999">
      <c r="A3" s="435" t="str">
        <f>+'jobinfo(2)'!$C$104</f>
        <v>Lilburn, GA, 30047</v>
      </c>
      <c r="C3" s="868" t="str">
        <f>+'jobinfo(2)'!$C$110</f>
        <v>Five Generations of Great Work</v>
      </c>
      <c r="D3" s="869"/>
      <c r="F3" s="745" t="str">
        <f>+'jobinfo(2)'!$C$101</f>
        <v>WWW.MYAPCLLC.COM</v>
      </c>
      <c r="G3" s="745"/>
      <c r="H3" s="745" t="str">
        <f>+'jobinfo(2)'!$C$102</f>
        <v>Insured  &amp; GA Registered #09073201</v>
      </c>
      <c r="I3" s="745"/>
    </row>
    <row r="4" spans="1:9" ht="12" customHeight="1">
      <c r="A4" s="426" t="str">
        <f>'jobinfo(2)'!$C$112</f>
        <v>Joe Jones, PM  216.450.7228</v>
      </c>
      <c r="B4" s="439" t="str">
        <f>'jobinfo(2)'!$C$113</f>
        <v>wsbjoe9@gmail.com</v>
      </c>
      <c r="C4" s="868" t="str">
        <f>+'jobinfo(2)'!$C$111</f>
        <v>Five Generations of Pride &amp; Skills</v>
      </c>
      <c r="D4" s="869"/>
      <c r="F4" s="364" t="str">
        <f>'jobinfo(2)'!$C$107</f>
        <v>20810 AURORA RD</v>
      </c>
      <c r="I4" s="364" t="str">
        <f>+'jobinfo(2)'!$C$105</f>
        <v>ECI 531 FIFTH AVE,</v>
      </c>
    </row>
    <row r="5" spans="1:9" ht="15" customHeight="1">
      <c r="A5" s="881" t="s">
        <v>730</v>
      </c>
      <c r="B5" s="881"/>
      <c r="C5" s="881"/>
      <c r="D5" s="881"/>
      <c r="F5" s="7" t="s">
        <v>3</v>
      </c>
      <c r="G5" s="322" t="str">
        <f>+'jobinfo(2)'!$C$112</f>
        <v>Joe Jones, PM  216.450.7228</v>
      </c>
      <c r="H5" s="774" t="str">
        <f>+'jobinfo(2)'!$C$113</f>
        <v>wsbjoe9@gmail.com</v>
      </c>
      <c r="I5" s="775"/>
    </row>
    <row r="6" spans="1:9" ht="18">
      <c r="A6" s="427" t="s">
        <v>711</v>
      </c>
      <c r="B6" s="436" t="str">
        <f>+'jobinfo(2)'!C$1</f>
        <v>Johnson, Paul &amp; Tamra</v>
      </c>
      <c r="C6" s="472" t="str">
        <f>'jobinfo(2)'!$B$26</f>
        <v xml:space="preserve">Insurance Co. Name </v>
      </c>
      <c r="D6" s="362" t="str">
        <f>'jobinfo(2)'!$C$26</f>
        <v>Allstate Insurance Company</v>
      </c>
      <c r="F6" s="7" t="s">
        <v>5</v>
      </c>
      <c r="G6" s="322" t="str">
        <f>+'jobinfo(2)'!$C$114</f>
        <v>404-446-9060</v>
      </c>
      <c r="H6" s="749" t="str">
        <f>+'jobinfo(2)'!$C$115</f>
        <v>info@myapcllc.com</v>
      </c>
      <c r="I6" s="750"/>
    </row>
    <row r="7" spans="1:9" ht="13.2" customHeight="1">
      <c r="A7" s="427" t="s">
        <v>712</v>
      </c>
      <c r="B7" s="436" t="str">
        <f>+'jobinfo(2)'!C$6</f>
        <v>TBD</v>
      </c>
      <c r="C7" s="437" t="s">
        <v>713</v>
      </c>
      <c r="D7" s="362">
        <f>'jobinfo(2)'!$C$28</f>
        <v>0</v>
      </c>
      <c r="F7" s="72" t="s">
        <v>114</v>
      </c>
      <c r="H7" s="74" t="s">
        <v>115</v>
      </c>
      <c r="I7" s="73" t="str">
        <f>'jobinfo(2)'!$C$5</f>
        <v>(216) 399-6191</v>
      </c>
    </row>
    <row r="8" spans="1:9" ht="14.4">
      <c r="A8" s="436" t="str">
        <f>+'jobinfo(2)'!$C$2</f>
        <v>9402 Shepard Road</v>
      </c>
      <c r="B8" s="436" t="str">
        <f>+'jobinfo(2)'!$C$3</f>
        <v>Macedonia, OH, USA</v>
      </c>
      <c r="C8" s="438" t="s">
        <v>674</v>
      </c>
      <c r="D8" s="434" t="str">
        <f>'jobinfo(2)'!C12</f>
        <v>Friday, April 4, 2025</v>
      </c>
      <c r="F8" s="46"/>
      <c r="H8" s="72"/>
      <c r="I8" s="73"/>
    </row>
    <row r="9" spans="1:9" ht="1.2" customHeight="1">
      <c r="A9" s="441" t="s">
        <v>714</v>
      </c>
      <c r="B9" s="436" t="str">
        <f>+'jobinfo(2)'!$C$3</f>
        <v>Macedonia, OH, USA</v>
      </c>
      <c r="F9" s="46"/>
      <c r="H9" s="72"/>
      <c r="I9" s="46"/>
    </row>
    <row r="10" spans="1:9" ht="198" customHeight="1">
      <c r="A10" s="882" t="s">
        <v>715</v>
      </c>
      <c r="B10" s="882"/>
      <c r="C10" s="882"/>
      <c r="D10" s="882"/>
      <c r="F10" s="46"/>
      <c r="H10" s="72"/>
      <c r="I10" s="46"/>
    </row>
    <row r="11" spans="1:9" ht="43.95" customHeight="1">
      <c r="A11" s="883" t="s">
        <v>731</v>
      </c>
      <c r="B11" s="883"/>
      <c r="C11" s="883"/>
      <c r="D11" s="883"/>
      <c r="F11" s="46" t="str">
        <f>+'jobinfo(2)'!$B$26</f>
        <v xml:space="preserve">Insurance Co. Name </v>
      </c>
      <c r="G11" s="46" t="str">
        <f>+'jobinfo(2)'!$C$26</f>
        <v>Allstate Insurance Company</v>
      </c>
      <c r="H11" s="46" t="str">
        <f>+'jobinfo(2)'!$B$28</f>
        <v>policy #</v>
      </c>
      <c r="I11" s="46">
        <f>+'jobinfo(2)'!$C$27</f>
        <v>0</v>
      </c>
    </row>
    <row r="12" spans="1:9" ht="66" customHeight="1">
      <c r="A12" s="883" t="s">
        <v>717</v>
      </c>
      <c r="B12" s="883"/>
      <c r="C12" s="883"/>
      <c r="D12" s="883"/>
      <c r="F12" s="36" t="str">
        <f>+'jobinfo(2)'!$B$46</f>
        <v xml:space="preserve">Insurance Co. Phone </v>
      </c>
      <c r="G12" s="420" t="str">
        <f>+'jobinfo(2)'!$C$46</f>
        <v>(800) 255-7828</v>
      </c>
      <c r="H12" s="848">
        <f>+'jobinfo(2)'!$C$29</f>
        <v>0</v>
      </c>
      <c r="I12" s="848"/>
    </row>
    <row r="13" spans="1:9" ht="55.2" customHeight="1">
      <c r="A13" s="883" t="s">
        <v>718</v>
      </c>
      <c r="B13" s="883"/>
      <c r="C13" s="883"/>
      <c r="D13" s="883"/>
      <c r="F13" s="49" t="str">
        <f>+'jobinfo(2)'!$B$30</f>
        <v>DESK Adjuster DA</v>
      </c>
      <c r="G13" s="22">
        <f>+'jobinfo(2)'!$C$30</f>
        <v>0</v>
      </c>
      <c r="H13" s="75" t="str">
        <f>+'jobinfo(2)'!$B$33</f>
        <v xml:space="preserve">DA Email </v>
      </c>
      <c r="I13" s="36" t="str">
        <f>+'jobinfo(2)'!$C$33</f>
        <v>claims@claims.allstate.com</v>
      </c>
    </row>
    <row r="14" spans="1:9" ht="76.95" customHeight="1">
      <c r="A14" s="883" t="s">
        <v>719</v>
      </c>
      <c r="B14" s="883"/>
      <c r="C14" s="883"/>
      <c r="D14" s="883"/>
      <c r="F14" s="49" t="str">
        <f>+'jobinfo(2)'!$B$31</f>
        <v>DA Phone</v>
      </c>
      <c r="G14" s="22" t="str">
        <f>+'jobinfo(2)'!$C$31</f>
        <v>888 656.8005</v>
      </c>
      <c r="H14" s="49" t="str">
        <f>+'jobinfo(2)'!$B$32</f>
        <v>DA Ph. Ext. #</v>
      </c>
      <c r="I14" s="420">
        <f>+'jobinfo(2)'!$C$32</f>
        <v>0</v>
      </c>
    </row>
    <row r="15" spans="1:9" ht="43.95" customHeight="1">
      <c r="A15" s="883" t="s">
        <v>720</v>
      </c>
      <c r="B15" s="883"/>
      <c r="C15" s="883"/>
      <c r="D15" s="883"/>
      <c r="F15" s="49"/>
      <c r="G15" s="22"/>
      <c r="H15" s="49"/>
      <c r="I15" s="420"/>
    </row>
    <row r="16" spans="1:9" ht="55.2" customHeight="1">
      <c r="A16" s="883" t="s">
        <v>721</v>
      </c>
      <c r="B16" s="883"/>
      <c r="C16" s="883"/>
      <c r="D16" s="883"/>
    </row>
    <row r="17" spans="1:4" ht="3" customHeight="1">
      <c r="A17" s="428"/>
    </row>
    <row r="18" spans="1:4">
      <c r="A18" s="884" t="s">
        <v>722</v>
      </c>
      <c r="B18" s="884"/>
      <c r="C18" s="885" t="s">
        <v>723</v>
      </c>
      <c r="D18" s="885"/>
    </row>
    <row r="19" spans="1:4" ht="15" customHeight="1">
      <c r="A19" s="429" t="s">
        <v>725</v>
      </c>
      <c r="C19" s="429" t="s">
        <v>725</v>
      </c>
    </row>
    <row r="20" spans="1:4" ht="12" customHeight="1">
      <c r="A20" s="973" t="s">
        <v>726</v>
      </c>
      <c r="B20" s="973"/>
      <c r="C20" s="973" t="s">
        <v>726</v>
      </c>
      <c r="D20" s="973"/>
    </row>
    <row r="21" spans="1:4" ht="16.2" customHeight="1">
      <c r="A21" s="443" t="str">
        <f>'jobinfo(2)'!$C$1</f>
        <v>Johnson, Paul &amp; Tamra</v>
      </c>
      <c r="B21" s="442" t="s">
        <v>732</v>
      </c>
      <c r="C21" s="443" t="str">
        <f>'jobinfo(2)'!$C$6</f>
        <v>TBD</v>
      </c>
      <c r="D21" s="442" t="s">
        <v>727</v>
      </c>
    </row>
    <row r="22" spans="1:4" ht="9" customHeight="1">
      <c r="A22" s="430"/>
    </row>
    <row r="23" spans="1:4">
      <c r="A23" s="886" t="s">
        <v>728</v>
      </c>
      <c r="B23" s="886"/>
      <c r="C23" s="440" t="s">
        <v>729</v>
      </c>
    </row>
  </sheetData>
  <mergeCells count="22">
    <mergeCell ref="F1:I1"/>
    <mergeCell ref="F2:I2"/>
    <mergeCell ref="F3:G3"/>
    <mergeCell ref="H3:I3"/>
    <mergeCell ref="H5:I5"/>
    <mergeCell ref="A23:B23"/>
    <mergeCell ref="A5:D5"/>
    <mergeCell ref="H12:I12"/>
    <mergeCell ref="A18:B18"/>
    <mergeCell ref="A10:D10"/>
    <mergeCell ref="A11:D11"/>
    <mergeCell ref="A12:D12"/>
    <mergeCell ref="A13:D13"/>
    <mergeCell ref="A14:D14"/>
    <mergeCell ref="A15:D15"/>
    <mergeCell ref="A16:D16"/>
    <mergeCell ref="H6:I6"/>
    <mergeCell ref="C3:D3"/>
    <mergeCell ref="C4:D4"/>
    <mergeCell ref="A20:B20"/>
    <mergeCell ref="C18:D18"/>
    <mergeCell ref="C20:D20"/>
  </mergeCells>
  <pageMargins left="0.35" right="0.25" top="0.22" bottom="7.0000000000000007E-2" header="0.18" footer="0.12"/>
  <pageSetup orientation="portrait" r:id="rId1"/>
  <headerFooter>
    <oddFooter>&amp;L&amp;A&amp;R&amp;F&amp;F</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9D2B-47A4-4489-9667-45EAD8090CAA}">
  <sheetPr codeName="Sheet7"/>
  <dimension ref="A5:D100"/>
  <sheetViews>
    <sheetView workbookViewId="0">
      <selection activeCell="B60" sqref="B60"/>
    </sheetView>
  </sheetViews>
  <sheetFormatPr defaultRowHeight="14.4"/>
  <cols>
    <col min="1" max="4" width="22.6640625" customWidth="1"/>
  </cols>
  <sheetData>
    <row r="5" spans="1:4" ht="18">
      <c r="A5" s="823" t="s">
        <v>34</v>
      </c>
      <c r="B5" s="823"/>
      <c r="C5" s="823"/>
      <c r="D5" s="823"/>
    </row>
    <row r="6" spans="1:4" ht="18">
      <c r="A6" s="95" t="s">
        <v>764</v>
      </c>
      <c r="B6" s="30" t="str">
        <f>+signpgs!B14</f>
        <v>Allstate Insurance Company</v>
      </c>
      <c r="C6" s="96">
        <f>+signpgs!B10</f>
        <v>0</v>
      </c>
      <c r="D6" s="36"/>
    </row>
    <row r="7" spans="1:4" ht="18">
      <c r="A7" s="95" t="s">
        <v>765</v>
      </c>
      <c r="B7" s="97" t="str">
        <f>+'jobinfo(2)'!C48</f>
        <v>TBD</v>
      </c>
      <c r="C7" s="207" t="str">
        <f>+'jobinfo(2)'!B12</f>
        <v>date of loss</v>
      </c>
      <c r="D7" s="509" t="str">
        <f>+signpgs!$D$23</f>
        <v>Friday, April 4, 2025</v>
      </c>
    </row>
    <row r="8" spans="1:4" ht="15.6">
      <c r="A8" s="95" t="s">
        <v>766</v>
      </c>
      <c r="B8" s="97" t="str">
        <f>+'jobinfo(2)'!C49</f>
        <v>TBD</v>
      </c>
      <c r="C8" s="207" t="str">
        <f>+'jobinfo(2)'!B11</f>
        <v>Cause of Loss</v>
      </c>
      <c r="D8" s="22" t="str">
        <f>+signpgs!$D$47</f>
        <v>WATER</v>
      </c>
    </row>
    <row r="9" spans="1:4" ht="18">
      <c r="A9" s="95" t="s">
        <v>767</v>
      </c>
      <c r="B9" s="975" t="str">
        <f>+signpgs!B45</f>
        <v>Johnson, Paul &amp; Tamra</v>
      </c>
      <c r="C9" s="975"/>
      <c r="D9" s="36"/>
    </row>
    <row r="10" spans="1:4" ht="18">
      <c r="A10" s="95" t="s">
        <v>768</v>
      </c>
      <c r="B10" s="975" t="str">
        <f>+signpgs!B47</f>
        <v>Macedonia, OH, USA</v>
      </c>
      <c r="C10" s="975"/>
      <c r="D10" s="98" t="str">
        <f>+signpgs!D10</f>
        <v>(216) 399-6191</v>
      </c>
    </row>
    <row r="11" spans="1:4" ht="18">
      <c r="A11" s="95" t="s">
        <v>766</v>
      </c>
      <c r="B11" s="317" t="str">
        <f>+signpgs!B48</f>
        <v>tringo68@yahoo.com</v>
      </c>
      <c r="C11" s="317" t="str">
        <f>+signpgs!D11</f>
        <v>tringo68@yahoo.com</v>
      </c>
      <c r="D11" s="510"/>
    </row>
    <row r="12" spans="1:4" ht="20.399999999999999">
      <c r="A12" s="95" t="s">
        <v>769</v>
      </c>
      <c r="B12" s="99" t="str">
        <f>+signpgs!A2</f>
        <v>All Phase Consulting, LLC</v>
      </c>
      <c r="C12" s="100"/>
      <c r="D12" s="101"/>
    </row>
    <row r="13" spans="1:4" ht="18">
      <c r="A13" s="83" t="str">
        <f>+signpgs!$A$186</f>
        <v>COMPANY REP.</v>
      </c>
      <c r="B13" s="102" t="str">
        <f>+signpgs!$B$186</f>
        <v>Joe Jones, PM  216.450.7228</v>
      </c>
      <c r="C13" s="983" t="str">
        <f>+signpgs!$D$186</f>
        <v>wsbjoe9@gmail.com</v>
      </c>
      <c r="D13" s="983"/>
    </row>
    <row r="14" spans="1:4" ht="18">
      <c r="A14" s="103" t="str">
        <f>+signpgs!A57</f>
        <v>Interior Repairs LEVEL 1</v>
      </c>
      <c r="B14" s="104" t="str">
        <f>+signpgs!C57</f>
        <v>Interior Repairs LEVEL 2</v>
      </c>
      <c r="C14" s="104" t="str">
        <f>+signpgs!D57</f>
        <v>TBD</v>
      </c>
      <c r="D14" s="104" t="e">
        <f>+signpgs!#REF!</f>
        <v>#REF!</v>
      </c>
    </row>
    <row r="15" spans="1:4" ht="18">
      <c r="A15" s="995" t="s">
        <v>770</v>
      </c>
      <c r="B15" s="995"/>
      <c r="C15" s="995"/>
      <c r="D15" s="995"/>
    </row>
    <row r="16" spans="1:4" ht="18">
      <c r="A16" s="854" t="s">
        <v>771</v>
      </c>
      <c r="B16" s="854"/>
      <c r="C16" s="854"/>
      <c r="D16" s="854"/>
    </row>
    <row r="17" spans="1:4" ht="18">
      <c r="A17" s="799" t="s">
        <v>772</v>
      </c>
      <c r="B17" s="799"/>
      <c r="C17" s="799"/>
      <c r="D17" s="799"/>
    </row>
    <row r="18" spans="1:4" ht="18">
      <c r="A18" s="762" t="s">
        <v>773</v>
      </c>
      <c r="B18" s="762"/>
      <c r="C18" s="762"/>
      <c r="D18" s="762"/>
    </row>
    <row r="19" spans="1:4" ht="18">
      <c r="A19" s="797" t="s">
        <v>774</v>
      </c>
      <c r="B19" s="797"/>
      <c r="C19" s="797"/>
      <c r="D19" s="797"/>
    </row>
    <row r="20" spans="1:4" ht="18">
      <c r="A20" s="989" t="s">
        <v>775</v>
      </c>
      <c r="B20" s="989"/>
      <c r="C20" s="989"/>
      <c r="D20" s="989"/>
    </row>
    <row r="21" spans="1:4" ht="18">
      <c r="A21" s="989" t="s">
        <v>776</v>
      </c>
      <c r="B21" s="989"/>
      <c r="C21" s="989"/>
      <c r="D21" s="989"/>
    </row>
    <row r="22" spans="1:4" ht="18">
      <c r="A22" s="105"/>
      <c r="B22" s="105"/>
      <c r="C22" s="105"/>
      <c r="D22" s="105"/>
    </row>
    <row r="23" spans="1:4" ht="18">
      <c r="A23" s="979" t="s">
        <v>777</v>
      </c>
      <c r="B23" s="979"/>
      <c r="C23" s="979"/>
      <c r="D23" s="979"/>
    </row>
    <row r="24" spans="1:4" ht="18">
      <c r="A24" s="52"/>
      <c r="B24" s="52"/>
      <c r="C24" s="52"/>
      <c r="D24" s="52"/>
    </row>
    <row r="25" spans="1:4" ht="18">
      <c r="A25" s="974" t="s">
        <v>778</v>
      </c>
      <c r="B25" s="974"/>
      <c r="C25" s="974"/>
      <c r="D25" s="974"/>
    </row>
    <row r="26" spans="1:4" ht="18">
      <c r="A26" s="53"/>
      <c r="B26" s="53"/>
      <c r="C26" s="53"/>
      <c r="D26" s="53"/>
    </row>
    <row r="27" spans="1:4" ht="18">
      <c r="A27" s="974" t="s">
        <v>779</v>
      </c>
      <c r="B27" s="974"/>
      <c r="C27" s="974"/>
      <c r="D27" s="974"/>
    </row>
    <row r="28" spans="1:4" ht="18">
      <c r="A28" s="52"/>
      <c r="B28" s="52"/>
      <c r="C28" s="52"/>
      <c r="D28" s="52"/>
    </row>
    <row r="29" spans="1:4" ht="18">
      <c r="A29" s="979" t="s">
        <v>780</v>
      </c>
      <c r="B29" s="979"/>
      <c r="C29" s="979"/>
      <c r="D29" s="979"/>
    </row>
    <row r="30" spans="1:4" ht="18">
      <c r="A30" s="974" t="s">
        <v>781</v>
      </c>
      <c r="B30" s="974"/>
      <c r="C30" s="974"/>
      <c r="D30" s="974"/>
    </row>
    <row r="31" spans="1:4" ht="18">
      <c r="A31" s="979" t="s">
        <v>782</v>
      </c>
      <c r="B31" s="979"/>
      <c r="C31" s="979"/>
      <c r="D31" s="979"/>
    </row>
    <row r="32" spans="1:4" ht="18">
      <c r="A32" s="975"/>
      <c r="B32" s="975"/>
      <c r="C32" s="975"/>
      <c r="D32" s="975"/>
    </row>
    <row r="33" spans="1:4" ht="18">
      <c r="A33" s="996" t="s">
        <v>783</v>
      </c>
      <c r="B33" s="996"/>
      <c r="C33" s="996"/>
      <c r="D33" s="996"/>
    </row>
    <row r="34" spans="1:4" ht="18">
      <c r="A34" s="974" t="s">
        <v>784</v>
      </c>
      <c r="B34" s="974"/>
      <c r="C34" s="974"/>
      <c r="D34" s="974"/>
    </row>
    <row r="35" spans="1:4" ht="18">
      <c r="A35" s="979" t="s">
        <v>785</v>
      </c>
      <c r="B35" s="979"/>
      <c r="C35" s="979"/>
      <c r="D35" s="979"/>
    </row>
    <row r="36" spans="1:4" ht="18">
      <c r="A36" s="979"/>
      <c r="B36" s="979"/>
      <c r="C36" s="979"/>
      <c r="D36" s="979"/>
    </row>
    <row r="37" spans="1:4" ht="18">
      <c r="A37" s="974" t="s">
        <v>786</v>
      </c>
      <c r="B37" s="974"/>
      <c r="C37" s="974"/>
      <c r="D37" s="974"/>
    </row>
    <row r="38" spans="1:4" ht="18">
      <c r="A38" s="981" t="s">
        <v>787</v>
      </c>
      <c r="B38" s="981"/>
      <c r="C38" s="981"/>
      <c r="D38" s="981"/>
    </row>
    <row r="39" spans="1:4" ht="18">
      <c r="A39" s="58" t="s">
        <v>788</v>
      </c>
      <c r="B39" s="106"/>
      <c r="C39" s="106"/>
      <c r="D39" s="106"/>
    </row>
    <row r="40" spans="1:4" ht="18">
      <c r="A40" s="988" t="s">
        <v>789</v>
      </c>
      <c r="B40" s="988"/>
      <c r="C40" s="988"/>
      <c r="D40" s="988"/>
    </row>
    <row r="41" spans="1:4" ht="18">
      <c r="A41" s="985" t="s">
        <v>790</v>
      </c>
      <c r="B41" s="985"/>
      <c r="C41" s="985"/>
      <c r="D41" s="985"/>
    </row>
    <row r="42" spans="1:4" ht="18">
      <c r="A42" s="107"/>
      <c r="B42" s="107"/>
      <c r="C42" s="107"/>
      <c r="D42" s="107"/>
    </row>
    <row r="43" spans="1:4" ht="18">
      <c r="A43" s="985" t="s">
        <v>791</v>
      </c>
      <c r="B43" s="985"/>
      <c r="C43" s="985"/>
      <c r="D43" s="985"/>
    </row>
    <row r="44" spans="1:4" ht="18">
      <c r="A44" s="779" t="s">
        <v>792</v>
      </c>
      <c r="B44" s="779"/>
      <c r="C44" s="779"/>
      <c r="D44" s="779"/>
    </row>
    <row r="45" spans="1:4" ht="18">
      <c r="A45" s="841" t="s">
        <v>793</v>
      </c>
      <c r="B45" s="841"/>
      <c r="C45" s="841"/>
      <c r="D45" s="841"/>
    </row>
    <row r="46" spans="1:4" ht="18">
      <c r="A46" s="980"/>
      <c r="B46" s="980"/>
      <c r="C46" s="980"/>
      <c r="D46" s="980"/>
    </row>
    <row r="47" spans="1:4" ht="18">
      <c r="A47" s="730" t="s">
        <v>794</v>
      </c>
      <c r="B47" s="730"/>
      <c r="C47" s="730"/>
      <c r="D47" s="730"/>
    </row>
    <row r="48" spans="1:4" ht="18">
      <c r="A48" s="854" t="s">
        <v>795</v>
      </c>
      <c r="B48" s="854"/>
      <c r="C48" s="854"/>
      <c r="D48" s="854"/>
    </row>
    <row r="49" spans="1:4" ht="18">
      <c r="A49" s="730" t="s">
        <v>796</v>
      </c>
      <c r="B49" s="730"/>
      <c r="C49" s="730"/>
      <c r="D49" s="730"/>
    </row>
    <row r="50" spans="1:4" ht="18">
      <c r="A50" s="854" t="s">
        <v>797</v>
      </c>
      <c r="B50" s="854"/>
      <c r="C50" s="854"/>
      <c r="D50" s="854"/>
    </row>
    <row r="51" spans="1:4" ht="18">
      <c r="A51" s="40"/>
      <c r="B51" s="40"/>
      <c r="C51" s="40"/>
      <c r="D51" s="40"/>
    </row>
    <row r="52" spans="1:4" ht="18">
      <c r="A52" s="974" t="s">
        <v>798</v>
      </c>
      <c r="B52" s="974"/>
      <c r="C52" s="974"/>
      <c r="D52" s="974"/>
    </row>
    <row r="53" spans="1:4" ht="18">
      <c r="A53" s="730" t="s">
        <v>799</v>
      </c>
      <c r="B53" s="730"/>
      <c r="C53" s="730"/>
      <c r="D53" s="730"/>
    </row>
    <row r="54" spans="1:4" ht="18">
      <c r="A54" s="978" t="s">
        <v>800</v>
      </c>
      <c r="B54" s="978"/>
      <c r="C54" s="978"/>
      <c r="D54" s="978"/>
    </row>
    <row r="55" spans="1:4" ht="18">
      <c r="A55" s="977" t="s">
        <v>801</v>
      </c>
      <c r="B55" s="977"/>
      <c r="C55" s="977"/>
      <c r="D55" s="977"/>
    </row>
    <row r="56" spans="1:4" ht="18">
      <c r="A56" s="982" t="s">
        <v>802</v>
      </c>
      <c r="B56" s="982"/>
      <c r="C56" s="982"/>
      <c r="D56" s="982"/>
    </row>
    <row r="57" spans="1:4" ht="18">
      <c r="A57" s="977" t="s">
        <v>803</v>
      </c>
      <c r="B57" s="977"/>
      <c r="C57" s="977"/>
      <c r="D57" s="977"/>
    </row>
    <row r="58" spans="1:4" ht="20.399999999999999">
      <c r="A58" s="986"/>
      <c r="B58" s="986"/>
      <c r="C58" s="986"/>
      <c r="D58" s="986"/>
    </row>
    <row r="59" spans="1:4" ht="20.399999999999999">
      <c r="A59" s="984" t="s">
        <v>759</v>
      </c>
      <c r="B59" s="984"/>
      <c r="C59" s="984"/>
      <c r="D59" s="984"/>
    </row>
    <row r="60" spans="1:4" ht="20.399999999999999">
      <c r="A60" s="108" t="str">
        <f>+$A$6</f>
        <v>Insurer / Claim#</v>
      </c>
      <c r="B60" s="109" t="str">
        <f>+$B$6</f>
        <v>Allstate Insurance Company</v>
      </c>
      <c r="C60" s="110">
        <f>+$C$6</f>
        <v>0</v>
      </c>
      <c r="D60" s="22"/>
    </row>
    <row r="61" spans="1:4" ht="18">
      <c r="A61" s="83"/>
      <c r="B61" s="109" t="str">
        <f>+$B$7</f>
        <v>TBD</v>
      </c>
      <c r="C61" s="347" t="str">
        <f>+$C$7</f>
        <v>date of loss</v>
      </c>
      <c r="D61" s="511" t="str">
        <f>+signpgs!$D$23</f>
        <v>Friday, April 4, 2025</v>
      </c>
    </row>
    <row r="62" spans="1:4" ht="18">
      <c r="A62" s="108"/>
      <c r="B62" s="109" t="str">
        <f>+$B$8</f>
        <v>TBD</v>
      </c>
      <c r="C62" s="318" t="str">
        <f>+C8</f>
        <v>Cause of Loss</v>
      </c>
      <c r="D62" s="391" t="str">
        <f>+signpgs!$D$47</f>
        <v>WATER</v>
      </c>
    </row>
    <row r="63" spans="1:4" ht="18">
      <c r="A63" s="108" t="str">
        <f>+$A$9</f>
        <v>Insured / Assigner</v>
      </c>
      <c r="B63" s="109" t="str">
        <f>+signpgs!$B$11</f>
        <v>Johnson, Paul &amp; Tamra</v>
      </c>
      <c r="C63" s="109"/>
      <c r="D63" s="348" t="str">
        <f>+$D$10</f>
        <v>(216) 399-6191</v>
      </c>
    </row>
    <row r="64" spans="1:4" ht="18">
      <c r="A64" s="108"/>
      <c r="B64" s="109" t="str">
        <f>+signpgs!$B$12</f>
        <v>9402 Shepard Road</v>
      </c>
      <c r="C64" s="975" t="str">
        <f>+'jobinfo(2)'!$C$4</f>
        <v>tringo68@yahoo.com</v>
      </c>
      <c r="D64" s="975"/>
    </row>
    <row r="65" spans="1:4" ht="18">
      <c r="A65" s="108"/>
      <c r="B65" s="109" t="str">
        <f>+signpgs!$B$13</f>
        <v>Macedonia, OH, USA</v>
      </c>
      <c r="C65" s="109"/>
      <c r="D65" s="109" t="str">
        <f>+signpgs!$D$13</f>
        <v>TBD</v>
      </c>
    </row>
    <row r="66" spans="1:4" ht="20.399999999999999">
      <c r="A66" s="108" t="str">
        <f>+$A$12</f>
        <v>Contractor/Assignee</v>
      </c>
      <c r="B66" s="111" t="str">
        <f>+signpgs!A$2</f>
        <v>All Phase Consulting, LLC</v>
      </c>
      <c r="C66" s="110"/>
      <c r="D66" s="110"/>
    </row>
    <row r="67" spans="1:4" ht="18">
      <c r="A67" s="83"/>
      <c r="B67" s="111" t="str">
        <f>+signpgs!B$5</f>
        <v>375 Rockbridge Road, Suite 172-343</v>
      </c>
      <c r="C67" s="36"/>
      <c r="D67" s="36"/>
    </row>
    <row r="68" spans="1:4" ht="18">
      <c r="A68" s="108"/>
      <c r="B68" s="111" t="str">
        <f>+signpgs!B$6</f>
        <v>Lilburn, GA, 30047</v>
      </c>
      <c r="C68" s="191" t="str">
        <f>+'email cvr'!$A$13</f>
        <v>EIN #</v>
      </c>
      <c r="D68" s="38" t="str">
        <f>+signpgs!$G$62</f>
        <v>TIN 83-226 0563</v>
      </c>
    </row>
    <row r="69" spans="1:4" ht="18">
      <c r="A69" s="83" t="str">
        <f>+signpgs!$A$186</f>
        <v>COMPANY REP.</v>
      </c>
      <c r="B69" s="112" t="str">
        <f>+signpgs!B$186</f>
        <v>Joe Jones, PM  216.450.7228</v>
      </c>
      <c r="C69" s="987" t="str">
        <f>+signpgs!$D$186</f>
        <v>wsbjoe9@gmail.com</v>
      </c>
      <c r="D69" s="987"/>
    </row>
    <row r="70" spans="1:4" ht="18">
      <c r="A70" s="29" t="str">
        <f>+B$63</f>
        <v>Johnson, Paul &amp; Tamra</v>
      </c>
      <c r="B70" s="799" t="s">
        <v>804</v>
      </c>
      <c r="C70" s="799"/>
      <c r="D70" s="799"/>
    </row>
    <row r="71" spans="1:4" ht="18">
      <c r="A71" s="497" t="s">
        <v>805</v>
      </c>
      <c r="B71" s="496"/>
      <c r="C71" s="496"/>
      <c r="D71" s="30"/>
    </row>
    <row r="72" spans="1:4" ht="18">
      <c r="A72" s="831" t="s">
        <v>806</v>
      </c>
      <c r="B72" s="831"/>
      <c r="C72" s="831"/>
      <c r="D72" s="831"/>
    </row>
    <row r="73" spans="1:4" ht="18">
      <c r="A73" s="799" t="s">
        <v>807</v>
      </c>
      <c r="B73" s="799"/>
      <c r="C73" s="799"/>
      <c r="D73" s="799"/>
    </row>
    <row r="74" spans="1:4" ht="18">
      <c r="A74" s="496" t="s">
        <v>808</v>
      </c>
      <c r="B74" s="44"/>
      <c r="C74" s="976" t="str">
        <f>+signpgs!$A$2</f>
        <v>All Phase Consulting, LLC</v>
      </c>
      <c r="D74" s="976"/>
    </row>
    <row r="75" spans="1:4" ht="18">
      <c r="A75" s="831" t="s">
        <v>809</v>
      </c>
      <c r="B75" s="831"/>
      <c r="C75" s="831"/>
      <c r="D75" s="831"/>
    </row>
    <row r="76" spans="1:4" ht="18">
      <c r="A76" s="831" t="s">
        <v>810</v>
      </c>
      <c r="B76" s="831"/>
      <c r="C76" s="976" t="str">
        <f>+signpgs!$A$2</f>
        <v>All Phase Consulting, LLC</v>
      </c>
      <c r="D76" s="976"/>
    </row>
    <row r="77" spans="1:4" ht="18">
      <c r="A77" s="794" t="s">
        <v>811</v>
      </c>
      <c r="B77" s="794"/>
      <c r="C77" s="794"/>
      <c r="D77" s="794"/>
    </row>
    <row r="78" spans="1:4" ht="18">
      <c r="A78" s="799" t="s">
        <v>812</v>
      </c>
      <c r="B78" s="799"/>
      <c r="C78" s="976" t="str">
        <f>+$C$76</f>
        <v>All Phase Consulting, LLC</v>
      </c>
      <c r="D78" s="976"/>
    </row>
    <row r="79" spans="1:4" ht="18">
      <c r="A79" s="799" t="s">
        <v>813</v>
      </c>
      <c r="B79" s="799"/>
      <c r="C79" s="799"/>
      <c r="D79" s="799"/>
    </row>
    <row r="80" spans="1:4" ht="18">
      <c r="A80" s="799" t="s">
        <v>814</v>
      </c>
      <c r="B80" s="799"/>
      <c r="C80" s="799"/>
      <c r="D80" s="799"/>
    </row>
    <row r="81" spans="1:4" ht="18">
      <c r="A81" s="113" t="s">
        <v>815</v>
      </c>
      <c r="B81" s="496"/>
      <c r="C81" s="496"/>
      <c r="D81" s="496"/>
    </row>
    <row r="82" spans="1:4" ht="18">
      <c r="A82" s="113" t="s">
        <v>816</v>
      </c>
      <c r="B82" s="496"/>
      <c r="C82" s="496"/>
      <c r="D82" s="496"/>
    </row>
    <row r="83" spans="1:4" ht="18">
      <c r="A83" s="992" t="s">
        <v>817</v>
      </c>
      <c r="B83" s="992"/>
      <c r="C83" s="992"/>
      <c r="D83" s="992"/>
    </row>
    <row r="84" spans="1:4" ht="18">
      <c r="A84" s="992" t="s">
        <v>818</v>
      </c>
      <c r="B84" s="992"/>
      <c r="C84" s="992"/>
      <c r="D84" s="992"/>
    </row>
    <row r="85" spans="1:4" ht="15.6">
      <c r="A85" s="13" t="s">
        <v>819</v>
      </c>
      <c r="B85" s="28"/>
      <c r="C85" s="28"/>
      <c r="D85" s="44"/>
    </row>
    <row r="86" spans="1:4" ht="18">
      <c r="A86" s="314" t="str">
        <f>+signpgs!$A$57</f>
        <v>Interior Repairs LEVEL 1</v>
      </c>
      <c r="B86" s="319" t="str">
        <f>+signpgs!$C$57</f>
        <v>Interior Repairs LEVEL 2</v>
      </c>
      <c r="C86" s="319" t="str">
        <f>+signpgs!$D$57</f>
        <v>TBD</v>
      </c>
      <c r="D86" s="319" t="e">
        <f>+signpgs!#REF!</f>
        <v>#REF!</v>
      </c>
    </row>
    <row r="87" spans="1:4" ht="18">
      <c r="A87" s="95" t="str">
        <f>+'jobinfo(2)'!B78</f>
        <v xml:space="preserve">Mortgage co       </v>
      </c>
      <c r="B87" s="993" t="str">
        <f>+'jobinfo(2)'!$C$78</f>
        <v>TBD</v>
      </c>
      <c r="C87" s="994"/>
      <c r="D87" s="349" t="str">
        <f>+'jobinfo(2)'!$C$79</f>
        <v>TBD</v>
      </c>
    </row>
    <row r="88" spans="1:4" ht="18">
      <c r="A88" s="982" t="s">
        <v>144</v>
      </c>
      <c r="B88" s="982"/>
      <c r="C88" s="982"/>
      <c r="D88" s="982"/>
    </row>
    <row r="89" spans="1:4" ht="15.6">
      <c r="A89" s="805" t="str">
        <f>+signpgs!$A$32</f>
        <v xml:space="preserve"> X___________________________________ _____________</v>
      </c>
      <c r="B89" s="805"/>
      <c r="C89" s="114" t="str">
        <f>+signpgs!$C$32</f>
        <v xml:space="preserve"> X_ _________________________________ _____________</v>
      </c>
      <c r="D89" s="115" t="str">
        <f>+signpgs!$D$32</f>
        <v>Friday, April 4, 2025</v>
      </c>
    </row>
    <row r="90" spans="1:4" ht="18">
      <c r="A90" s="762" t="str">
        <f>+signpgs!$A$185</f>
        <v>Johnson, Paul &amp; Tamra</v>
      </c>
      <c r="B90" s="762"/>
      <c r="C90" s="762" t="str">
        <f>+signpgs!$C$185</f>
        <v>TBD</v>
      </c>
      <c r="D90" s="762"/>
    </row>
    <row r="91" spans="1:4" ht="18">
      <c r="A91" s="116" t="s">
        <v>820</v>
      </c>
      <c r="B91" s="351" t="str">
        <f>+$B$69</f>
        <v>Joe Jones, PM  216.450.7228</v>
      </c>
      <c r="C91" s="494"/>
      <c r="D91" s="350" t="str">
        <f>+$C$69</f>
        <v>wsbjoe9@gmail.com</v>
      </c>
    </row>
    <row r="96" spans="1:4" ht="24" customHeight="1">
      <c r="A96" s="991" t="s">
        <v>821</v>
      </c>
      <c r="B96" s="991"/>
      <c r="C96" s="991"/>
      <c r="D96" s="991"/>
    </row>
    <row r="100" spans="1:4" ht="222" customHeight="1">
      <c r="A100" s="990" t="s">
        <v>822</v>
      </c>
      <c r="B100" s="990"/>
      <c r="C100" s="990"/>
      <c r="D100" s="990"/>
    </row>
  </sheetData>
  <mergeCells count="65">
    <mergeCell ref="A100:D100"/>
    <mergeCell ref="A96:D96"/>
    <mergeCell ref="A5:D5"/>
    <mergeCell ref="A89:B89"/>
    <mergeCell ref="A72:D72"/>
    <mergeCell ref="A83:D83"/>
    <mergeCell ref="B87:C87"/>
    <mergeCell ref="A84:D84"/>
    <mergeCell ref="A41:D41"/>
    <mergeCell ref="A15:D15"/>
    <mergeCell ref="A18:D18"/>
    <mergeCell ref="A17:D17"/>
    <mergeCell ref="A30:D30"/>
    <mergeCell ref="A33:D33"/>
    <mergeCell ref="A21:D21"/>
    <mergeCell ref="B10:C10"/>
    <mergeCell ref="B9:C9"/>
    <mergeCell ref="A76:B76"/>
    <mergeCell ref="A50:D50"/>
    <mergeCell ref="A49:D49"/>
    <mergeCell ref="A56:D56"/>
    <mergeCell ref="A45:D45"/>
    <mergeCell ref="A55:D55"/>
    <mergeCell ref="A31:D31"/>
    <mergeCell ref="A19:D19"/>
    <mergeCell ref="B70:D70"/>
    <mergeCell ref="C76:D76"/>
    <mergeCell ref="A47:D47"/>
    <mergeCell ref="A37:D37"/>
    <mergeCell ref="A32:D32"/>
    <mergeCell ref="A40:D40"/>
    <mergeCell ref="A20:D20"/>
    <mergeCell ref="A88:D88"/>
    <mergeCell ref="A90:B90"/>
    <mergeCell ref="A34:D34"/>
    <mergeCell ref="C13:D13"/>
    <mergeCell ref="A59:D59"/>
    <mergeCell ref="A80:D80"/>
    <mergeCell ref="C90:D90"/>
    <mergeCell ref="C78:D78"/>
    <mergeCell ref="A77:D77"/>
    <mergeCell ref="A75:D75"/>
    <mergeCell ref="A43:D43"/>
    <mergeCell ref="A48:D48"/>
    <mergeCell ref="A58:D58"/>
    <mergeCell ref="A79:D79"/>
    <mergeCell ref="C69:D69"/>
    <mergeCell ref="A16:D16"/>
    <mergeCell ref="A27:D27"/>
    <mergeCell ref="A23:D23"/>
    <mergeCell ref="A29:D29"/>
    <mergeCell ref="A46:D46"/>
    <mergeCell ref="A25:D25"/>
    <mergeCell ref="A44:D44"/>
    <mergeCell ref="A35:D35"/>
    <mergeCell ref="A36:D36"/>
    <mergeCell ref="A38:D38"/>
    <mergeCell ref="A52:D52"/>
    <mergeCell ref="C64:D64"/>
    <mergeCell ref="A78:B78"/>
    <mergeCell ref="A73:D73"/>
    <mergeCell ref="C74:D74"/>
    <mergeCell ref="A57:D57"/>
    <mergeCell ref="A54:D54"/>
    <mergeCell ref="A53:D53"/>
  </mergeCells>
  <hyperlinks>
    <hyperlink ref="A100" r:id="rId1" tooltip="IRREVOCABLE DIRECTION" display="https://www.lawinsider.com/clause/irrevocable-direction" xr:uid="{4AC55E62-C0AE-456F-BB9A-3856C13A8D36}"/>
  </hyperlinks>
  <pageMargins left="0.43" right="0.24" top="0.3" bottom="0.3" header="0.3" footer="0.3"/>
  <pageSetup orientation="portrait" r:id="rId2"/>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FDA461-4D39-48C2-8361-240011A442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12</vt:i4>
      </vt:variant>
    </vt:vector>
  </HeadingPairs>
  <TitlesOfParts>
    <vt:vector size="28" baseType="lpstr">
      <vt:lpstr>email cvr</vt:lpstr>
      <vt:lpstr>quicklist</vt:lpstr>
      <vt:lpstr>signpgs</vt:lpstr>
      <vt:lpstr>cst o&amp;p to ins co.</vt:lpstr>
      <vt:lpstr>jobinfo(2)</vt:lpstr>
      <vt:lpstr>AOBOH</vt:lpstr>
      <vt:lpstr>AOBGA</vt:lpstr>
      <vt:lpstr>SUB MIT</vt:lpstr>
      <vt:lpstr>SUBC</vt:lpstr>
      <vt:lpstr>signpgs (3)</vt:lpstr>
      <vt:lpstr>SUBCPS1</vt:lpstr>
      <vt:lpstr>CHANGES</vt:lpstr>
      <vt:lpstr>POL</vt:lpstr>
      <vt:lpstr>DRAWS</vt:lpstr>
      <vt:lpstr>AOB2</vt:lpstr>
      <vt:lpstr>aob</vt:lpstr>
      <vt:lpstr>'AOB2'!Print_Area</vt:lpstr>
      <vt:lpstr>AOBGA!Print_Area</vt:lpstr>
      <vt:lpstr>AOBOH!Print_Area</vt:lpstr>
      <vt:lpstr>DRAWS!Print_Area</vt:lpstr>
      <vt:lpstr>'email cvr'!Print_Area</vt:lpstr>
      <vt:lpstr>'jobinfo(2)'!Print_Area</vt:lpstr>
      <vt:lpstr>POL!Print_Area</vt:lpstr>
      <vt:lpstr>signpgs!Print_Area</vt:lpstr>
      <vt:lpstr>'signpgs (3)'!Print_Area</vt:lpstr>
      <vt:lpstr>'SUB MIT'!Print_Area</vt:lpstr>
      <vt:lpstr>SUBC!Print_Area</vt:lpstr>
      <vt:lpstr>SUBCPS1!Print_Area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joe jones</cp:lastModifiedBy>
  <cp:revision/>
  <cp:lastPrinted>2025-04-23T03:18:27Z</cp:lastPrinted>
  <dcterms:created xsi:type="dcterms:W3CDTF">2017-05-30T20:50:42Z</dcterms:created>
  <dcterms:modified xsi:type="dcterms:W3CDTF">2025-04-23T03:18:27Z</dcterms:modified>
  <cp:category/>
  <cp:contentStatus/>
</cp:coreProperties>
</file>